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I5 7TH GEN. GRAPHICS\Desktop\"/>
    </mc:Choice>
  </mc:AlternateContent>
  <xr:revisionPtr revIDLastSave="0" documentId="13_ncr:1_{ECC475B7-96E6-4B1C-81FB-4208F0EC05EB}" xr6:coauthVersionLast="47" xr6:coauthVersionMax="47" xr10:uidLastSave="{00000000-0000-0000-0000-000000000000}"/>
  <bookViews>
    <workbookView xWindow="-108" yWindow="-108" windowWidth="23256" windowHeight="12576" activeTab="4" xr2:uid="{B301BD2D-548F-4F17-994E-001172FA7427}"/>
  </bookViews>
  <sheets>
    <sheet name="Dataset" sheetId="1" r:id="rId1"/>
    <sheet name="Questions" sheetId="5" r:id="rId2"/>
    <sheet name="Esay" sheetId="6" r:id="rId3"/>
    <sheet name="Medium" sheetId="7" r:id="rId4"/>
    <sheet name="Hard" sheetId="8" r:id="rId5"/>
  </sheets>
  <definedNames>
    <definedName name="_xlnm._FilterDatabase" localSheetId="0" hidden="1">Dataset!$A$1:$T$501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8"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2" i="1"/>
  <c r="D27" i="7"/>
  <c r="C4" i="8"/>
  <c r="D32" i="7"/>
  <c r="C49" i="6"/>
  <c r="B42" i="6"/>
  <c r="B28" i="6"/>
  <c r="B8" i="6"/>
  <c r="D41" i="7"/>
  <c r="C34" i="8"/>
  <c r="C29" i="8"/>
  <c r="C25" i="8"/>
  <c r="C17" i="8"/>
  <c r="C9" i="8"/>
  <c r="D36" i="7"/>
  <c r="D22" i="7"/>
  <c r="D18" i="7"/>
  <c r="D13" i="7"/>
  <c r="D7" i="7"/>
  <c r="C560" i="6"/>
  <c r="C55" i="6" a="1"/>
  <c r="C55" i="6" s="1"/>
  <c r="B55" i="6" a="1"/>
  <c r="B35" i="6"/>
  <c r="B16" i="6"/>
  <c r="D234" i="6" l="1"/>
  <c r="E234" i="6" s="1"/>
  <c r="D554" i="6"/>
  <c r="E554" i="6" s="1"/>
  <c r="D298" i="6"/>
  <c r="E298" i="6" s="1"/>
  <c r="D362" i="6"/>
  <c r="E362" i="6" s="1"/>
  <c r="D490" i="6"/>
  <c r="E490" i="6" s="1"/>
  <c r="D60" i="6"/>
  <c r="D426" i="6"/>
  <c r="E426" i="6" s="1"/>
  <c r="D170" i="6"/>
  <c r="E170" i="6" s="1"/>
  <c r="D538" i="6"/>
  <c r="E538" i="6" s="1"/>
  <c r="D474" i="6"/>
  <c r="E474" i="6" s="1"/>
  <c r="D410" i="6"/>
  <c r="E410" i="6" s="1"/>
  <c r="D346" i="6"/>
  <c r="E346" i="6" s="1"/>
  <c r="D282" i="6"/>
  <c r="E282" i="6" s="1"/>
  <c r="D218" i="6"/>
  <c r="E218" i="6" s="1"/>
  <c r="D154" i="6"/>
  <c r="E154" i="6" s="1"/>
  <c r="D522" i="6"/>
  <c r="E522" i="6" s="1"/>
  <c r="D458" i="6"/>
  <c r="E458" i="6" s="1"/>
  <c r="D394" i="6"/>
  <c r="E394" i="6" s="1"/>
  <c r="D330" i="6"/>
  <c r="E330" i="6" s="1"/>
  <c r="D266" i="6"/>
  <c r="E266" i="6" s="1"/>
  <c r="D202" i="6"/>
  <c r="E202" i="6" s="1"/>
  <c r="D138" i="6"/>
  <c r="E138" i="6" s="1"/>
  <c r="D506" i="6"/>
  <c r="E506" i="6" s="1"/>
  <c r="D442" i="6"/>
  <c r="E442" i="6" s="1"/>
  <c r="D378" i="6"/>
  <c r="E378" i="6" s="1"/>
  <c r="D314" i="6"/>
  <c r="E314" i="6" s="1"/>
  <c r="D250" i="6"/>
  <c r="E250" i="6" s="1"/>
  <c r="D186" i="6"/>
  <c r="E186" i="6" s="1"/>
  <c r="D108" i="6"/>
  <c r="E108" i="6" s="1"/>
  <c r="D550" i="6"/>
  <c r="E550" i="6" s="1"/>
  <c r="D534" i="6"/>
  <c r="E534" i="6" s="1"/>
  <c r="D518" i="6"/>
  <c r="E518" i="6" s="1"/>
  <c r="D502" i="6"/>
  <c r="E502" i="6" s="1"/>
  <c r="D486" i="6"/>
  <c r="E486" i="6" s="1"/>
  <c r="D470" i="6"/>
  <c r="E470" i="6" s="1"/>
  <c r="D454" i="6"/>
  <c r="E454" i="6" s="1"/>
  <c r="D438" i="6"/>
  <c r="E438" i="6" s="1"/>
  <c r="D422" i="6"/>
  <c r="E422" i="6" s="1"/>
  <c r="D406" i="6"/>
  <c r="E406" i="6" s="1"/>
  <c r="D390" i="6"/>
  <c r="E390" i="6" s="1"/>
  <c r="D374" i="6"/>
  <c r="E374" i="6" s="1"/>
  <c r="D358" i="6"/>
  <c r="D342" i="6"/>
  <c r="E342" i="6" s="1"/>
  <c r="D326" i="6"/>
  <c r="E326" i="6" s="1"/>
  <c r="D310" i="6"/>
  <c r="E310" i="6" s="1"/>
  <c r="D294" i="6"/>
  <c r="E294" i="6" s="1"/>
  <c r="D278" i="6"/>
  <c r="E278" i="6" s="1"/>
  <c r="D262" i="6"/>
  <c r="E262" i="6" s="1"/>
  <c r="D246" i="6"/>
  <c r="E246" i="6" s="1"/>
  <c r="D230" i="6"/>
  <c r="E230" i="6" s="1"/>
  <c r="D214" i="6"/>
  <c r="E214" i="6" s="1"/>
  <c r="D198" i="6"/>
  <c r="E198" i="6" s="1"/>
  <c r="D182" i="6"/>
  <c r="E182" i="6" s="1"/>
  <c r="D166" i="6"/>
  <c r="E166" i="6" s="1"/>
  <c r="D150" i="6"/>
  <c r="E150" i="6" s="1"/>
  <c r="D134" i="6"/>
  <c r="E134" i="6" s="1"/>
  <c r="D92" i="6"/>
  <c r="E92" i="6" s="1"/>
  <c r="D546" i="6"/>
  <c r="E546" i="6" s="1"/>
  <c r="D530" i="6"/>
  <c r="E530" i="6" s="1"/>
  <c r="D514" i="6"/>
  <c r="E514" i="6" s="1"/>
  <c r="D498" i="6"/>
  <c r="E498" i="6" s="1"/>
  <c r="D482" i="6"/>
  <c r="E482" i="6" s="1"/>
  <c r="D466" i="6"/>
  <c r="E466" i="6" s="1"/>
  <c r="D450" i="6"/>
  <c r="E450" i="6" s="1"/>
  <c r="D434" i="6"/>
  <c r="E434" i="6" s="1"/>
  <c r="D418" i="6"/>
  <c r="E418" i="6" s="1"/>
  <c r="D402" i="6"/>
  <c r="E402" i="6" s="1"/>
  <c r="D386" i="6"/>
  <c r="E386" i="6" s="1"/>
  <c r="D370" i="6"/>
  <c r="E370" i="6" s="1"/>
  <c r="D354" i="6"/>
  <c r="E354" i="6" s="1"/>
  <c r="D338" i="6"/>
  <c r="E338" i="6" s="1"/>
  <c r="D322" i="6"/>
  <c r="E322" i="6" s="1"/>
  <c r="D306" i="6"/>
  <c r="E306" i="6" s="1"/>
  <c r="D290" i="6"/>
  <c r="E290" i="6" s="1"/>
  <c r="D274" i="6"/>
  <c r="E274" i="6" s="1"/>
  <c r="D258" i="6"/>
  <c r="E258" i="6" s="1"/>
  <c r="D242" i="6"/>
  <c r="E242" i="6" s="1"/>
  <c r="D226" i="6"/>
  <c r="E226" i="6" s="1"/>
  <c r="D210" i="6"/>
  <c r="E210" i="6" s="1"/>
  <c r="D194" i="6"/>
  <c r="E194" i="6" s="1"/>
  <c r="D178" i="6"/>
  <c r="E178" i="6" s="1"/>
  <c r="D162" i="6"/>
  <c r="E162" i="6" s="1"/>
  <c r="D146" i="6"/>
  <c r="D130" i="6"/>
  <c r="E130" i="6" s="1"/>
  <c r="D76" i="6"/>
  <c r="E76" i="6" s="1"/>
  <c r="D542" i="6"/>
  <c r="E542" i="6" s="1"/>
  <c r="D526" i="6"/>
  <c r="E526" i="6" s="1"/>
  <c r="D510" i="6"/>
  <c r="E510" i="6" s="1"/>
  <c r="D494" i="6"/>
  <c r="E494" i="6" s="1"/>
  <c r="D478" i="6"/>
  <c r="E478" i="6" s="1"/>
  <c r="D462" i="6"/>
  <c r="D446" i="6"/>
  <c r="E446" i="6" s="1"/>
  <c r="D430" i="6"/>
  <c r="E430" i="6" s="1"/>
  <c r="D414" i="6"/>
  <c r="E414" i="6" s="1"/>
  <c r="D398" i="6"/>
  <c r="E398" i="6" s="1"/>
  <c r="D382" i="6"/>
  <c r="E382" i="6" s="1"/>
  <c r="D366" i="6"/>
  <c r="E366" i="6" s="1"/>
  <c r="D350" i="6"/>
  <c r="D334" i="6"/>
  <c r="E334" i="6" s="1"/>
  <c r="D318" i="6"/>
  <c r="E318" i="6" s="1"/>
  <c r="D302" i="6"/>
  <c r="E302" i="6" s="1"/>
  <c r="D286" i="6"/>
  <c r="E286" i="6" s="1"/>
  <c r="D270" i="6"/>
  <c r="E270" i="6" s="1"/>
  <c r="D254" i="6"/>
  <c r="E254" i="6" s="1"/>
  <c r="D238" i="6"/>
  <c r="E238" i="6" s="1"/>
  <c r="D222" i="6"/>
  <c r="E222" i="6" s="1"/>
  <c r="D206" i="6"/>
  <c r="E206" i="6" s="1"/>
  <c r="D190" i="6"/>
  <c r="E190" i="6" s="1"/>
  <c r="D174" i="6"/>
  <c r="E174" i="6" s="1"/>
  <c r="D158" i="6"/>
  <c r="E158" i="6" s="1"/>
  <c r="D142" i="6"/>
  <c r="E142" i="6" s="1"/>
  <c r="D122" i="6"/>
  <c r="E122" i="6" s="1"/>
  <c r="B55" i="6"/>
  <c r="E60" i="6"/>
  <c r="E146" i="6"/>
  <c r="D57" i="6"/>
  <c r="E57" i="6" s="1"/>
  <c r="D61" i="6"/>
  <c r="E61" i="6" s="1"/>
  <c r="D65" i="6"/>
  <c r="E65" i="6" s="1"/>
  <c r="D69" i="6"/>
  <c r="E69" i="6" s="1"/>
  <c r="D73" i="6"/>
  <c r="E73" i="6" s="1"/>
  <c r="D77" i="6"/>
  <c r="E77" i="6" s="1"/>
  <c r="D81" i="6"/>
  <c r="E81" i="6" s="1"/>
  <c r="D85" i="6"/>
  <c r="E85" i="6" s="1"/>
  <c r="D89" i="6"/>
  <c r="E89" i="6" s="1"/>
  <c r="D93" i="6"/>
  <c r="E93" i="6" s="1"/>
  <c r="D97" i="6"/>
  <c r="E97" i="6" s="1"/>
  <c r="D101" i="6"/>
  <c r="E101" i="6" s="1"/>
  <c r="D105" i="6"/>
  <c r="E105" i="6" s="1"/>
  <c r="D109" i="6"/>
  <c r="E109" i="6" s="1"/>
  <c r="D113" i="6"/>
  <c r="E113" i="6" s="1"/>
  <c r="D117" i="6"/>
  <c r="E117" i="6" s="1"/>
  <c r="D121" i="6"/>
  <c r="E121" i="6" s="1"/>
  <c r="D125" i="6"/>
  <c r="E125" i="6" s="1"/>
  <c r="D129" i="6"/>
  <c r="E129" i="6" s="1"/>
  <c r="E462" i="6"/>
  <c r="D58" i="6"/>
  <c r="E58" i="6" s="1"/>
  <c r="D62" i="6"/>
  <c r="E62" i="6" s="1"/>
  <c r="D66" i="6"/>
  <c r="E66" i="6" s="1"/>
  <c r="D70" i="6"/>
  <c r="E70" i="6" s="1"/>
  <c r="D74" i="6"/>
  <c r="E74" i="6" s="1"/>
  <c r="D78" i="6"/>
  <c r="E78" i="6" s="1"/>
  <c r="D82" i="6"/>
  <c r="E82" i="6" s="1"/>
  <c r="D86" i="6"/>
  <c r="E86" i="6" s="1"/>
  <c r="D90" i="6"/>
  <c r="E90" i="6" s="1"/>
  <c r="D94" i="6"/>
  <c r="E94" i="6" s="1"/>
  <c r="D98" i="6"/>
  <c r="E98" i="6" s="1"/>
  <c r="D102" i="6"/>
  <c r="E102" i="6" s="1"/>
  <c r="D106" i="6"/>
  <c r="E106" i="6" s="1"/>
  <c r="D110" i="6"/>
  <c r="E110" i="6" s="1"/>
  <c r="D114" i="6"/>
  <c r="E114" i="6" s="1"/>
  <c r="D118" i="6"/>
  <c r="E118" i="6" s="1"/>
  <c r="D59" i="6"/>
  <c r="E59" i="6" s="1"/>
  <c r="D63" i="6"/>
  <c r="E63" i="6" s="1"/>
  <c r="D67" i="6"/>
  <c r="E67" i="6" s="1"/>
  <c r="D71" i="6"/>
  <c r="E71" i="6" s="1"/>
  <c r="D75" i="6"/>
  <c r="E75" i="6" s="1"/>
  <c r="D79" i="6"/>
  <c r="E79" i="6" s="1"/>
  <c r="D83" i="6"/>
  <c r="E83" i="6" s="1"/>
  <c r="D87" i="6"/>
  <c r="E87" i="6" s="1"/>
  <c r="D91" i="6"/>
  <c r="E91" i="6" s="1"/>
  <c r="D95" i="6"/>
  <c r="E95" i="6" s="1"/>
  <c r="D99" i="6"/>
  <c r="E99" i="6" s="1"/>
  <c r="D103" i="6"/>
  <c r="E103" i="6" s="1"/>
  <c r="D107" i="6"/>
  <c r="E107" i="6" s="1"/>
  <c r="D111" i="6"/>
  <c r="E111" i="6" s="1"/>
  <c r="D115" i="6"/>
  <c r="E115" i="6" s="1"/>
  <c r="D119" i="6"/>
  <c r="E119" i="6" s="1"/>
  <c r="D123" i="6"/>
  <c r="E123" i="6" s="1"/>
  <c r="D127" i="6"/>
  <c r="E127" i="6" s="1"/>
  <c r="D553" i="6"/>
  <c r="E553" i="6" s="1"/>
  <c r="D549" i="6"/>
  <c r="E549" i="6" s="1"/>
  <c r="D545" i="6"/>
  <c r="E545" i="6" s="1"/>
  <c r="D541" i="6"/>
  <c r="E541" i="6" s="1"/>
  <c r="D537" i="6"/>
  <c r="E537" i="6" s="1"/>
  <c r="D533" i="6"/>
  <c r="E533" i="6" s="1"/>
  <c r="D529" i="6"/>
  <c r="E529" i="6" s="1"/>
  <c r="D525" i="6"/>
  <c r="E525" i="6" s="1"/>
  <c r="D521" i="6"/>
  <c r="E521" i="6" s="1"/>
  <c r="D517" i="6"/>
  <c r="E517" i="6" s="1"/>
  <c r="D513" i="6"/>
  <c r="E513" i="6" s="1"/>
  <c r="D509" i="6"/>
  <c r="E509" i="6" s="1"/>
  <c r="D505" i="6"/>
  <c r="E505" i="6" s="1"/>
  <c r="D501" i="6"/>
  <c r="E501" i="6" s="1"/>
  <c r="D497" i="6"/>
  <c r="E497" i="6" s="1"/>
  <c r="D493" i="6"/>
  <c r="E493" i="6" s="1"/>
  <c r="D489" i="6"/>
  <c r="E489" i="6" s="1"/>
  <c r="D485" i="6"/>
  <c r="E485" i="6" s="1"/>
  <c r="D481" i="6"/>
  <c r="E481" i="6" s="1"/>
  <c r="D477" i="6"/>
  <c r="E477" i="6" s="1"/>
  <c r="D473" i="6"/>
  <c r="E473" i="6" s="1"/>
  <c r="D469" i="6"/>
  <c r="E469" i="6" s="1"/>
  <c r="D465" i="6"/>
  <c r="E465" i="6" s="1"/>
  <c r="D461" i="6"/>
  <c r="E461" i="6" s="1"/>
  <c r="D457" i="6"/>
  <c r="E457" i="6" s="1"/>
  <c r="D453" i="6"/>
  <c r="E453" i="6" s="1"/>
  <c r="D449" i="6"/>
  <c r="E449" i="6" s="1"/>
  <c r="D445" i="6"/>
  <c r="E445" i="6" s="1"/>
  <c r="D441" i="6"/>
  <c r="E441" i="6" s="1"/>
  <c r="D437" i="6"/>
  <c r="E437" i="6" s="1"/>
  <c r="D433" i="6"/>
  <c r="E433" i="6" s="1"/>
  <c r="D429" i="6"/>
  <c r="E429" i="6" s="1"/>
  <c r="D425" i="6"/>
  <c r="E425" i="6" s="1"/>
  <c r="D421" i="6"/>
  <c r="E421" i="6" s="1"/>
  <c r="D417" i="6"/>
  <c r="E417" i="6" s="1"/>
  <c r="D413" i="6"/>
  <c r="E413" i="6" s="1"/>
  <c r="D409" i="6"/>
  <c r="E409" i="6" s="1"/>
  <c r="D405" i="6"/>
  <c r="E405" i="6" s="1"/>
  <c r="D401" i="6"/>
  <c r="E401" i="6" s="1"/>
  <c r="D397" i="6"/>
  <c r="E397" i="6" s="1"/>
  <c r="D393" i="6"/>
  <c r="E393" i="6" s="1"/>
  <c r="D389" i="6"/>
  <c r="E389" i="6" s="1"/>
  <c r="D385" i="6"/>
  <c r="E385" i="6" s="1"/>
  <c r="D381" i="6"/>
  <c r="E381" i="6" s="1"/>
  <c r="D377" i="6"/>
  <c r="E377" i="6" s="1"/>
  <c r="D373" i="6"/>
  <c r="E373" i="6" s="1"/>
  <c r="D369" i="6"/>
  <c r="E369" i="6" s="1"/>
  <c r="D365" i="6"/>
  <c r="E365" i="6" s="1"/>
  <c r="D361" i="6"/>
  <c r="E361" i="6" s="1"/>
  <c r="D357" i="6"/>
  <c r="E357" i="6" s="1"/>
  <c r="D353" i="6"/>
  <c r="E353" i="6" s="1"/>
  <c r="D349" i="6"/>
  <c r="E349" i="6" s="1"/>
  <c r="D345" i="6"/>
  <c r="E345" i="6" s="1"/>
  <c r="D341" i="6"/>
  <c r="E341" i="6" s="1"/>
  <c r="D337" i="6"/>
  <c r="E337" i="6" s="1"/>
  <c r="D333" i="6"/>
  <c r="E333" i="6" s="1"/>
  <c r="D329" i="6"/>
  <c r="E329" i="6" s="1"/>
  <c r="D325" i="6"/>
  <c r="E325" i="6" s="1"/>
  <c r="D321" i="6"/>
  <c r="E321" i="6" s="1"/>
  <c r="D317" i="6"/>
  <c r="E317" i="6" s="1"/>
  <c r="D313" i="6"/>
  <c r="E313" i="6" s="1"/>
  <c r="D309" i="6"/>
  <c r="E309" i="6" s="1"/>
  <c r="D305" i="6"/>
  <c r="E305" i="6" s="1"/>
  <c r="D301" i="6"/>
  <c r="E301" i="6" s="1"/>
  <c r="D297" i="6"/>
  <c r="E297" i="6" s="1"/>
  <c r="D293" i="6"/>
  <c r="E293" i="6" s="1"/>
  <c r="D289" i="6"/>
  <c r="E289" i="6" s="1"/>
  <c r="D285" i="6"/>
  <c r="E285" i="6" s="1"/>
  <c r="D281" i="6"/>
  <c r="E281" i="6" s="1"/>
  <c r="D277" i="6"/>
  <c r="E277" i="6" s="1"/>
  <c r="D273" i="6"/>
  <c r="E273" i="6" s="1"/>
  <c r="D269" i="6"/>
  <c r="E269" i="6" s="1"/>
  <c r="D265" i="6"/>
  <c r="E265" i="6" s="1"/>
  <c r="D261" i="6"/>
  <c r="E261" i="6" s="1"/>
  <c r="D257" i="6"/>
  <c r="E257" i="6" s="1"/>
  <c r="D253" i="6"/>
  <c r="E253" i="6" s="1"/>
  <c r="D249" i="6"/>
  <c r="E249" i="6" s="1"/>
  <c r="D245" i="6"/>
  <c r="E245" i="6" s="1"/>
  <c r="D241" i="6"/>
  <c r="E241" i="6" s="1"/>
  <c r="D237" i="6"/>
  <c r="E237" i="6" s="1"/>
  <c r="D233" i="6"/>
  <c r="E233" i="6" s="1"/>
  <c r="D229" i="6"/>
  <c r="E229" i="6" s="1"/>
  <c r="D225" i="6"/>
  <c r="E225" i="6" s="1"/>
  <c r="D221" i="6"/>
  <c r="E221" i="6" s="1"/>
  <c r="D217" i="6"/>
  <c r="E217" i="6" s="1"/>
  <c r="D213" i="6"/>
  <c r="E213" i="6" s="1"/>
  <c r="D209" i="6"/>
  <c r="E209" i="6" s="1"/>
  <c r="D205" i="6"/>
  <c r="E205" i="6" s="1"/>
  <c r="D201" i="6"/>
  <c r="E201" i="6" s="1"/>
  <c r="D197" i="6"/>
  <c r="E197" i="6" s="1"/>
  <c r="D193" i="6"/>
  <c r="E193" i="6" s="1"/>
  <c r="D189" i="6"/>
  <c r="E189" i="6" s="1"/>
  <c r="D185" i="6"/>
  <c r="E185" i="6" s="1"/>
  <c r="D181" i="6"/>
  <c r="E181" i="6" s="1"/>
  <c r="D177" i="6"/>
  <c r="E177" i="6" s="1"/>
  <c r="D173" i="6"/>
  <c r="E173" i="6" s="1"/>
  <c r="D169" i="6"/>
  <c r="E169" i="6" s="1"/>
  <c r="D165" i="6"/>
  <c r="E165" i="6" s="1"/>
  <c r="D161" i="6"/>
  <c r="E161" i="6" s="1"/>
  <c r="D157" i="6"/>
  <c r="E157" i="6" s="1"/>
  <c r="D153" i="6"/>
  <c r="E153" i="6" s="1"/>
  <c r="D149" i="6"/>
  <c r="E149" i="6" s="1"/>
  <c r="D145" i="6"/>
  <c r="E145" i="6" s="1"/>
  <c r="D141" i="6"/>
  <c r="E141" i="6" s="1"/>
  <c r="D137" i="6"/>
  <c r="E137" i="6" s="1"/>
  <c r="D133" i="6"/>
  <c r="E133" i="6" s="1"/>
  <c r="D128" i="6"/>
  <c r="E128" i="6" s="1"/>
  <c r="D120" i="6"/>
  <c r="E120" i="6" s="1"/>
  <c r="D104" i="6"/>
  <c r="E104" i="6" s="1"/>
  <c r="D88" i="6"/>
  <c r="E88" i="6" s="1"/>
  <c r="D72" i="6"/>
  <c r="E72" i="6" s="1"/>
  <c r="D56" i="6"/>
  <c r="E56" i="6" s="1"/>
  <c r="D552" i="6"/>
  <c r="E552" i="6" s="1"/>
  <c r="D548" i="6"/>
  <c r="E548" i="6" s="1"/>
  <c r="D544" i="6"/>
  <c r="E544" i="6" s="1"/>
  <c r="D540" i="6"/>
  <c r="E540" i="6" s="1"/>
  <c r="D536" i="6"/>
  <c r="E536" i="6" s="1"/>
  <c r="D532" i="6"/>
  <c r="E532" i="6" s="1"/>
  <c r="D528" i="6"/>
  <c r="E528" i="6" s="1"/>
  <c r="D524" i="6"/>
  <c r="E524" i="6" s="1"/>
  <c r="D520" i="6"/>
  <c r="E520" i="6" s="1"/>
  <c r="D516" i="6"/>
  <c r="E516" i="6" s="1"/>
  <c r="D512" i="6"/>
  <c r="E512" i="6" s="1"/>
  <c r="D508" i="6"/>
  <c r="E508" i="6" s="1"/>
  <c r="D504" i="6"/>
  <c r="E504" i="6" s="1"/>
  <c r="D500" i="6"/>
  <c r="E500" i="6" s="1"/>
  <c r="D496" i="6"/>
  <c r="E496" i="6" s="1"/>
  <c r="D492" i="6"/>
  <c r="E492" i="6" s="1"/>
  <c r="D488" i="6"/>
  <c r="E488" i="6" s="1"/>
  <c r="D484" i="6"/>
  <c r="E484" i="6" s="1"/>
  <c r="D480" i="6"/>
  <c r="E480" i="6" s="1"/>
  <c r="D476" i="6"/>
  <c r="E476" i="6" s="1"/>
  <c r="D472" i="6"/>
  <c r="E472" i="6" s="1"/>
  <c r="D468" i="6"/>
  <c r="E468" i="6" s="1"/>
  <c r="D464" i="6"/>
  <c r="E464" i="6" s="1"/>
  <c r="D460" i="6"/>
  <c r="E460" i="6" s="1"/>
  <c r="D456" i="6"/>
  <c r="E456" i="6" s="1"/>
  <c r="D452" i="6"/>
  <c r="E452" i="6" s="1"/>
  <c r="D448" i="6"/>
  <c r="E448" i="6" s="1"/>
  <c r="D444" i="6"/>
  <c r="E444" i="6" s="1"/>
  <c r="D440" i="6"/>
  <c r="E440" i="6" s="1"/>
  <c r="D436" i="6"/>
  <c r="E436" i="6" s="1"/>
  <c r="D432" i="6"/>
  <c r="E432" i="6" s="1"/>
  <c r="D428" i="6"/>
  <c r="E428" i="6" s="1"/>
  <c r="D424" i="6"/>
  <c r="E424" i="6" s="1"/>
  <c r="D420" i="6"/>
  <c r="E420" i="6" s="1"/>
  <c r="D416" i="6"/>
  <c r="E416" i="6" s="1"/>
  <c r="D412" i="6"/>
  <c r="E412" i="6" s="1"/>
  <c r="D408" i="6"/>
  <c r="E408" i="6" s="1"/>
  <c r="D404" i="6"/>
  <c r="E404" i="6" s="1"/>
  <c r="D400" i="6"/>
  <c r="E400" i="6" s="1"/>
  <c r="D396" i="6"/>
  <c r="E396" i="6" s="1"/>
  <c r="D392" i="6"/>
  <c r="E392" i="6" s="1"/>
  <c r="D388" i="6"/>
  <c r="E388" i="6" s="1"/>
  <c r="D384" i="6"/>
  <c r="E384" i="6" s="1"/>
  <c r="D380" i="6"/>
  <c r="E380" i="6" s="1"/>
  <c r="D376" i="6"/>
  <c r="E376" i="6" s="1"/>
  <c r="D372" i="6"/>
  <c r="E372" i="6" s="1"/>
  <c r="D368" i="6"/>
  <c r="E368" i="6" s="1"/>
  <c r="D364" i="6"/>
  <c r="E364" i="6" s="1"/>
  <c r="D360" i="6"/>
  <c r="E360" i="6" s="1"/>
  <c r="D356" i="6"/>
  <c r="E356" i="6" s="1"/>
  <c r="D352" i="6"/>
  <c r="E352" i="6" s="1"/>
  <c r="D348" i="6"/>
  <c r="E348" i="6" s="1"/>
  <c r="D344" i="6"/>
  <c r="E344" i="6" s="1"/>
  <c r="D340" i="6"/>
  <c r="E340" i="6" s="1"/>
  <c r="D336" i="6"/>
  <c r="E336" i="6" s="1"/>
  <c r="D332" i="6"/>
  <c r="E332" i="6" s="1"/>
  <c r="D328" i="6"/>
  <c r="E328" i="6" s="1"/>
  <c r="D324" i="6"/>
  <c r="E324" i="6" s="1"/>
  <c r="D320" i="6"/>
  <c r="E320" i="6" s="1"/>
  <c r="D316" i="6"/>
  <c r="E316" i="6" s="1"/>
  <c r="D312" i="6"/>
  <c r="E312" i="6" s="1"/>
  <c r="D308" i="6"/>
  <c r="E308" i="6" s="1"/>
  <c r="D304" i="6"/>
  <c r="E304" i="6" s="1"/>
  <c r="D300" i="6"/>
  <c r="E300" i="6" s="1"/>
  <c r="D296" i="6"/>
  <c r="E296" i="6" s="1"/>
  <c r="D292" i="6"/>
  <c r="E292" i="6" s="1"/>
  <c r="D288" i="6"/>
  <c r="E288" i="6" s="1"/>
  <c r="D284" i="6"/>
  <c r="E284" i="6" s="1"/>
  <c r="D280" i="6"/>
  <c r="E280" i="6" s="1"/>
  <c r="D276" i="6"/>
  <c r="E276" i="6" s="1"/>
  <c r="D272" i="6"/>
  <c r="E272" i="6" s="1"/>
  <c r="D268" i="6"/>
  <c r="E268" i="6" s="1"/>
  <c r="D264" i="6"/>
  <c r="E264" i="6" s="1"/>
  <c r="D260" i="6"/>
  <c r="E260" i="6" s="1"/>
  <c r="D256" i="6"/>
  <c r="E256" i="6" s="1"/>
  <c r="D252" i="6"/>
  <c r="E252" i="6" s="1"/>
  <c r="D248" i="6"/>
  <c r="E248" i="6" s="1"/>
  <c r="D244" i="6"/>
  <c r="E244" i="6" s="1"/>
  <c r="D240" i="6"/>
  <c r="E240" i="6" s="1"/>
  <c r="D236" i="6"/>
  <c r="E236" i="6" s="1"/>
  <c r="D232" i="6"/>
  <c r="E232" i="6" s="1"/>
  <c r="D228" i="6"/>
  <c r="E228" i="6" s="1"/>
  <c r="D224" i="6"/>
  <c r="E224" i="6" s="1"/>
  <c r="D220" i="6"/>
  <c r="E220" i="6" s="1"/>
  <c r="D216" i="6"/>
  <c r="E216" i="6" s="1"/>
  <c r="D212" i="6"/>
  <c r="E212" i="6" s="1"/>
  <c r="D208" i="6"/>
  <c r="E208" i="6" s="1"/>
  <c r="D204" i="6"/>
  <c r="E204" i="6" s="1"/>
  <c r="D200" i="6"/>
  <c r="E200" i="6" s="1"/>
  <c r="D196" i="6"/>
  <c r="E196" i="6" s="1"/>
  <c r="D192" i="6"/>
  <c r="E192" i="6" s="1"/>
  <c r="D188" i="6"/>
  <c r="E188" i="6" s="1"/>
  <c r="D184" i="6"/>
  <c r="E184" i="6" s="1"/>
  <c r="D180" i="6"/>
  <c r="E180" i="6" s="1"/>
  <c r="D176" i="6"/>
  <c r="E176" i="6" s="1"/>
  <c r="D172" i="6"/>
  <c r="E172" i="6" s="1"/>
  <c r="D168" i="6"/>
  <c r="E168" i="6" s="1"/>
  <c r="D164" i="6"/>
  <c r="E164" i="6" s="1"/>
  <c r="D160" i="6"/>
  <c r="E160" i="6" s="1"/>
  <c r="D156" i="6"/>
  <c r="E156" i="6" s="1"/>
  <c r="D152" i="6"/>
  <c r="E152" i="6" s="1"/>
  <c r="D148" i="6"/>
  <c r="E148" i="6" s="1"/>
  <c r="D144" i="6"/>
  <c r="E144" i="6" s="1"/>
  <c r="D140" i="6"/>
  <c r="E140" i="6" s="1"/>
  <c r="D136" i="6"/>
  <c r="E136" i="6" s="1"/>
  <c r="D132" i="6"/>
  <c r="E132" i="6" s="1"/>
  <c r="D126" i="6"/>
  <c r="E126" i="6" s="1"/>
  <c r="D116" i="6"/>
  <c r="E116" i="6" s="1"/>
  <c r="D100" i="6"/>
  <c r="E100" i="6" s="1"/>
  <c r="D84" i="6"/>
  <c r="E84" i="6" s="1"/>
  <c r="D68" i="6"/>
  <c r="E68" i="6" s="1"/>
  <c r="E358" i="6"/>
  <c r="D551" i="6"/>
  <c r="E551" i="6" s="1"/>
  <c r="D547" i="6"/>
  <c r="E547" i="6" s="1"/>
  <c r="D543" i="6"/>
  <c r="E543" i="6" s="1"/>
  <c r="D539" i="6"/>
  <c r="E539" i="6" s="1"/>
  <c r="D535" i="6"/>
  <c r="E535" i="6" s="1"/>
  <c r="D531" i="6"/>
  <c r="E531" i="6" s="1"/>
  <c r="D527" i="6"/>
  <c r="E527" i="6" s="1"/>
  <c r="D523" i="6"/>
  <c r="E523" i="6" s="1"/>
  <c r="D519" i="6"/>
  <c r="E519" i="6" s="1"/>
  <c r="D515" i="6"/>
  <c r="E515" i="6" s="1"/>
  <c r="D511" i="6"/>
  <c r="E511" i="6" s="1"/>
  <c r="D507" i="6"/>
  <c r="E507" i="6" s="1"/>
  <c r="D503" i="6"/>
  <c r="E503" i="6" s="1"/>
  <c r="D499" i="6"/>
  <c r="E499" i="6" s="1"/>
  <c r="D495" i="6"/>
  <c r="E495" i="6" s="1"/>
  <c r="D491" i="6"/>
  <c r="E491" i="6" s="1"/>
  <c r="D487" i="6"/>
  <c r="E487" i="6" s="1"/>
  <c r="D483" i="6"/>
  <c r="E483" i="6" s="1"/>
  <c r="D479" i="6"/>
  <c r="E479" i="6" s="1"/>
  <c r="D475" i="6"/>
  <c r="E475" i="6" s="1"/>
  <c r="D471" i="6"/>
  <c r="E471" i="6" s="1"/>
  <c r="D467" i="6"/>
  <c r="E467" i="6" s="1"/>
  <c r="D463" i="6"/>
  <c r="E463" i="6" s="1"/>
  <c r="D459" i="6"/>
  <c r="E459" i="6" s="1"/>
  <c r="D455" i="6"/>
  <c r="E455" i="6" s="1"/>
  <c r="D451" i="6"/>
  <c r="E451" i="6" s="1"/>
  <c r="D447" i="6"/>
  <c r="E447" i="6" s="1"/>
  <c r="D443" i="6"/>
  <c r="E443" i="6" s="1"/>
  <c r="D439" i="6"/>
  <c r="E439" i="6" s="1"/>
  <c r="D435" i="6"/>
  <c r="E435" i="6" s="1"/>
  <c r="D431" i="6"/>
  <c r="E431" i="6" s="1"/>
  <c r="D427" i="6"/>
  <c r="E427" i="6" s="1"/>
  <c r="D423" i="6"/>
  <c r="E423" i="6" s="1"/>
  <c r="D419" i="6"/>
  <c r="E419" i="6" s="1"/>
  <c r="D415" i="6"/>
  <c r="E415" i="6" s="1"/>
  <c r="D411" i="6"/>
  <c r="E411" i="6" s="1"/>
  <c r="D407" i="6"/>
  <c r="E407" i="6" s="1"/>
  <c r="D403" i="6"/>
  <c r="E403" i="6" s="1"/>
  <c r="D399" i="6"/>
  <c r="E399" i="6" s="1"/>
  <c r="D395" i="6"/>
  <c r="E395" i="6" s="1"/>
  <c r="D391" i="6"/>
  <c r="E391" i="6" s="1"/>
  <c r="D387" i="6"/>
  <c r="E387" i="6" s="1"/>
  <c r="D383" i="6"/>
  <c r="E383" i="6" s="1"/>
  <c r="D379" i="6"/>
  <c r="E379" i="6" s="1"/>
  <c r="D375" i="6"/>
  <c r="E375" i="6" s="1"/>
  <c r="D371" i="6"/>
  <c r="E371" i="6" s="1"/>
  <c r="D367" i="6"/>
  <c r="E367" i="6" s="1"/>
  <c r="D363" i="6"/>
  <c r="E363" i="6" s="1"/>
  <c r="D359" i="6"/>
  <c r="E359" i="6" s="1"/>
  <c r="D355" i="6"/>
  <c r="E355" i="6" s="1"/>
  <c r="D351" i="6"/>
  <c r="E351" i="6" s="1"/>
  <c r="D347" i="6"/>
  <c r="E347" i="6" s="1"/>
  <c r="D343" i="6"/>
  <c r="E343" i="6" s="1"/>
  <c r="D339" i="6"/>
  <c r="E339" i="6" s="1"/>
  <c r="D335" i="6"/>
  <c r="E335" i="6" s="1"/>
  <c r="D331" i="6"/>
  <c r="E331" i="6" s="1"/>
  <c r="D327" i="6"/>
  <c r="E327" i="6" s="1"/>
  <c r="D323" i="6"/>
  <c r="E323" i="6" s="1"/>
  <c r="D319" i="6"/>
  <c r="E319" i="6" s="1"/>
  <c r="D315" i="6"/>
  <c r="E315" i="6" s="1"/>
  <c r="D311" i="6"/>
  <c r="E311" i="6" s="1"/>
  <c r="D307" i="6"/>
  <c r="E307" i="6" s="1"/>
  <c r="D303" i="6"/>
  <c r="E303" i="6" s="1"/>
  <c r="D299" i="6"/>
  <c r="E299" i="6" s="1"/>
  <c r="D295" i="6"/>
  <c r="E295" i="6" s="1"/>
  <c r="D291" i="6"/>
  <c r="E291" i="6" s="1"/>
  <c r="D287" i="6"/>
  <c r="E287" i="6" s="1"/>
  <c r="D283" i="6"/>
  <c r="E283" i="6" s="1"/>
  <c r="D279" i="6"/>
  <c r="E279" i="6" s="1"/>
  <c r="D275" i="6"/>
  <c r="E275" i="6" s="1"/>
  <c r="D271" i="6"/>
  <c r="E271" i="6" s="1"/>
  <c r="D267" i="6"/>
  <c r="E267" i="6" s="1"/>
  <c r="D263" i="6"/>
  <c r="E263" i="6" s="1"/>
  <c r="D259" i="6"/>
  <c r="E259" i="6" s="1"/>
  <c r="D255" i="6"/>
  <c r="E255" i="6" s="1"/>
  <c r="D251" i="6"/>
  <c r="E251" i="6" s="1"/>
  <c r="D247" i="6"/>
  <c r="E247" i="6" s="1"/>
  <c r="D243" i="6"/>
  <c r="E243" i="6" s="1"/>
  <c r="D239" i="6"/>
  <c r="E239" i="6" s="1"/>
  <c r="D235" i="6"/>
  <c r="E235" i="6" s="1"/>
  <c r="D231" i="6"/>
  <c r="E231" i="6" s="1"/>
  <c r="D227" i="6"/>
  <c r="E227" i="6" s="1"/>
  <c r="D223" i="6"/>
  <c r="E223" i="6" s="1"/>
  <c r="D219" i="6"/>
  <c r="E219" i="6" s="1"/>
  <c r="D215" i="6"/>
  <c r="E215" i="6" s="1"/>
  <c r="D211" i="6"/>
  <c r="E211" i="6" s="1"/>
  <c r="D207" i="6"/>
  <c r="E207" i="6" s="1"/>
  <c r="D203" i="6"/>
  <c r="E203" i="6" s="1"/>
  <c r="D199" i="6"/>
  <c r="E199" i="6" s="1"/>
  <c r="D195" i="6"/>
  <c r="E195" i="6" s="1"/>
  <c r="D191" i="6"/>
  <c r="E191" i="6" s="1"/>
  <c r="D187" i="6"/>
  <c r="E187" i="6" s="1"/>
  <c r="D183" i="6"/>
  <c r="E183" i="6" s="1"/>
  <c r="D179" i="6"/>
  <c r="E179" i="6" s="1"/>
  <c r="D175" i="6"/>
  <c r="E175" i="6" s="1"/>
  <c r="D171" i="6"/>
  <c r="E171" i="6" s="1"/>
  <c r="D167" i="6"/>
  <c r="E167" i="6" s="1"/>
  <c r="D163" i="6"/>
  <c r="E163" i="6" s="1"/>
  <c r="D159" i="6"/>
  <c r="E159" i="6" s="1"/>
  <c r="D155" i="6"/>
  <c r="E155" i="6" s="1"/>
  <c r="D151" i="6"/>
  <c r="E151" i="6" s="1"/>
  <c r="D147" i="6"/>
  <c r="E147" i="6" s="1"/>
  <c r="D143" i="6"/>
  <c r="E143" i="6" s="1"/>
  <c r="D139" i="6"/>
  <c r="E139" i="6" s="1"/>
  <c r="D135" i="6"/>
  <c r="E135" i="6" s="1"/>
  <c r="D131" i="6"/>
  <c r="E131" i="6" s="1"/>
  <c r="D124" i="6"/>
  <c r="E124" i="6" s="1"/>
  <c r="D112" i="6"/>
  <c r="E112" i="6" s="1"/>
  <c r="D96" i="6"/>
  <c r="E96" i="6" s="1"/>
  <c r="D80" i="6"/>
  <c r="E80" i="6" s="1"/>
  <c r="D64" i="6"/>
  <c r="E64" i="6" s="1"/>
  <c r="E350" i="6"/>
  <c r="D55" i="6" l="1"/>
  <c r="E55" i="6" s="1"/>
  <c r="E555"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<sst xmlns="http://schemas.openxmlformats.org/spreadsheetml/2006/main" count="3128" uniqueCount="149">
  <si>
    <t>Order_ID</t>
  </si>
  <si>
    <t>Order_Date</t>
  </si>
  <si>
    <t>Client_Name</t>
  </si>
  <si>
    <t>Salesperson</t>
  </si>
  <si>
    <t>Region</t>
  </si>
  <si>
    <t>Payment_Type</t>
  </si>
  <si>
    <t>Category</t>
  </si>
  <si>
    <t>Unit_Price</t>
  </si>
  <si>
    <t>Quantity</t>
  </si>
  <si>
    <t>Revenue</t>
  </si>
  <si>
    <t>Profit</t>
  </si>
  <si>
    <t>Order_Status</t>
  </si>
  <si>
    <t>Discount_Rate (%)</t>
  </si>
  <si>
    <t>Shipping_Cost</t>
  </si>
  <si>
    <t>Customer_Satisfaction (1-5)</t>
  </si>
  <si>
    <t>Delivery_Time (Days)</t>
  </si>
  <si>
    <t>Return_Rate (%)</t>
  </si>
  <si>
    <t>Stellar Enterprises</t>
  </si>
  <si>
    <t>Laura</t>
  </si>
  <si>
    <t>East</t>
  </si>
  <si>
    <t>Check</t>
  </si>
  <si>
    <t>Sauces</t>
  </si>
  <si>
    <t>Cancelled</t>
  </si>
  <si>
    <t>Vertex Systems</t>
  </si>
  <si>
    <t>Jane</t>
  </si>
  <si>
    <t>South</t>
  </si>
  <si>
    <t>Credit Card</t>
  </si>
  <si>
    <t>Peak Industries</t>
  </si>
  <si>
    <t>Michael</t>
  </si>
  <si>
    <t>North</t>
  </si>
  <si>
    <t>Dairy Products</t>
  </si>
  <si>
    <t>Pending</t>
  </si>
  <si>
    <t>Elevate Inc</t>
  </si>
  <si>
    <t>Cash</t>
  </si>
  <si>
    <t>Dried Fruit &amp; Nuts</t>
  </si>
  <si>
    <t>NextGen Ventures</t>
  </si>
  <si>
    <t>West</t>
  </si>
  <si>
    <t>Beverages</t>
  </si>
  <si>
    <t>Completed</t>
  </si>
  <si>
    <t>Candy</t>
  </si>
  <si>
    <t>Maria</t>
  </si>
  <si>
    <t>Jams, Preserves</t>
  </si>
  <si>
    <t>OmniTech Ltd</t>
  </si>
  <si>
    <t>Nancy</t>
  </si>
  <si>
    <t>Baked Goods &amp; Mixes</t>
  </si>
  <si>
    <t>BlueSky Logistics</t>
  </si>
  <si>
    <t>Swift Solutions</t>
  </si>
  <si>
    <t>Pasta</t>
  </si>
  <si>
    <t>Anne</t>
  </si>
  <si>
    <t>Robert</t>
  </si>
  <si>
    <t>Zenith Innovations</t>
  </si>
  <si>
    <t>Bright Corp</t>
  </si>
  <si>
    <t>Andrew</t>
  </si>
  <si>
    <t>Easy</t>
  </si>
  <si>
    <t>1. Imagine you are the head of sales, and your manager asks you to review the total earnings from all the orders placed over the past year. Can you find the final figure to present in the next meeting?</t>
  </si>
  <si>
    <t>2. Your team wants to know how many deals have been closed so far. Can you determine the total number of orders processed?</t>
  </si>
  <si>
    <t>3. Mariya, a key salesperson in the 'West' region, has been quite active. Could you calculate how many orders she personally handled?</t>
  </si>
  <si>
    <t>4. You're trying to analyze sales trends. Can you identify how many transactions involved products priced above 20 per unit?</t>
  </si>
  <si>
    <t>5. Customer satisfaction has become a focus for the company. How many orders have a valid customer satisfaction rating recorded?</t>
  </si>
  <si>
    <t>6. You need to report on customer sentiment. What would you say is the typical customer satisfaction score based on recent data?</t>
  </si>
  <si>
    <t>7. The sales team has offered discounts to attract more customers. How much revenue was generated after applying these discounts to each order?</t>
  </si>
  <si>
    <t>8. For a promotional campaign analysis, how many orders were from customers who rated their satisfaction higher than 4?</t>
  </si>
  <si>
    <t>Medium</t>
  </si>
  <si>
    <t>1. Your supervisor wants a region-specific report. Can you calculate the total profit generated by 'Nancy' from her sales in the 'North' region?</t>
  </si>
  <si>
    <t>2. To evaluate customer satisfaction trends, you’ve been asked to find out how much revenue was generated by sales where the satisfaction score was higher than 3.5. Can you provide that information?</t>
  </si>
  <si>
    <t>3. The finance team wants to know about discounts in the 'East' region. How many orders had a discount of more than 10%?</t>
  </si>
  <si>
    <t>4. As part of a customer retention program, you’re analyzing low-satisfaction scores. How many transactions had a customer satisfaction score below 2?</t>
  </si>
  <si>
    <t>5. There’s interest in analyzing sales with significant discounts. Can you determine the average profit from transactions where the discount exceeded 5%?</t>
  </si>
  <si>
    <t>6. Your team is focused on the ‘Fruit &amp; Veg’ category. What is the typical revenue generated by orders from this category?</t>
  </si>
  <si>
    <t>7. Marketing wants to focus on lower-discount orders. Can you determine the total revenue from sales where the discount applied was less than 15%?</t>
  </si>
  <si>
    <t>8. You’re tasked with reviewing high-value transactions. How much revenue was generated from orders where the satisfaction was above 4 and payment was made by credit card?</t>
  </si>
  <si>
    <t>Hard</t>
  </si>
  <si>
    <t>1. The sales department has been curious about Mariya's performance with high customer satisfaction. How much revenue did she generate from selling 'Beverages' where the satisfaction score was higher than 4?</t>
  </si>
  <si>
    <t>2. You’ve been asked to present insights on large orders. Can you calculate the total profit from transactions where more than 100 units were sold, and the discount exceeded 10%?</t>
  </si>
  <si>
    <t>3. Your team is working on profit optimization strategies. Could you help calculate the weighted profit per unit, factoring in both the discount and quantity sold for each transaction?</t>
  </si>
  <si>
    <t>4. You’ve been tasked with finding the revenue from orders that applied exactly a 5% discount and had a customer satisfaction score of above 3. Can you find this specific data?</t>
  </si>
  <si>
    <t>5. Management is keen to identify which transaction gave the highest profit margin after accounting for the discount applied. Can you find that transaction?</t>
  </si>
  <si>
    <t>6. To analyze successful promotions, what was the total revenue generated from orders with a discount of more than 20% and a satisfaction rating above 3.5?</t>
  </si>
  <si>
    <t>7. There’s an ongoing discussion about discounts in the 'Dairy Products' category. What was the average discount applied to orders from this category?</t>
  </si>
  <si>
    <t>8. The finance team is focused on profitability. Can you calculate the overall profit for orders with less than a 5% discount and a satisfaction score higher than 4.5?</t>
  </si>
  <si>
    <t>ASSIGNMENT INSTRUCTIONS :-</t>
  </si>
  <si>
    <t>Student should use different sheet for answering each topic for eg-Easy questions can be answered in one sheet &amp; then Medium questions can be answered in another one, don't forget to name that sheet too.</t>
  </si>
  <si>
    <t>Student should provide question number above the solution. For eg- Easy- Answer 1</t>
  </si>
  <si>
    <t>Student should provide all the solution sheet in sequence.</t>
  </si>
  <si>
    <t xml:space="preserve"> Your team wants to know how many deals have been closed so far. Can you determine the total number of orders processed?</t>
  </si>
  <si>
    <t>Criteria_range_1</t>
  </si>
  <si>
    <t>order date</t>
  </si>
  <si>
    <t>criteria</t>
  </si>
  <si>
    <t>&lt;1-1-22</t>
  </si>
  <si>
    <t>sum-range</t>
  </si>
  <si>
    <t>sumif</t>
  </si>
  <si>
    <t>order status</t>
  </si>
  <si>
    <t>Criteria</t>
  </si>
  <si>
    <t xml:space="preserve"> Mariya, a key salesperson in the 'West' region, has been quite active. Could you calculate how many orders she personally handled?</t>
  </si>
  <si>
    <t>countif</t>
  </si>
  <si>
    <t>sum range</t>
  </si>
  <si>
    <t>caiteria range</t>
  </si>
  <si>
    <t>criteria 1</t>
  </si>
  <si>
    <t>caiteria range 1</t>
  </si>
  <si>
    <t>caiteria range 2</t>
  </si>
  <si>
    <t>criteria 2</t>
  </si>
  <si>
    <t xml:space="preserve"> You're trying to analyze sales trends. Can you identify how many transactions involved products priced above 20 per unit?</t>
  </si>
  <si>
    <t>caiteria</t>
  </si>
  <si>
    <t>&gt;=20</t>
  </si>
  <si>
    <t xml:space="preserve"> Customer satisfaction has become a focus for the company. How many orders have a valid customer satisfaction rating recorded?</t>
  </si>
  <si>
    <t>caiyeria range</t>
  </si>
  <si>
    <t>&gt;=4</t>
  </si>
  <si>
    <t xml:space="preserve"> You need to report on customer sentiment. What would you say is the typical customer satisfaction score based on recent data?</t>
  </si>
  <si>
    <t>The sales team has offered discounts to attract more customers. How much revenue was generated after applying these discounts to each order?</t>
  </si>
  <si>
    <t>Discount percentage</t>
  </si>
  <si>
    <t>Total revenu</t>
  </si>
  <si>
    <t>Discount price</t>
  </si>
  <si>
    <t>Total revenue after discount</t>
  </si>
  <si>
    <t xml:space="preserve"> satisfaction higher than 4</t>
  </si>
  <si>
    <t xml:space="preserve"> satisfaction score</t>
  </si>
  <si>
    <t xml:space="preserve"> Your supervisor wants a region-specific report. Can you calculate the total profit generated by 'Nancy' from her sales in the 'North' region?</t>
  </si>
  <si>
    <t>To evaluate customer satisfaction trends, you’ve been asked to find out how much revenue was generated by sales where the satisfaction score was higher than 3.5. Can you provide that information?</t>
  </si>
  <si>
    <t>Nancy profit</t>
  </si>
  <si>
    <t xml:space="preserve"> The finance team wants to know about discounts in the 'East' region. How many orders had a discount of more than 10%?</t>
  </si>
  <si>
    <t xml:space="preserve"> As part of a customer retention program, you’re analyzing low-satisfaction scores. How many transactions had a customer satisfaction score below 2?</t>
  </si>
  <si>
    <t>Toat</t>
  </si>
  <si>
    <t>Tatal number of orders had a discount of more than  10%</t>
  </si>
  <si>
    <t>customer satisfaction score below 2</t>
  </si>
  <si>
    <t>There’s interest in analyzing sales with significant discounts. Can you determine the average profit from transactions where the discount exceeded 5%?</t>
  </si>
  <si>
    <t>Average profit from transactions the discount exceede 5%</t>
  </si>
  <si>
    <t>Your team is focused on the ‘Fruit &amp; Veg’ category. What is the typical revenue generated by orders from this category?</t>
  </si>
  <si>
    <t>Marketing wants to focus on lower-discount orders. Can you determine the total revenue from sales where the discount applied was less than 15%?</t>
  </si>
  <si>
    <t>You’re tasked with reviewing high-value transactions. How much revenue was generated from orders where the satisfaction was above 4 and payment was made by credit card?</t>
  </si>
  <si>
    <t>The revenue where satisfaction is above 4 and payment was by Credit Card</t>
  </si>
  <si>
    <t>The total revenue for transactions where the discount is less than 15%.</t>
  </si>
  <si>
    <t xml:space="preserve"> This calculates the average revenue for orders in the "Fruit &amp; Veg" category.</t>
  </si>
  <si>
    <t>The sales department has been curious about Mariya's performance with high customer satisfaction. How much revenue did she generate from selling 'Beverages' where the satisfaction score was higher than 4?</t>
  </si>
  <si>
    <t>The total revenue she generate from selling 'Beverages' where the satisfaction score was higher than 4</t>
  </si>
  <si>
    <t xml:space="preserve"> You’ve been asked to present insights on large orders. Can you calculate the total profit from transactions where more than 100 units were sold, and the discount exceeded 10%?</t>
  </si>
  <si>
    <t>This sums the Profit for transactions where more than 100 units were sold and the discount was greater than 10%.</t>
  </si>
  <si>
    <t xml:space="preserve"> Your team is working on profit optimization strategies. Could you help calculate the weighted profit per unit, factoring in both the discount and quantity sold for each transaction?</t>
  </si>
  <si>
    <t xml:space="preserve"> You’ve been tasked with finding the revenue from orders that applied exactly a 5% discount and had a customer satisfaction score of above 3. Can you find this specific data?</t>
  </si>
  <si>
    <t xml:space="preserve">To determine the total revenue from orders </t>
  </si>
  <si>
    <t>Management is keen to identify which transaction gave the highest profit margin after accounting for the discount applied. Can you find that transaction?</t>
  </si>
  <si>
    <t>To analyze successful promotions, what was the total revenue generated from orders with a discount of more than 20% and a satisfaction rating above 3.5?</t>
  </si>
  <si>
    <t>There’s an ongoing discussion about discounts in the 'Dairy Products' category. What was the average discount applied to orders from this category?</t>
  </si>
  <si>
    <t xml:space="preserve"> The total revenue generated from orders with a discount of more than 20% and a satisfaction rating above 3.5</t>
  </si>
  <si>
    <t>This calculates the average discount where the Category "Dairy Products"</t>
  </si>
  <si>
    <t>The finance team is focused on profitability. Can you calculate the overall profit for orders with less than a 5% discount and a satisfaction score higher than 4.5?</t>
  </si>
  <si>
    <t>The overall profit for orders with less than a 5% discount and a satisfaction score higher than 4.5</t>
  </si>
  <si>
    <t>countifs</t>
  </si>
  <si>
    <t>Revenue after discount</t>
  </si>
  <si>
    <t>sales</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</si>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</sst>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24">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3.5"/>
      <color theme="1"/>
      <name val="Aptos Narrow"/>
      <family val="2"/>
      <scheme val="minor"/>
    </font>
    <font>
      <i/>
      <sz val="11"/>
      <color theme="1"/>
      <name val="Aptos Narrow"/>
      <family val="2"/>
      <scheme val="minor"/>
    </font>
    <font>
      <b/>
      <sz val="10"/>
      <color theme="1"/>
      <name val="Aptos Narrow"/>
      <family val="2"/>
      <scheme val="minor"/>
    </font>
    <font>
      <sz val="10"/>
      <color theme="1"/>
      <name val="Aptos Narrow"/>
      <family val="2"/>
      <scheme val="minor"/>
    </font>
    <font>
      <sz val="11"/>
      <color theme="1"/>
      <name val="Sohne"/>
    </font>
    <font>
      <b/>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14" fontId="0" fillId="0" borderId="0" xfId="0" applyNumberFormat="1"/>
    <xf numFmtId="0" fontId="18"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19" fillId="0" borderId="0" xfId="0" applyFont="1"/>
    <xf numFmtId="0" fontId="20" fillId="0" borderId="0" xfId="0" applyFont="1" applyAlignment="1">
      <alignment horizontal="center"/>
    </xf>
    <xf numFmtId="0" fontId="21" fillId="0" borderId="0" xfId="0" applyFont="1" applyAlignment="1">
      <alignment wrapText="1"/>
    </xf>
    <xf numFmtId="0" fontId="22" fillId="0" borderId="0" xfId="0" applyFont="1"/>
    <xf numFmtId="0" fontId="20" fillId="0" borderId="0" xfId="0" applyFont="1" applyAlignment="1"/>
    <xf numFmtId="0" fontId="0" fillId="0" borderId="0" xfId="0" applyFont="1"/>
    <xf numFmtId="0" fontId="23" fillId="0" borderId="0" xfId="0" applyFont="1" applyAlignment="1"/>
    <xf numFmtId="0" fontId="0" fillId="0" borderId="0" xfId="0" applyAlignment="1">
      <alignment horizontal="center" vertical="center"/>
    </xf>
    <xf numFmtId="0" fontId="0" fillId="0" borderId="0" xfId="0" applyAlignment="1">
      <alignment horizontal="center"/>
    </xf>
    <xf numFmtId="0" fontId="0" fillId="0" borderId="0" xfId="0" applyNumberFormat="1"/>
    <xf numFmtId="2" fontId="0" fillId="0" borderId="0" xfId="0" applyNumberFormat="1"/>
    <xf numFmtId="14" fontId="0" fillId="0" borderId="0" xfId="0" applyNumberFormat="1" applyAlignment="1">
      <alignment horizontal="center"/>
    </xf>
    <xf numFmtId="14" fontId="0" fillId="0" borderId="0" xfId="0" applyNumberFormat="1" applyAlignment="1">
      <alignment horizontal="center" vertical="center"/>
    </xf>
    <xf numFmtId="2" fontId="0" fillId="0" borderId="0" xfId="0" applyNumberFormat="1"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vertical="center"/>
    </xf>
    <xf numFmtId="0" fontId="0" fillId="0" borderId="0" xfId="0" applyFont="1" applyAlignment="1">
      <alignment horizontal="left" vertical="center" indent="1"/>
    </xf>
    <xf numFmtId="0" fontId="0" fillId="0" borderId="0" xfId="0" applyFont="1" applyAlignment="1">
      <alignment horizontal="center"/>
    </xf>
    <xf numFmtId="0" fontId="23" fillId="0" borderId="0" xfId="0" applyFont="1" applyAlignment="1">
      <alignment horizontal="center"/>
    </xf>
    <xf numFmtId="0" fontId="13" fillId="7" borderId="7" xfId="13" applyAlignment="1">
      <alignment horizontal="center" vertical="center"/>
    </xf>
    <xf numFmtId="0" fontId="13" fillId="7" borderId="10" xfId="13" applyBorder="1" applyAlignment="1">
      <alignment horizontal="center" vertical="center"/>
    </xf>
    <xf numFmtId="0" fontId="13" fillId="7" borderId="11" xfId="13" applyBorder="1" applyAlignment="1">
      <alignment horizontal="center" vertical="center"/>
    </xf>
    <xf numFmtId="0" fontId="13" fillId="7" borderId="12" xfId="13" applyBorder="1" applyAlignment="1">
      <alignment horizontal="center" vertical="center"/>
    </xf>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858-AF89-4089-9C1D-63490C8B718F}">
  <dimension ref="A1:T501"/>
  <sheetViews>
    <sheetView topLeftCell="B474" workbookViewId="0">
      <selection activeCell="M2" sqref="M2:M501"/>
    </sheetView>
  </sheetViews>
  <sheetFormatPr defaultRowHeight="14.4"/>
  <cols>
    <col min="2" max="2" width="10.21875" bestFit="1" customWidth="1"/>
    <col min="3" max="3" width="15.6640625" bestFit="1" customWidth="1"/>
    <col min="4" max="4" width="10.88671875" bestFit="1" customWidth="1"/>
    <col min="6" max="6" width="14.6640625" bestFit="1" customWidth="1"/>
    <col min="7" max="7" width="18.21875" bestFit="1" customWidth="1"/>
    <col min="8" max="8" width="11.44140625" bestFit="1" customWidth="1"/>
    <col min="9" max="10" width="9.44140625" customWidth="1"/>
    <col min="11" max="11" width="13.21875" customWidth="1"/>
    <col min="12" max="12" width="21.6640625" bestFit="1" customWidth="1"/>
    <col min="13" max="13" width="21.6640625" customWidth="1"/>
    <col min="15" max="15" width="11.44140625" bestFit="1" customWidth="1"/>
    <col min="16" max="16" width="22" customWidth="1"/>
    <col min="17" max="17" width="15.5546875" customWidth="1"/>
    <col min="18" max="18" width="18.5546875" customWidth="1"/>
    <col min="19" max="19" width="17.5546875" bestFit="1" customWidth="1"/>
  </cols>
  <sheetData>
    <row r="1" spans="1:20">
      <c r="A1" t="s">
        <v>0</v>
      </c>
      <c r="B1" t="s">
        <v>1</v>
      </c>
      <c r="C1" t="s">
        <v>2</v>
      </c>
      <c r="D1" t="s">
        <v>3</v>
      </c>
      <c r="E1" t="s">
        <v>4</v>
      </c>
      <c r="F1" t="s">
        <v>5</v>
      </c>
      <c r="G1" t="s">
        <v>6</v>
      </c>
      <c r="H1" t="s">
        <v>7</v>
      </c>
      <c r="I1" t="s">
        <v>8</v>
      </c>
      <c r="J1" t="s">
        <v>147</v>
      </c>
      <c r="K1" t="s">
        <v>9</v>
      </c>
      <c r="L1" t="s">
        <v>146</v>
      </c>
      <c r="M1" t="s">
        <v>148</v>
      </c>
      <c r="N1" t="s">
        <v>10</v>
      </c>
      <c r="O1" t="s">
        <v>11</v>
      </c>
      <c r="P1" t="s">
        <v>12</v>
      </c>
      <c r="Q1" t="s">
        <v>13</v>
      </c>
      <c r="R1" t="s">
        <v>14</v>
      </c>
      <c r="S1" t="s">
        <v>15</v>
      </c>
      <c r="T1" t="s">
        <v>16</v>
      </c>
    </row>
    <row r="2" spans="1:20">
      <c r="A2">
        <v>1001</v>
      </c>
      <c r="B2" s="1">
        <v>44197</v>
      </c>
      <c r="C2" t="s">
        <v>17</v>
      </c>
      <c r="D2" t="s">
        <v>18</v>
      </c>
      <c r="E2" t="s">
        <v>19</v>
      </c>
      <c r="F2" t="s">
        <v>20</v>
      </c>
      <c r="G2" t="s">
        <v>21</v>
      </c>
      <c r="H2">
        <v>45.88</v>
      </c>
      <c r="I2">
        <v>19</v>
      </c>
      <c r="J2">
        <f>+H2*I2</f>
        <v>871.72</v>
      </c>
      <c r="K2">
        <v>2931.7</v>
      </c>
      <c r="L2" s="29">
        <f>K2-((K2*P2)/100)</f>
        <v>2562.8921399999999</v>
      </c>
      <c r="M2" s="15">
        <f>+N2/L2</f>
        <v>0.3011831781574702</v>
      </c>
      <c r="N2">
        <v>771.9</v>
      </c>
      <c r="O2" t="s">
        <v>22</v>
      </c>
      <c r="P2">
        <v>12.58</v>
      </c>
      <c r="Q2">
        <v>30.78</v>
      </c>
      <c r="R2">
        <v>1</v>
      </c>
      <c r="S2">
        <v>18</v>
      </c>
      <c r="T2">
        <v>9.58</v>
      </c>
    </row>
    <row r="3" spans="1:20">
      <c r="A3">
        <v>1002</v>
      </c>
      <c r="B3" s="1">
        <v>44198</v>
      </c>
      <c r="C3" t="s">
        <v>23</v>
      </c>
      <c r="D3" t="s">
        <v>24</v>
      </c>
      <c r="E3" t="s">
        <v>25</v>
      </c>
      <c r="F3" t="s">
        <v>26</v>
      </c>
      <c r="G3" t="s">
        <v>21</v>
      </c>
      <c r="H3">
        <v>71.31</v>
      </c>
      <c r="I3">
        <v>26</v>
      </c>
      <c r="J3">
        <f t="shared" ref="J3:J66" si="0">+H3*I3</f>
        <v>1854.06</v>
      </c>
      <c r="K3">
        <v>2487.38</v>
      </c>
      <c r="L3" s="29">
        <f>K3-((K3*P3)/100)</f>
        <v>2228.9412179999999</v>
      </c>
      <c r="M3" s="15">
        <f t="shared" ref="M3:M66" si="1">+N3/L3</f>
        <v>0.43361394737328601</v>
      </c>
      <c r="N3">
        <v>966.5</v>
      </c>
      <c r="O3" t="s">
        <v>22</v>
      </c>
      <c r="P3">
        <v>10.39</v>
      </c>
      <c r="Q3">
        <v>87.61</v>
      </c>
      <c r="R3">
        <v>4</v>
      </c>
      <c r="S3">
        <v>6</v>
      </c>
      <c r="T3">
        <v>4.16</v>
      </c>
    </row>
    <row r="4" spans="1:20">
      <c r="A4">
        <v>1003</v>
      </c>
      <c r="B4" s="1">
        <v>44199</v>
      </c>
      <c r="C4" t="s">
        <v>27</v>
      </c>
      <c r="D4" t="s">
        <v>28</v>
      </c>
      <c r="E4" t="s">
        <v>29</v>
      </c>
      <c r="F4" t="s">
        <v>20</v>
      </c>
      <c r="G4" t="s">
        <v>30</v>
      </c>
      <c r="H4">
        <v>45.46</v>
      </c>
      <c r="I4">
        <v>24</v>
      </c>
      <c r="J4">
        <f t="shared" si="0"/>
        <v>1091.04</v>
      </c>
      <c r="K4">
        <v>579.55999999999995</v>
      </c>
      <c r="L4" s="29">
        <f>K4-((K4*P4)/100)</f>
        <v>520.03918799999997</v>
      </c>
      <c r="M4" s="15">
        <f t="shared" si="1"/>
        <v>2.4356049106053139</v>
      </c>
      <c r="N4">
        <v>1266.6099999999999</v>
      </c>
      <c r="O4" t="s">
        <v>31</v>
      </c>
      <c r="P4">
        <v>10.27</v>
      </c>
      <c r="Q4">
        <v>13.36</v>
      </c>
      <c r="R4">
        <v>1</v>
      </c>
      <c r="S4">
        <v>2</v>
      </c>
      <c r="T4">
        <v>7.14</v>
      </c>
    </row>
    <row r="5" spans="1:20">
      <c r="A5">
        <v>1004</v>
      </c>
      <c r="B5" s="1">
        <v>44200</v>
      </c>
      <c r="C5" t="s">
        <v>32</v>
      </c>
      <c r="D5" t="s">
        <v>24</v>
      </c>
      <c r="E5" t="s">
        <v>25</v>
      </c>
      <c r="F5" t="s">
        <v>33</v>
      </c>
      <c r="G5" t="s">
        <v>34</v>
      </c>
      <c r="H5">
        <v>70.38</v>
      </c>
      <c r="I5">
        <v>77</v>
      </c>
      <c r="J5">
        <f t="shared" si="0"/>
        <v>5419.2599999999993</v>
      </c>
      <c r="K5">
        <v>3869.33</v>
      </c>
      <c r="L5" s="29">
        <f>K5-((K5*P5)/100)</f>
        <v>3314.4680779999999</v>
      </c>
      <c r="M5" s="15">
        <f t="shared" si="1"/>
        <v>0.31513050523336494</v>
      </c>
      <c r="N5">
        <v>1044.49</v>
      </c>
      <c r="O5" t="s">
        <v>22</v>
      </c>
      <c r="P5">
        <v>14.34</v>
      </c>
      <c r="Q5">
        <v>29</v>
      </c>
      <c r="R5">
        <v>5</v>
      </c>
      <c r="S5">
        <v>4</v>
      </c>
      <c r="T5">
        <v>6.75</v>
      </c>
    </row>
    <row r="6" spans="1:20">
      <c r="A6">
        <v>1005</v>
      </c>
      <c r="B6" s="1">
        <v>44201</v>
      </c>
      <c r="C6" t="s">
        <v>35</v>
      </c>
      <c r="D6" t="s">
        <v>18</v>
      </c>
      <c r="E6" t="s">
        <v>36</v>
      </c>
      <c r="F6" t="s">
        <v>20</v>
      </c>
      <c r="G6" t="s">
        <v>37</v>
      </c>
      <c r="H6">
        <v>21.46</v>
      </c>
      <c r="I6">
        <v>24</v>
      </c>
      <c r="J6">
        <f t="shared" si="0"/>
        <v>515.04</v>
      </c>
      <c r="K6">
        <v>2513.1</v>
      </c>
      <c r="L6" s="29">
        <f>K6-((K6*P6)/100)</f>
        <v>2409.30897</v>
      </c>
      <c r="M6" s="15">
        <f t="shared" si="1"/>
        <v>0.59510424684136709</v>
      </c>
      <c r="N6">
        <v>1433.79</v>
      </c>
      <c r="O6" t="s">
        <v>38</v>
      </c>
      <c r="P6">
        <v>4.13</v>
      </c>
      <c r="Q6">
        <v>35.799999999999997</v>
      </c>
      <c r="R6">
        <v>4</v>
      </c>
      <c r="S6">
        <v>4</v>
      </c>
      <c r="T6">
        <v>0.03</v>
      </c>
    </row>
    <row r="7" spans="1:20">
      <c r="A7">
        <v>1006</v>
      </c>
      <c r="B7" s="1">
        <v>44202</v>
      </c>
      <c r="C7" t="s">
        <v>23</v>
      </c>
      <c r="D7" t="s">
        <v>18</v>
      </c>
      <c r="E7" t="s">
        <v>19</v>
      </c>
      <c r="F7" t="s">
        <v>26</v>
      </c>
      <c r="G7" t="s">
        <v>39</v>
      </c>
      <c r="H7">
        <v>25.85</v>
      </c>
      <c r="I7">
        <v>35</v>
      </c>
      <c r="J7">
        <f t="shared" si="0"/>
        <v>904.75</v>
      </c>
      <c r="K7">
        <v>1233.47</v>
      </c>
      <c r="L7" s="29">
        <f>K7-((K7*P7)/100)</f>
        <v>1057.9472190000001</v>
      </c>
      <c r="M7" s="15">
        <f t="shared" si="1"/>
        <v>0.83078813783431271</v>
      </c>
      <c r="N7">
        <v>878.93</v>
      </c>
      <c r="O7" t="s">
        <v>31</v>
      </c>
      <c r="P7">
        <v>14.23</v>
      </c>
      <c r="Q7">
        <v>30.77</v>
      </c>
      <c r="R7">
        <v>2</v>
      </c>
      <c r="S7">
        <v>23</v>
      </c>
      <c r="T7">
        <v>0.91</v>
      </c>
    </row>
    <row r="8" spans="1:20">
      <c r="A8">
        <v>1007</v>
      </c>
      <c r="B8" s="1">
        <v>44203</v>
      </c>
      <c r="C8" t="s">
        <v>27</v>
      </c>
      <c r="D8" t="s">
        <v>40</v>
      </c>
      <c r="E8" t="s">
        <v>29</v>
      </c>
      <c r="F8" t="s">
        <v>33</v>
      </c>
      <c r="G8" t="s">
        <v>41</v>
      </c>
      <c r="H8">
        <v>7.14</v>
      </c>
      <c r="I8">
        <v>94</v>
      </c>
      <c r="J8">
        <f t="shared" si="0"/>
        <v>671.16</v>
      </c>
      <c r="K8">
        <v>2409.27</v>
      </c>
      <c r="L8" s="29">
        <f>K8-((K8*P8)/100)</f>
        <v>2308.803441</v>
      </c>
      <c r="M8" s="15">
        <f t="shared" si="1"/>
        <v>0.61965863987985981</v>
      </c>
      <c r="N8">
        <v>1430.67</v>
      </c>
      <c r="O8" t="s">
        <v>31</v>
      </c>
      <c r="P8">
        <v>4.17</v>
      </c>
      <c r="Q8">
        <v>73.3</v>
      </c>
      <c r="R8">
        <v>1</v>
      </c>
      <c r="S8">
        <v>12</v>
      </c>
      <c r="T8">
        <v>7.06</v>
      </c>
    </row>
    <row r="9" spans="1:20">
      <c r="A9">
        <v>1008</v>
      </c>
      <c r="B9" s="1">
        <v>44204</v>
      </c>
      <c r="C9" t="s">
        <v>42</v>
      </c>
      <c r="D9" t="s">
        <v>43</v>
      </c>
      <c r="E9" t="s">
        <v>25</v>
      </c>
      <c r="F9" t="s">
        <v>33</v>
      </c>
      <c r="G9" t="s">
        <v>44</v>
      </c>
      <c r="H9">
        <v>38.1</v>
      </c>
      <c r="I9">
        <v>30</v>
      </c>
      <c r="J9">
        <f t="shared" si="0"/>
        <v>1143</v>
      </c>
      <c r="K9">
        <v>1262.24</v>
      </c>
      <c r="L9" s="29">
        <f>K9-((K9*P9)/100)</f>
        <v>1238.509888</v>
      </c>
      <c r="M9" s="15">
        <f t="shared" si="1"/>
        <v>0.74604975620509539</v>
      </c>
      <c r="N9">
        <v>923.99</v>
      </c>
      <c r="O9" t="s">
        <v>22</v>
      </c>
      <c r="P9">
        <v>1.88</v>
      </c>
      <c r="Q9">
        <v>18.37</v>
      </c>
      <c r="R9">
        <v>1</v>
      </c>
      <c r="S9">
        <v>14</v>
      </c>
      <c r="T9">
        <v>1.34</v>
      </c>
    </row>
    <row r="10" spans="1:20">
      <c r="A10">
        <v>1009</v>
      </c>
      <c r="B10" s="1">
        <v>44205</v>
      </c>
      <c r="C10" t="s">
        <v>45</v>
      </c>
      <c r="D10" t="s">
        <v>28</v>
      </c>
      <c r="E10" t="s">
        <v>19</v>
      </c>
      <c r="F10" t="s">
        <v>33</v>
      </c>
      <c r="G10" t="s">
        <v>41</v>
      </c>
      <c r="H10">
        <v>75.45</v>
      </c>
      <c r="I10">
        <v>39</v>
      </c>
      <c r="J10">
        <f t="shared" si="0"/>
        <v>2942.55</v>
      </c>
      <c r="K10">
        <v>2594.84</v>
      </c>
      <c r="L10" s="29">
        <f>K10-((K10*P10)/100)</f>
        <v>2170.0646919999999</v>
      </c>
      <c r="M10" s="15">
        <f t="shared" si="1"/>
        <v>0.41443925764771627</v>
      </c>
      <c r="N10">
        <v>899.36</v>
      </c>
      <c r="O10" t="s">
        <v>22</v>
      </c>
      <c r="P10">
        <v>16.37</v>
      </c>
      <c r="Q10">
        <v>39.950000000000003</v>
      </c>
      <c r="R10">
        <v>5</v>
      </c>
      <c r="S10">
        <v>25</v>
      </c>
      <c r="T10">
        <v>1.1000000000000001</v>
      </c>
    </row>
    <row r="11" spans="1:20">
      <c r="A11">
        <v>1010</v>
      </c>
      <c r="B11" s="1">
        <v>44206</v>
      </c>
      <c r="C11" t="s">
        <v>42</v>
      </c>
      <c r="D11" t="s">
        <v>28</v>
      </c>
      <c r="E11" t="s">
        <v>25</v>
      </c>
      <c r="F11" t="s">
        <v>26</v>
      </c>
      <c r="G11" t="s">
        <v>34</v>
      </c>
      <c r="H11">
        <v>25.7</v>
      </c>
      <c r="I11">
        <v>22</v>
      </c>
      <c r="J11">
        <f t="shared" si="0"/>
        <v>565.4</v>
      </c>
      <c r="K11">
        <v>383.58</v>
      </c>
      <c r="L11" s="29">
        <f>K11-((K11*P11)/100)</f>
        <v>372.26438999999999</v>
      </c>
      <c r="M11" s="15">
        <f t="shared" si="1"/>
        <v>2.6045198682581487</v>
      </c>
      <c r="N11">
        <v>969.57</v>
      </c>
      <c r="O11" t="s">
        <v>38</v>
      </c>
      <c r="P11">
        <v>2.95</v>
      </c>
      <c r="Q11">
        <v>15.71</v>
      </c>
      <c r="R11">
        <v>3</v>
      </c>
      <c r="S11">
        <v>25</v>
      </c>
      <c r="T11">
        <v>4.93</v>
      </c>
    </row>
    <row r="12" spans="1:20">
      <c r="A12">
        <v>1011</v>
      </c>
      <c r="B12" s="1">
        <v>44207</v>
      </c>
      <c r="C12" t="s">
        <v>32</v>
      </c>
      <c r="D12" t="s">
        <v>28</v>
      </c>
      <c r="E12" t="s">
        <v>36</v>
      </c>
      <c r="F12" t="s">
        <v>20</v>
      </c>
      <c r="G12" t="s">
        <v>39</v>
      </c>
      <c r="H12">
        <v>73.260000000000005</v>
      </c>
      <c r="I12">
        <v>10</v>
      </c>
      <c r="J12">
        <f t="shared" si="0"/>
        <v>732.6</v>
      </c>
      <c r="K12">
        <v>2421.06</v>
      </c>
      <c r="L12" s="29">
        <f>K12-((K12*P12)/100)</f>
        <v>2379.9019800000001</v>
      </c>
      <c r="M12" s="15">
        <f t="shared" si="1"/>
        <v>0.46654862651108003</v>
      </c>
      <c r="N12">
        <v>1110.3399999999999</v>
      </c>
      <c r="O12" t="s">
        <v>38</v>
      </c>
      <c r="P12">
        <v>1.7</v>
      </c>
      <c r="Q12">
        <v>82.31</v>
      </c>
      <c r="R12">
        <v>5</v>
      </c>
      <c r="S12">
        <v>15</v>
      </c>
      <c r="T12">
        <v>0.33</v>
      </c>
    </row>
    <row r="13" spans="1:20">
      <c r="A13">
        <v>1012</v>
      </c>
      <c r="B13" s="1">
        <v>44208</v>
      </c>
      <c r="C13" t="s">
        <v>46</v>
      </c>
      <c r="D13" t="s">
        <v>28</v>
      </c>
      <c r="E13" t="s">
        <v>25</v>
      </c>
      <c r="F13" t="s">
        <v>26</v>
      </c>
      <c r="G13" t="s">
        <v>21</v>
      </c>
      <c r="H13">
        <v>48.64</v>
      </c>
      <c r="I13">
        <v>90</v>
      </c>
      <c r="J13">
        <f t="shared" si="0"/>
        <v>4377.6000000000004</v>
      </c>
      <c r="K13">
        <v>2644.84</v>
      </c>
      <c r="L13" s="29">
        <f>K13-((K13*P13)/100)</f>
        <v>2218.7562760000001</v>
      </c>
      <c r="M13" s="15">
        <f t="shared" si="1"/>
        <v>0.56952176932118348</v>
      </c>
      <c r="N13">
        <v>1263.6300000000001</v>
      </c>
      <c r="O13" t="s">
        <v>31</v>
      </c>
      <c r="P13">
        <v>16.11</v>
      </c>
      <c r="Q13">
        <v>50.41</v>
      </c>
      <c r="R13">
        <v>4</v>
      </c>
      <c r="S13">
        <v>18</v>
      </c>
      <c r="T13">
        <v>2.8</v>
      </c>
    </row>
    <row r="14" spans="1:20">
      <c r="A14">
        <v>1013</v>
      </c>
      <c r="B14" s="1">
        <v>44209</v>
      </c>
      <c r="C14" t="s">
        <v>42</v>
      </c>
      <c r="D14" t="s">
        <v>28</v>
      </c>
      <c r="E14" t="s">
        <v>29</v>
      </c>
      <c r="F14" t="s">
        <v>20</v>
      </c>
      <c r="G14" t="s">
        <v>47</v>
      </c>
      <c r="H14">
        <v>41.26</v>
      </c>
      <c r="I14">
        <v>94</v>
      </c>
      <c r="J14">
        <f t="shared" si="0"/>
        <v>3878.4399999999996</v>
      </c>
      <c r="K14">
        <v>2846.3</v>
      </c>
      <c r="L14" s="29">
        <f>K14-((K14*P14)/100)</f>
        <v>2417.0779600000001</v>
      </c>
      <c r="M14" s="15">
        <f t="shared" si="1"/>
        <v>0.37958643253691327</v>
      </c>
      <c r="N14">
        <v>917.49</v>
      </c>
      <c r="O14" t="s">
        <v>38</v>
      </c>
      <c r="P14">
        <v>15.08</v>
      </c>
      <c r="Q14">
        <v>61.94</v>
      </c>
      <c r="R14">
        <v>4</v>
      </c>
      <c r="S14">
        <v>29</v>
      </c>
      <c r="T14">
        <v>1.1200000000000001</v>
      </c>
    </row>
    <row r="15" spans="1:20">
      <c r="A15">
        <v>1014</v>
      </c>
      <c r="B15" s="1">
        <v>44210</v>
      </c>
      <c r="C15" t="s">
        <v>35</v>
      </c>
      <c r="D15" t="s">
        <v>48</v>
      </c>
      <c r="E15" t="s">
        <v>29</v>
      </c>
      <c r="F15" t="s">
        <v>33</v>
      </c>
      <c r="G15" t="s">
        <v>41</v>
      </c>
      <c r="H15">
        <v>58.13</v>
      </c>
      <c r="I15">
        <v>79</v>
      </c>
      <c r="J15">
        <f t="shared" si="0"/>
        <v>4592.2700000000004</v>
      </c>
      <c r="K15">
        <v>1430.22</v>
      </c>
      <c r="L15" s="29">
        <f>K15-((K15*P15)/100)</f>
        <v>1345.8370199999999</v>
      </c>
      <c r="M15" s="15">
        <f t="shared" si="1"/>
        <v>0.59602313510442739</v>
      </c>
      <c r="N15">
        <v>802.15</v>
      </c>
      <c r="O15" t="s">
        <v>22</v>
      </c>
      <c r="P15">
        <v>5.9</v>
      </c>
      <c r="Q15">
        <v>58.4</v>
      </c>
      <c r="R15">
        <v>1</v>
      </c>
      <c r="S15">
        <v>18</v>
      </c>
      <c r="T15">
        <v>4.38</v>
      </c>
    </row>
    <row r="16" spans="1:20">
      <c r="A16">
        <v>1015</v>
      </c>
      <c r="B16" s="1">
        <v>44211</v>
      </c>
      <c r="C16" t="s">
        <v>32</v>
      </c>
      <c r="D16" t="s">
        <v>40</v>
      </c>
      <c r="E16" t="s">
        <v>25</v>
      </c>
      <c r="F16" t="s">
        <v>20</v>
      </c>
      <c r="G16" t="s">
        <v>44</v>
      </c>
      <c r="H16">
        <v>29.12</v>
      </c>
      <c r="I16">
        <v>17</v>
      </c>
      <c r="J16">
        <f t="shared" si="0"/>
        <v>495.04</v>
      </c>
      <c r="K16">
        <v>4756.33</v>
      </c>
      <c r="L16" s="29">
        <f>K16-((K16*P16)/100)</f>
        <v>4017.1963179999998</v>
      </c>
      <c r="M16" s="15">
        <f t="shared" si="1"/>
        <v>0.36706695000012696</v>
      </c>
      <c r="N16">
        <v>1474.58</v>
      </c>
      <c r="O16" t="s">
        <v>38</v>
      </c>
      <c r="P16">
        <v>15.54</v>
      </c>
      <c r="Q16">
        <v>72.44</v>
      </c>
      <c r="R16">
        <v>3</v>
      </c>
      <c r="S16">
        <v>21</v>
      </c>
      <c r="T16">
        <v>8.3000000000000007</v>
      </c>
    </row>
    <row r="17" spans="1:20">
      <c r="A17">
        <v>1016</v>
      </c>
      <c r="B17" s="1">
        <v>44212</v>
      </c>
      <c r="C17" t="s">
        <v>17</v>
      </c>
      <c r="D17" t="s">
        <v>40</v>
      </c>
      <c r="E17" t="s">
        <v>36</v>
      </c>
      <c r="F17" t="s">
        <v>20</v>
      </c>
      <c r="G17" t="s">
        <v>34</v>
      </c>
      <c r="H17">
        <v>13.57</v>
      </c>
      <c r="I17">
        <v>38</v>
      </c>
      <c r="J17">
        <f t="shared" si="0"/>
        <v>515.66</v>
      </c>
      <c r="K17">
        <v>2996.04</v>
      </c>
      <c r="L17" s="29">
        <f>K17-((K17*P17)/100)</f>
        <v>2489.7092400000001</v>
      </c>
      <c r="M17" s="15">
        <f t="shared" si="1"/>
        <v>0.50180960086728832</v>
      </c>
      <c r="N17">
        <v>1249.3599999999999</v>
      </c>
      <c r="O17" t="s">
        <v>31</v>
      </c>
      <c r="P17">
        <v>16.899999999999999</v>
      </c>
      <c r="Q17">
        <v>53.06</v>
      </c>
      <c r="R17">
        <v>4</v>
      </c>
      <c r="S17">
        <v>18</v>
      </c>
      <c r="T17">
        <v>2.48</v>
      </c>
    </row>
    <row r="18" spans="1:20">
      <c r="A18">
        <v>1017</v>
      </c>
      <c r="B18" s="1">
        <v>44213</v>
      </c>
      <c r="C18" t="s">
        <v>23</v>
      </c>
      <c r="D18" t="s">
        <v>18</v>
      </c>
      <c r="E18" t="s">
        <v>19</v>
      </c>
      <c r="F18" t="s">
        <v>20</v>
      </c>
      <c r="G18" t="s">
        <v>30</v>
      </c>
      <c r="H18">
        <v>69.69</v>
      </c>
      <c r="I18">
        <v>49</v>
      </c>
      <c r="J18">
        <f t="shared" si="0"/>
        <v>3414.81</v>
      </c>
      <c r="K18">
        <v>4675.38</v>
      </c>
      <c r="L18" s="29">
        <f>K18-((K18*P18)/100)</f>
        <v>3763.213362</v>
      </c>
      <c r="M18" s="15">
        <f t="shared" si="1"/>
        <v>1.8638326678007792E-2</v>
      </c>
      <c r="N18">
        <v>70.14</v>
      </c>
      <c r="O18" t="s">
        <v>38</v>
      </c>
      <c r="P18">
        <v>19.510000000000002</v>
      </c>
      <c r="Q18">
        <v>21.7</v>
      </c>
      <c r="R18">
        <v>4</v>
      </c>
      <c r="S18">
        <v>12</v>
      </c>
      <c r="T18">
        <v>0.11</v>
      </c>
    </row>
    <row r="19" spans="1:20">
      <c r="A19">
        <v>1018</v>
      </c>
      <c r="B19" s="1">
        <v>44214</v>
      </c>
      <c r="C19" t="s">
        <v>17</v>
      </c>
      <c r="D19" t="s">
        <v>43</v>
      </c>
      <c r="E19" t="s">
        <v>19</v>
      </c>
      <c r="F19" t="s">
        <v>26</v>
      </c>
      <c r="G19" t="s">
        <v>37</v>
      </c>
      <c r="H19">
        <v>62.36</v>
      </c>
      <c r="I19">
        <v>28</v>
      </c>
      <c r="J19">
        <f t="shared" si="0"/>
        <v>1746.08</v>
      </c>
      <c r="K19">
        <v>1258.78</v>
      </c>
      <c r="L19" s="29">
        <f>K19-((K19*P19)/100)</f>
        <v>1048.3119839999999</v>
      </c>
      <c r="M19" s="15">
        <f t="shared" si="1"/>
        <v>0.48054396752942208</v>
      </c>
      <c r="N19">
        <v>503.76</v>
      </c>
      <c r="O19" t="s">
        <v>31</v>
      </c>
      <c r="P19">
        <v>16.72</v>
      </c>
      <c r="Q19">
        <v>55.43</v>
      </c>
      <c r="R19">
        <v>3</v>
      </c>
      <c r="S19">
        <v>13</v>
      </c>
      <c r="T19">
        <v>2.5499999999999998</v>
      </c>
    </row>
    <row r="20" spans="1:20">
      <c r="A20">
        <v>1019</v>
      </c>
      <c r="B20" s="1">
        <v>44215</v>
      </c>
      <c r="C20" t="s">
        <v>35</v>
      </c>
      <c r="D20" t="s">
        <v>49</v>
      </c>
      <c r="E20" t="s">
        <v>36</v>
      </c>
      <c r="F20" t="s">
        <v>26</v>
      </c>
      <c r="G20" t="s">
        <v>47</v>
      </c>
      <c r="H20">
        <v>70.22</v>
      </c>
      <c r="I20">
        <v>90</v>
      </c>
      <c r="J20">
        <f t="shared" si="0"/>
        <v>6319.8</v>
      </c>
      <c r="K20">
        <v>3250.21</v>
      </c>
      <c r="L20" s="29">
        <f>K20-((K20*P20)/100)</f>
        <v>2762.3534789999999</v>
      </c>
      <c r="M20" s="15">
        <f t="shared" si="1"/>
        <v>0.27283257038951891</v>
      </c>
      <c r="N20">
        <v>753.66</v>
      </c>
      <c r="O20" t="s">
        <v>31</v>
      </c>
      <c r="P20">
        <v>15.01</v>
      </c>
      <c r="Q20">
        <v>8.15</v>
      </c>
      <c r="R20">
        <v>2</v>
      </c>
      <c r="S20">
        <v>8</v>
      </c>
      <c r="T20">
        <v>5.86</v>
      </c>
    </row>
    <row r="21" spans="1:20">
      <c r="A21">
        <v>1020</v>
      </c>
      <c r="B21" s="1">
        <v>44216</v>
      </c>
      <c r="C21" t="s">
        <v>46</v>
      </c>
      <c r="D21" t="s">
        <v>24</v>
      </c>
      <c r="E21" t="s">
        <v>29</v>
      </c>
      <c r="F21" t="s">
        <v>26</v>
      </c>
      <c r="G21" t="s">
        <v>34</v>
      </c>
      <c r="H21">
        <v>10.8</v>
      </c>
      <c r="I21">
        <v>99</v>
      </c>
      <c r="J21">
        <f t="shared" si="0"/>
        <v>1069.2</v>
      </c>
      <c r="K21">
        <v>4361.46</v>
      </c>
      <c r="L21" s="29">
        <f>K21-((K21*P21)/100)</f>
        <v>3856.402932</v>
      </c>
      <c r="M21" s="15">
        <f t="shared" si="1"/>
        <v>0.1408851744955576</v>
      </c>
      <c r="N21">
        <v>543.30999999999995</v>
      </c>
      <c r="O21" t="s">
        <v>38</v>
      </c>
      <c r="P21">
        <v>11.58</v>
      </c>
      <c r="Q21">
        <v>26.68</v>
      </c>
      <c r="R21">
        <v>5</v>
      </c>
      <c r="S21">
        <v>9</v>
      </c>
      <c r="T21">
        <v>5.0599999999999996</v>
      </c>
    </row>
    <row r="22" spans="1:20">
      <c r="A22">
        <v>1021</v>
      </c>
      <c r="B22" s="1">
        <v>44217</v>
      </c>
      <c r="C22" t="s">
        <v>23</v>
      </c>
      <c r="D22" t="s">
        <v>43</v>
      </c>
      <c r="E22" t="s">
        <v>25</v>
      </c>
      <c r="F22" t="s">
        <v>33</v>
      </c>
      <c r="G22" t="s">
        <v>44</v>
      </c>
      <c r="H22">
        <v>57.24</v>
      </c>
      <c r="I22">
        <v>30</v>
      </c>
      <c r="J22">
        <f t="shared" si="0"/>
        <v>1717.2</v>
      </c>
      <c r="K22">
        <v>335.07</v>
      </c>
      <c r="L22" s="29">
        <f>K22-((K22*P22)/100)</f>
        <v>329.87641500000001</v>
      </c>
      <c r="M22" s="15">
        <f t="shared" si="1"/>
        <v>2.2658485602858272</v>
      </c>
      <c r="N22">
        <v>747.45</v>
      </c>
      <c r="O22" t="s">
        <v>22</v>
      </c>
      <c r="P22">
        <v>1.55</v>
      </c>
      <c r="Q22">
        <v>95.78</v>
      </c>
      <c r="R22">
        <v>5</v>
      </c>
      <c r="S22">
        <v>22</v>
      </c>
      <c r="T22">
        <v>7.23</v>
      </c>
    </row>
    <row r="23" spans="1:20">
      <c r="A23">
        <v>1022</v>
      </c>
      <c r="B23" s="1">
        <v>44218</v>
      </c>
      <c r="C23" t="s">
        <v>35</v>
      </c>
      <c r="D23" t="s">
        <v>28</v>
      </c>
      <c r="E23" t="s">
        <v>36</v>
      </c>
      <c r="F23" t="s">
        <v>26</v>
      </c>
      <c r="G23" t="s">
        <v>34</v>
      </c>
      <c r="H23">
        <v>78.78</v>
      </c>
      <c r="I23">
        <v>34</v>
      </c>
      <c r="J23">
        <f t="shared" si="0"/>
        <v>2678.52</v>
      </c>
      <c r="K23">
        <v>2532.33</v>
      </c>
      <c r="L23" s="29">
        <f>K23-((K23*P23)/100)</f>
        <v>2163.6227519999998</v>
      </c>
      <c r="M23" s="15">
        <f t="shared" si="1"/>
        <v>7.0247920927760707E-2</v>
      </c>
      <c r="N23">
        <v>151.99</v>
      </c>
      <c r="O23" t="s">
        <v>38</v>
      </c>
      <c r="P23">
        <v>14.56</v>
      </c>
      <c r="Q23">
        <v>63.62</v>
      </c>
      <c r="R23">
        <v>2</v>
      </c>
      <c r="S23">
        <v>3</v>
      </c>
      <c r="T23">
        <v>1.52</v>
      </c>
    </row>
    <row r="24" spans="1:20">
      <c r="A24">
        <v>1023</v>
      </c>
      <c r="B24" s="1">
        <v>44219</v>
      </c>
      <c r="C24" t="s">
        <v>23</v>
      </c>
      <c r="D24" t="s">
        <v>43</v>
      </c>
      <c r="E24" t="s">
        <v>29</v>
      </c>
      <c r="F24" t="s">
        <v>20</v>
      </c>
      <c r="G24" t="s">
        <v>39</v>
      </c>
      <c r="H24">
        <v>10.59</v>
      </c>
      <c r="I24">
        <v>81</v>
      </c>
      <c r="J24">
        <f t="shared" si="0"/>
        <v>857.79</v>
      </c>
      <c r="K24">
        <v>1804.39</v>
      </c>
      <c r="L24" s="29">
        <f>K24-((K24*P24)/100)</f>
        <v>1527.9574520000001</v>
      </c>
      <c r="M24" s="15">
        <f t="shared" si="1"/>
        <v>0.67826495995910741</v>
      </c>
      <c r="N24">
        <v>1036.3599999999999</v>
      </c>
      <c r="O24" t="s">
        <v>22</v>
      </c>
      <c r="P24">
        <v>15.32</v>
      </c>
      <c r="Q24">
        <v>50.61</v>
      </c>
      <c r="R24">
        <v>5</v>
      </c>
      <c r="S24">
        <v>16</v>
      </c>
      <c r="T24">
        <v>9.0299999999999994</v>
      </c>
    </row>
    <row r="25" spans="1:20">
      <c r="A25">
        <v>1024</v>
      </c>
      <c r="B25" s="1">
        <v>44220</v>
      </c>
      <c r="C25" t="s">
        <v>42</v>
      </c>
      <c r="D25" t="s">
        <v>48</v>
      </c>
      <c r="E25" t="s">
        <v>25</v>
      </c>
      <c r="F25" t="s">
        <v>33</v>
      </c>
      <c r="G25" t="s">
        <v>41</v>
      </c>
      <c r="H25">
        <v>51.12</v>
      </c>
      <c r="I25">
        <v>59</v>
      </c>
      <c r="J25">
        <f t="shared" si="0"/>
        <v>3016.08</v>
      </c>
      <c r="K25">
        <v>3775.13</v>
      </c>
      <c r="L25" s="29">
        <f>K25-((K25*P25)/100)</f>
        <v>3293.800925</v>
      </c>
      <c r="M25" s="15">
        <f t="shared" si="1"/>
        <v>0.45174557718602865</v>
      </c>
      <c r="N25">
        <v>1487.96</v>
      </c>
      <c r="O25" t="s">
        <v>38</v>
      </c>
      <c r="P25">
        <v>12.75</v>
      </c>
      <c r="Q25">
        <v>95.21</v>
      </c>
      <c r="R25">
        <v>3</v>
      </c>
      <c r="S25">
        <v>21</v>
      </c>
      <c r="T25">
        <v>3.49</v>
      </c>
    </row>
    <row r="26" spans="1:20">
      <c r="A26">
        <v>1025</v>
      </c>
      <c r="B26" s="1">
        <v>44221</v>
      </c>
      <c r="C26" t="s">
        <v>32</v>
      </c>
      <c r="D26" t="s">
        <v>24</v>
      </c>
      <c r="E26" t="s">
        <v>36</v>
      </c>
      <c r="F26" t="s">
        <v>20</v>
      </c>
      <c r="G26" t="s">
        <v>37</v>
      </c>
      <c r="H26">
        <v>3.12</v>
      </c>
      <c r="I26">
        <v>92</v>
      </c>
      <c r="J26">
        <f t="shared" si="0"/>
        <v>287.04000000000002</v>
      </c>
      <c r="K26">
        <v>2690.69</v>
      </c>
      <c r="L26" s="29">
        <f>K26-((K26*P26)/100)</f>
        <v>2639.5668900000001</v>
      </c>
      <c r="M26" s="15">
        <f t="shared" si="1"/>
        <v>0.35733513841734849</v>
      </c>
      <c r="N26">
        <v>943.21</v>
      </c>
      <c r="O26" t="s">
        <v>38</v>
      </c>
      <c r="P26">
        <v>1.9</v>
      </c>
      <c r="Q26">
        <v>71.010000000000005</v>
      </c>
      <c r="R26">
        <v>2</v>
      </c>
      <c r="S26">
        <v>13</v>
      </c>
      <c r="T26">
        <v>3.93</v>
      </c>
    </row>
    <row r="27" spans="1:20">
      <c r="A27">
        <v>1026</v>
      </c>
      <c r="B27" s="1">
        <v>44222</v>
      </c>
      <c r="C27" t="s">
        <v>35</v>
      </c>
      <c r="D27" t="s">
        <v>24</v>
      </c>
      <c r="E27" t="s">
        <v>36</v>
      </c>
      <c r="F27" t="s">
        <v>26</v>
      </c>
      <c r="G27" t="s">
        <v>41</v>
      </c>
      <c r="H27">
        <v>79.34</v>
      </c>
      <c r="I27">
        <v>12</v>
      </c>
      <c r="J27">
        <f t="shared" si="0"/>
        <v>952.08</v>
      </c>
      <c r="K27">
        <v>1061.44</v>
      </c>
      <c r="L27" s="29">
        <f>K27-((K27*P27)/100)</f>
        <v>1013.14448</v>
      </c>
      <c r="M27" s="15">
        <f t="shared" si="1"/>
        <v>1.2292916011347168</v>
      </c>
      <c r="N27">
        <v>1245.45</v>
      </c>
      <c r="O27" t="s">
        <v>22</v>
      </c>
      <c r="P27">
        <v>4.55</v>
      </c>
      <c r="Q27">
        <v>10.77</v>
      </c>
      <c r="R27">
        <v>3</v>
      </c>
      <c r="S27">
        <v>10</v>
      </c>
      <c r="T27">
        <v>4.66</v>
      </c>
    </row>
    <row r="28" spans="1:20">
      <c r="A28">
        <v>1027</v>
      </c>
      <c r="B28" s="1">
        <v>44223</v>
      </c>
      <c r="C28" t="s">
        <v>46</v>
      </c>
      <c r="D28" t="s">
        <v>28</v>
      </c>
      <c r="E28" t="s">
        <v>19</v>
      </c>
      <c r="F28" t="s">
        <v>20</v>
      </c>
      <c r="G28" t="s">
        <v>21</v>
      </c>
      <c r="H28">
        <v>59.23</v>
      </c>
      <c r="I28">
        <v>98</v>
      </c>
      <c r="J28">
        <f t="shared" si="0"/>
        <v>5804.54</v>
      </c>
      <c r="K28">
        <v>1335.06</v>
      </c>
      <c r="L28" s="29">
        <f>K28-((K28*P28)/100)</f>
        <v>1235.731536</v>
      </c>
      <c r="M28" s="15">
        <f t="shared" si="1"/>
        <v>1.1286593886845662</v>
      </c>
      <c r="N28">
        <v>1394.72</v>
      </c>
      <c r="O28" t="s">
        <v>31</v>
      </c>
      <c r="P28">
        <v>7.44</v>
      </c>
      <c r="Q28">
        <v>14.37</v>
      </c>
      <c r="R28">
        <v>3</v>
      </c>
      <c r="S28">
        <v>22</v>
      </c>
      <c r="T28">
        <v>1.3</v>
      </c>
    </row>
    <row r="29" spans="1:20">
      <c r="A29">
        <v>1028</v>
      </c>
      <c r="B29" s="1">
        <v>44224</v>
      </c>
      <c r="C29" t="s">
        <v>50</v>
      </c>
      <c r="D29" t="s">
        <v>24</v>
      </c>
      <c r="E29" t="s">
        <v>19</v>
      </c>
      <c r="F29" t="s">
        <v>33</v>
      </c>
      <c r="G29" t="s">
        <v>30</v>
      </c>
      <c r="H29">
        <v>46.55</v>
      </c>
      <c r="I29">
        <v>17</v>
      </c>
      <c r="J29">
        <f t="shared" si="0"/>
        <v>791.34999999999991</v>
      </c>
      <c r="K29">
        <v>4242.71</v>
      </c>
      <c r="L29" s="29">
        <f>K29-((K29*P29)/100)</f>
        <v>4178.6450789999999</v>
      </c>
      <c r="M29" s="15">
        <f t="shared" si="1"/>
        <v>0.25257230036214812</v>
      </c>
      <c r="N29">
        <v>1055.4100000000001</v>
      </c>
      <c r="O29" t="s">
        <v>31</v>
      </c>
      <c r="P29">
        <v>1.51</v>
      </c>
      <c r="Q29">
        <v>81.290000000000006</v>
      </c>
      <c r="R29">
        <v>4</v>
      </c>
      <c r="S29">
        <v>16</v>
      </c>
      <c r="T29">
        <v>5.23</v>
      </c>
    </row>
    <row r="30" spans="1:20">
      <c r="A30">
        <v>1029</v>
      </c>
      <c r="B30" s="1">
        <v>44225</v>
      </c>
      <c r="C30" t="s">
        <v>50</v>
      </c>
      <c r="D30" t="s">
        <v>18</v>
      </c>
      <c r="E30" t="s">
        <v>25</v>
      </c>
      <c r="F30" t="s">
        <v>33</v>
      </c>
      <c r="G30" t="s">
        <v>34</v>
      </c>
      <c r="H30">
        <v>59.51</v>
      </c>
      <c r="I30">
        <v>67</v>
      </c>
      <c r="J30">
        <f t="shared" si="0"/>
        <v>3987.17</v>
      </c>
      <c r="K30">
        <v>1620.03</v>
      </c>
      <c r="L30" s="29">
        <f>K30-((K30*P30)/100)</f>
        <v>1371.355395</v>
      </c>
      <c r="M30" s="15">
        <f t="shared" si="1"/>
        <v>0.11304144831107038</v>
      </c>
      <c r="N30">
        <v>155.02000000000001</v>
      </c>
      <c r="O30" t="s">
        <v>38</v>
      </c>
      <c r="P30">
        <v>15.35</v>
      </c>
      <c r="Q30">
        <v>42.33</v>
      </c>
      <c r="R30">
        <v>4</v>
      </c>
      <c r="S30">
        <v>27</v>
      </c>
      <c r="T30">
        <v>1.9</v>
      </c>
    </row>
    <row r="31" spans="1:20">
      <c r="A31">
        <v>1030</v>
      </c>
      <c r="B31" s="1">
        <v>44226</v>
      </c>
      <c r="C31" t="s">
        <v>45</v>
      </c>
      <c r="D31" t="s">
        <v>49</v>
      </c>
      <c r="E31" t="s">
        <v>36</v>
      </c>
      <c r="F31" t="s">
        <v>20</v>
      </c>
      <c r="G31" t="s">
        <v>34</v>
      </c>
      <c r="H31">
        <v>30.25</v>
      </c>
      <c r="I31">
        <v>70</v>
      </c>
      <c r="J31">
        <f t="shared" si="0"/>
        <v>2117.5</v>
      </c>
      <c r="K31">
        <v>1056.28</v>
      </c>
      <c r="L31" s="29">
        <f>K31-((K31*P31)/100)</f>
        <v>1016.4582439999999</v>
      </c>
      <c r="M31" s="15">
        <f t="shared" si="1"/>
        <v>8.1951226714631287E-2</v>
      </c>
      <c r="N31">
        <v>83.3</v>
      </c>
      <c r="O31" t="s">
        <v>22</v>
      </c>
      <c r="P31">
        <v>3.77</v>
      </c>
      <c r="Q31">
        <v>79.09</v>
      </c>
      <c r="R31">
        <v>3</v>
      </c>
      <c r="S31">
        <v>15</v>
      </c>
      <c r="T31">
        <v>6.32</v>
      </c>
    </row>
    <row r="32" spans="1:20">
      <c r="A32">
        <v>1031</v>
      </c>
      <c r="B32" s="1">
        <v>44227</v>
      </c>
      <c r="C32" t="s">
        <v>50</v>
      </c>
      <c r="D32" t="s">
        <v>43</v>
      </c>
      <c r="E32" t="s">
        <v>19</v>
      </c>
      <c r="F32" t="s">
        <v>26</v>
      </c>
      <c r="G32" t="s">
        <v>34</v>
      </c>
      <c r="H32">
        <v>42.69</v>
      </c>
      <c r="I32">
        <v>51</v>
      </c>
      <c r="J32">
        <f t="shared" si="0"/>
        <v>2177.19</v>
      </c>
      <c r="K32">
        <v>2072.9499999999998</v>
      </c>
      <c r="L32" s="29">
        <f>K32-((K32*P32)/100)</f>
        <v>1993.3487199999997</v>
      </c>
      <c r="M32" s="15">
        <f t="shared" si="1"/>
        <v>0.19705533510463741</v>
      </c>
      <c r="N32">
        <v>392.8</v>
      </c>
      <c r="O32" t="s">
        <v>31</v>
      </c>
      <c r="P32">
        <v>3.84</v>
      </c>
      <c r="Q32">
        <v>32.9</v>
      </c>
      <c r="R32">
        <v>3</v>
      </c>
      <c r="S32">
        <v>23</v>
      </c>
      <c r="T32">
        <v>2.65</v>
      </c>
    </row>
    <row r="33" spans="1:20">
      <c r="A33">
        <v>1032</v>
      </c>
      <c r="B33" s="1">
        <v>44228</v>
      </c>
      <c r="C33" t="s">
        <v>46</v>
      </c>
      <c r="D33" t="s">
        <v>49</v>
      </c>
      <c r="E33" t="s">
        <v>19</v>
      </c>
      <c r="F33" t="s">
        <v>26</v>
      </c>
      <c r="G33" t="s">
        <v>30</v>
      </c>
      <c r="H33">
        <v>74.83</v>
      </c>
      <c r="I33">
        <v>49</v>
      </c>
      <c r="J33">
        <f t="shared" si="0"/>
        <v>3666.67</v>
      </c>
      <c r="K33">
        <v>4632.2</v>
      </c>
      <c r="L33" s="29">
        <f>K33-((K33*P33)/100)</f>
        <v>4083.2842999999998</v>
      </c>
      <c r="M33" s="15">
        <f t="shared" si="1"/>
        <v>0.17384535286950265</v>
      </c>
      <c r="N33">
        <v>709.86</v>
      </c>
      <c r="O33" t="s">
        <v>31</v>
      </c>
      <c r="P33">
        <v>11.85</v>
      </c>
      <c r="Q33">
        <v>78.790000000000006</v>
      </c>
      <c r="R33">
        <v>5</v>
      </c>
      <c r="S33">
        <v>5</v>
      </c>
      <c r="T33">
        <v>0.43</v>
      </c>
    </row>
    <row r="34" spans="1:20">
      <c r="A34">
        <v>1033</v>
      </c>
      <c r="B34" s="1">
        <v>44229</v>
      </c>
      <c r="C34" t="s">
        <v>45</v>
      </c>
      <c r="D34" t="s">
        <v>48</v>
      </c>
      <c r="E34" t="s">
        <v>25</v>
      </c>
      <c r="F34" t="s">
        <v>33</v>
      </c>
      <c r="G34" t="s">
        <v>30</v>
      </c>
      <c r="H34">
        <v>17.72</v>
      </c>
      <c r="I34">
        <v>36</v>
      </c>
      <c r="J34">
        <f t="shared" si="0"/>
        <v>637.91999999999996</v>
      </c>
      <c r="K34">
        <v>3893.74</v>
      </c>
      <c r="L34" s="29">
        <f>K34-((K34*P34)/100)</f>
        <v>3601.7094999999999</v>
      </c>
      <c r="M34" s="15">
        <f t="shared" si="1"/>
        <v>0.31524752343296986</v>
      </c>
      <c r="N34">
        <v>1135.43</v>
      </c>
      <c r="O34" t="s">
        <v>38</v>
      </c>
      <c r="P34">
        <v>7.5</v>
      </c>
      <c r="Q34">
        <v>99.84</v>
      </c>
      <c r="R34">
        <v>4</v>
      </c>
      <c r="S34">
        <v>26</v>
      </c>
      <c r="T34">
        <v>1.41</v>
      </c>
    </row>
    <row r="35" spans="1:20">
      <c r="A35">
        <v>1034</v>
      </c>
      <c r="B35" s="1">
        <v>44230</v>
      </c>
      <c r="C35" t="s">
        <v>42</v>
      </c>
      <c r="D35" t="s">
        <v>48</v>
      </c>
      <c r="E35" t="s">
        <v>29</v>
      </c>
      <c r="F35" t="s">
        <v>20</v>
      </c>
      <c r="G35" t="s">
        <v>37</v>
      </c>
      <c r="H35">
        <v>36.33</v>
      </c>
      <c r="I35">
        <v>30</v>
      </c>
      <c r="J35">
        <f t="shared" si="0"/>
        <v>1089.8999999999999</v>
      </c>
      <c r="K35">
        <v>2431</v>
      </c>
      <c r="L35" s="29">
        <f>K35-((K35*P35)/100)</f>
        <v>1976.6460999999999</v>
      </c>
      <c r="M35" s="15">
        <f t="shared" si="1"/>
        <v>0.39613565625126318</v>
      </c>
      <c r="N35">
        <v>783.02</v>
      </c>
      <c r="O35" t="s">
        <v>38</v>
      </c>
      <c r="P35">
        <v>18.690000000000001</v>
      </c>
      <c r="Q35">
        <v>17.62</v>
      </c>
      <c r="R35">
        <v>4</v>
      </c>
      <c r="S35">
        <v>27</v>
      </c>
      <c r="T35">
        <v>7</v>
      </c>
    </row>
    <row r="36" spans="1:20">
      <c r="A36">
        <v>1035</v>
      </c>
      <c r="B36" s="1">
        <v>44231</v>
      </c>
      <c r="C36" t="s">
        <v>35</v>
      </c>
      <c r="D36" t="s">
        <v>43</v>
      </c>
      <c r="E36" t="s">
        <v>19</v>
      </c>
      <c r="F36" t="s">
        <v>20</v>
      </c>
      <c r="G36" t="s">
        <v>44</v>
      </c>
      <c r="H36">
        <v>37.36</v>
      </c>
      <c r="I36">
        <v>67</v>
      </c>
      <c r="J36">
        <f t="shared" si="0"/>
        <v>2503.12</v>
      </c>
      <c r="K36">
        <v>1002.07</v>
      </c>
      <c r="L36" s="29">
        <f>K36-((K36*P36)/100)</f>
        <v>865.98889400000007</v>
      </c>
      <c r="M36" s="15">
        <f t="shared" si="1"/>
        <v>1.4628825020474221</v>
      </c>
      <c r="N36">
        <v>1266.8399999999999</v>
      </c>
      <c r="O36" t="s">
        <v>22</v>
      </c>
      <c r="P36">
        <v>13.58</v>
      </c>
      <c r="Q36">
        <v>64.25</v>
      </c>
      <c r="R36">
        <v>5</v>
      </c>
      <c r="S36">
        <v>5</v>
      </c>
      <c r="T36">
        <v>3.59</v>
      </c>
    </row>
    <row r="37" spans="1:20">
      <c r="A37">
        <v>1036</v>
      </c>
      <c r="B37" s="1">
        <v>44232</v>
      </c>
      <c r="C37" t="s">
        <v>50</v>
      </c>
      <c r="D37" t="s">
        <v>43</v>
      </c>
      <c r="E37" t="s">
        <v>19</v>
      </c>
      <c r="F37" t="s">
        <v>33</v>
      </c>
      <c r="G37" t="s">
        <v>44</v>
      </c>
      <c r="H37">
        <v>75.599999999999994</v>
      </c>
      <c r="I37">
        <v>50</v>
      </c>
      <c r="J37">
        <f t="shared" si="0"/>
        <v>3779.9999999999995</v>
      </c>
      <c r="K37">
        <v>1438.57</v>
      </c>
      <c r="L37" s="29">
        <f>K37-((K37*P37)/100)</f>
        <v>1288.0955779999999</v>
      </c>
      <c r="M37" s="15">
        <f t="shared" si="1"/>
        <v>0.99060972011193416</v>
      </c>
      <c r="N37">
        <v>1276</v>
      </c>
      <c r="O37" t="s">
        <v>31</v>
      </c>
      <c r="P37">
        <v>10.46</v>
      </c>
      <c r="Q37">
        <v>18.690000000000001</v>
      </c>
      <c r="R37">
        <v>5</v>
      </c>
      <c r="S37">
        <v>23</v>
      </c>
      <c r="T37">
        <v>3.4</v>
      </c>
    </row>
    <row r="38" spans="1:20">
      <c r="A38">
        <v>1037</v>
      </c>
      <c r="B38" s="1">
        <v>44233</v>
      </c>
      <c r="C38" t="s">
        <v>51</v>
      </c>
      <c r="D38" t="s">
        <v>40</v>
      </c>
      <c r="E38" t="s">
        <v>19</v>
      </c>
      <c r="F38" t="s">
        <v>20</v>
      </c>
      <c r="G38" t="s">
        <v>34</v>
      </c>
      <c r="H38">
        <v>3.76</v>
      </c>
      <c r="I38">
        <v>40</v>
      </c>
      <c r="J38">
        <f t="shared" si="0"/>
        <v>150.39999999999998</v>
      </c>
      <c r="K38">
        <v>4812.62</v>
      </c>
      <c r="L38" s="29">
        <f>K38-((K38*P38)/100)</f>
        <v>4217.298906</v>
      </c>
      <c r="M38" s="15">
        <f t="shared" si="1"/>
        <v>4.067058176881333E-2</v>
      </c>
      <c r="N38">
        <v>171.52</v>
      </c>
      <c r="O38" t="s">
        <v>38</v>
      </c>
      <c r="P38">
        <v>12.37</v>
      </c>
      <c r="Q38">
        <v>77.83</v>
      </c>
      <c r="R38">
        <v>5</v>
      </c>
      <c r="S38">
        <v>28</v>
      </c>
      <c r="T38">
        <v>7.08</v>
      </c>
    </row>
    <row r="39" spans="1:20">
      <c r="A39">
        <v>1038</v>
      </c>
      <c r="B39" s="1">
        <v>44234</v>
      </c>
      <c r="C39" t="s">
        <v>23</v>
      </c>
      <c r="D39" t="s">
        <v>24</v>
      </c>
      <c r="E39" t="s">
        <v>19</v>
      </c>
      <c r="F39" t="s">
        <v>20</v>
      </c>
      <c r="G39" t="s">
        <v>39</v>
      </c>
      <c r="H39">
        <v>75.790000000000006</v>
      </c>
      <c r="I39">
        <v>79</v>
      </c>
      <c r="J39">
        <f t="shared" si="0"/>
        <v>5987.4100000000008</v>
      </c>
      <c r="K39">
        <v>3098.12</v>
      </c>
      <c r="L39" s="29">
        <f>K39-((K39*P39)/100)</f>
        <v>2608.9268520000001</v>
      </c>
      <c r="M39" s="15">
        <f t="shared" si="1"/>
        <v>0.40481395604877624</v>
      </c>
      <c r="N39">
        <v>1056.1300000000001</v>
      </c>
      <c r="O39" t="s">
        <v>38</v>
      </c>
      <c r="P39">
        <v>15.79</v>
      </c>
      <c r="Q39">
        <v>10.27</v>
      </c>
      <c r="R39">
        <v>3</v>
      </c>
      <c r="S39">
        <v>4</v>
      </c>
      <c r="T39">
        <v>4.08</v>
      </c>
    </row>
    <row r="40" spans="1:20">
      <c r="A40">
        <v>1039</v>
      </c>
      <c r="B40" s="1">
        <v>44235</v>
      </c>
      <c r="C40" t="s">
        <v>45</v>
      </c>
      <c r="D40" t="s">
        <v>52</v>
      </c>
      <c r="E40" t="s">
        <v>29</v>
      </c>
      <c r="F40" t="s">
        <v>20</v>
      </c>
      <c r="G40" t="s">
        <v>30</v>
      </c>
      <c r="H40">
        <v>44.4</v>
      </c>
      <c r="I40">
        <v>55</v>
      </c>
      <c r="J40">
        <f t="shared" si="0"/>
        <v>2442</v>
      </c>
      <c r="K40">
        <v>4467.16</v>
      </c>
      <c r="L40" s="29">
        <f>K40-((K40*P40)/100)</f>
        <v>4175.0077359999996</v>
      </c>
      <c r="M40" s="15">
        <f t="shared" si="1"/>
        <v>0.1136476936099263</v>
      </c>
      <c r="N40">
        <v>474.48</v>
      </c>
      <c r="O40" t="s">
        <v>38</v>
      </c>
      <c r="P40">
        <v>6.54</v>
      </c>
      <c r="Q40">
        <v>10.09</v>
      </c>
      <c r="R40">
        <v>4</v>
      </c>
      <c r="S40">
        <v>17</v>
      </c>
      <c r="T40">
        <v>6.74</v>
      </c>
    </row>
    <row r="41" spans="1:20">
      <c r="A41">
        <v>1040</v>
      </c>
      <c r="B41" s="1">
        <v>44236</v>
      </c>
      <c r="C41" t="s">
        <v>17</v>
      </c>
      <c r="D41" t="s">
        <v>28</v>
      </c>
      <c r="E41" t="s">
        <v>36</v>
      </c>
      <c r="F41" t="s">
        <v>20</v>
      </c>
      <c r="G41" t="s">
        <v>30</v>
      </c>
      <c r="H41">
        <v>76.19</v>
      </c>
      <c r="I41">
        <v>74</v>
      </c>
      <c r="J41">
        <f t="shared" si="0"/>
        <v>5638.0599999999995</v>
      </c>
      <c r="K41">
        <v>3467.6</v>
      </c>
      <c r="L41" s="29">
        <f>K41-((K41*P41)/100)</f>
        <v>3448.5281999999997</v>
      </c>
      <c r="M41" s="15">
        <f t="shared" si="1"/>
        <v>2.6721544570811401E-2</v>
      </c>
      <c r="N41">
        <v>92.15</v>
      </c>
      <c r="O41" t="s">
        <v>31</v>
      </c>
      <c r="P41">
        <v>0.55000000000000004</v>
      </c>
      <c r="Q41">
        <v>60.14</v>
      </c>
      <c r="R41">
        <v>1</v>
      </c>
      <c r="S41">
        <v>7</v>
      </c>
      <c r="T41">
        <v>2.7</v>
      </c>
    </row>
    <row r="42" spans="1:20">
      <c r="A42">
        <v>1041</v>
      </c>
      <c r="B42" s="1">
        <v>44237</v>
      </c>
      <c r="C42" t="s">
        <v>45</v>
      </c>
      <c r="D42" t="s">
        <v>18</v>
      </c>
      <c r="E42" t="s">
        <v>36</v>
      </c>
      <c r="F42" t="s">
        <v>20</v>
      </c>
      <c r="G42" t="s">
        <v>30</v>
      </c>
      <c r="H42">
        <v>55.24</v>
      </c>
      <c r="I42">
        <v>40</v>
      </c>
      <c r="J42">
        <f t="shared" si="0"/>
        <v>2209.6</v>
      </c>
      <c r="K42">
        <v>3229.71</v>
      </c>
      <c r="L42" s="29">
        <f>K42-((K42*P42)/100)</f>
        <v>2864.106828</v>
      </c>
      <c r="M42" s="15">
        <f t="shared" si="1"/>
        <v>6.4135177572363936E-2</v>
      </c>
      <c r="N42">
        <v>183.69</v>
      </c>
      <c r="O42" t="s">
        <v>22</v>
      </c>
      <c r="P42">
        <v>11.32</v>
      </c>
      <c r="Q42">
        <v>45.9</v>
      </c>
      <c r="R42">
        <v>2</v>
      </c>
      <c r="S42">
        <v>13</v>
      </c>
      <c r="T42">
        <v>0.25</v>
      </c>
    </row>
    <row r="43" spans="1:20">
      <c r="A43">
        <v>1042</v>
      </c>
      <c r="B43" s="1">
        <v>44238</v>
      </c>
      <c r="C43" t="s">
        <v>32</v>
      </c>
      <c r="D43" t="s">
        <v>48</v>
      </c>
      <c r="E43" t="s">
        <v>36</v>
      </c>
      <c r="F43" t="s">
        <v>26</v>
      </c>
      <c r="G43" t="s">
        <v>47</v>
      </c>
      <c r="H43">
        <v>3.78</v>
      </c>
      <c r="I43">
        <v>77</v>
      </c>
      <c r="J43">
        <f t="shared" si="0"/>
        <v>291.06</v>
      </c>
      <c r="K43">
        <v>3417.82</v>
      </c>
      <c r="L43" s="29">
        <f>K43-((K43*P43)/100)</f>
        <v>3120.4696600000002</v>
      </c>
      <c r="M43" s="15">
        <f t="shared" si="1"/>
        <v>4.8245942567504405E-2</v>
      </c>
      <c r="N43">
        <v>150.55000000000001</v>
      </c>
      <c r="O43" t="s">
        <v>22</v>
      </c>
      <c r="P43">
        <v>8.6999999999999993</v>
      </c>
      <c r="Q43">
        <v>83.75</v>
      </c>
      <c r="R43">
        <v>1</v>
      </c>
      <c r="S43">
        <v>13</v>
      </c>
      <c r="T43">
        <v>3.65</v>
      </c>
    </row>
    <row r="44" spans="1:20">
      <c r="A44">
        <v>1043</v>
      </c>
      <c r="B44" s="1">
        <v>44239</v>
      </c>
      <c r="C44" t="s">
        <v>46</v>
      </c>
      <c r="D44" t="s">
        <v>48</v>
      </c>
      <c r="E44" t="s">
        <v>29</v>
      </c>
      <c r="F44" t="s">
        <v>26</v>
      </c>
      <c r="G44" t="s">
        <v>39</v>
      </c>
      <c r="H44">
        <v>5.38</v>
      </c>
      <c r="I44">
        <v>93</v>
      </c>
      <c r="J44">
        <f t="shared" si="0"/>
        <v>500.34</v>
      </c>
      <c r="K44">
        <v>3411.48</v>
      </c>
      <c r="L44" s="29">
        <f>K44-((K44*P44)/100)</f>
        <v>3067.2616680000001</v>
      </c>
      <c r="M44" s="15">
        <f t="shared" si="1"/>
        <v>2.404098768921856E-2</v>
      </c>
      <c r="N44">
        <v>73.739999999999995</v>
      </c>
      <c r="O44" t="s">
        <v>31</v>
      </c>
      <c r="P44">
        <v>10.09</v>
      </c>
      <c r="Q44">
        <v>36.770000000000003</v>
      </c>
      <c r="R44">
        <v>4</v>
      </c>
      <c r="S44">
        <v>18</v>
      </c>
      <c r="T44">
        <v>5.7</v>
      </c>
    </row>
    <row r="45" spans="1:20">
      <c r="A45">
        <v>1044</v>
      </c>
      <c r="B45" s="1">
        <v>44240</v>
      </c>
      <c r="C45" t="s">
        <v>23</v>
      </c>
      <c r="D45" t="s">
        <v>24</v>
      </c>
      <c r="E45" t="s">
        <v>19</v>
      </c>
      <c r="F45" t="s">
        <v>20</v>
      </c>
      <c r="G45" t="s">
        <v>47</v>
      </c>
      <c r="H45">
        <v>12.93</v>
      </c>
      <c r="I45">
        <v>36</v>
      </c>
      <c r="J45">
        <f t="shared" si="0"/>
        <v>465.48</v>
      </c>
      <c r="K45">
        <v>344.42</v>
      </c>
      <c r="L45" s="29">
        <f>K45-((K45*P45)/100)</f>
        <v>289.41612600000002</v>
      </c>
      <c r="M45" s="15">
        <f t="shared" si="1"/>
        <v>4.9595024984889742</v>
      </c>
      <c r="N45">
        <v>1435.36</v>
      </c>
      <c r="O45" t="s">
        <v>22</v>
      </c>
      <c r="P45">
        <v>15.97</v>
      </c>
      <c r="Q45">
        <v>99.46</v>
      </c>
      <c r="R45">
        <v>2</v>
      </c>
      <c r="S45">
        <v>22</v>
      </c>
      <c r="T45">
        <v>1.87</v>
      </c>
    </row>
    <row r="46" spans="1:20">
      <c r="A46">
        <v>1045</v>
      </c>
      <c r="B46" s="1">
        <v>44241</v>
      </c>
      <c r="C46" t="s">
        <v>46</v>
      </c>
      <c r="D46" t="s">
        <v>40</v>
      </c>
      <c r="E46" t="s">
        <v>25</v>
      </c>
      <c r="F46" t="s">
        <v>33</v>
      </c>
      <c r="G46" t="s">
        <v>44</v>
      </c>
      <c r="H46">
        <v>75.72</v>
      </c>
      <c r="I46">
        <v>17</v>
      </c>
      <c r="J46">
        <f t="shared" si="0"/>
        <v>1287.24</v>
      </c>
      <c r="K46">
        <v>337.16</v>
      </c>
      <c r="L46" s="29">
        <f>K46-((K46*P46)/100)</f>
        <v>286.11397600000004</v>
      </c>
      <c r="M46" s="15">
        <f t="shared" si="1"/>
        <v>1.5961121731431951</v>
      </c>
      <c r="N46">
        <v>456.67</v>
      </c>
      <c r="O46" t="s">
        <v>31</v>
      </c>
      <c r="P46">
        <v>15.14</v>
      </c>
      <c r="Q46">
        <v>9.4700000000000006</v>
      </c>
      <c r="R46">
        <v>3</v>
      </c>
      <c r="S46">
        <v>11</v>
      </c>
      <c r="T46">
        <v>9.65</v>
      </c>
    </row>
    <row r="47" spans="1:20">
      <c r="A47">
        <v>1046</v>
      </c>
      <c r="B47" s="1">
        <v>44242</v>
      </c>
      <c r="C47" t="s">
        <v>27</v>
      </c>
      <c r="D47" t="s">
        <v>24</v>
      </c>
      <c r="E47" t="s">
        <v>25</v>
      </c>
      <c r="F47" t="s">
        <v>33</v>
      </c>
      <c r="G47" t="s">
        <v>39</v>
      </c>
      <c r="H47">
        <v>54.06</v>
      </c>
      <c r="I47">
        <v>51</v>
      </c>
      <c r="J47">
        <f t="shared" si="0"/>
        <v>2757.06</v>
      </c>
      <c r="K47">
        <v>1800.18</v>
      </c>
      <c r="L47" s="29">
        <f>K47-((K47*P47)/100)</f>
        <v>1695.0494880000001</v>
      </c>
      <c r="M47" s="15">
        <f t="shared" si="1"/>
        <v>0.75267418976973244</v>
      </c>
      <c r="N47">
        <v>1275.82</v>
      </c>
      <c r="O47" t="s">
        <v>22</v>
      </c>
      <c r="P47">
        <v>5.84</v>
      </c>
      <c r="Q47">
        <v>61.77</v>
      </c>
      <c r="R47">
        <v>1</v>
      </c>
      <c r="S47">
        <v>15</v>
      </c>
      <c r="T47">
        <v>9.9</v>
      </c>
    </row>
    <row r="48" spans="1:20">
      <c r="A48">
        <v>1047</v>
      </c>
      <c r="B48" s="1">
        <v>44243</v>
      </c>
      <c r="C48" t="s">
        <v>42</v>
      </c>
      <c r="D48" t="s">
        <v>40</v>
      </c>
      <c r="E48" t="s">
        <v>25</v>
      </c>
      <c r="F48" t="s">
        <v>26</v>
      </c>
      <c r="G48" t="s">
        <v>39</v>
      </c>
      <c r="H48">
        <v>55.23</v>
      </c>
      <c r="I48">
        <v>39</v>
      </c>
      <c r="J48">
        <f t="shared" si="0"/>
        <v>2153.9699999999998</v>
      </c>
      <c r="K48">
        <v>3081.78</v>
      </c>
      <c r="L48" s="29">
        <f>K48-((K48*P48)/100)</f>
        <v>2902.4204040000004</v>
      </c>
      <c r="M48" s="15">
        <f t="shared" si="1"/>
        <v>0.27980095470690464</v>
      </c>
      <c r="N48">
        <v>812.1</v>
      </c>
      <c r="O48" t="s">
        <v>22</v>
      </c>
      <c r="P48">
        <v>5.82</v>
      </c>
      <c r="Q48">
        <v>64.33</v>
      </c>
      <c r="R48">
        <v>3</v>
      </c>
      <c r="S48">
        <v>25</v>
      </c>
      <c r="T48">
        <v>5.86</v>
      </c>
    </row>
    <row r="49" spans="1:20">
      <c r="A49">
        <v>1048</v>
      </c>
      <c r="B49" s="1">
        <v>44244</v>
      </c>
      <c r="C49" t="s">
        <v>50</v>
      </c>
      <c r="D49" t="s">
        <v>40</v>
      </c>
      <c r="E49" t="s">
        <v>25</v>
      </c>
      <c r="F49" t="s">
        <v>20</v>
      </c>
      <c r="G49" t="s">
        <v>30</v>
      </c>
      <c r="H49">
        <v>10.14</v>
      </c>
      <c r="I49">
        <v>54</v>
      </c>
      <c r="J49">
        <f t="shared" si="0"/>
        <v>547.56000000000006</v>
      </c>
      <c r="K49">
        <v>4447.1899999999996</v>
      </c>
      <c r="L49" s="29">
        <f>K49-((K49*P49)/100)</f>
        <v>4339.568002</v>
      </c>
      <c r="M49" s="15">
        <f t="shared" si="1"/>
        <v>2.7864524750913215E-2</v>
      </c>
      <c r="N49">
        <v>120.92</v>
      </c>
      <c r="O49" t="s">
        <v>22</v>
      </c>
      <c r="P49">
        <v>2.42</v>
      </c>
      <c r="Q49">
        <v>29.79</v>
      </c>
      <c r="R49">
        <v>4</v>
      </c>
      <c r="S49">
        <v>5</v>
      </c>
      <c r="T49">
        <v>6.67</v>
      </c>
    </row>
    <row r="50" spans="1:20">
      <c r="A50">
        <v>1049</v>
      </c>
      <c r="B50" s="1">
        <v>44245</v>
      </c>
      <c r="C50" t="s">
        <v>32</v>
      </c>
      <c r="D50" t="s">
        <v>28</v>
      </c>
      <c r="E50" t="s">
        <v>25</v>
      </c>
      <c r="F50" t="s">
        <v>33</v>
      </c>
      <c r="G50" t="s">
        <v>30</v>
      </c>
      <c r="H50">
        <v>64.510000000000005</v>
      </c>
      <c r="I50">
        <v>56</v>
      </c>
      <c r="J50">
        <f t="shared" si="0"/>
        <v>3612.5600000000004</v>
      </c>
      <c r="K50">
        <v>1604.14</v>
      </c>
      <c r="L50" s="29">
        <f>K50-((K50*P50)/100)</f>
        <v>1415.493136</v>
      </c>
      <c r="M50" s="15">
        <f t="shared" si="1"/>
        <v>0.93846445893327179</v>
      </c>
      <c r="N50">
        <v>1328.39</v>
      </c>
      <c r="O50" t="s">
        <v>38</v>
      </c>
      <c r="P50">
        <v>11.76</v>
      </c>
      <c r="Q50">
        <v>60.67</v>
      </c>
      <c r="R50">
        <v>3</v>
      </c>
      <c r="S50">
        <v>10</v>
      </c>
      <c r="T50">
        <v>6.72</v>
      </c>
    </row>
    <row r="51" spans="1:20">
      <c r="A51">
        <v>1050</v>
      </c>
      <c r="B51" s="1">
        <v>44246</v>
      </c>
      <c r="C51" t="s">
        <v>35</v>
      </c>
      <c r="D51" t="s">
        <v>48</v>
      </c>
      <c r="E51" t="s">
        <v>19</v>
      </c>
      <c r="F51" t="s">
        <v>20</v>
      </c>
      <c r="G51" t="s">
        <v>30</v>
      </c>
      <c r="H51">
        <v>9.0500000000000007</v>
      </c>
      <c r="I51">
        <v>35</v>
      </c>
      <c r="J51">
        <f t="shared" si="0"/>
        <v>316.75</v>
      </c>
      <c r="K51">
        <v>1646.07</v>
      </c>
      <c r="L51" s="29">
        <f>K51-((K51*P51)/100)</f>
        <v>1399.4887139999998</v>
      </c>
      <c r="M51" s="15">
        <f t="shared" si="1"/>
        <v>0.56175515539027066</v>
      </c>
      <c r="N51">
        <v>786.17</v>
      </c>
      <c r="O51" t="s">
        <v>22</v>
      </c>
      <c r="P51">
        <v>14.98</v>
      </c>
      <c r="Q51">
        <v>7.57</v>
      </c>
      <c r="R51">
        <v>2</v>
      </c>
      <c r="S51">
        <v>17</v>
      </c>
      <c r="T51">
        <v>6.34</v>
      </c>
    </row>
    <row r="52" spans="1:20">
      <c r="A52">
        <v>1051</v>
      </c>
      <c r="B52" s="1">
        <v>44247</v>
      </c>
      <c r="C52" t="s">
        <v>51</v>
      </c>
      <c r="D52" t="s">
        <v>43</v>
      </c>
      <c r="E52" t="s">
        <v>29</v>
      </c>
      <c r="F52" t="s">
        <v>26</v>
      </c>
      <c r="G52" t="s">
        <v>30</v>
      </c>
      <c r="H52">
        <v>45.57</v>
      </c>
      <c r="I52">
        <v>15</v>
      </c>
      <c r="J52">
        <f t="shared" si="0"/>
        <v>683.55</v>
      </c>
      <c r="K52">
        <v>4739.46</v>
      </c>
      <c r="L52" s="29">
        <f>K52-((K52*P52)/100)</f>
        <v>4191.1044780000002</v>
      </c>
      <c r="M52" s="15">
        <f t="shared" si="1"/>
        <v>0.13997264994929098</v>
      </c>
      <c r="N52">
        <v>586.64</v>
      </c>
      <c r="O52" t="s">
        <v>38</v>
      </c>
      <c r="P52">
        <v>11.57</v>
      </c>
      <c r="Q52">
        <v>22.62</v>
      </c>
      <c r="R52">
        <v>4</v>
      </c>
      <c r="S52">
        <v>11</v>
      </c>
      <c r="T52">
        <v>0.18</v>
      </c>
    </row>
    <row r="53" spans="1:20">
      <c r="A53">
        <v>1052</v>
      </c>
      <c r="B53" s="1">
        <v>44248</v>
      </c>
      <c r="C53" t="s">
        <v>32</v>
      </c>
      <c r="D53" t="s">
        <v>24</v>
      </c>
      <c r="E53" t="s">
        <v>19</v>
      </c>
      <c r="F53" t="s">
        <v>20</v>
      </c>
      <c r="G53" t="s">
        <v>34</v>
      </c>
      <c r="H53">
        <v>64.17</v>
      </c>
      <c r="I53">
        <v>16</v>
      </c>
      <c r="J53">
        <f t="shared" si="0"/>
        <v>1026.72</v>
      </c>
      <c r="K53">
        <v>2554.08</v>
      </c>
      <c r="L53" s="29">
        <f>K53-((K53*P53)/100)</f>
        <v>2513.9809439999999</v>
      </c>
      <c r="M53" s="15">
        <f t="shared" si="1"/>
        <v>0.46995980730075099</v>
      </c>
      <c r="N53">
        <v>1181.47</v>
      </c>
      <c r="O53" t="s">
        <v>38</v>
      </c>
      <c r="P53">
        <v>1.57</v>
      </c>
      <c r="Q53">
        <v>77.64</v>
      </c>
      <c r="R53">
        <v>2</v>
      </c>
      <c r="S53">
        <v>9</v>
      </c>
      <c r="T53">
        <v>5.83</v>
      </c>
    </row>
    <row r="54" spans="1:20">
      <c r="A54">
        <v>1053</v>
      </c>
      <c r="B54" s="1">
        <v>44249</v>
      </c>
      <c r="C54" t="s">
        <v>32</v>
      </c>
      <c r="D54" t="s">
        <v>43</v>
      </c>
      <c r="E54" t="s">
        <v>36</v>
      </c>
      <c r="F54" t="s">
        <v>33</v>
      </c>
      <c r="G54" t="s">
        <v>41</v>
      </c>
      <c r="H54">
        <v>60.7</v>
      </c>
      <c r="I54">
        <v>63</v>
      </c>
      <c r="J54">
        <f t="shared" si="0"/>
        <v>3824.1000000000004</v>
      </c>
      <c r="K54">
        <v>1516.36</v>
      </c>
      <c r="L54" s="29">
        <f>K54-((K54*P54)/100)</f>
        <v>1450.39834</v>
      </c>
      <c r="M54" s="15">
        <f t="shared" si="1"/>
        <v>0.40194475126053991</v>
      </c>
      <c r="N54">
        <v>582.98</v>
      </c>
      <c r="O54" t="s">
        <v>38</v>
      </c>
      <c r="P54">
        <v>4.3499999999999996</v>
      </c>
      <c r="Q54">
        <v>23.93</v>
      </c>
      <c r="R54">
        <v>5</v>
      </c>
      <c r="S54">
        <v>11</v>
      </c>
      <c r="T54">
        <v>3.95</v>
      </c>
    </row>
    <row r="55" spans="1:20">
      <c r="A55">
        <v>1054</v>
      </c>
      <c r="B55" s="1">
        <v>44250</v>
      </c>
      <c r="C55" t="s">
        <v>27</v>
      </c>
      <c r="D55" t="s">
        <v>52</v>
      </c>
      <c r="E55" t="s">
        <v>29</v>
      </c>
      <c r="F55" t="s">
        <v>33</v>
      </c>
      <c r="G55" t="s">
        <v>39</v>
      </c>
      <c r="H55">
        <v>9.42</v>
      </c>
      <c r="I55">
        <v>33</v>
      </c>
      <c r="J55">
        <f t="shared" si="0"/>
        <v>310.86</v>
      </c>
      <c r="K55">
        <v>1771.19</v>
      </c>
      <c r="L55" s="29">
        <f>K55-((K55*P55)/100)</f>
        <v>1684.755928</v>
      </c>
      <c r="M55" s="15">
        <f t="shared" si="1"/>
        <v>0.88552292661824672</v>
      </c>
      <c r="N55">
        <v>1491.89</v>
      </c>
      <c r="O55" t="s">
        <v>22</v>
      </c>
      <c r="P55">
        <v>4.88</v>
      </c>
      <c r="Q55">
        <v>85.15</v>
      </c>
      <c r="R55">
        <v>3</v>
      </c>
      <c r="S55">
        <v>2</v>
      </c>
      <c r="T55">
        <v>3.45</v>
      </c>
    </row>
    <row r="56" spans="1:20">
      <c r="A56">
        <v>1055</v>
      </c>
      <c r="B56" s="1">
        <v>44251</v>
      </c>
      <c r="C56" t="s">
        <v>46</v>
      </c>
      <c r="D56" t="s">
        <v>48</v>
      </c>
      <c r="E56" t="s">
        <v>19</v>
      </c>
      <c r="F56" t="s">
        <v>26</v>
      </c>
      <c r="G56" t="s">
        <v>37</v>
      </c>
      <c r="H56">
        <v>70.489999999999995</v>
      </c>
      <c r="I56">
        <v>26</v>
      </c>
      <c r="J56">
        <f t="shared" si="0"/>
        <v>1832.7399999999998</v>
      </c>
      <c r="K56">
        <v>1421.68</v>
      </c>
      <c r="L56" s="29">
        <f>K56-((K56*P56)/100)</f>
        <v>1360.4055920000001</v>
      </c>
      <c r="M56" s="15">
        <f t="shared" si="1"/>
        <v>0.42729903744764958</v>
      </c>
      <c r="N56">
        <v>581.29999999999995</v>
      </c>
      <c r="O56" t="s">
        <v>38</v>
      </c>
      <c r="P56">
        <v>4.3099999999999996</v>
      </c>
      <c r="Q56">
        <v>97.4</v>
      </c>
      <c r="R56">
        <v>1</v>
      </c>
      <c r="S56">
        <v>24</v>
      </c>
      <c r="T56">
        <v>2.3199999999999998</v>
      </c>
    </row>
    <row r="57" spans="1:20">
      <c r="A57">
        <v>1056</v>
      </c>
      <c r="B57" s="1">
        <v>44252</v>
      </c>
      <c r="C57" t="s">
        <v>27</v>
      </c>
      <c r="D57" t="s">
        <v>24</v>
      </c>
      <c r="E57" t="s">
        <v>25</v>
      </c>
      <c r="F57" t="s">
        <v>20</v>
      </c>
      <c r="G57" t="s">
        <v>39</v>
      </c>
      <c r="H57">
        <v>79.819999999999993</v>
      </c>
      <c r="I57">
        <v>31</v>
      </c>
      <c r="J57">
        <f t="shared" si="0"/>
        <v>2474.4199999999996</v>
      </c>
      <c r="K57">
        <v>3774.09</v>
      </c>
      <c r="L57" s="29">
        <f>K57-((K57*P57)/100)</f>
        <v>3185.7093690000002</v>
      </c>
      <c r="M57" s="15">
        <f t="shared" si="1"/>
        <v>0.13180737831455333</v>
      </c>
      <c r="N57">
        <v>419.9</v>
      </c>
      <c r="O57" t="s">
        <v>31</v>
      </c>
      <c r="P57">
        <v>15.59</v>
      </c>
      <c r="Q57">
        <v>88.26</v>
      </c>
      <c r="R57">
        <v>1</v>
      </c>
      <c r="S57">
        <v>19</v>
      </c>
      <c r="T57">
        <v>9.31</v>
      </c>
    </row>
    <row r="58" spans="1:20">
      <c r="A58">
        <v>1057</v>
      </c>
      <c r="B58" s="1">
        <v>44253</v>
      </c>
      <c r="C58" t="s">
        <v>50</v>
      </c>
      <c r="D58" t="s">
        <v>18</v>
      </c>
      <c r="E58" t="s">
        <v>19</v>
      </c>
      <c r="F58" t="s">
        <v>20</v>
      </c>
      <c r="G58" t="s">
        <v>41</v>
      </c>
      <c r="H58">
        <v>5.74</v>
      </c>
      <c r="I58">
        <v>14</v>
      </c>
      <c r="J58">
        <f t="shared" si="0"/>
        <v>80.36</v>
      </c>
      <c r="K58">
        <v>4840.7299999999996</v>
      </c>
      <c r="L58" s="29">
        <f>K58-((K58*P58)/100)</f>
        <v>4205.6262239999996</v>
      </c>
      <c r="M58" s="15">
        <f t="shared" si="1"/>
        <v>0.13378982582642371</v>
      </c>
      <c r="N58">
        <v>562.66999999999996</v>
      </c>
      <c r="O58" t="s">
        <v>22</v>
      </c>
      <c r="P58">
        <v>13.12</v>
      </c>
      <c r="Q58">
        <v>63.57</v>
      </c>
      <c r="R58">
        <v>4</v>
      </c>
      <c r="S58">
        <v>9</v>
      </c>
      <c r="T58">
        <v>9.99</v>
      </c>
    </row>
    <row r="59" spans="1:20">
      <c r="A59">
        <v>1058</v>
      </c>
      <c r="B59" s="1">
        <v>44254</v>
      </c>
      <c r="C59" t="s">
        <v>27</v>
      </c>
      <c r="D59" t="s">
        <v>40</v>
      </c>
      <c r="E59" t="s">
        <v>29</v>
      </c>
      <c r="F59" t="s">
        <v>33</v>
      </c>
      <c r="G59" t="s">
        <v>47</v>
      </c>
      <c r="H59">
        <v>67.91</v>
      </c>
      <c r="I59">
        <v>91</v>
      </c>
      <c r="J59">
        <f t="shared" si="0"/>
        <v>6179.8099999999995</v>
      </c>
      <c r="K59">
        <v>4623.09</v>
      </c>
      <c r="L59" s="29">
        <f>K59-((K59*P59)/100)</f>
        <v>4157.0825279999999</v>
      </c>
      <c r="M59" s="15">
        <f t="shared" si="1"/>
        <v>0.13685078325199898</v>
      </c>
      <c r="N59">
        <v>568.9</v>
      </c>
      <c r="O59" t="s">
        <v>38</v>
      </c>
      <c r="P59">
        <v>10.08</v>
      </c>
      <c r="Q59">
        <v>36.01</v>
      </c>
      <c r="R59">
        <v>4</v>
      </c>
      <c r="S59">
        <v>24</v>
      </c>
      <c r="T59">
        <v>6.48</v>
      </c>
    </row>
    <row r="60" spans="1:20">
      <c r="A60">
        <v>1059</v>
      </c>
      <c r="B60" s="1">
        <v>44255</v>
      </c>
      <c r="C60" t="s">
        <v>46</v>
      </c>
      <c r="D60" t="s">
        <v>49</v>
      </c>
      <c r="E60" t="s">
        <v>25</v>
      </c>
      <c r="F60" t="s">
        <v>33</v>
      </c>
      <c r="G60" t="s">
        <v>39</v>
      </c>
      <c r="H60">
        <v>68.540000000000006</v>
      </c>
      <c r="I60">
        <v>22</v>
      </c>
      <c r="J60">
        <f t="shared" si="0"/>
        <v>1507.88</v>
      </c>
      <c r="K60">
        <v>4484.26</v>
      </c>
      <c r="L60" s="29">
        <f>K60-((K60*P60)/100)</f>
        <v>3738.0791360000003</v>
      </c>
      <c r="M60" s="15">
        <f t="shared" si="1"/>
        <v>0.34152567496634184</v>
      </c>
      <c r="N60">
        <v>1276.6500000000001</v>
      </c>
      <c r="O60" t="s">
        <v>38</v>
      </c>
      <c r="P60">
        <v>16.64</v>
      </c>
      <c r="Q60">
        <v>9.4</v>
      </c>
      <c r="R60">
        <v>5</v>
      </c>
      <c r="S60">
        <v>16</v>
      </c>
      <c r="T60">
        <v>2.4500000000000002</v>
      </c>
    </row>
    <row r="61" spans="1:20">
      <c r="A61">
        <v>1060</v>
      </c>
      <c r="B61" s="1">
        <v>44256</v>
      </c>
      <c r="C61" t="s">
        <v>23</v>
      </c>
      <c r="D61" t="s">
        <v>28</v>
      </c>
      <c r="E61" t="s">
        <v>29</v>
      </c>
      <c r="F61" t="s">
        <v>26</v>
      </c>
      <c r="G61" t="s">
        <v>39</v>
      </c>
      <c r="H61">
        <v>45.61</v>
      </c>
      <c r="I61">
        <v>76</v>
      </c>
      <c r="J61">
        <f t="shared" si="0"/>
        <v>3466.36</v>
      </c>
      <c r="K61">
        <v>2227.85</v>
      </c>
      <c r="L61" s="29">
        <f>K61-((K61*P61)/100)</f>
        <v>2017.9865299999999</v>
      </c>
      <c r="M61" s="15">
        <f t="shared" si="1"/>
        <v>0.14566499608894812</v>
      </c>
      <c r="N61">
        <v>293.95</v>
      </c>
      <c r="O61" t="s">
        <v>22</v>
      </c>
      <c r="P61">
        <v>9.42</v>
      </c>
      <c r="Q61">
        <v>41.29</v>
      </c>
      <c r="R61">
        <v>2</v>
      </c>
      <c r="S61">
        <v>30</v>
      </c>
      <c r="T61">
        <v>3.71</v>
      </c>
    </row>
    <row r="62" spans="1:20">
      <c r="A62">
        <v>1061</v>
      </c>
      <c r="B62" s="1">
        <v>44257</v>
      </c>
      <c r="C62" t="s">
        <v>42</v>
      </c>
      <c r="D62" t="s">
        <v>43</v>
      </c>
      <c r="E62" t="s">
        <v>25</v>
      </c>
      <c r="F62" t="s">
        <v>33</v>
      </c>
      <c r="G62" t="s">
        <v>37</v>
      </c>
      <c r="H62">
        <v>46.54</v>
      </c>
      <c r="I62">
        <v>17</v>
      </c>
      <c r="J62">
        <f t="shared" si="0"/>
        <v>791.18</v>
      </c>
      <c r="K62">
        <v>3608.7</v>
      </c>
      <c r="L62" s="29">
        <f>K62-((K62*P62)/100)</f>
        <v>3501.8824799999998</v>
      </c>
      <c r="M62" s="15">
        <f t="shared" si="1"/>
        <v>0.41915170151569453</v>
      </c>
      <c r="N62">
        <v>1467.82</v>
      </c>
      <c r="O62" t="s">
        <v>38</v>
      </c>
      <c r="P62">
        <v>2.96</v>
      </c>
      <c r="Q62">
        <v>60.4</v>
      </c>
      <c r="R62">
        <v>4</v>
      </c>
      <c r="S62">
        <v>15</v>
      </c>
      <c r="T62">
        <v>0.79</v>
      </c>
    </row>
    <row r="63" spans="1:20">
      <c r="A63">
        <v>1062</v>
      </c>
      <c r="B63" s="1">
        <v>44258</v>
      </c>
      <c r="C63" t="s">
        <v>27</v>
      </c>
      <c r="D63" t="s">
        <v>18</v>
      </c>
      <c r="E63" t="s">
        <v>36</v>
      </c>
      <c r="F63" t="s">
        <v>33</v>
      </c>
      <c r="G63" t="s">
        <v>30</v>
      </c>
      <c r="H63">
        <v>54.53</v>
      </c>
      <c r="I63">
        <v>14</v>
      </c>
      <c r="J63">
        <f t="shared" si="0"/>
        <v>763.42000000000007</v>
      </c>
      <c r="K63">
        <v>2696.01</v>
      </c>
      <c r="L63" s="29">
        <f>K63-((K63*P63)/100)</f>
        <v>2547.1902480000003</v>
      </c>
      <c r="M63" s="15">
        <f t="shared" si="1"/>
        <v>0.14002095064553655</v>
      </c>
      <c r="N63">
        <v>356.66</v>
      </c>
      <c r="O63" t="s">
        <v>31</v>
      </c>
      <c r="P63">
        <v>5.52</v>
      </c>
      <c r="Q63">
        <v>36.090000000000003</v>
      </c>
      <c r="R63">
        <v>2</v>
      </c>
      <c r="S63">
        <v>29</v>
      </c>
      <c r="T63">
        <v>8.68</v>
      </c>
    </row>
    <row r="64" spans="1:20">
      <c r="A64">
        <v>1063</v>
      </c>
      <c r="B64" s="1">
        <v>44259</v>
      </c>
      <c r="C64" t="s">
        <v>42</v>
      </c>
      <c r="D64" t="s">
        <v>43</v>
      </c>
      <c r="E64" t="s">
        <v>25</v>
      </c>
      <c r="F64" t="s">
        <v>26</v>
      </c>
      <c r="G64" t="s">
        <v>37</v>
      </c>
      <c r="H64">
        <v>66.150000000000006</v>
      </c>
      <c r="I64">
        <v>43</v>
      </c>
      <c r="J64">
        <f t="shared" si="0"/>
        <v>2844.4500000000003</v>
      </c>
      <c r="K64">
        <v>4994.9799999999996</v>
      </c>
      <c r="L64" s="29">
        <f>K64-((K64*P64)/100)</f>
        <v>4358.6195479999997</v>
      </c>
      <c r="M64" s="15">
        <f t="shared" si="1"/>
        <v>0.10222273247144167</v>
      </c>
      <c r="N64">
        <v>445.55</v>
      </c>
      <c r="O64" t="s">
        <v>22</v>
      </c>
      <c r="P64">
        <v>12.74</v>
      </c>
      <c r="Q64">
        <v>30.57</v>
      </c>
      <c r="R64">
        <v>2</v>
      </c>
      <c r="S64">
        <v>7</v>
      </c>
      <c r="T64">
        <v>7.2</v>
      </c>
    </row>
    <row r="65" spans="1:20">
      <c r="A65">
        <v>1064</v>
      </c>
      <c r="B65" s="1">
        <v>44260</v>
      </c>
      <c r="C65" t="s">
        <v>32</v>
      </c>
      <c r="D65" t="s">
        <v>48</v>
      </c>
      <c r="E65" t="s">
        <v>29</v>
      </c>
      <c r="F65" t="s">
        <v>20</v>
      </c>
      <c r="G65" t="s">
        <v>30</v>
      </c>
      <c r="H65">
        <v>48.79</v>
      </c>
      <c r="I65">
        <v>71</v>
      </c>
      <c r="J65">
        <f t="shared" si="0"/>
        <v>3464.09</v>
      </c>
      <c r="K65">
        <v>2401.63</v>
      </c>
      <c r="L65" s="29">
        <f>K65-((K65*P65)/100)</f>
        <v>1966.93497</v>
      </c>
      <c r="M65" s="15">
        <f t="shared" si="1"/>
        <v>0.24394807521267467</v>
      </c>
      <c r="N65">
        <v>479.83</v>
      </c>
      <c r="O65" t="s">
        <v>31</v>
      </c>
      <c r="P65">
        <v>18.100000000000001</v>
      </c>
      <c r="Q65">
        <v>77.819999999999993</v>
      </c>
      <c r="R65">
        <v>4</v>
      </c>
      <c r="S65">
        <v>1</v>
      </c>
      <c r="T65">
        <v>8.92</v>
      </c>
    </row>
    <row r="66" spans="1:20">
      <c r="A66">
        <v>1065</v>
      </c>
      <c r="B66" s="1">
        <v>44261</v>
      </c>
      <c r="C66" t="s">
        <v>45</v>
      </c>
      <c r="D66" t="s">
        <v>24</v>
      </c>
      <c r="E66" t="s">
        <v>25</v>
      </c>
      <c r="F66" t="s">
        <v>26</v>
      </c>
      <c r="G66" t="s">
        <v>41</v>
      </c>
      <c r="H66">
        <v>5.73</v>
      </c>
      <c r="I66">
        <v>68</v>
      </c>
      <c r="J66">
        <f t="shared" si="0"/>
        <v>389.64000000000004</v>
      </c>
      <c r="K66">
        <v>4901.09</v>
      </c>
      <c r="L66" s="29">
        <f>K66-((K66*P66)/100)</f>
        <v>4348.7371570000005</v>
      </c>
      <c r="M66" s="15">
        <f t="shared" si="1"/>
        <v>0.26313156180480551</v>
      </c>
      <c r="N66">
        <v>1144.29</v>
      </c>
      <c r="O66" t="s">
        <v>22</v>
      </c>
      <c r="P66">
        <v>11.27</v>
      </c>
      <c r="Q66">
        <v>34.840000000000003</v>
      </c>
      <c r="R66">
        <v>5</v>
      </c>
      <c r="S66">
        <v>12</v>
      </c>
      <c r="T66">
        <v>0.56000000000000005</v>
      </c>
    </row>
    <row r="67" spans="1:20">
      <c r="A67">
        <v>1066</v>
      </c>
      <c r="B67" s="1">
        <v>44262</v>
      </c>
      <c r="C67" t="s">
        <v>27</v>
      </c>
      <c r="D67" t="s">
        <v>18</v>
      </c>
      <c r="E67" t="s">
        <v>19</v>
      </c>
      <c r="F67" t="s">
        <v>33</v>
      </c>
      <c r="G67" t="s">
        <v>34</v>
      </c>
      <c r="H67">
        <v>60.4</v>
      </c>
      <c r="I67">
        <v>91</v>
      </c>
      <c r="J67">
        <f t="shared" ref="J67:J130" si="2">+H67*I67</f>
        <v>5496.4</v>
      </c>
      <c r="K67">
        <v>4749.41</v>
      </c>
      <c r="L67" s="29">
        <f>K67-((K67*P67)/100)</f>
        <v>4400.3283650000003</v>
      </c>
      <c r="M67" s="15">
        <f t="shared" ref="M67:M130" si="3">+N67/L67</f>
        <v>9.526107263588271E-2</v>
      </c>
      <c r="N67">
        <v>419.18</v>
      </c>
      <c r="O67" t="s">
        <v>38</v>
      </c>
      <c r="P67">
        <v>7.35</v>
      </c>
      <c r="Q67">
        <v>55.5</v>
      </c>
      <c r="R67">
        <v>3</v>
      </c>
      <c r="S67">
        <v>9</v>
      </c>
      <c r="T67">
        <v>9.43</v>
      </c>
    </row>
    <row r="68" spans="1:20">
      <c r="A68">
        <v>1067</v>
      </c>
      <c r="B68" s="1">
        <v>44263</v>
      </c>
      <c r="C68" t="s">
        <v>51</v>
      </c>
      <c r="D68" t="s">
        <v>18</v>
      </c>
      <c r="E68" t="s">
        <v>36</v>
      </c>
      <c r="F68" t="s">
        <v>33</v>
      </c>
      <c r="G68" t="s">
        <v>37</v>
      </c>
      <c r="H68">
        <v>73.52</v>
      </c>
      <c r="I68">
        <v>67</v>
      </c>
      <c r="J68">
        <f t="shared" si="2"/>
        <v>4925.84</v>
      </c>
      <c r="K68">
        <v>4314.57</v>
      </c>
      <c r="L68" s="29">
        <f>K68-((K68*P68)/100)</f>
        <v>3688.0944359999999</v>
      </c>
      <c r="M68" s="15">
        <f t="shared" si="3"/>
        <v>0.2568860468300655</v>
      </c>
      <c r="N68">
        <v>947.42</v>
      </c>
      <c r="O68" t="s">
        <v>31</v>
      </c>
      <c r="P68">
        <v>14.52</v>
      </c>
      <c r="Q68">
        <v>13.2</v>
      </c>
      <c r="R68">
        <v>4</v>
      </c>
      <c r="S68">
        <v>22</v>
      </c>
      <c r="T68">
        <v>2.42</v>
      </c>
    </row>
    <row r="69" spans="1:20">
      <c r="A69">
        <v>1068</v>
      </c>
      <c r="B69" s="1">
        <v>44264</v>
      </c>
      <c r="C69" t="s">
        <v>46</v>
      </c>
      <c r="D69" t="s">
        <v>40</v>
      </c>
      <c r="E69" t="s">
        <v>25</v>
      </c>
      <c r="F69" t="s">
        <v>20</v>
      </c>
      <c r="G69" t="s">
        <v>21</v>
      </c>
      <c r="H69">
        <v>41.76</v>
      </c>
      <c r="I69">
        <v>48</v>
      </c>
      <c r="J69">
        <f t="shared" si="2"/>
        <v>2004.48</v>
      </c>
      <c r="K69">
        <v>635.71</v>
      </c>
      <c r="L69" s="29">
        <f>K69-((K69*P69)/100)</f>
        <v>518.16722100000004</v>
      </c>
      <c r="M69" s="15">
        <f t="shared" si="3"/>
        <v>0.27882890724189591</v>
      </c>
      <c r="N69">
        <v>144.47999999999999</v>
      </c>
      <c r="O69" t="s">
        <v>22</v>
      </c>
      <c r="P69">
        <v>18.489999999999998</v>
      </c>
      <c r="Q69">
        <v>49.95</v>
      </c>
      <c r="R69">
        <v>1</v>
      </c>
      <c r="S69">
        <v>19</v>
      </c>
      <c r="T69">
        <v>0.08</v>
      </c>
    </row>
    <row r="70" spans="1:20">
      <c r="A70">
        <v>1069</v>
      </c>
      <c r="B70" s="1">
        <v>44265</v>
      </c>
      <c r="C70" t="s">
        <v>51</v>
      </c>
      <c r="D70" t="s">
        <v>28</v>
      </c>
      <c r="E70" t="s">
        <v>25</v>
      </c>
      <c r="F70" t="s">
        <v>26</v>
      </c>
      <c r="G70" t="s">
        <v>39</v>
      </c>
      <c r="H70">
        <v>65.900000000000006</v>
      </c>
      <c r="I70">
        <v>89</v>
      </c>
      <c r="J70">
        <f t="shared" si="2"/>
        <v>5865.1</v>
      </c>
      <c r="K70">
        <v>2717.03</v>
      </c>
      <c r="L70" s="29">
        <f>K70-((K70*P70)/100)</f>
        <v>2444.2401880000002</v>
      </c>
      <c r="M70" s="15">
        <f t="shared" si="3"/>
        <v>0.36891628098866686</v>
      </c>
      <c r="N70">
        <v>901.72</v>
      </c>
      <c r="O70" t="s">
        <v>22</v>
      </c>
      <c r="P70">
        <v>10.039999999999999</v>
      </c>
      <c r="Q70">
        <v>12.49</v>
      </c>
      <c r="R70">
        <v>2</v>
      </c>
      <c r="S70">
        <v>10</v>
      </c>
      <c r="T70">
        <v>3.08</v>
      </c>
    </row>
    <row r="71" spans="1:20">
      <c r="A71">
        <v>1070</v>
      </c>
      <c r="B71" s="1">
        <v>44266</v>
      </c>
      <c r="C71" t="s">
        <v>32</v>
      </c>
      <c r="D71" t="s">
        <v>24</v>
      </c>
      <c r="E71" t="s">
        <v>29</v>
      </c>
      <c r="F71" t="s">
        <v>33</v>
      </c>
      <c r="G71" t="s">
        <v>34</v>
      </c>
      <c r="H71">
        <v>16.82</v>
      </c>
      <c r="I71">
        <v>53</v>
      </c>
      <c r="J71">
        <f t="shared" si="2"/>
        <v>891.46</v>
      </c>
      <c r="K71">
        <v>2621.37</v>
      </c>
      <c r="L71" s="29">
        <f>K71-((K71*P71)/100)</f>
        <v>2136.4165499999999</v>
      </c>
      <c r="M71" s="15">
        <f t="shared" si="3"/>
        <v>8.5910212594074872E-2</v>
      </c>
      <c r="N71">
        <v>183.54</v>
      </c>
      <c r="O71" t="s">
        <v>22</v>
      </c>
      <c r="P71">
        <v>18.5</v>
      </c>
      <c r="Q71">
        <v>23.07</v>
      </c>
      <c r="R71">
        <v>4</v>
      </c>
      <c r="S71">
        <v>5</v>
      </c>
      <c r="T71">
        <v>3.09</v>
      </c>
    </row>
    <row r="72" spans="1:20">
      <c r="A72">
        <v>1071</v>
      </c>
      <c r="B72" s="1">
        <v>44267</v>
      </c>
      <c r="C72" t="s">
        <v>17</v>
      </c>
      <c r="D72" t="s">
        <v>24</v>
      </c>
      <c r="E72" t="s">
        <v>29</v>
      </c>
      <c r="F72" t="s">
        <v>26</v>
      </c>
      <c r="G72" t="s">
        <v>37</v>
      </c>
      <c r="H72">
        <v>11.97</v>
      </c>
      <c r="I72">
        <v>50</v>
      </c>
      <c r="J72">
        <f t="shared" si="2"/>
        <v>598.5</v>
      </c>
      <c r="K72">
        <v>2732.26</v>
      </c>
      <c r="L72" s="29">
        <f>K72-((K72*P72)/100)</f>
        <v>2438.54205</v>
      </c>
      <c r="M72" s="15">
        <f t="shared" si="3"/>
        <v>0.44027946944773827</v>
      </c>
      <c r="N72">
        <v>1073.6400000000001</v>
      </c>
      <c r="O72" t="s">
        <v>22</v>
      </c>
      <c r="P72">
        <v>10.75</v>
      </c>
      <c r="Q72">
        <v>98.26</v>
      </c>
      <c r="R72">
        <v>2</v>
      </c>
      <c r="S72">
        <v>6</v>
      </c>
      <c r="T72">
        <v>8.14</v>
      </c>
    </row>
    <row r="73" spans="1:20">
      <c r="A73">
        <v>1072</v>
      </c>
      <c r="B73" s="1">
        <v>44268</v>
      </c>
      <c r="C73" t="s">
        <v>46</v>
      </c>
      <c r="D73" t="s">
        <v>43</v>
      </c>
      <c r="E73" t="s">
        <v>25</v>
      </c>
      <c r="F73" t="s">
        <v>20</v>
      </c>
      <c r="G73" t="s">
        <v>37</v>
      </c>
      <c r="H73">
        <v>41.8</v>
      </c>
      <c r="I73">
        <v>71</v>
      </c>
      <c r="J73">
        <f t="shared" si="2"/>
        <v>2967.7999999999997</v>
      </c>
      <c r="K73">
        <v>2327.65</v>
      </c>
      <c r="L73" s="29">
        <f>K73-((K73*P73)/100)</f>
        <v>1902.3883450000001</v>
      </c>
      <c r="M73" s="15">
        <f t="shared" si="3"/>
        <v>9.2241944428018446E-2</v>
      </c>
      <c r="N73">
        <v>175.48</v>
      </c>
      <c r="O73" t="s">
        <v>31</v>
      </c>
      <c r="P73">
        <v>18.27</v>
      </c>
      <c r="Q73">
        <v>68.150000000000006</v>
      </c>
      <c r="R73">
        <v>2</v>
      </c>
      <c r="S73">
        <v>20</v>
      </c>
      <c r="T73">
        <v>2.9</v>
      </c>
    </row>
    <row r="74" spans="1:20">
      <c r="A74">
        <v>1073</v>
      </c>
      <c r="B74" s="1">
        <v>44269</v>
      </c>
      <c r="C74" t="s">
        <v>45</v>
      </c>
      <c r="D74" t="s">
        <v>49</v>
      </c>
      <c r="E74" t="s">
        <v>36</v>
      </c>
      <c r="F74" t="s">
        <v>26</v>
      </c>
      <c r="G74" t="s">
        <v>41</v>
      </c>
      <c r="H74">
        <v>72.03</v>
      </c>
      <c r="I74">
        <v>44</v>
      </c>
      <c r="J74">
        <f t="shared" si="2"/>
        <v>3169.32</v>
      </c>
      <c r="K74">
        <v>4493.09</v>
      </c>
      <c r="L74" s="29">
        <f>K74-((K74*P74)/100)</f>
        <v>4388.4010029999999</v>
      </c>
      <c r="M74" s="15">
        <f t="shared" si="3"/>
        <v>0.12183025198346943</v>
      </c>
      <c r="N74">
        <v>534.64</v>
      </c>
      <c r="O74" t="s">
        <v>38</v>
      </c>
      <c r="P74">
        <v>2.33</v>
      </c>
      <c r="Q74">
        <v>8.33</v>
      </c>
      <c r="R74">
        <v>1</v>
      </c>
      <c r="S74">
        <v>13</v>
      </c>
      <c r="T74">
        <v>6.34</v>
      </c>
    </row>
    <row r="75" spans="1:20">
      <c r="A75">
        <v>1074</v>
      </c>
      <c r="B75" s="1">
        <v>44270</v>
      </c>
      <c r="C75" t="s">
        <v>42</v>
      </c>
      <c r="D75" t="s">
        <v>40</v>
      </c>
      <c r="E75" t="s">
        <v>19</v>
      </c>
      <c r="F75" t="s">
        <v>26</v>
      </c>
      <c r="G75" t="s">
        <v>21</v>
      </c>
      <c r="H75">
        <v>47.27</v>
      </c>
      <c r="I75">
        <v>42</v>
      </c>
      <c r="J75">
        <f t="shared" si="2"/>
        <v>1985.3400000000001</v>
      </c>
      <c r="K75">
        <v>3224.69</v>
      </c>
      <c r="L75" s="29">
        <f>K75-((K75*P75)/100)</f>
        <v>3129.239176</v>
      </c>
      <c r="M75" s="15">
        <f t="shared" si="3"/>
        <v>0.30350827999476637</v>
      </c>
      <c r="N75">
        <v>949.75</v>
      </c>
      <c r="O75" t="s">
        <v>31</v>
      </c>
      <c r="P75">
        <v>2.96</v>
      </c>
      <c r="Q75">
        <v>10.66</v>
      </c>
      <c r="R75">
        <v>5</v>
      </c>
      <c r="S75">
        <v>6</v>
      </c>
      <c r="T75">
        <v>0.55000000000000004</v>
      </c>
    </row>
    <row r="76" spans="1:20">
      <c r="A76">
        <v>1075</v>
      </c>
      <c r="B76" s="1">
        <v>44271</v>
      </c>
      <c r="C76" t="s">
        <v>45</v>
      </c>
      <c r="D76" t="s">
        <v>40</v>
      </c>
      <c r="E76" t="s">
        <v>36</v>
      </c>
      <c r="F76" t="s">
        <v>26</v>
      </c>
      <c r="G76" t="s">
        <v>44</v>
      </c>
      <c r="H76">
        <v>41.6</v>
      </c>
      <c r="I76">
        <v>63</v>
      </c>
      <c r="J76">
        <f t="shared" si="2"/>
        <v>2620.8000000000002</v>
      </c>
      <c r="K76">
        <v>3102.58</v>
      </c>
      <c r="L76" s="29">
        <f>K76-((K76*P76)/100)</f>
        <v>2554.3541139999998</v>
      </c>
      <c r="M76" s="15">
        <f t="shared" si="3"/>
        <v>0.51179278269794348</v>
      </c>
      <c r="N76">
        <v>1307.3</v>
      </c>
      <c r="O76" t="s">
        <v>31</v>
      </c>
      <c r="P76">
        <v>17.670000000000002</v>
      </c>
      <c r="Q76">
        <v>60.09</v>
      </c>
      <c r="R76">
        <v>1</v>
      </c>
      <c r="S76">
        <v>4</v>
      </c>
      <c r="T76">
        <v>2.96</v>
      </c>
    </row>
    <row r="77" spans="1:20">
      <c r="A77">
        <v>1076</v>
      </c>
      <c r="B77" s="1">
        <v>44272</v>
      </c>
      <c r="C77" t="s">
        <v>17</v>
      </c>
      <c r="D77" t="s">
        <v>18</v>
      </c>
      <c r="E77" t="s">
        <v>19</v>
      </c>
      <c r="F77" t="s">
        <v>20</v>
      </c>
      <c r="G77" t="s">
        <v>39</v>
      </c>
      <c r="H77">
        <v>20.010000000000002</v>
      </c>
      <c r="I77">
        <v>94</v>
      </c>
      <c r="J77">
        <f t="shared" si="2"/>
        <v>1880.94</v>
      </c>
      <c r="K77">
        <v>4730.22</v>
      </c>
      <c r="L77" s="29">
        <f>K77-((K77*P77)/100)</f>
        <v>4534.8619140000001</v>
      </c>
      <c r="M77" s="15">
        <f t="shared" si="3"/>
        <v>1.9305990272761368E-2</v>
      </c>
      <c r="N77">
        <v>87.55</v>
      </c>
      <c r="O77" t="s">
        <v>31</v>
      </c>
      <c r="P77">
        <v>4.13</v>
      </c>
      <c r="Q77">
        <v>60.96</v>
      </c>
      <c r="R77">
        <v>2</v>
      </c>
      <c r="S77">
        <v>26</v>
      </c>
      <c r="T77">
        <v>3.24</v>
      </c>
    </row>
    <row r="78" spans="1:20">
      <c r="A78">
        <v>1077</v>
      </c>
      <c r="B78" s="1">
        <v>44273</v>
      </c>
      <c r="C78" t="s">
        <v>23</v>
      </c>
      <c r="D78" t="s">
        <v>43</v>
      </c>
      <c r="E78" t="s">
        <v>29</v>
      </c>
      <c r="F78" t="s">
        <v>26</v>
      </c>
      <c r="G78" t="s">
        <v>47</v>
      </c>
      <c r="H78">
        <v>12.98</v>
      </c>
      <c r="I78">
        <v>83</v>
      </c>
      <c r="J78">
        <f t="shared" si="2"/>
        <v>1077.3400000000001</v>
      </c>
      <c r="K78">
        <v>567.62</v>
      </c>
      <c r="L78" s="29">
        <f>K78-((K78*P78)/100)</f>
        <v>481.62556999999998</v>
      </c>
      <c r="M78" s="15">
        <f t="shared" si="3"/>
        <v>1.9052352224571467</v>
      </c>
      <c r="N78">
        <v>917.61</v>
      </c>
      <c r="O78" t="s">
        <v>22</v>
      </c>
      <c r="P78">
        <v>15.15</v>
      </c>
      <c r="Q78">
        <v>12.4</v>
      </c>
      <c r="R78">
        <v>3</v>
      </c>
      <c r="S78">
        <v>6</v>
      </c>
      <c r="T78">
        <v>9.58</v>
      </c>
    </row>
    <row r="79" spans="1:20">
      <c r="A79">
        <v>1078</v>
      </c>
      <c r="B79" s="1">
        <v>44274</v>
      </c>
      <c r="C79" t="s">
        <v>42</v>
      </c>
      <c r="D79" t="s">
        <v>28</v>
      </c>
      <c r="E79" t="s">
        <v>25</v>
      </c>
      <c r="F79" t="s">
        <v>20</v>
      </c>
      <c r="G79" t="s">
        <v>30</v>
      </c>
      <c r="H79">
        <v>71.459999999999994</v>
      </c>
      <c r="I79">
        <v>72</v>
      </c>
      <c r="J79">
        <f t="shared" si="2"/>
        <v>5145.12</v>
      </c>
      <c r="K79">
        <v>1601.16</v>
      </c>
      <c r="L79" s="29">
        <f>K79-((K79*P79)/100)</f>
        <v>1403.5768560000001</v>
      </c>
      <c r="M79" s="15">
        <f t="shared" si="3"/>
        <v>0.86077936867890326</v>
      </c>
      <c r="N79">
        <v>1208.17</v>
      </c>
      <c r="O79" t="s">
        <v>31</v>
      </c>
      <c r="P79">
        <v>12.34</v>
      </c>
      <c r="Q79">
        <v>78.709999999999994</v>
      </c>
      <c r="R79">
        <v>2</v>
      </c>
      <c r="S79">
        <v>2</v>
      </c>
      <c r="T79">
        <v>6.15</v>
      </c>
    </row>
    <row r="80" spans="1:20">
      <c r="A80">
        <v>1079</v>
      </c>
      <c r="B80" s="1">
        <v>44275</v>
      </c>
      <c r="C80" t="s">
        <v>51</v>
      </c>
      <c r="D80" t="s">
        <v>40</v>
      </c>
      <c r="E80" t="s">
        <v>19</v>
      </c>
      <c r="F80" t="s">
        <v>33</v>
      </c>
      <c r="G80" t="s">
        <v>21</v>
      </c>
      <c r="H80">
        <v>33.44</v>
      </c>
      <c r="I80">
        <v>68</v>
      </c>
      <c r="J80">
        <f t="shared" si="2"/>
        <v>2273.92</v>
      </c>
      <c r="K80">
        <v>1901.32</v>
      </c>
      <c r="L80" s="29">
        <f>K80-((K80*P80)/100)</f>
        <v>1788.7618559999999</v>
      </c>
      <c r="M80" s="15">
        <f t="shared" si="3"/>
        <v>0.63476308832918238</v>
      </c>
      <c r="N80">
        <v>1135.44</v>
      </c>
      <c r="O80" t="s">
        <v>31</v>
      </c>
      <c r="P80">
        <v>5.92</v>
      </c>
      <c r="Q80">
        <v>26.66</v>
      </c>
      <c r="R80">
        <v>5</v>
      </c>
      <c r="S80">
        <v>23</v>
      </c>
      <c r="T80">
        <v>3.91</v>
      </c>
    </row>
    <row r="81" spans="1:20">
      <c r="A81">
        <v>1080</v>
      </c>
      <c r="B81" s="1">
        <v>44276</v>
      </c>
      <c r="C81" t="s">
        <v>35</v>
      </c>
      <c r="D81" t="s">
        <v>28</v>
      </c>
      <c r="E81" t="s">
        <v>29</v>
      </c>
      <c r="F81" t="s">
        <v>33</v>
      </c>
      <c r="G81" t="s">
        <v>44</v>
      </c>
      <c r="H81">
        <v>59.64</v>
      </c>
      <c r="I81">
        <v>89</v>
      </c>
      <c r="J81">
        <f t="shared" si="2"/>
        <v>5307.96</v>
      </c>
      <c r="K81">
        <v>1154.6600000000001</v>
      </c>
      <c r="L81" s="29">
        <f>K81-((K81*P81)/100)</f>
        <v>1119.789268</v>
      </c>
      <c r="M81" s="15">
        <f t="shared" si="3"/>
        <v>0.62914516162339218</v>
      </c>
      <c r="N81">
        <v>704.51</v>
      </c>
      <c r="O81" t="s">
        <v>38</v>
      </c>
      <c r="P81">
        <v>3.02</v>
      </c>
      <c r="Q81">
        <v>92.78</v>
      </c>
      <c r="R81">
        <v>2</v>
      </c>
      <c r="S81">
        <v>27</v>
      </c>
      <c r="T81">
        <v>1.38</v>
      </c>
    </row>
    <row r="82" spans="1:20">
      <c r="A82">
        <v>1081</v>
      </c>
      <c r="B82" s="1">
        <v>44277</v>
      </c>
      <c r="C82" t="s">
        <v>17</v>
      </c>
      <c r="D82" t="s">
        <v>48</v>
      </c>
      <c r="E82" t="s">
        <v>19</v>
      </c>
      <c r="F82" t="s">
        <v>26</v>
      </c>
      <c r="G82" t="s">
        <v>21</v>
      </c>
      <c r="H82">
        <v>13.39</v>
      </c>
      <c r="I82">
        <v>96</v>
      </c>
      <c r="J82">
        <f t="shared" si="2"/>
        <v>1285.44</v>
      </c>
      <c r="K82">
        <v>2247.84</v>
      </c>
      <c r="L82" s="29">
        <f>K82-((K82*P82)/100)</f>
        <v>1989.1136160000001</v>
      </c>
      <c r="M82" s="15">
        <f t="shared" si="3"/>
        <v>0.57700575309922364</v>
      </c>
      <c r="N82">
        <v>1147.73</v>
      </c>
      <c r="O82" t="s">
        <v>22</v>
      </c>
      <c r="P82">
        <v>11.51</v>
      </c>
      <c r="Q82">
        <v>86.23</v>
      </c>
      <c r="R82">
        <v>5</v>
      </c>
      <c r="S82">
        <v>28</v>
      </c>
      <c r="T82">
        <v>7.91</v>
      </c>
    </row>
    <row r="83" spans="1:20">
      <c r="A83">
        <v>1082</v>
      </c>
      <c r="B83" s="1">
        <v>44278</v>
      </c>
      <c r="C83" t="s">
        <v>50</v>
      </c>
      <c r="D83" t="s">
        <v>24</v>
      </c>
      <c r="E83" t="s">
        <v>36</v>
      </c>
      <c r="F83" t="s">
        <v>26</v>
      </c>
      <c r="G83" t="s">
        <v>34</v>
      </c>
      <c r="H83">
        <v>4.68</v>
      </c>
      <c r="I83">
        <v>64</v>
      </c>
      <c r="J83">
        <f t="shared" si="2"/>
        <v>299.52</v>
      </c>
      <c r="K83">
        <v>2103.0700000000002</v>
      </c>
      <c r="L83" s="29">
        <f>K83-((K83*P83)/100)</f>
        <v>2051.1241709999999</v>
      </c>
      <c r="M83" s="15">
        <f t="shared" si="3"/>
        <v>0.35176807440586688</v>
      </c>
      <c r="N83">
        <v>721.52</v>
      </c>
      <c r="O83" t="s">
        <v>38</v>
      </c>
      <c r="P83">
        <v>2.4700000000000002</v>
      </c>
      <c r="Q83">
        <v>7.76</v>
      </c>
      <c r="R83">
        <v>2</v>
      </c>
      <c r="S83">
        <v>20</v>
      </c>
      <c r="T83">
        <v>1.98</v>
      </c>
    </row>
    <row r="84" spans="1:20">
      <c r="A84">
        <v>1083</v>
      </c>
      <c r="B84" s="1">
        <v>44279</v>
      </c>
      <c r="C84" t="s">
        <v>51</v>
      </c>
      <c r="D84" t="s">
        <v>18</v>
      </c>
      <c r="E84" t="s">
        <v>25</v>
      </c>
      <c r="F84" t="s">
        <v>20</v>
      </c>
      <c r="G84" t="s">
        <v>41</v>
      </c>
      <c r="H84">
        <v>17.559999999999999</v>
      </c>
      <c r="I84">
        <v>41</v>
      </c>
      <c r="J84">
        <f t="shared" si="2"/>
        <v>719.95999999999992</v>
      </c>
      <c r="K84">
        <v>1868.08</v>
      </c>
      <c r="L84" s="29">
        <f>K84-((K84*P84)/100)</f>
        <v>1665.0197039999998</v>
      </c>
      <c r="M84" s="15">
        <f t="shared" si="3"/>
        <v>0.36066239850336335</v>
      </c>
      <c r="N84">
        <v>600.51</v>
      </c>
      <c r="O84" t="s">
        <v>22</v>
      </c>
      <c r="P84">
        <v>10.87</v>
      </c>
      <c r="Q84">
        <v>9.73</v>
      </c>
      <c r="R84">
        <v>2</v>
      </c>
      <c r="S84">
        <v>23</v>
      </c>
      <c r="T84">
        <v>7.95</v>
      </c>
    </row>
    <row r="85" spans="1:20">
      <c r="A85">
        <v>1084</v>
      </c>
      <c r="B85" s="1">
        <v>44280</v>
      </c>
      <c r="C85" t="s">
        <v>23</v>
      </c>
      <c r="D85" t="s">
        <v>40</v>
      </c>
      <c r="E85" t="s">
        <v>29</v>
      </c>
      <c r="F85" t="s">
        <v>26</v>
      </c>
      <c r="G85" t="s">
        <v>34</v>
      </c>
      <c r="H85">
        <v>35.799999999999997</v>
      </c>
      <c r="I85">
        <v>61</v>
      </c>
      <c r="J85">
        <f t="shared" si="2"/>
        <v>2183.7999999999997</v>
      </c>
      <c r="K85">
        <v>2670.74</v>
      </c>
      <c r="L85" s="29">
        <f>K85-((K85*P85)/100)</f>
        <v>2460.8198359999997</v>
      </c>
      <c r="M85" s="15">
        <f t="shared" si="3"/>
        <v>0.45243458448780161</v>
      </c>
      <c r="N85">
        <v>1113.3599999999999</v>
      </c>
      <c r="O85" t="s">
        <v>22</v>
      </c>
      <c r="P85">
        <v>7.86</v>
      </c>
      <c r="Q85">
        <v>72.709999999999994</v>
      </c>
      <c r="R85">
        <v>5</v>
      </c>
      <c r="S85">
        <v>1</v>
      </c>
      <c r="T85">
        <v>0.5</v>
      </c>
    </row>
    <row r="86" spans="1:20">
      <c r="A86">
        <v>1085</v>
      </c>
      <c r="B86" s="1">
        <v>44281</v>
      </c>
      <c r="C86" t="s">
        <v>32</v>
      </c>
      <c r="D86" t="s">
        <v>40</v>
      </c>
      <c r="E86" t="s">
        <v>19</v>
      </c>
      <c r="F86" t="s">
        <v>26</v>
      </c>
      <c r="G86" t="s">
        <v>41</v>
      </c>
      <c r="H86">
        <v>51.74</v>
      </c>
      <c r="I86">
        <v>26</v>
      </c>
      <c r="J86">
        <f t="shared" si="2"/>
        <v>1345.24</v>
      </c>
      <c r="K86">
        <v>3108.29</v>
      </c>
      <c r="L86" s="29">
        <f>K86-((K86*P86)/100)</f>
        <v>2893.507161</v>
      </c>
      <c r="M86" s="15">
        <f t="shared" si="3"/>
        <v>0.47642183803117949</v>
      </c>
      <c r="N86">
        <v>1378.53</v>
      </c>
      <c r="O86" t="s">
        <v>38</v>
      </c>
      <c r="P86">
        <v>6.91</v>
      </c>
      <c r="Q86">
        <v>93.5</v>
      </c>
      <c r="R86">
        <v>3</v>
      </c>
      <c r="S86">
        <v>28</v>
      </c>
      <c r="T86">
        <v>5.69</v>
      </c>
    </row>
    <row r="87" spans="1:20">
      <c r="A87">
        <v>1086</v>
      </c>
      <c r="B87" s="1">
        <v>44282</v>
      </c>
      <c r="C87" t="s">
        <v>17</v>
      </c>
      <c r="D87" t="s">
        <v>43</v>
      </c>
      <c r="E87" t="s">
        <v>19</v>
      </c>
      <c r="F87" t="s">
        <v>33</v>
      </c>
      <c r="G87" t="s">
        <v>30</v>
      </c>
      <c r="H87">
        <v>66.14</v>
      </c>
      <c r="I87">
        <v>25</v>
      </c>
      <c r="J87">
        <f t="shared" si="2"/>
        <v>1653.5</v>
      </c>
      <c r="K87">
        <v>4772.12</v>
      </c>
      <c r="L87" s="29">
        <f>K87-((K87*P87)/100)</f>
        <v>3823.8997559999998</v>
      </c>
      <c r="M87" s="15">
        <f t="shared" si="3"/>
        <v>0.15168023144171566</v>
      </c>
      <c r="N87">
        <v>580.01</v>
      </c>
      <c r="O87" t="s">
        <v>38</v>
      </c>
      <c r="P87">
        <v>19.87</v>
      </c>
      <c r="Q87">
        <v>8.09</v>
      </c>
      <c r="R87">
        <v>5</v>
      </c>
      <c r="S87">
        <v>5</v>
      </c>
      <c r="T87">
        <v>3.39</v>
      </c>
    </row>
    <row r="88" spans="1:20">
      <c r="A88">
        <v>1087</v>
      </c>
      <c r="B88" s="1">
        <v>44283</v>
      </c>
      <c r="C88" t="s">
        <v>45</v>
      </c>
      <c r="D88" t="s">
        <v>40</v>
      </c>
      <c r="E88" t="s">
        <v>29</v>
      </c>
      <c r="F88" t="s">
        <v>26</v>
      </c>
      <c r="G88" t="s">
        <v>21</v>
      </c>
      <c r="H88">
        <v>31.27</v>
      </c>
      <c r="I88">
        <v>29</v>
      </c>
      <c r="J88">
        <f t="shared" si="2"/>
        <v>906.83</v>
      </c>
      <c r="K88">
        <v>1988.45</v>
      </c>
      <c r="L88" s="29">
        <f>K88-((K88*P88)/100)</f>
        <v>1647.23198</v>
      </c>
      <c r="M88" s="15">
        <f t="shared" si="3"/>
        <v>0.47700628056043448</v>
      </c>
      <c r="N88">
        <v>785.74</v>
      </c>
      <c r="O88" t="s">
        <v>38</v>
      </c>
      <c r="P88">
        <v>17.16</v>
      </c>
      <c r="Q88">
        <v>71.66</v>
      </c>
      <c r="R88">
        <v>4</v>
      </c>
      <c r="S88">
        <v>12</v>
      </c>
      <c r="T88">
        <v>9.7200000000000006</v>
      </c>
    </row>
    <row r="89" spans="1:20">
      <c r="A89">
        <v>1088</v>
      </c>
      <c r="B89" s="1">
        <v>44284</v>
      </c>
      <c r="C89" t="s">
        <v>42</v>
      </c>
      <c r="D89" t="s">
        <v>18</v>
      </c>
      <c r="E89" t="s">
        <v>19</v>
      </c>
      <c r="F89" t="s">
        <v>26</v>
      </c>
      <c r="G89" t="s">
        <v>34</v>
      </c>
      <c r="H89">
        <v>43.85</v>
      </c>
      <c r="I89">
        <v>57</v>
      </c>
      <c r="J89">
        <f t="shared" si="2"/>
        <v>2499.4500000000003</v>
      </c>
      <c r="K89">
        <v>2766.03</v>
      </c>
      <c r="L89" s="29">
        <f>K89-((K89*P89)/100)</f>
        <v>2437.9788420000004</v>
      </c>
      <c r="M89" s="15">
        <f t="shared" si="3"/>
        <v>0.20972290291926984</v>
      </c>
      <c r="N89">
        <v>511.3</v>
      </c>
      <c r="O89" t="s">
        <v>22</v>
      </c>
      <c r="P89">
        <v>11.86</v>
      </c>
      <c r="Q89">
        <v>86.36</v>
      </c>
      <c r="R89">
        <v>4</v>
      </c>
      <c r="S89">
        <v>23</v>
      </c>
      <c r="T89">
        <v>9.91</v>
      </c>
    </row>
    <row r="90" spans="1:20">
      <c r="A90">
        <v>1089</v>
      </c>
      <c r="B90" s="1">
        <v>44285</v>
      </c>
      <c r="C90" t="s">
        <v>46</v>
      </c>
      <c r="D90" t="s">
        <v>18</v>
      </c>
      <c r="E90" t="s">
        <v>19</v>
      </c>
      <c r="F90" t="s">
        <v>33</v>
      </c>
      <c r="G90" t="s">
        <v>37</v>
      </c>
      <c r="H90">
        <v>27.18</v>
      </c>
      <c r="I90">
        <v>51</v>
      </c>
      <c r="J90">
        <f t="shared" si="2"/>
        <v>1386.18</v>
      </c>
      <c r="K90">
        <v>3797.03</v>
      </c>
      <c r="L90" s="29">
        <f>K90-((K90*P90)/100)</f>
        <v>3109.3878670000004</v>
      </c>
      <c r="M90" s="15">
        <f t="shared" si="3"/>
        <v>0.25066026926771945</v>
      </c>
      <c r="N90">
        <v>779.4</v>
      </c>
      <c r="O90" t="s">
        <v>38</v>
      </c>
      <c r="P90">
        <v>18.11</v>
      </c>
      <c r="Q90">
        <v>24.95</v>
      </c>
      <c r="R90">
        <v>4</v>
      </c>
      <c r="S90">
        <v>21</v>
      </c>
      <c r="T90">
        <v>9.32</v>
      </c>
    </row>
    <row r="91" spans="1:20">
      <c r="A91">
        <v>1090</v>
      </c>
      <c r="B91" s="1">
        <v>44286</v>
      </c>
      <c r="C91" t="s">
        <v>23</v>
      </c>
      <c r="D91" t="s">
        <v>48</v>
      </c>
      <c r="E91" t="s">
        <v>36</v>
      </c>
      <c r="F91" t="s">
        <v>26</v>
      </c>
      <c r="G91" t="s">
        <v>21</v>
      </c>
      <c r="H91">
        <v>56.2</v>
      </c>
      <c r="I91">
        <v>96</v>
      </c>
      <c r="J91">
        <f t="shared" si="2"/>
        <v>5395.2000000000007</v>
      </c>
      <c r="K91">
        <v>1822.19</v>
      </c>
      <c r="L91" s="29">
        <f>K91-((K91*P91)/100)</f>
        <v>1588.5852420000001</v>
      </c>
      <c r="M91" s="15">
        <f t="shared" si="3"/>
        <v>0.7655994578350741</v>
      </c>
      <c r="N91">
        <v>1216.22</v>
      </c>
      <c r="O91" t="s">
        <v>38</v>
      </c>
      <c r="P91">
        <v>12.82</v>
      </c>
      <c r="Q91">
        <v>56.94</v>
      </c>
      <c r="R91">
        <v>1</v>
      </c>
      <c r="S91">
        <v>20</v>
      </c>
      <c r="T91">
        <v>2.87</v>
      </c>
    </row>
    <row r="92" spans="1:20">
      <c r="A92">
        <v>1091</v>
      </c>
      <c r="B92" s="1">
        <v>44287</v>
      </c>
      <c r="C92" t="s">
        <v>50</v>
      </c>
      <c r="D92" t="s">
        <v>43</v>
      </c>
      <c r="E92" t="s">
        <v>36</v>
      </c>
      <c r="F92" t="s">
        <v>33</v>
      </c>
      <c r="G92" t="s">
        <v>21</v>
      </c>
      <c r="H92">
        <v>9.51</v>
      </c>
      <c r="I92">
        <v>39</v>
      </c>
      <c r="J92">
        <f t="shared" si="2"/>
        <v>370.89</v>
      </c>
      <c r="K92">
        <v>300.67</v>
      </c>
      <c r="L92" s="29">
        <f>K92-((K92*P92)/100)</f>
        <v>258.546133</v>
      </c>
      <c r="M92" s="15">
        <f t="shared" si="3"/>
        <v>3.6261226927729759</v>
      </c>
      <c r="N92">
        <v>937.52</v>
      </c>
      <c r="O92" t="s">
        <v>38</v>
      </c>
      <c r="P92">
        <v>14.01</v>
      </c>
      <c r="Q92">
        <v>74.34</v>
      </c>
      <c r="R92">
        <v>1</v>
      </c>
      <c r="S92">
        <v>24</v>
      </c>
      <c r="T92">
        <v>4.07</v>
      </c>
    </row>
    <row r="93" spans="1:20">
      <c r="A93">
        <v>1092</v>
      </c>
      <c r="B93" s="1">
        <v>44288</v>
      </c>
      <c r="C93" t="s">
        <v>23</v>
      </c>
      <c r="D93" t="s">
        <v>43</v>
      </c>
      <c r="E93" t="s">
        <v>29</v>
      </c>
      <c r="F93" t="s">
        <v>26</v>
      </c>
      <c r="G93" t="s">
        <v>41</v>
      </c>
      <c r="H93">
        <v>13.21</v>
      </c>
      <c r="I93">
        <v>11</v>
      </c>
      <c r="J93">
        <f t="shared" si="2"/>
        <v>145.31</v>
      </c>
      <c r="K93">
        <v>2982.49</v>
      </c>
      <c r="L93" s="29">
        <f>K93-((K93*P93)/100)</f>
        <v>2632.3456739999997</v>
      </c>
      <c r="M93" s="15">
        <f t="shared" si="3"/>
        <v>0.12221419214716707</v>
      </c>
      <c r="N93">
        <v>321.70999999999998</v>
      </c>
      <c r="O93" t="s">
        <v>38</v>
      </c>
      <c r="P93">
        <v>11.74</v>
      </c>
      <c r="Q93">
        <v>39.28</v>
      </c>
      <c r="R93">
        <v>1</v>
      </c>
      <c r="S93">
        <v>7</v>
      </c>
      <c r="T93">
        <v>2.2999999999999998</v>
      </c>
    </row>
    <row r="94" spans="1:20">
      <c r="A94">
        <v>1093</v>
      </c>
      <c r="B94" s="1">
        <v>44289</v>
      </c>
      <c r="C94" t="s">
        <v>17</v>
      </c>
      <c r="D94" t="s">
        <v>28</v>
      </c>
      <c r="E94" t="s">
        <v>29</v>
      </c>
      <c r="F94" t="s">
        <v>33</v>
      </c>
      <c r="G94" t="s">
        <v>41</v>
      </c>
      <c r="H94">
        <v>18.04</v>
      </c>
      <c r="I94">
        <v>92</v>
      </c>
      <c r="J94">
        <f t="shared" si="2"/>
        <v>1659.6799999999998</v>
      </c>
      <c r="K94">
        <v>1029.42</v>
      </c>
      <c r="L94" s="29">
        <f>K94-((K94*P94)/100)</f>
        <v>977.33134800000005</v>
      </c>
      <c r="M94" s="15">
        <f t="shared" si="3"/>
        <v>0.64595288106935855</v>
      </c>
      <c r="N94">
        <v>631.30999999999995</v>
      </c>
      <c r="O94" t="s">
        <v>22</v>
      </c>
      <c r="P94">
        <v>5.0599999999999996</v>
      </c>
      <c r="Q94">
        <v>23.98</v>
      </c>
      <c r="R94">
        <v>5</v>
      </c>
      <c r="S94">
        <v>25</v>
      </c>
      <c r="T94">
        <v>3.28</v>
      </c>
    </row>
    <row r="95" spans="1:20">
      <c r="A95">
        <v>1094</v>
      </c>
      <c r="B95" s="1">
        <v>44290</v>
      </c>
      <c r="C95" t="s">
        <v>50</v>
      </c>
      <c r="D95" t="s">
        <v>52</v>
      </c>
      <c r="E95" t="s">
        <v>29</v>
      </c>
      <c r="F95" t="s">
        <v>20</v>
      </c>
      <c r="G95" t="s">
        <v>21</v>
      </c>
      <c r="H95">
        <v>37.090000000000003</v>
      </c>
      <c r="I95">
        <v>14</v>
      </c>
      <c r="J95">
        <f t="shared" si="2"/>
        <v>519.26</v>
      </c>
      <c r="K95">
        <v>2264.7199999999998</v>
      </c>
      <c r="L95" s="29">
        <f>K95-((K95*P95)/100)</f>
        <v>1996.8036239999999</v>
      </c>
      <c r="M95" s="15">
        <f t="shared" si="3"/>
        <v>0.23666323233796374</v>
      </c>
      <c r="N95">
        <v>472.57</v>
      </c>
      <c r="O95" t="s">
        <v>38</v>
      </c>
      <c r="P95">
        <v>11.83</v>
      </c>
      <c r="Q95">
        <v>34.19</v>
      </c>
      <c r="R95">
        <v>3</v>
      </c>
      <c r="S95">
        <v>4</v>
      </c>
      <c r="T95">
        <v>9.57</v>
      </c>
    </row>
    <row r="96" spans="1:20">
      <c r="A96">
        <v>1095</v>
      </c>
      <c r="B96" s="1">
        <v>44291</v>
      </c>
      <c r="C96" t="s">
        <v>50</v>
      </c>
      <c r="D96" t="s">
        <v>49</v>
      </c>
      <c r="E96" t="s">
        <v>29</v>
      </c>
      <c r="F96" t="s">
        <v>20</v>
      </c>
      <c r="G96" t="s">
        <v>37</v>
      </c>
      <c r="H96">
        <v>80.78</v>
      </c>
      <c r="I96">
        <v>65</v>
      </c>
      <c r="J96">
        <f t="shared" si="2"/>
        <v>5250.7</v>
      </c>
      <c r="K96">
        <v>1286.3800000000001</v>
      </c>
      <c r="L96" s="29">
        <f>K96-((K96*P96)/100)</f>
        <v>1204.9521460000001</v>
      </c>
      <c r="M96" s="15">
        <f t="shared" si="3"/>
        <v>0.89474092691478535</v>
      </c>
      <c r="N96">
        <v>1078.1199999999999</v>
      </c>
      <c r="O96" t="s">
        <v>22</v>
      </c>
      <c r="P96">
        <v>6.33</v>
      </c>
      <c r="Q96">
        <v>27.7</v>
      </c>
      <c r="R96">
        <v>5</v>
      </c>
      <c r="S96">
        <v>13</v>
      </c>
      <c r="T96">
        <v>6.83</v>
      </c>
    </row>
    <row r="97" spans="1:20">
      <c r="A97">
        <v>1096</v>
      </c>
      <c r="B97" s="1">
        <v>44292</v>
      </c>
      <c r="C97" t="s">
        <v>32</v>
      </c>
      <c r="D97" t="s">
        <v>40</v>
      </c>
      <c r="E97" t="s">
        <v>19</v>
      </c>
      <c r="F97" t="s">
        <v>20</v>
      </c>
      <c r="G97" t="s">
        <v>37</v>
      </c>
      <c r="H97">
        <v>53.18</v>
      </c>
      <c r="I97">
        <v>23</v>
      </c>
      <c r="J97">
        <f t="shared" si="2"/>
        <v>1223.1400000000001</v>
      </c>
      <c r="K97">
        <v>1743.01</v>
      </c>
      <c r="L97" s="29">
        <f>K97-((K97*P97)/100)</f>
        <v>1720.699472</v>
      </c>
      <c r="M97" s="15">
        <f t="shared" si="3"/>
        <v>0.63833924393742136</v>
      </c>
      <c r="N97">
        <v>1098.3900000000001</v>
      </c>
      <c r="O97" t="s">
        <v>22</v>
      </c>
      <c r="P97">
        <v>1.28</v>
      </c>
      <c r="Q97">
        <v>67.97</v>
      </c>
      <c r="R97">
        <v>3</v>
      </c>
      <c r="S97">
        <v>4</v>
      </c>
      <c r="T97">
        <v>7.17</v>
      </c>
    </row>
    <row r="98" spans="1:20">
      <c r="A98">
        <v>1097</v>
      </c>
      <c r="B98" s="1">
        <v>44293</v>
      </c>
      <c r="C98" t="s">
        <v>42</v>
      </c>
      <c r="D98" t="s">
        <v>49</v>
      </c>
      <c r="E98" t="s">
        <v>36</v>
      </c>
      <c r="F98" t="s">
        <v>33</v>
      </c>
      <c r="G98" t="s">
        <v>34</v>
      </c>
      <c r="H98">
        <v>70.650000000000006</v>
      </c>
      <c r="I98">
        <v>27</v>
      </c>
      <c r="J98">
        <f t="shared" si="2"/>
        <v>1907.5500000000002</v>
      </c>
      <c r="K98">
        <v>4173.74</v>
      </c>
      <c r="L98" s="29">
        <f>K98-((K98*P98)/100)</f>
        <v>4159.1319100000001</v>
      </c>
      <c r="M98" s="15">
        <f t="shared" si="3"/>
        <v>1.8840470005674813E-2</v>
      </c>
      <c r="N98">
        <v>78.36</v>
      </c>
      <c r="O98" t="s">
        <v>22</v>
      </c>
      <c r="P98">
        <v>0.35</v>
      </c>
      <c r="Q98">
        <v>44.82</v>
      </c>
      <c r="R98">
        <v>3</v>
      </c>
      <c r="S98">
        <v>29</v>
      </c>
      <c r="T98">
        <v>9.8000000000000007</v>
      </c>
    </row>
    <row r="99" spans="1:20">
      <c r="A99">
        <v>1098</v>
      </c>
      <c r="B99" s="1">
        <v>44294</v>
      </c>
      <c r="C99" t="s">
        <v>23</v>
      </c>
      <c r="D99" t="s">
        <v>52</v>
      </c>
      <c r="E99" t="s">
        <v>25</v>
      </c>
      <c r="F99" t="s">
        <v>26</v>
      </c>
      <c r="G99" t="s">
        <v>21</v>
      </c>
      <c r="H99">
        <v>79.48</v>
      </c>
      <c r="I99">
        <v>29</v>
      </c>
      <c r="J99">
        <f t="shared" si="2"/>
        <v>2304.92</v>
      </c>
      <c r="K99">
        <v>4684.16</v>
      </c>
      <c r="L99" s="29">
        <f>K99-((K99*P99)/100)</f>
        <v>4078.4981119999998</v>
      </c>
      <c r="M99" s="15">
        <f t="shared" si="3"/>
        <v>0.11761192155236187</v>
      </c>
      <c r="N99">
        <v>479.68</v>
      </c>
      <c r="O99" t="s">
        <v>38</v>
      </c>
      <c r="P99">
        <v>12.93</v>
      </c>
      <c r="Q99">
        <v>83.42</v>
      </c>
      <c r="R99">
        <v>3</v>
      </c>
      <c r="S99">
        <v>21</v>
      </c>
      <c r="T99">
        <v>9.6</v>
      </c>
    </row>
    <row r="100" spans="1:20">
      <c r="A100">
        <v>1099</v>
      </c>
      <c r="B100" s="1">
        <v>44295</v>
      </c>
      <c r="C100" t="s">
        <v>32</v>
      </c>
      <c r="D100" t="s">
        <v>52</v>
      </c>
      <c r="E100" t="s">
        <v>19</v>
      </c>
      <c r="F100" t="s">
        <v>33</v>
      </c>
      <c r="G100" t="s">
        <v>34</v>
      </c>
      <c r="H100">
        <v>29.71</v>
      </c>
      <c r="I100">
        <v>15</v>
      </c>
      <c r="J100">
        <f t="shared" si="2"/>
        <v>445.65000000000003</v>
      </c>
      <c r="K100">
        <v>445.74</v>
      </c>
      <c r="L100" s="29">
        <f>K100-((K100*P100)/100)</f>
        <v>367.91379599999999</v>
      </c>
      <c r="M100" s="15">
        <f t="shared" si="3"/>
        <v>2.2290547647743009</v>
      </c>
      <c r="N100">
        <v>820.1</v>
      </c>
      <c r="O100" t="s">
        <v>22</v>
      </c>
      <c r="P100">
        <v>17.46</v>
      </c>
      <c r="Q100">
        <v>77.36</v>
      </c>
      <c r="R100">
        <v>2</v>
      </c>
      <c r="S100">
        <v>5</v>
      </c>
      <c r="T100">
        <v>7.73</v>
      </c>
    </row>
    <row r="101" spans="1:20">
      <c r="A101">
        <v>1100</v>
      </c>
      <c r="B101" s="1">
        <v>44296</v>
      </c>
      <c r="C101" t="s">
        <v>45</v>
      </c>
      <c r="D101" t="s">
        <v>52</v>
      </c>
      <c r="E101" t="s">
        <v>29</v>
      </c>
      <c r="F101" t="s">
        <v>20</v>
      </c>
      <c r="G101" t="s">
        <v>21</v>
      </c>
      <c r="H101">
        <v>27.76</v>
      </c>
      <c r="I101">
        <v>40</v>
      </c>
      <c r="J101">
        <f t="shared" si="2"/>
        <v>1110.4000000000001</v>
      </c>
      <c r="K101">
        <v>2989.6</v>
      </c>
      <c r="L101" s="29">
        <f>K101-((K101*P101)/100)</f>
        <v>2903.4995199999998</v>
      </c>
      <c r="M101" s="15">
        <f t="shared" si="3"/>
        <v>4.8372661690675944E-2</v>
      </c>
      <c r="N101">
        <v>140.44999999999999</v>
      </c>
      <c r="O101" t="s">
        <v>31</v>
      </c>
      <c r="P101">
        <v>2.88</v>
      </c>
      <c r="Q101">
        <v>53.37</v>
      </c>
      <c r="R101">
        <v>4</v>
      </c>
      <c r="S101">
        <v>8</v>
      </c>
      <c r="T101">
        <v>7.87</v>
      </c>
    </row>
    <row r="102" spans="1:20">
      <c r="A102">
        <v>1101</v>
      </c>
      <c r="B102" s="1">
        <v>44297</v>
      </c>
      <c r="C102" t="s">
        <v>42</v>
      </c>
      <c r="D102" t="s">
        <v>18</v>
      </c>
      <c r="E102" t="s">
        <v>29</v>
      </c>
      <c r="F102" t="s">
        <v>26</v>
      </c>
      <c r="G102" t="s">
        <v>37</v>
      </c>
      <c r="H102">
        <v>41.03</v>
      </c>
      <c r="I102">
        <v>30</v>
      </c>
      <c r="J102">
        <f t="shared" si="2"/>
        <v>1230.9000000000001</v>
      </c>
      <c r="K102">
        <v>1442.96</v>
      </c>
      <c r="L102" s="29">
        <f>K102-((K102*P102)/100)</f>
        <v>1224.2072640000001</v>
      </c>
      <c r="M102" s="15">
        <f t="shared" si="3"/>
        <v>1.1409750955374169</v>
      </c>
      <c r="N102">
        <v>1396.79</v>
      </c>
      <c r="O102" t="s">
        <v>31</v>
      </c>
      <c r="P102">
        <v>15.16</v>
      </c>
      <c r="Q102">
        <v>12.38</v>
      </c>
      <c r="R102">
        <v>5</v>
      </c>
      <c r="S102">
        <v>16</v>
      </c>
      <c r="T102">
        <v>7.26</v>
      </c>
    </row>
    <row r="103" spans="1:20">
      <c r="A103">
        <v>1102</v>
      </c>
      <c r="B103" s="1">
        <v>44298</v>
      </c>
      <c r="C103" t="s">
        <v>42</v>
      </c>
      <c r="D103" t="s">
        <v>52</v>
      </c>
      <c r="E103" t="s">
        <v>29</v>
      </c>
      <c r="F103" t="s">
        <v>20</v>
      </c>
      <c r="G103" t="s">
        <v>44</v>
      </c>
      <c r="H103">
        <v>13.81</v>
      </c>
      <c r="I103">
        <v>12</v>
      </c>
      <c r="J103">
        <f t="shared" si="2"/>
        <v>165.72</v>
      </c>
      <c r="K103">
        <v>1699.4</v>
      </c>
      <c r="L103" s="29">
        <f>K103-((K103*P103)/100)</f>
        <v>1479.83752</v>
      </c>
      <c r="M103" s="15">
        <f t="shared" si="3"/>
        <v>4.9762219841540438E-2</v>
      </c>
      <c r="N103">
        <v>73.64</v>
      </c>
      <c r="O103" t="s">
        <v>31</v>
      </c>
      <c r="P103">
        <v>12.92</v>
      </c>
      <c r="Q103">
        <v>35.78</v>
      </c>
      <c r="R103">
        <v>5</v>
      </c>
      <c r="S103">
        <v>3</v>
      </c>
      <c r="T103">
        <v>3.71</v>
      </c>
    </row>
    <row r="104" spans="1:20">
      <c r="A104">
        <v>1103</v>
      </c>
      <c r="B104" s="1">
        <v>44299</v>
      </c>
      <c r="C104" t="s">
        <v>50</v>
      </c>
      <c r="D104" t="s">
        <v>28</v>
      </c>
      <c r="E104" t="s">
        <v>19</v>
      </c>
      <c r="F104" t="s">
        <v>26</v>
      </c>
      <c r="G104" t="s">
        <v>34</v>
      </c>
      <c r="H104">
        <v>12.13</v>
      </c>
      <c r="I104">
        <v>19</v>
      </c>
      <c r="J104">
        <f t="shared" si="2"/>
        <v>230.47000000000003</v>
      </c>
      <c r="K104">
        <v>1269.9000000000001</v>
      </c>
      <c r="L104" s="29">
        <f>K104-((K104*P104)/100)</f>
        <v>1083.35169</v>
      </c>
      <c r="M104" s="15">
        <f t="shared" si="3"/>
        <v>1.0174719900976938</v>
      </c>
      <c r="N104">
        <v>1102.28</v>
      </c>
      <c r="O104" t="s">
        <v>38</v>
      </c>
      <c r="P104">
        <v>14.69</v>
      </c>
      <c r="Q104">
        <v>39.22</v>
      </c>
      <c r="R104">
        <v>2</v>
      </c>
      <c r="S104">
        <v>21</v>
      </c>
      <c r="T104">
        <v>8.64</v>
      </c>
    </row>
    <row r="105" spans="1:20">
      <c r="A105">
        <v>1104</v>
      </c>
      <c r="B105" s="1">
        <v>44300</v>
      </c>
      <c r="C105" t="s">
        <v>27</v>
      </c>
      <c r="D105" t="s">
        <v>43</v>
      </c>
      <c r="E105" t="s">
        <v>36</v>
      </c>
      <c r="F105" t="s">
        <v>26</v>
      </c>
      <c r="G105" t="s">
        <v>34</v>
      </c>
      <c r="H105">
        <v>68.5</v>
      </c>
      <c r="I105">
        <v>93</v>
      </c>
      <c r="J105">
        <f t="shared" si="2"/>
        <v>6370.5</v>
      </c>
      <c r="K105">
        <v>3772.99</v>
      </c>
      <c r="L105" s="29">
        <f>K105-((K105*P105)/100)</f>
        <v>3457.5680359999997</v>
      </c>
      <c r="M105" s="15">
        <f t="shared" si="3"/>
        <v>0.20669152206380476</v>
      </c>
      <c r="N105">
        <v>714.65</v>
      </c>
      <c r="O105" t="s">
        <v>38</v>
      </c>
      <c r="P105">
        <v>8.36</v>
      </c>
      <c r="Q105">
        <v>95.23</v>
      </c>
      <c r="R105">
        <v>1</v>
      </c>
      <c r="S105">
        <v>26</v>
      </c>
      <c r="T105">
        <v>5.09</v>
      </c>
    </row>
    <row r="106" spans="1:20">
      <c r="A106">
        <v>1105</v>
      </c>
      <c r="B106" s="1">
        <v>44301</v>
      </c>
      <c r="C106" t="s">
        <v>27</v>
      </c>
      <c r="D106" t="s">
        <v>24</v>
      </c>
      <c r="E106" t="s">
        <v>19</v>
      </c>
      <c r="F106" t="s">
        <v>20</v>
      </c>
      <c r="G106" t="s">
        <v>37</v>
      </c>
      <c r="H106">
        <v>26.39</v>
      </c>
      <c r="I106">
        <v>99</v>
      </c>
      <c r="J106">
        <f t="shared" si="2"/>
        <v>2612.61</v>
      </c>
      <c r="K106">
        <v>523.79</v>
      </c>
      <c r="L106" s="29">
        <f>K106-((K106*P106)/100)</f>
        <v>518.86637399999995</v>
      </c>
      <c r="M106" s="15">
        <f t="shared" si="3"/>
        <v>1.752879056294367</v>
      </c>
      <c r="N106">
        <v>909.51</v>
      </c>
      <c r="O106" t="s">
        <v>38</v>
      </c>
      <c r="P106">
        <v>0.94</v>
      </c>
      <c r="Q106">
        <v>18.649999999999999</v>
      </c>
      <c r="R106">
        <v>2</v>
      </c>
      <c r="S106">
        <v>15</v>
      </c>
      <c r="T106">
        <v>0.37</v>
      </c>
    </row>
    <row r="107" spans="1:20">
      <c r="A107">
        <v>1106</v>
      </c>
      <c r="B107" s="1">
        <v>44302</v>
      </c>
      <c r="C107" t="s">
        <v>46</v>
      </c>
      <c r="D107" t="s">
        <v>24</v>
      </c>
      <c r="E107" t="s">
        <v>25</v>
      </c>
      <c r="F107" t="s">
        <v>26</v>
      </c>
      <c r="G107" t="s">
        <v>44</v>
      </c>
      <c r="H107">
        <v>31.57</v>
      </c>
      <c r="I107">
        <v>84</v>
      </c>
      <c r="J107">
        <f t="shared" si="2"/>
        <v>2651.88</v>
      </c>
      <c r="K107">
        <v>4149.2700000000004</v>
      </c>
      <c r="L107" s="29">
        <f>K107-((K107*P107)/100)</f>
        <v>3372.9415830000003</v>
      </c>
      <c r="M107" s="15">
        <f t="shared" si="3"/>
        <v>0.35333549979243739</v>
      </c>
      <c r="N107">
        <v>1191.78</v>
      </c>
      <c r="O107" t="s">
        <v>31</v>
      </c>
      <c r="P107">
        <v>18.71</v>
      </c>
      <c r="Q107">
        <v>68.959999999999994</v>
      </c>
      <c r="R107">
        <v>1</v>
      </c>
      <c r="S107">
        <v>23</v>
      </c>
      <c r="T107">
        <v>5.13</v>
      </c>
    </row>
    <row r="108" spans="1:20">
      <c r="A108">
        <v>1107</v>
      </c>
      <c r="B108" s="1">
        <v>44303</v>
      </c>
      <c r="C108" t="s">
        <v>50</v>
      </c>
      <c r="D108" t="s">
        <v>48</v>
      </c>
      <c r="E108" t="s">
        <v>19</v>
      </c>
      <c r="F108" t="s">
        <v>33</v>
      </c>
      <c r="G108" t="s">
        <v>41</v>
      </c>
      <c r="H108">
        <v>23.41</v>
      </c>
      <c r="I108">
        <v>81</v>
      </c>
      <c r="J108">
        <f t="shared" si="2"/>
        <v>1896.21</v>
      </c>
      <c r="K108">
        <v>3525.43</v>
      </c>
      <c r="L108" s="29">
        <f>K108-((K108*P108)/100)</f>
        <v>3481.3621249999997</v>
      </c>
      <c r="M108" s="15">
        <f t="shared" si="3"/>
        <v>0.23309267202417217</v>
      </c>
      <c r="N108">
        <v>811.48</v>
      </c>
      <c r="O108" t="s">
        <v>38</v>
      </c>
      <c r="P108">
        <v>1.25</v>
      </c>
      <c r="Q108">
        <v>37.909999999999997</v>
      </c>
      <c r="R108">
        <v>4</v>
      </c>
      <c r="S108">
        <v>3</v>
      </c>
      <c r="T108">
        <v>3.8</v>
      </c>
    </row>
    <row r="109" spans="1:20">
      <c r="A109">
        <v>1108</v>
      </c>
      <c r="B109" s="1">
        <v>44304</v>
      </c>
      <c r="C109" t="s">
        <v>50</v>
      </c>
      <c r="D109" t="s">
        <v>24</v>
      </c>
      <c r="E109" t="s">
        <v>36</v>
      </c>
      <c r="F109" t="s">
        <v>20</v>
      </c>
      <c r="G109" t="s">
        <v>44</v>
      </c>
      <c r="H109">
        <v>64.11</v>
      </c>
      <c r="I109">
        <v>59</v>
      </c>
      <c r="J109">
        <f t="shared" si="2"/>
        <v>3782.49</v>
      </c>
      <c r="K109">
        <v>4045.8</v>
      </c>
      <c r="L109" s="29">
        <f>K109-((K109*P109)/100)</f>
        <v>3953.9603400000001</v>
      </c>
      <c r="M109" s="15">
        <f t="shared" si="3"/>
        <v>0.10231513854789955</v>
      </c>
      <c r="N109">
        <v>404.55</v>
      </c>
      <c r="O109" t="s">
        <v>22</v>
      </c>
      <c r="P109">
        <v>2.27</v>
      </c>
      <c r="Q109">
        <v>48.69</v>
      </c>
      <c r="R109">
        <v>4</v>
      </c>
      <c r="S109">
        <v>30</v>
      </c>
      <c r="T109">
        <v>0.52</v>
      </c>
    </row>
    <row r="110" spans="1:20">
      <c r="A110">
        <v>1109</v>
      </c>
      <c r="B110" s="1">
        <v>44305</v>
      </c>
      <c r="C110" t="s">
        <v>42</v>
      </c>
      <c r="D110" t="s">
        <v>18</v>
      </c>
      <c r="E110" t="s">
        <v>19</v>
      </c>
      <c r="F110" t="s">
        <v>20</v>
      </c>
      <c r="G110" t="s">
        <v>30</v>
      </c>
      <c r="H110">
        <v>17.579999999999998</v>
      </c>
      <c r="I110">
        <v>10</v>
      </c>
      <c r="J110">
        <f t="shared" si="2"/>
        <v>175.79999999999998</v>
      </c>
      <c r="K110">
        <v>3865.36</v>
      </c>
      <c r="L110" s="29">
        <f>K110-((K110*P110)/100)</f>
        <v>3102.7244719999999</v>
      </c>
      <c r="M110" s="15">
        <f t="shared" si="3"/>
        <v>0.28407936571687953</v>
      </c>
      <c r="N110">
        <v>881.42</v>
      </c>
      <c r="O110" t="s">
        <v>31</v>
      </c>
      <c r="P110">
        <v>19.73</v>
      </c>
      <c r="Q110">
        <v>73.7</v>
      </c>
      <c r="R110">
        <v>1</v>
      </c>
      <c r="S110">
        <v>28</v>
      </c>
      <c r="T110">
        <v>8.16</v>
      </c>
    </row>
    <row r="111" spans="1:20">
      <c r="A111">
        <v>1110</v>
      </c>
      <c r="B111" s="1">
        <v>44306</v>
      </c>
      <c r="C111" t="s">
        <v>35</v>
      </c>
      <c r="D111" t="s">
        <v>49</v>
      </c>
      <c r="E111" t="s">
        <v>19</v>
      </c>
      <c r="F111" t="s">
        <v>26</v>
      </c>
      <c r="G111" t="s">
        <v>37</v>
      </c>
      <c r="H111">
        <v>21.18</v>
      </c>
      <c r="I111">
        <v>72</v>
      </c>
      <c r="J111">
        <f t="shared" si="2"/>
        <v>1524.96</v>
      </c>
      <c r="K111">
        <v>3240.77</v>
      </c>
      <c r="L111" s="29">
        <f>K111-((K111*P111)/100)</f>
        <v>3066.0924970000001</v>
      </c>
      <c r="M111" s="15">
        <f t="shared" si="3"/>
        <v>0.10955638172320932</v>
      </c>
      <c r="N111">
        <v>335.91</v>
      </c>
      <c r="O111" t="s">
        <v>38</v>
      </c>
      <c r="P111">
        <v>5.39</v>
      </c>
      <c r="Q111">
        <v>94.44</v>
      </c>
      <c r="R111">
        <v>2</v>
      </c>
      <c r="S111">
        <v>7</v>
      </c>
      <c r="T111">
        <v>6.17</v>
      </c>
    </row>
    <row r="112" spans="1:20">
      <c r="A112">
        <v>1111</v>
      </c>
      <c r="B112" s="1">
        <v>44307</v>
      </c>
      <c r="C112" t="s">
        <v>35</v>
      </c>
      <c r="D112" t="s">
        <v>24</v>
      </c>
      <c r="E112" t="s">
        <v>29</v>
      </c>
      <c r="F112" t="s">
        <v>26</v>
      </c>
      <c r="G112" t="s">
        <v>44</v>
      </c>
      <c r="H112">
        <v>24.86</v>
      </c>
      <c r="I112">
        <v>80</v>
      </c>
      <c r="J112">
        <f t="shared" si="2"/>
        <v>1988.8</v>
      </c>
      <c r="K112">
        <v>2422.73</v>
      </c>
      <c r="L112" s="29">
        <f>K112-((K112*P112)/100)</f>
        <v>2286.5725739999998</v>
      </c>
      <c r="M112" s="15">
        <f t="shared" si="3"/>
        <v>0.64287484977067699</v>
      </c>
      <c r="N112">
        <v>1469.98</v>
      </c>
      <c r="O112" t="s">
        <v>31</v>
      </c>
      <c r="P112">
        <v>5.62</v>
      </c>
      <c r="Q112">
        <v>74.83</v>
      </c>
      <c r="R112">
        <v>3</v>
      </c>
      <c r="S112">
        <v>26</v>
      </c>
      <c r="T112">
        <v>2.69</v>
      </c>
    </row>
    <row r="113" spans="1:20" ht="5.4" customHeight="1">
      <c r="A113">
        <v>1112</v>
      </c>
      <c r="B113" s="1">
        <v>44308</v>
      </c>
      <c r="C113" t="s">
        <v>27</v>
      </c>
      <c r="D113" t="s">
        <v>49</v>
      </c>
      <c r="E113" t="s">
        <v>25</v>
      </c>
      <c r="F113" t="s">
        <v>20</v>
      </c>
      <c r="G113" t="s">
        <v>44</v>
      </c>
      <c r="H113">
        <v>36.979999999999997</v>
      </c>
      <c r="I113">
        <v>24</v>
      </c>
      <c r="J113">
        <f t="shared" si="2"/>
        <v>887.52</v>
      </c>
      <c r="K113">
        <v>2034.04</v>
      </c>
      <c r="L113" s="29">
        <f>K113-((K113*P113)/100)</f>
        <v>1984.612828</v>
      </c>
      <c r="M113" s="15">
        <f t="shared" si="3"/>
        <v>0.57178406991532349</v>
      </c>
      <c r="N113">
        <v>1134.77</v>
      </c>
      <c r="O113" t="s">
        <v>38</v>
      </c>
      <c r="P113">
        <v>2.4300000000000002</v>
      </c>
      <c r="Q113">
        <v>54.43</v>
      </c>
      <c r="R113">
        <v>2</v>
      </c>
      <c r="S113">
        <v>5</v>
      </c>
      <c r="T113">
        <v>0.13</v>
      </c>
    </row>
    <row r="114" spans="1:20">
      <c r="A114">
        <v>1113</v>
      </c>
      <c r="B114" s="1">
        <v>44309</v>
      </c>
      <c r="C114" t="s">
        <v>51</v>
      </c>
      <c r="D114" t="s">
        <v>43</v>
      </c>
      <c r="E114" t="s">
        <v>29</v>
      </c>
      <c r="F114" t="s">
        <v>26</v>
      </c>
      <c r="G114" t="s">
        <v>39</v>
      </c>
      <c r="H114">
        <v>25.91</v>
      </c>
      <c r="I114">
        <v>47</v>
      </c>
      <c r="J114">
        <f t="shared" si="2"/>
        <v>1217.77</v>
      </c>
      <c r="K114">
        <v>343.57</v>
      </c>
      <c r="L114" s="29">
        <f>K114-((K114*P114)/100)</f>
        <v>325.60128900000001</v>
      </c>
      <c r="M114" s="15">
        <f t="shared" si="3"/>
        <v>2.0857411286231118</v>
      </c>
      <c r="N114">
        <v>679.12</v>
      </c>
      <c r="O114" t="s">
        <v>31</v>
      </c>
      <c r="P114">
        <v>5.23</v>
      </c>
      <c r="Q114">
        <v>74.319999999999993</v>
      </c>
      <c r="R114">
        <v>5</v>
      </c>
      <c r="S114">
        <v>19</v>
      </c>
      <c r="T114">
        <v>6.05</v>
      </c>
    </row>
    <row r="115" spans="1:20">
      <c r="A115">
        <v>1114</v>
      </c>
      <c r="B115" s="1">
        <v>44310</v>
      </c>
      <c r="C115" t="s">
        <v>17</v>
      </c>
      <c r="D115" t="s">
        <v>52</v>
      </c>
      <c r="E115" t="s">
        <v>25</v>
      </c>
      <c r="F115" t="s">
        <v>20</v>
      </c>
      <c r="G115" t="s">
        <v>21</v>
      </c>
      <c r="H115">
        <v>46.54</v>
      </c>
      <c r="I115">
        <v>12</v>
      </c>
      <c r="J115">
        <f t="shared" si="2"/>
        <v>558.48</v>
      </c>
      <c r="K115">
        <v>4583.41</v>
      </c>
      <c r="L115" s="29">
        <f>K115-((K115*P115)/100)</f>
        <v>4441.782631</v>
      </c>
      <c r="M115" s="15">
        <f t="shared" si="3"/>
        <v>3.4922915614417877E-2</v>
      </c>
      <c r="N115">
        <v>155.12</v>
      </c>
      <c r="O115" t="s">
        <v>31</v>
      </c>
      <c r="P115">
        <v>3.09</v>
      </c>
      <c r="Q115">
        <v>23.98</v>
      </c>
      <c r="R115">
        <v>3</v>
      </c>
      <c r="S115">
        <v>15</v>
      </c>
      <c r="T115">
        <v>9.98</v>
      </c>
    </row>
    <row r="116" spans="1:20">
      <c r="A116">
        <v>1115</v>
      </c>
      <c r="B116" s="1">
        <v>44311</v>
      </c>
      <c r="C116" t="s">
        <v>35</v>
      </c>
      <c r="D116" t="s">
        <v>18</v>
      </c>
      <c r="E116" t="s">
        <v>19</v>
      </c>
      <c r="F116" t="s">
        <v>26</v>
      </c>
      <c r="G116" t="s">
        <v>44</v>
      </c>
      <c r="H116">
        <v>79.42</v>
      </c>
      <c r="I116">
        <v>87</v>
      </c>
      <c r="J116">
        <f t="shared" si="2"/>
        <v>6909.54</v>
      </c>
      <c r="K116">
        <v>416.31</v>
      </c>
      <c r="L116" s="29">
        <f>K116-((K116*P116)/100)</f>
        <v>379.008624</v>
      </c>
      <c r="M116" s="15">
        <f t="shared" si="3"/>
        <v>3.0574766024321387</v>
      </c>
      <c r="N116">
        <v>1158.81</v>
      </c>
      <c r="O116" t="s">
        <v>38</v>
      </c>
      <c r="P116">
        <v>8.9600000000000009</v>
      </c>
      <c r="Q116">
        <v>95.53</v>
      </c>
      <c r="R116">
        <v>2</v>
      </c>
      <c r="S116">
        <v>4</v>
      </c>
      <c r="T116">
        <v>8.2799999999999994</v>
      </c>
    </row>
    <row r="117" spans="1:20">
      <c r="A117">
        <v>1116</v>
      </c>
      <c r="B117" s="1">
        <v>44312</v>
      </c>
      <c r="C117" t="s">
        <v>50</v>
      </c>
      <c r="D117" t="s">
        <v>18</v>
      </c>
      <c r="E117" t="s">
        <v>19</v>
      </c>
      <c r="F117" t="s">
        <v>26</v>
      </c>
      <c r="G117" t="s">
        <v>44</v>
      </c>
      <c r="H117">
        <v>69.98</v>
      </c>
      <c r="I117">
        <v>52</v>
      </c>
      <c r="J117">
        <f t="shared" si="2"/>
        <v>3638.96</v>
      </c>
      <c r="K117">
        <v>3364.12</v>
      </c>
      <c r="L117" s="29">
        <f>K117-((K117*P117)/100)</f>
        <v>3115.1751199999999</v>
      </c>
      <c r="M117" s="15">
        <f t="shared" si="3"/>
        <v>0.3576941767562653</v>
      </c>
      <c r="N117">
        <v>1114.28</v>
      </c>
      <c r="O117" t="s">
        <v>38</v>
      </c>
      <c r="P117">
        <v>7.4</v>
      </c>
      <c r="Q117">
        <v>12.11</v>
      </c>
      <c r="R117">
        <v>2</v>
      </c>
      <c r="S117">
        <v>6</v>
      </c>
      <c r="T117">
        <v>7.98</v>
      </c>
    </row>
    <row r="118" spans="1:20">
      <c r="A118">
        <v>1117</v>
      </c>
      <c r="B118" s="1">
        <v>44313</v>
      </c>
      <c r="C118" t="s">
        <v>42</v>
      </c>
      <c r="D118" t="s">
        <v>52</v>
      </c>
      <c r="E118" t="s">
        <v>36</v>
      </c>
      <c r="F118" t="s">
        <v>20</v>
      </c>
      <c r="G118" t="s">
        <v>30</v>
      </c>
      <c r="H118">
        <v>80.73</v>
      </c>
      <c r="I118">
        <v>99</v>
      </c>
      <c r="J118">
        <f t="shared" si="2"/>
        <v>7992.27</v>
      </c>
      <c r="K118">
        <v>2422.44</v>
      </c>
      <c r="L118" s="29">
        <f>K118-((K118*P118)/100)</f>
        <v>2262.8012039999999</v>
      </c>
      <c r="M118" s="15">
        <f t="shared" si="3"/>
        <v>0.22486730124614165</v>
      </c>
      <c r="N118">
        <v>508.83</v>
      </c>
      <c r="O118" t="s">
        <v>22</v>
      </c>
      <c r="P118">
        <v>6.59</v>
      </c>
      <c r="Q118">
        <v>23.02</v>
      </c>
      <c r="R118">
        <v>4</v>
      </c>
      <c r="S118">
        <v>5</v>
      </c>
      <c r="T118">
        <v>3.35</v>
      </c>
    </row>
    <row r="119" spans="1:20">
      <c r="A119">
        <v>1118</v>
      </c>
      <c r="B119" s="1">
        <v>44314</v>
      </c>
      <c r="C119" t="s">
        <v>51</v>
      </c>
      <c r="D119" t="s">
        <v>18</v>
      </c>
      <c r="E119" t="s">
        <v>19</v>
      </c>
      <c r="F119" t="s">
        <v>26</v>
      </c>
      <c r="G119" t="s">
        <v>34</v>
      </c>
      <c r="H119">
        <v>41.75</v>
      </c>
      <c r="I119">
        <v>96</v>
      </c>
      <c r="J119">
        <f t="shared" si="2"/>
        <v>4008</v>
      </c>
      <c r="K119">
        <v>4525.28</v>
      </c>
      <c r="L119" s="29">
        <f>K119-((K119*P119)/100)</f>
        <v>4140.6311999999998</v>
      </c>
      <c r="M119" s="15">
        <f t="shared" si="3"/>
        <v>0.18234417979558287</v>
      </c>
      <c r="N119">
        <v>755.02</v>
      </c>
      <c r="O119" t="s">
        <v>38</v>
      </c>
      <c r="P119">
        <v>8.5</v>
      </c>
      <c r="Q119">
        <v>42.55</v>
      </c>
      <c r="R119">
        <v>5</v>
      </c>
      <c r="S119">
        <v>30</v>
      </c>
      <c r="T119">
        <v>5.46</v>
      </c>
    </row>
    <row r="120" spans="1:20">
      <c r="A120">
        <v>1119</v>
      </c>
      <c r="B120" s="1">
        <v>44315</v>
      </c>
      <c r="C120" t="s">
        <v>27</v>
      </c>
      <c r="D120" t="s">
        <v>24</v>
      </c>
      <c r="E120" t="s">
        <v>29</v>
      </c>
      <c r="F120" t="s">
        <v>26</v>
      </c>
      <c r="G120" t="s">
        <v>37</v>
      </c>
      <c r="H120">
        <v>63.82</v>
      </c>
      <c r="I120">
        <v>32</v>
      </c>
      <c r="J120">
        <f t="shared" si="2"/>
        <v>2042.24</v>
      </c>
      <c r="K120">
        <v>4244.8500000000004</v>
      </c>
      <c r="L120" s="29">
        <f>K120-((K120*P120)/100)</f>
        <v>3719.7620550000001</v>
      </c>
      <c r="M120" s="15">
        <f t="shared" si="3"/>
        <v>0.33234383858996591</v>
      </c>
      <c r="N120">
        <v>1236.24</v>
      </c>
      <c r="O120" t="s">
        <v>31</v>
      </c>
      <c r="P120">
        <v>12.37</v>
      </c>
      <c r="Q120">
        <v>41.54</v>
      </c>
      <c r="R120">
        <v>5</v>
      </c>
      <c r="S120">
        <v>2</v>
      </c>
      <c r="T120">
        <v>9.58</v>
      </c>
    </row>
    <row r="121" spans="1:20">
      <c r="A121">
        <v>1120</v>
      </c>
      <c r="B121" s="1">
        <v>44316</v>
      </c>
      <c r="C121" t="s">
        <v>42</v>
      </c>
      <c r="D121" t="s">
        <v>49</v>
      </c>
      <c r="E121" t="s">
        <v>29</v>
      </c>
      <c r="F121" t="s">
        <v>26</v>
      </c>
      <c r="G121" t="s">
        <v>34</v>
      </c>
      <c r="H121">
        <v>72.42</v>
      </c>
      <c r="I121">
        <v>78</v>
      </c>
      <c r="J121">
        <f t="shared" si="2"/>
        <v>5648.76</v>
      </c>
      <c r="K121">
        <v>2979.58</v>
      </c>
      <c r="L121" s="29">
        <f>K121-((K121*P121)/100)</f>
        <v>2931.3108039999997</v>
      </c>
      <c r="M121" s="15">
        <f t="shared" si="3"/>
        <v>0.49299105302243479</v>
      </c>
      <c r="N121">
        <v>1445.11</v>
      </c>
      <c r="O121" t="s">
        <v>38</v>
      </c>
      <c r="P121">
        <v>1.62</v>
      </c>
      <c r="Q121">
        <v>47.14</v>
      </c>
      <c r="R121">
        <v>5</v>
      </c>
      <c r="S121">
        <v>23</v>
      </c>
      <c r="T121">
        <v>6</v>
      </c>
    </row>
    <row r="122" spans="1:20">
      <c r="A122">
        <v>1121</v>
      </c>
      <c r="B122" s="1">
        <v>44317</v>
      </c>
      <c r="C122" t="s">
        <v>23</v>
      </c>
      <c r="D122" t="s">
        <v>24</v>
      </c>
      <c r="E122" t="s">
        <v>36</v>
      </c>
      <c r="F122" t="s">
        <v>26</v>
      </c>
      <c r="G122" t="s">
        <v>30</v>
      </c>
      <c r="H122">
        <v>29.18</v>
      </c>
      <c r="I122">
        <v>34</v>
      </c>
      <c r="J122">
        <f t="shared" si="2"/>
        <v>992.12</v>
      </c>
      <c r="K122">
        <v>4810.62</v>
      </c>
      <c r="L122" s="29">
        <f>K122-((K122*P122)/100)</f>
        <v>4280.4896760000001</v>
      </c>
      <c r="M122" s="15">
        <f t="shared" si="3"/>
        <v>2.6625458446731223E-2</v>
      </c>
      <c r="N122">
        <v>113.97</v>
      </c>
      <c r="O122" t="s">
        <v>38</v>
      </c>
      <c r="P122">
        <v>11.02</v>
      </c>
      <c r="Q122">
        <v>14.85</v>
      </c>
      <c r="R122">
        <v>5</v>
      </c>
      <c r="S122">
        <v>13</v>
      </c>
      <c r="T122">
        <v>9.24</v>
      </c>
    </row>
    <row r="123" spans="1:20">
      <c r="A123">
        <v>1122</v>
      </c>
      <c r="B123" s="1">
        <v>44318</v>
      </c>
      <c r="C123" t="s">
        <v>46</v>
      </c>
      <c r="D123" t="s">
        <v>18</v>
      </c>
      <c r="E123" t="s">
        <v>29</v>
      </c>
      <c r="F123" t="s">
        <v>33</v>
      </c>
      <c r="G123" t="s">
        <v>37</v>
      </c>
      <c r="H123">
        <v>7.96</v>
      </c>
      <c r="I123">
        <v>94</v>
      </c>
      <c r="J123">
        <f t="shared" si="2"/>
        <v>748.24</v>
      </c>
      <c r="K123">
        <v>4617.28</v>
      </c>
      <c r="L123" s="29">
        <f>K123-((K123*P123)/100)</f>
        <v>4560.4874559999998</v>
      </c>
      <c r="M123" s="15">
        <f t="shared" si="3"/>
        <v>0.17201012119174658</v>
      </c>
      <c r="N123">
        <v>784.45</v>
      </c>
      <c r="O123" t="s">
        <v>22</v>
      </c>
      <c r="P123">
        <v>1.23</v>
      </c>
      <c r="Q123">
        <v>24.2</v>
      </c>
      <c r="R123">
        <v>3</v>
      </c>
      <c r="S123">
        <v>28</v>
      </c>
      <c r="T123">
        <v>0.08</v>
      </c>
    </row>
    <row r="124" spans="1:20">
      <c r="A124">
        <v>1123</v>
      </c>
      <c r="B124" s="1">
        <v>44319</v>
      </c>
      <c r="C124" t="s">
        <v>42</v>
      </c>
      <c r="D124" t="s">
        <v>28</v>
      </c>
      <c r="E124" t="s">
        <v>25</v>
      </c>
      <c r="F124" t="s">
        <v>33</v>
      </c>
      <c r="G124" t="s">
        <v>21</v>
      </c>
      <c r="H124">
        <v>29.32</v>
      </c>
      <c r="I124">
        <v>38</v>
      </c>
      <c r="J124">
        <f t="shared" si="2"/>
        <v>1114.1600000000001</v>
      </c>
      <c r="K124">
        <v>1167.9100000000001</v>
      </c>
      <c r="L124" s="29">
        <f>K124-((K124*P124)/100)</f>
        <v>1008.723867</v>
      </c>
      <c r="M124" s="15">
        <f t="shared" si="3"/>
        <v>8.2748116437697014E-2</v>
      </c>
      <c r="N124">
        <v>83.47</v>
      </c>
      <c r="O124" t="s">
        <v>22</v>
      </c>
      <c r="P124">
        <v>13.63</v>
      </c>
      <c r="Q124">
        <v>82.69</v>
      </c>
      <c r="R124">
        <v>2</v>
      </c>
      <c r="S124">
        <v>4</v>
      </c>
      <c r="T124">
        <v>2.02</v>
      </c>
    </row>
    <row r="125" spans="1:20">
      <c r="A125">
        <v>1124</v>
      </c>
      <c r="B125" s="1">
        <v>44320</v>
      </c>
      <c r="C125" t="s">
        <v>51</v>
      </c>
      <c r="D125" t="s">
        <v>48</v>
      </c>
      <c r="E125" t="s">
        <v>36</v>
      </c>
      <c r="F125" t="s">
        <v>26</v>
      </c>
      <c r="G125" t="s">
        <v>30</v>
      </c>
      <c r="H125">
        <v>38.049999999999997</v>
      </c>
      <c r="I125">
        <v>88</v>
      </c>
      <c r="J125">
        <f t="shared" si="2"/>
        <v>3348.3999999999996</v>
      </c>
      <c r="K125">
        <v>4656.2</v>
      </c>
      <c r="L125" s="29">
        <f>K125-((K125*P125)/100)</f>
        <v>4221.3109199999999</v>
      </c>
      <c r="M125" s="15">
        <f t="shared" si="3"/>
        <v>0.14038056215958622</v>
      </c>
      <c r="N125">
        <v>592.59</v>
      </c>
      <c r="O125" t="s">
        <v>31</v>
      </c>
      <c r="P125">
        <v>9.34</v>
      </c>
      <c r="Q125">
        <v>8.0500000000000007</v>
      </c>
      <c r="R125">
        <v>1</v>
      </c>
      <c r="S125">
        <v>22</v>
      </c>
      <c r="T125">
        <v>6.98</v>
      </c>
    </row>
    <row r="126" spans="1:20">
      <c r="A126">
        <v>1125</v>
      </c>
      <c r="B126" s="1">
        <v>44321</v>
      </c>
      <c r="C126" t="s">
        <v>45</v>
      </c>
      <c r="D126" t="s">
        <v>28</v>
      </c>
      <c r="E126" t="s">
        <v>19</v>
      </c>
      <c r="F126" t="s">
        <v>26</v>
      </c>
      <c r="G126" t="s">
        <v>37</v>
      </c>
      <c r="H126">
        <v>38.4</v>
      </c>
      <c r="I126">
        <v>50</v>
      </c>
      <c r="J126">
        <f t="shared" si="2"/>
        <v>1920</v>
      </c>
      <c r="K126">
        <v>4256.45</v>
      </c>
      <c r="L126" s="29">
        <f>K126-((K126*P126)/100)</f>
        <v>3935.5136699999998</v>
      </c>
      <c r="M126" s="15">
        <f t="shared" si="3"/>
        <v>0.14529488345037306</v>
      </c>
      <c r="N126">
        <v>571.80999999999995</v>
      </c>
      <c r="O126" t="s">
        <v>38</v>
      </c>
      <c r="P126">
        <v>7.54</v>
      </c>
      <c r="Q126">
        <v>62.06</v>
      </c>
      <c r="R126">
        <v>5</v>
      </c>
      <c r="S126">
        <v>1</v>
      </c>
      <c r="T126">
        <v>8.69</v>
      </c>
    </row>
    <row r="127" spans="1:20">
      <c r="A127">
        <v>1126</v>
      </c>
      <c r="B127" s="1">
        <v>44322</v>
      </c>
      <c r="C127" t="s">
        <v>46</v>
      </c>
      <c r="D127" t="s">
        <v>49</v>
      </c>
      <c r="E127" t="s">
        <v>19</v>
      </c>
      <c r="F127" t="s">
        <v>26</v>
      </c>
      <c r="G127" t="s">
        <v>21</v>
      </c>
      <c r="H127">
        <v>64.47</v>
      </c>
      <c r="I127">
        <v>76</v>
      </c>
      <c r="J127">
        <f t="shared" si="2"/>
        <v>4899.72</v>
      </c>
      <c r="K127">
        <v>552.91999999999996</v>
      </c>
      <c r="L127" s="29">
        <f>K127-((K127*P127)/100)</f>
        <v>521.18239199999994</v>
      </c>
      <c r="M127" s="15">
        <f t="shared" si="3"/>
        <v>1.9161813893359623</v>
      </c>
      <c r="N127">
        <v>998.68</v>
      </c>
      <c r="O127" t="s">
        <v>38</v>
      </c>
      <c r="P127">
        <v>5.74</v>
      </c>
      <c r="Q127">
        <v>23.07</v>
      </c>
      <c r="R127">
        <v>3</v>
      </c>
      <c r="S127">
        <v>14</v>
      </c>
      <c r="T127">
        <v>3.57</v>
      </c>
    </row>
    <row r="128" spans="1:20">
      <c r="A128">
        <v>1127</v>
      </c>
      <c r="B128" s="1">
        <v>44323</v>
      </c>
      <c r="C128" t="s">
        <v>35</v>
      </c>
      <c r="D128" t="s">
        <v>49</v>
      </c>
      <c r="E128" t="s">
        <v>29</v>
      </c>
      <c r="F128" t="s">
        <v>33</v>
      </c>
      <c r="G128" t="s">
        <v>30</v>
      </c>
      <c r="H128">
        <v>49.81</v>
      </c>
      <c r="I128">
        <v>42</v>
      </c>
      <c r="J128">
        <f t="shared" si="2"/>
        <v>2092.02</v>
      </c>
      <c r="K128">
        <v>4065.04</v>
      </c>
      <c r="L128" s="29">
        <f>K128-((K128*P128)/100)</f>
        <v>3967.8855439999998</v>
      </c>
      <c r="M128" s="15">
        <f t="shared" si="3"/>
        <v>0.22313395640627887</v>
      </c>
      <c r="N128">
        <v>885.37</v>
      </c>
      <c r="O128" t="s">
        <v>31</v>
      </c>
      <c r="P128">
        <v>2.39</v>
      </c>
      <c r="Q128">
        <v>65.77</v>
      </c>
      <c r="R128">
        <v>3</v>
      </c>
      <c r="S128">
        <v>17</v>
      </c>
      <c r="T128">
        <v>2.31</v>
      </c>
    </row>
    <row r="129" spans="1:20">
      <c r="A129">
        <v>1128</v>
      </c>
      <c r="B129" s="1">
        <v>44324</v>
      </c>
      <c r="C129" t="s">
        <v>46</v>
      </c>
      <c r="D129" t="s">
        <v>28</v>
      </c>
      <c r="E129" t="s">
        <v>25</v>
      </c>
      <c r="F129" t="s">
        <v>33</v>
      </c>
      <c r="G129" t="s">
        <v>39</v>
      </c>
      <c r="H129">
        <v>52.63</v>
      </c>
      <c r="I129">
        <v>24</v>
      </c>
      <c r="J129">
        <f t="shared" si="2"/>
        <v>1263.1200000000001</v>
      </c>
      <c r="K129">
        <v>4693.7299999999996</v>
      </c>
      <c r="L129" s="29">
        <f>K129-((K129*P129)/100)</f>
        <v>4256.2743639999999</v>
      </c>
      <c r="M129" s="15">
        <f t="shared" si="3"/>
        <v>4.8302807201269983E-2</v>
      </c>
      <c r="N129">
        <v>205.59</v>
      </c>
      <c r="O129" t="s">
        <v>22</v>
      </c>
      <c r="P129">
        <v>9.32</v>
      </c>
      <c r="Q129">
        <v>10.16</v>
      </c>
      <c r="R129">
        <v>2</v>
      </c>
      <c r="S129">
        <v>29</v>
      </c>
      <c r="T129">
        <v>0.99</v>
      </c>
    </row>
    <row r="130" spans="1:20">
      <c r="A130">
        <v>1129</v>
      </c>
      <c r="B130" s="1">
        <v>44325</v>
      </c>
      <c r="C130" t="s">
        <v>50</v>
      </c>
      <c r="D130" t="s">
        <v>40</v>
      </c>
      <c r="E130" t="s">
        <v>36</v>
      </c>
      <c r="F130" t="s">
        <v>33</v>
      </c>
      <c r="G130" t="s">
        <v>21</v>
      </c>
      <c r="H130">
        <v>7.71</v>
      </c>
      <c r="I130">
        <v>68</v>
      </c>
      <c r="J130">
        <f t="shared" si="2"/>
        <v>524.28</v>
      </c>
      <c r="K130">
        <v>2532.25</v>
      </c>
      <c r="L130" s="29">
        <f>K130-((K130*P130)/100)</f>
        <v>2503.8888000000002</v>
      </c>
      <c r="M130" s="15">
        <f t="shared" si="3"/>
        <v>0.13351231891767718</v>
      </c>
      <c r="N130">
        <v>334.3</v>
      </c>
      <c r="O130" t="s">
        <v>38</v>
      </c>
      <c r="P130">
        <v>1.1200000000000001</v>
      </c>
      <c r="Q130">
        <v>29.96</v>
      </c>
      <c r="R130">
        <v>4</v>
      </c>
      <c r="S130">
        <v>30</v>
      </c>
      <c r="T130">
        <v>0.98</v>
      </c>
    </row>
    <row r="131" spans="1:20">
      <c r="A131">
        <v>1130</v>
      </c>
      <c r="B131" s="1">
        <v>44326</v>
      </c>
      <c r="C131" t="s">
        <v>32</v>
      </c>
      <c r="D131" t="s">
        <v>52</v>
      </c>
      <c r="E131" t="s">
        <v>25</v>
      </c>
      <c r="F131" t="s">
        <v>26</v>
      </c>
      <c r="G131" t="s">
        <v>37</v>
      </c>
      <c r="H131">
        <v>31.41</v>
      </c>
      <c r="I131">
        <v>69</v>
      </c>
      <c r="J131">
        <f t="shared" ref="J131:J194" si="4">+H131*I131</f>
        <v>2167.29</v>
      </c>
      <c r="K131">
        <v>580.69000000000005</v>
      </c>
      <c r="L131" s="29">
        <f>K131-((K131*P131)/100)</f>
        <v>521.80803400000002</v>
      </c>
      <c r="M131" s="15">
        <f t="shared" ref="M131:M194" si="5">+N131/L131</f>
        <v>2.3532025572454103</v>
      </c>
      <c r="N131">
        <v>1227.92</v>
      </c>
      <c r="O131" t="s">
        <v>38</v>
      </c>
      <c r="P131">
        <v>10.14</v>
      </c>
      <c r="Q131">
        <v>16.309999999999999</v>
      </c>
      <c r="R131">
        <v>4</v>
      </c>
      <c r="S131">
        <v>1</v>
      </c>
      <c r="T131">
        <v>5.18</v>
      </c>
    </row>
    <row r="132" spans="1:20">
      <c r="A132">
        <v>1131</v>
      </c>
      <c r="B132" s="1">
        <v>44327</v>
      </c>
      <c r="C132" t="s">
        <v>32</v>
      </c>
      <c r="D132" t="s">
        <v>52</v>
      </c>
      <c r="E132" t="s">
        <v>29</v>
      </c>
      <c r="F132" t="s">
        <v>20</v>
      </c>
      <c r="G132" t="s">
        <v>37</v>
      </c>
      <c r="H132">
        <v>24.56</v>
      </c>
      <c r="I132">
        <v>10</v>
      </c>
      <c r="J132">
        <f t="shared" si="4"/>
        <v>245.6</v>
      </c>
      <c r="K132">
        <v>593.33000000000004</v>
      </c>
      <c r="L132" s="29">
        <f>K132-((K132*P132)/100)</f>
        <v>502.37251100000003</v>
      </c>
      <c r="M132" s="15">
        <f t="shared" si="5"/>
        <v>0.3854112153043342</v>
      </c>
      <c r="N132">
        <v>193.62</v>
      </c>
      <c r="O132" t="s">
        <v>22</v>
      </c>
      <c r="P132">
        <v>15.33</v>
      </c>
      <c r="Q132">
        <v>20.61</v>
      </c>
      <c r="R132">
        <v>5</v>
      </c>
      <c r="S132">
        <v>29</v>
      </c>
      <c r="T132">
        <v>2.2999999999999998</v>
      </c>
    </row>
    <row r="133" spans="1:20">
      <c r="A133">
        <v>1132</v>
      </c>
      <c r="B133" s="1">
        <v>44328</v>
      </c>
      <c r="C133" t="s">
        <v>17</v>
      </c>
      <c r="D133" t="s">
        <v>43</v>
      </c>
      <c r="E133" t="s">
        <v>29</v>
      </c>
      <c r="F133" t="s">
        <v>20</v>
      </c>
      <c r="G133" t="s">
        <v>44</v>
      </c>
      <c r="H133">
        <v>3.68</v>
      </c>
      <c r="I133">
        <v>82</v>
      </c>
      <c r="J133">
        <f t="shared" si="4"/>
        <v>301.76</v>
      </c>
      <c r="K133">
        <v>4471.75</v>
      </c>
      <c r="L133" s="29">
        <f>K133-((K133*P133)/100)</f>
        <v>4395.7302499999996</v>
      </c>
      <c r="M133" s="15">
        <f t="shared" si="5"/>
        <v>0.32008788528367954</v>
      </c>
      <c r="N133">
        <v>1407.02</v>
      </c>
      <c r="O133" t="s">
        <v>31</v>
      </c>
      <c r="P133">
        <v>1.7</v>
      </c>
      <c r="Q133">
        <v>93.36</v>
      </c>
      <c r="R133">
        <v>2</v>
      </c>
      <c r="S133">
        <v>21</v>
      </c>
      <c r="T133">
        <v>4.6100000000000003</v>
      </c>
    </row>
    <row r="134" spans="1:20">
      <c r="A134">
        <v>1133</v>
      </c>
      <c r="B134" s="1">
        <v>44329</v>
      </c>
      <c r="C134" t="s">
        <v>32</v>
      </c>
      <c r="D134" t="s">
        <v>49</v>
      </c>
      <c r="E134" t="s">
        <v>36</v>
      </c>
      <c r="F134" t="s">
        <v>33</v>
      </c>
      <c r="G134" t="s">
        <v>47</v>
      </c>
      <c r="H134">
        <v>10.5</v>
      </c>
      <c r="I134">
        <v>47</v>
      </c>
      <c r="J134">
        <f t="shared" si="4"/>
        <v>493.5</v>
      </c>
      <c r="K134">
        <v>1486.93</v>
      </c>
      <c r="L134" s="29">
        <f>K134-((K134*P134)/100)</f>
        <v>1283.369283</v>
      </c>
      <c r="M134" s="15">
        <f t="shared" si="5"/>
        <v>1.1045067220920854</v>
      </c>
      <c r="N134">
        <v>1417.49</v>
      </c>
      <c r="O134" t="s">
        <v>31</v>
      </c>
      <c r="P134">
        <v>13.69</v>
      </c>
      <c r="Q134">
        <v>14.89</v>
      </c>
      <c r="R134">
        <v>2</v>
      </c>
      <c r="S134">
        <v>2</v>
      </c>
      <c r="T134">
        <v>1.68</v>
      </c>
    </row>
    <row r="135" spans="1:20">
      <c r="A135">
        <v>1134</v>
      </c>
      <c r="B135" s="1">
        <v>44330</v>
      </c>
      <c r="C135" t="s">
        <v>35</v>
      </c>
      <c r="D135" t="s">
        <v>52</v>
      </c>
      <c r="E135" t="s">
        <v>19</v>
      </c>
      <c r="F135" t="s">
        <v>20</v>
      </c>
      <c r="G135" t="s">
        <v>44</v>
      </c>
      <c r="H135">
        <v>74.55</v>
      </c>
      <c r="I135">
        <v>37</v>
      </c>
      <c r="J135">
        <f t="shared" si="4"/>
        <v>2758.35</v>
      </c>
      <c r="K135">
        <v>2036.8</v>
      </c>
      <c r="L135" s="29">
        <f>K135-((K135*P135)/100)</f>
        <v>1854.9137599999999</v>
      </c>
      <c r="M135" s="15">
        <f t="shared" si="5"/>
        <v>0.43516308812114268</v>
      </c>
      <c r="N135">
        <v>807.19</v>
      </c>
      <c r="O135" t="s">
        <v>31</v>
      </c>
      <c r="P135">
        <v>8.93</v>
      </c>
      <c r="Q135">
        <v>43.75</v>
      </c>
      <c r="R135">
        <v>4</v>
      </c>
      <c r="S135">
        <v>18</v>
      </c>
      <c r="T135">
        <v>2.06</v>
      </c>
    </row>
    <row r="136" spans="1:20">
      <c r="A136">
        <v>1135</v>
      </c>
      <c r="B136" s="1">
        <v>44331</v>
      </c>
      <c r="C136" t="s">
        <v>35</v>
      </c>
      <c r="D136" t="s">
        <v>24</v>
      </c>
      <c r="E136" t="s">
        <v>36</v>
      </c>
      <c r="F136" t="s">
        <v>33</v>
      </c>
      <c r="G136" t="s">
        <v>39</v>
      </c>
      <c r="H136">
        <v>75.56</v>
      </c>
      <c r="I136">
        <v>46</v>
      </c>
      <c r="J136">
        <f t="shared" si="4"/>
        <v>3475.76</v>
      </c>
      <c r="K136">
        <v>1536.32</v>
      </c>
      <c r="L136" s="29">
        <f>K136-((K136*P136)/100)</f>
        <v>1298.1904</v>
      </c>
      <c r="M136" s="15">
        <f t="shared" si="5"/>
        <v>0.12724635769914799</v>
      </c>
      <c r="N136">
        <v>165.19</v>
      </c>
      <c r="O136" t="s">
        <v>38</v>
      </c>
      <c r="P136">
        <v>15.5</v>
      </c>
      <c r="Q136">
        <v>54.75</v>
      </c>
      <c r="R136">
        <v>3</v>
      </c>
      <c r="S136">
        <v>22</v>
      </c>
      <c r="T136">
        <v>6.78</v>
      </c>
    </row>
    <row r="137" spans="1:20">
      <c r="A137">
        <v>1136</v>
      </c>
      <c r="B137" s="1">
        <v>44332</v>
      </c>
      <c r="C137" t="s">
        <v>46</v>
      </c>
      <c r="D137" t="s">
        <v>48</v>
      </c>
      <c r="E137" t="s">
        <v>19</v>
      </c>
      <c r="F137" t="s">
        <v>20</v>
      </c>
      <c r="G137" t="s">
        <v>30</v>
      </c>
      <c r="H137">
        <v>80.400000000000006</v>
      </c>
      <c r="I137">
        <v>89</v>
      </c>
      <c r="J137">
        <f t="shared" si="4"/>
        <v>7155.6</v>
      </c>
      <c r="K137">
        <v>2174.16</v>
      </c>
      <c r="L137" s="29">
        <f>K137-((K137*P137)/100)</f>
        <v>1851.2972399999999</v>
      </c>
      <c r="M137" s="15">
        <f t="shared" si="5"/>
        <v>0.77694708819422209</v>
      </c>
      <c r="N137">
        <v>1438.36</v>
      </c>
      <c r="O137" t="s">
        <v>22</v>
      </c>
      <c r="P137">
        <v>14.85</v>
      </c>
      <c r="Q137">
        <v>37.93</v>
      </c>
      <c r="R137">
        <v>3</v>
      </c>
      <c r="S137">
        <v>7</v>
      </c>
      <c r="T137">
        <v>0.35</v>
      </c>
    </row>
    <row r="138" spans="1:20">
      <c r="A138">
        <v>1137</v>
      </c>
      <c r="B138" s="1">
        <v>44333</v>
      </c>
      <c r="C138" t="s">
        <v>45</v>
      </c>
      <c r="D138" t="s">
        <v>24</v>
      </c>
      <c r="E138" t="s">
        <v>25</v>
      </c>
      <c r="F138" t="s">
        <v>33</v>
      </c>
      <c r="G138" t="s">
        <v>44</v>
      </c>
      <c r="H138">
        <v>12.95</v>
      </c>
      <c r="I138">
        <v>35</v>
      </c>
      <c r="J138">
        <f t="shared" si="4"/>
        <v>453.25</v>
      </c>
      <c r="K138">
        <v>3996.37</v>
      </c>
      <c r="L138" s="29">
        <f>K138-((K138*P138)/100)</f>
        <v>3587.1417119999996</v>
      </c>
      <c r="M138" s="15">
        <f t="shared" si="5"/>
        <v>0.1458403492256567</v>
      </c>
      <c r="N138">
        <v>523.15</v>
      </c>
      <c r="O138" t="s">
        <v>31</v>
      </c>
      <c r="P138">
        <v>10.24</v>
      </c>
      <c r="Q138">
        <v>67.819999999999993</v>
      </c>
      <c r="R138">
        <v>1</v>
      </c>
      <c r="S138">
        <v>10</v>
      </c>
      <c r="T138">
        <v>1.4</v>
      </c>
    </row>
    <row r="139" spans="1:20">
      <c r="A139">
        <v>1138</v>
      </c>
      <c r="B139" s="1">
        <v>44334</v>
      </c>
      <c r="C139" t="s">
        <v>45</v>
      </c>
      <c r="D139" t="s">
        <v>28</v>
      </c>
      <c r="E139" t="s">
        <v>19</v>
      </c>
      <c r="F139" t="s">
        <v>26</v>
      </c>
      <c r="G139" t="s">
        <v>47</v>
      </c>
      <c r="H139">
        <v>46.85</v>
      </c>
      <c r="I139">
        <v>21</v>
      </c>
      <c r="J139">
        <f t="shared" si="4"/>
        <v>983.85</v>
      </c>
      <c r="K139">
        <v>2531.04</v>
      </c>
      <c r="L139" s="29">
        <f>K139-((K139*P139)/100)</f>
        <v>2280.2139360000001</v>
      </c>
      <c r="M139" s="15">
        <f t="shared" si="5"/>
        <v>0.15931838423778494</v>
      </c>
      <c r="N139">
        <v>363.28</v>
      </c>
      <c r="O139" t="s">
        <v>38</v>
      </c>
      <c r="P139">
        <v>9.91</v>
      </c>
      <c r="Q139">
        <v>20.2</v>
      </c>
      <c r="R139">
        <v>4</v>
      </c>
      <c r="S139">
        <v>8</v>
      </c>
      <c r="T139">
        <v>6.53</v>
      </c>
    </row>
    <row r="140" spans="1:20">
      <c r="A140">
        <v>1139</v>
      </c>
      <c r="B140" s="1">
        <v>44335</v>
      </c>
      <c r="C140" t="s">
        <v>45</v>
      </c>
      <c r="D140" t="s">
        <v>24</v>
      </c>
      <c r="E140" t="s">
        <v>29</v>
      </c>
      <c r="F140" t="s">
        <v>26</v>
      </c>
      <c r="G140" t="s">
        <v>21</v>
      </c>
      <c r="H140">
        <v>66.400000000000006</v>
      </c>
      <c r="I140">
        <v>89</v>
      </c>
      <c r="J140">
        <f t="shared" si="4"/>
        <v>5909.6</v>
      </c>
      <c r="K140">
        <v>3321.69</v>
      </c>
      <c r="L140" s="29">
        <f>K140-((K140*P140)/100)</f>
        <v>3221.0427930000001</v>
      </c>
      <c r="M140" s="15">
        <f t="shared" si="5"/>
        <v>0.29746888246324515</v>
      </c>
      <c r="N140">
        <v>958.16</v>
      </c>
      <c r="O140" t="s">
        <v>22</v>
      </c>
      <c r="P140">
        <v>3.03</v>
      </c>
      <c r="Q140">
        <v>58.59</v>
      </c>
      <c r="R140">
        <v>2</v>
      </c>
      <c r="S140">
        <v>7</v>
      </c>
      <c r="T140">
        <v>5.35</v>
      </c>
    </row>
    <row r="141" spans="1:20">
      <c r="A141">
        <v>1140</v>
      </c>
      <c r="B141" s="1">
        <v>44336</v>
      </c>
      <c r="C141" t="s">
        <v>46</v>
      </c>
      <c r="D141" t="s">
        <v>18</v>
      </c>
      <c r="E141" t="s">
        <v>19</v>
      </c>
      <c r="F141" t="s">
        <v>33</v>
      </c>
      <c r="G141" t="s">
        <v>34</v>
      </c>
      <c r="H141">
        <v>79.290000000000006</v>
      </c>
      <c r="I141">
        <v>23</v>
      </c>
      <c r="J141">
        <f t="shared" si="4"/>
        <v>1823.67</v>
      </c>
      <c r="K141">
        <v>4971.97</v>
      </c>
      <c r="L141" s="29">
        <f>K141-((K141*P141)/100)</f>
        <v>4517.5319420000005</v>
      </c>
      <c r="M141" s="15">
        <f t="shared" si="5"/>
        <v>0.2615941658348987</v>
      </c>
      <c r="N141">
        <v>1181.76</v>
      </c>
      <c r="O141" t="s">
        <v>38</v>
      </c>
      <c r="P141">
        <v>9.14</v>
      </c>
      <c r="Q141">
        <v>36.92</v>
      </c>
      <c r="R141">
        <v>1</v>
      </c>
      <c r="S141">
        <v>19</v>
      </c>
      <c r="T141">
        <v>8.58</v>
      </c>
    </row>
    <row r="142" spans="1:20">
      <c r="A142">
        <v>1141</v>
      </c>
      <c r="B142" s="1">
        <v>44337</v>
      </c>
      <c r="C142" t="s">
        <v>32</v>
      </c>
      <c r="D142" t="s">
        <v>43</v>
      </c>
      <c r="E142" t="s">
        <v>19</v>
      </c>
      <c r="F142" t="s">
        <v>33</v>
      </c>
      <c r="G142" t="s">
        <v>47</v>
      </c>
      <c r="H142">
        <v>16.91</v>
      </c>
      <c r="I142">
        <v>31</v>
      </c>
      <c r="J142">
        <f t="shared" si="4"/>
        <v>524.21</v>
      </c>
      <c r="K142">
        <v>1160.95</v>
      </c>
      <c r="L142" s="29">
        <f>K142-((K142*P142)/100)</f>
        <v>1117.7626600000001</v>
      </c>
      <c r="M142" s="15">
        <f t="shared" si="5"/>
        <v>1.2755480667067549</v>
      </c>
      <c r="N142">
        <v>1425.76</v>
      </c>
      <c r="O142" t="s">
        <v>38</v>
      </c>
      <c r="P142">
        <v>3.72</v>
      </c>
      <c r="Q142">
        <v>78.06</v>
      </c>
      <c r="R142">
        <v>4</v>
      </c>
      <c r="S142">
        <v>16</v>
      </c>
      <c r="T142">
        <v>2.63</v>
      </c>
    </row>
    <row r="143" spans="1:20">
      <c r="A143">
        <v>1142</v>
      </c>
      <c r="B143" s="1">
        <v>44338</v>
      </c>
      <c r="C143" t="s">
        <v>23</v>
      </c>
      <c r="D143" t="s">
        <v>49</v>
      </c>
      <c r="E143" t="s">
        <v>19</v>
      </c>
      <c r="F143" t="s">
        <v>33</v>
      </c>
      <c r="G143" t="s">
        <v>44</v>
      </c>
      <c r="H143">
        <v>47.62</v>
      </c>
      <c r="I143">
        <v>23</v>
      </c>
      <c r="J143">
        <f t="shared" si="4"/>
        <v>1095.26</v>
      </c>
      <c r="K143">
        <v>395.48</v>
      </c>
      <c r="L143" s="29">
        <f>K143-((K143*P143)/100)</f>
        <v>338.53088000000002</v>
      </c>
      <c r="M143" s="15">
        <f t="shared" si="5"/>
        <v>0.65403191578859798</v>
      </c>
      <c r="N143">
        <v>221.41</v>
      </c>
      <c r="O143" t="s">
        <v>38</v>
      </c>
      <c r="P143">
        <v>14.4</v>
      </c>
      <c r="Q143">
        <v>88.46</v>
      </c>
      <c r="R143">
        <v>5</v>
      </c>
      <c r="S143">
        <v>13</v>
      </c>
      <c r="T143">
        <v>6.01</v>
      </c>
    </row>
    <row r="144" spans="1:20">
      <c r="A144">
        <v>1143</v>
      </c>
      <c r="B144" s="1">
        <v>44339</v>
      </c>
      <c r="C144" t="s">
        <v>27</v>
      </c>
      <c r="D144" t="s">
        <v>18</v>
      </c>
      <c r="E144" t="s">
        <v>25</v>
      </c>
      <c r="F144" t="s">
        <v>20</v>
      </c>
      <c r="G144" t="s">
        <v>37</v>
      </c>
      <c r="H144">
        <v>4.75</v>
      </c>
      <c r="I144">
        <v>22</v>
      </c>
      <c r="J144">
        <f t="shared" si="4"/>
        <v>104.5</v>
      </c>
      <c r="K144">
        <v>668.55</v>
      </c>
      <c r="L144" s="29">
        <f>K144-((K144*P144)/100)</f>
        <v>630.64321499999994</v>
      </c>
      <c r="M144" s="15">
        <f t="shared" si="5"/>
        <v>0.48797797658062497</v>
      </c>
      <c r="N144">
        <v>307.74</v>
      </c>
      <c r="O144" t="s">
        <v>22</v>
      </c>
      <c r="P144">
        <v>5.67</v>
      </c>
      <c r="Q144">
        <v>72.81</v>
      </c>
      <c r="R144">
        <v>5</v>
      </c>
      <c r="S144">
        <v>8</v>
      </c>
      <c r="T144">
        <v>0.64</v>
      </c>
    </row>
    <row r="145" spans="1:20">
      <c r="A145">
        <v>1144</v>
      </c>
      <c r="B145" s="1">
        <v>44340</v>
      </c>
      <c r="C145" t="s">
        <v>32</v>
      </c>
      <c r="D145" t="s">
        <v>28</v>
      </c>
      <c r="E145" t="s">
        <v>36</v>
      </c>
      <c r="F145" t="s">
        <v>33</v>
      </c>
      <c r="G145" t="s">
        <v>47</v>
      </c>
      <c r="H145">
        <v>59.47</v>
      </c>
      <c r="I145">
        <v>81</v>
      </c>
      <c r="J145">
        <f t="shared" si="4"/>
        <v>4817.07</v>
      </c>
      <c r="K145">
        <v>3799.08</v>
      </c>
      <c r="L145" s="29">
        <f>K145-((K145*P145)/100)</f>
        <v>3343.5703079999998</v>
      </c>
      <c r="M145" s="15">
        <f t="shared" si="5"/>
        <v>0.37983648705137385</v>
      </c>
      <c r="N145">
        <v>1270.01</v>
      </c>
      <c r="O145" t="s">
        <v>38</v>
      </c>
      <c r="P145">
        <v>11.99</v>
      </c>
      <c r="Q145">
        <v>43.91</v>
      </c>
      <c r="R145">
        <v>1</v>
      </c>
      <c r="S145">
        <v>26</v>
      </c>
      <c r="T145">
        <v>9.9499999999999993</v>
      </c>
    </row>
    <row r="146" spans="1:20">
      <c r="A146">
        <v>1145</v>
      </c>
      <c r="B146" s="1">
        <v>44341</v>
      </c>
      <c r="C146" t="s">
        <v>35</v>
      </c>
      <c r="D146" t="s">
        <v>43</v>
      </c>
      <c r="E146" t="s">
        <v>25</v>
      </c>
      <c r="F146" t="s">
        <v>20</v>
      </c>
      <c r="G146" t="s">
        <v>30</v>
      </c>
      <c r="H146">
        <v>35.97</v>
      </c>
      <c r="I146">
        <v>87</v>
      </c>
      <c r="J146">
        <f t="shared" si="4"/>
        <v>3129.39</v>
      </c>
      <c r="K146">
        <v>1476.69</v>
      </c>
      <c r="L146" s="29">
        <f>K146-((K146*P146)/100)</f>
        <v>1312.3344030000001</v>
      </c>
      <c r="M146" s="15">
        <f t="shared" si="5"/>
        <v>0.24179812650998525</v>
      </c>
      <c r="N146">
        <v>317.32</v>
      </c>
      <c r="O146" t="s">
        <v>31</v>
      </c>
      <c r="P146">
        <v>11.13</v>
      </c>
      <c r="Q146">
        <v>9.49</v>
      </c>
      <c r="R146">
        <v>1</v>
      </c>
      <c r="S146">
        <v>4</v>
      </c>
      <c r="T146">
        <v>7.07</v>
      </c>
    </row>
    <row r="147" spans="1:20">
      <c r="A147">
        <v>1146</v>
      </c>
      <c r="B147" s="1">
        <v>44342</v>
      </c>
      <c r="C147" t="s">
        <v>32</v>
      </c>
      <c r="D147" t="s">
        <v>49</v>
      </c>
      <c r="E147" t="s">
        <v>19</v>
      </c>
      <c r="F147" t="s">
        <v>26</v>
      </c>
      <c r="G147" t="s">
        <v>37</v>
      </c>
      <c r="H147">
        <v>47.85</v>
      </c>
      <c r="I147">
        <v>12</v>
      </c>
      <c r="J147">
        <f t="shared" si="4"/>
        <v>574.20000000000005</v>
      </c>
      <c r="K147">
        <v>516.64</v>
      </c>
      <c r="L147" s="29">
        <f>K147-((K147*P147)/100)</f>
        <v>514.47011199999997</v>
      </c>
      <c r="M147" s="15">
        <f t="shared" si="5"/>
        <v>2.3600010412266674</v>
      </c>
      <c r="N147">
        <v>1214.1500000000001</v>
      </c>
      <c r="O147" t="s">
        <v>22</v>
      </c>
      <c r="P147">
        <v>0.42</v>
      </c>
      <c r="Q147">
        <v>9.5500000000000007</v>
      </c>
      <c r="R147">
        <v>3</v>
      </c>
      <c r="S147">
        <v>20</v>
      </c>
      <c r="T147">
        <v>9.99</v>
      </c>
    </row>
    <row r="148" spans="1:20">
      <c r="A148">
        <v>1147</v>
      </c>
      <c r="B148" s="1">
        <v>44343</v>
      </c>
      <c r="C148" t="s">
        <v>27</v>
      </c>
      <c r="D148" t="s">
        <v>48</v>
      </c>
      <c r="E148" t="s">
        <v>19</v>
      </c>
      <c r="F148" t="s">
        <v>33</v>
      </c>
      <c r="G148" t="s">
        <v>41</v>
      </c>
      <c r="H148">
        <v>45.62</v>
      </c>
      <c r="I148">
        <v>67</v>
      </c>
      <c r="J148">
        <f t="shared" si="4"/>
        <v>3056.54</v>
      </c>
      <c r="K148">
        <v>1381.89</v>
      </c>
      <c r="L148" s="29">
        <f>K148-((K148*P148)/100)</f>
        <v>1273.4116350000002</v>
      </c>
      <c r="M148" s="15">
        <f t="shared" si="5"/>
        <v>0.25028827383063762</v>
      </c>
      <c r="N148">
        <v>318.72000000000003</v>
      </c>
      <c r="O148" t="s">
        <v>22</v>
      </c>
      <c r="P148">
        <v>7.85</v>
      </c>
      <c r="Q148">
        <v>58.59</v>
      </c>
      <c r="R148">
        <v>4</v>
      </c>
      <c r="S148">
        <v>11</v>
      </c>
      <c r="T148">
        <v>0.55000000000000004</v>
      </c>
    </row>
    <row r="149" spans="1:20">
      <c r="A149">
        <v>1148</v>
      </c>
      <c r="B149" s="1">
        <v>44344</v>
      </c>
      <c r="C149" t="s">
        <v>45</v>
      </c>
      <c r="D149" t="s">
        <v>24</v>
      </c>
      <c r="E149" t="s">
        <v>25</v>
      </c>
      <c r="F149" t="s">
        <v>33</v>
      </c>
      <c r="G149" t="s">
        <v>39</v>
      </c>
      <c r="H149">
        <v>67.69</v>
      </c>
      <c r="I149">
        <v>73</v>
      </c>
      <c r="J149">
        <f t="shared" si="4"/>
        <v>4941.37</v>
      </c>
      <c r="K149">
        <v>1146.42</v>
      </c>
      <c r="L149" s="29">
        <f>K149-((K149*P149)/100)</f>
        <v>1067.775588</v>
      </c>
      <c r="M149" s="15">
        <f t="shared" si="5"/>
        <v>0.63902004097887288</v>
      </c>
      <c r="N149">
        <v>682.33</v>
      </c>
      <c r="O149" t="s">
        <v>31</v>
      </c>
      <c r="P149">
        <v>6.86</v>
      </c>
      <c r="Q149">
        <v>83.01</v>
      </c>
      <c r="R149">
        <v>4</v>
      </c>
      <c r="S149">
        <v>30</v>
      </c>
      <c r="T149">
        <v>8.41</v>
      </c>
    </row>
    <row r="150" spans="1:20">
      <c r="A150">
        <v>1149</v>
      </c>
      <c r="B150" s="1">
        <v>44345</v>
      </c>
      <c r="C150" t="s">
        <v>35</v>
      </c>
      <c r="D150" t="s">
        <v>52</v>
      </c>
      <c r="E150" t="s">
        <v>25</v>
      </c>
      <c r="F150" t="s">
        <v>26</v>
      </c>
      <c r="G150" t="s">
        <v>47</v>
      </c>
      <c r="H150">
        <v>68.16</v>
      </c>
      <c r="I150">
        <v>25</v>
      </c>
      <c r="J150">
        <f t="shared" si="4"/>
        <v>1704</v>
      </c>
      <c r="K150">
        <v>1597.68</v>
      </c>
      <c r="L150" s="29">
        <f>K150-((K150*P150)/100)</f>
        <v>1541.6014320000002</v>
      </c>
      <c r="M150" s="15">
        <f t="shared" si="5"/>
        <v>0.80005115096442114</v>
      </c>
      <c r="N150">
        <v>1233.3599999999999</v>
      </c>
      <c r="O150" t="s">
        <v>22</v>
      </c>
      <c r="P150">
        <v>3.51</v>
      </c>
      <c r="Q150">
        <v>60.45</v>
      </c>
      <c r="R150">
        <v>5</v>
      </c>
      <c r="S150">
        <v>25</v>
      </c>
      <c r="T150">
        <v>2.59</v>
      </c>
    </row>
    <row r="151" spans="1:20">
      <c r="A151">
        <v>1150</v>
      </c>
      <c r="B151" s="1">
        <v>44346</v>
      </c>
      <c r="C151" t="s">
        <v>45</v>
      </c>
      <c r="D151" t="s">
        <v>40</v>
      </c>
      <c r="E151" t="s">
        <v>19</v>
      </c>
      <c r="F151" t="s">
        <v>26</v>
      </c>
      <c r="G151" t="s">
        <v>37</v>
      </c>
      <c r="H151">
        <v>13.63</v>
      </c>
      <c r="I151">
        <v>74</v>
      </c>
      <c r="J151">
        <f t="shared" si="4"/>
        <v>1008.62</v>
      </c>
      <c r="K151">
        <v>2551.62</v>
      </c>
      <c r="L151" s="29">
        <f>K151-((K151*P151)/100)</f>
        <v>2416.1289779999997</v>
      </c>
      <c r="M151" s="15">
        <f t="shared" si="5"/>
        <v>0.57232457894058675</v>
      </c>
      <c r="N151">
        <v>1382.81</v>
      </c>
      <c r="O151" t="s">
        <v>38</v>
      </c>
      <c r="P151">
        <v>5.31</v>
      </c>
      <c r="Q151">
        <v>71.78</v>
      </c>
      <c r="R151">
        <v>4</v>
      </c>
      <c r="S151">
        <v>12</v>
      </c>
      <c r="T151">
        <v>2.14</v>
      </c>
    </row>
    <row r="152" spans="1:20">
      <c r="A152">
        <v>1151</v>
      </c>
      <c r="B152" s="1">
        <v>44347</v>
      </c>
      <c r="C152" t="s">
        <v>32</v>
      </c>
      <c r="D152" t="s">
        <v>28</v>
      </c>
      <c r="E152" t="s">
        <v>36</v>
      </c>
      <c r="F152" t="s">
        <v>26</v>
      </c>
      <c r="G152" t="s">
        <v>30</v>
      </c>
      <c r="H152">
        <v>48.68</v>
      </c>
      <c r="I152">
        <v>92</v>
      </c>
      <c r="J152">
        <f t="shared" si="4"/>
        <v>4478.5600000000004</v>
      </c>
      <c r="K152">
        <v>3465.48</v>
      </c>
      <c r="L152" s="29">
        <f>K152-((K152*P152)/100)</f>
        <v>2948.0838359999998</v>
      </c>
      <c r="M152" s="15">
        <f t="shared" si="5"/>
        <v>0.24553236619692931</v>
      </c>
      <c r="N152">
        <v>723.85</v>
      </c>
      <c r="O152" t="s">
        <v>38</v>
      </c>
      <c r="P152">
        <v>14.93</v>
      </c>
      <c r="Q152">
        <v>70.12</v>
      </c>
      <c r="R152">
        <v>3</v>
      </c>
      <c r="S152">
        <v>28</v>
      </c>
      <c r="T152">
        <v>1.28</v>
      </c>
    </row>
    <row r="153" spans="1:20">
      <c r="A153">
        <v>1152</v>
      </c>
      <c r="B153" s="1">
        <v>44348</v>
      </c>
      <c r="C153" t="s">
        <v>27</v>
      </c>
      <c r="D153" t="s">
        <v>49</v>
      </c>
      <c r="E153" t="s">
        <v>25</v>
      </c>
      <c r="F153" t="s">
        <v>20</v>
      </c>
      <c r="G153" t="s">
        <v>37</v>
      </c>
      <c r="H153">
        <v>23.22</v>
      </c>
      <c r="I153">
        <v>96</v>
      </c>
      <c r="J153">
        <f t="shared" si="4"/>
        <v>2229.12</v>
      </c>
      <c r="K153">
        <v>361.86</v>
      </c>
      <c r="L153" s="29">
        <f>K153-((K153*P153)/100)</f>
        <v>349.73768999999999</v>
      </c>
      <c r="M153" s="15">
        <f t="shared" si="5"/>
        <v>2.574329349519064</v>
      </c>
      <c r="N153">
        <v>900.34</v>
      </c>
      <c r="O153" t="s">
        <v>22</v>
      </c>
      <c r="P153">
        <v>3.35</v>
      </c>
      <c r="Q153">
        <v>50.67</v>
      </c>
      <c r="R153">
        <v>3</v>
      </c>
      <c r="S153">
        <v>27</v>
      </c>
      <c r="T153">
        <v>2.4500000000000002</v>
      </c>
    </row>
    <row r="154" spans="1:20">
      <c r="A154">
        <v>1153</v>
      </c>
      <c r="B154" s="1">
        <v>44349</v>
      </c>
      <c r="C154" t="s">
        <v>51</v>
      </c>
      <c r="D154" t="s">
        <v>49</v>
      </c>
      <c r="E154" t="s">
        <v>19</v>
      </c>
      <c r="F154" t="s">
        <v>20</v>
      </c>
      <c r="G154" t="s">
        <v>30</v>
      </c>
      <c r="H154">
        <v>13.29</v>
      </c>
      <c r="I154">
        <v>80</v>
      </c>
      <c r="J154">
        <f t="shared" si="4"/>
        <v>1063.1999999999998</v>
      </c>
      <c r="K154">
        <v>345.07</v>
      </c>
      <c r="L154" s="29">
        <f>K154-((K154*P154)/100)</f>
        <v>307.69891899999999</v>
      </c>
      <c r="M154" s="15">
        <f t="shared" si="5"/>
        <v>3.310086377001539</v>
      </c>
      <c r="N154">
        <v>1018.51</v>
      </c>
      <c r="O154" t="s">
        <v>38</v>
      </c>
      <c r="P154">
        <v>10.83</v>
      </c>
      <c r="Q154">
        <v>20.85</v>
      </c>
      <c r="R154">
        <v>4</v>
      </c>
      <c r="S154">
        <v>21</v>
      </c>
      <c r="T154">
        <v>0.26</v>
      </c>
    </row>
    <row r="155" spans="1:20">
      <c r="A155">
        <v>1154</v>
      </c>
      <c r="B155" s="1">
        <v>44350</v>
      </c>
      <c r="C155" t="s">
        <v>50</v>
      </c>
      <c r="D155" t="s">
        <v>18</v>
      </c>
      <c r="E155" t="s">
        <v>19</v>
      </c>
      <c r="F155" t="s">
        <v>26</v>
      </c>
      <c r="G155" t="s">
        <v>30</v>
      </c>
      <c r="H155">
        <v>24.34</v>
      </c>
      <c r="I155">
        <v>87</v>
      </c>
      <c r="J155">
        <f t="shared" si="4"/>
        <v>2117.58</v>
      </c>
      <c r="K155">
        <v>663</v>
      </c>
      <c r="L155" s="29">
        <f>K155-((K155*P155)/100)</f>
        <v>610.22519999999997</v>
      </c>
      <c r="M155" s="15">
        <f t="shared" si="5"/>
        <v>1.4279482394368506</v>
      </c>
      <c r="N155">
        <v>871.37</v>
      </c>
      <c r="O155" t="s">
        <v>31</v>
      </c>
      <c r="P155">
        <v>7.96</v>
      </c>
      <c r="Q155">
        <v>44.87</v>
      </c>
      <c r="R155">
        <v>5</v>
      </c>
      <c r="S155">
        <v>12</v>
      </c>
      <c r="T155">
        <v>5.49</v>
      </c>
    </row>
    <row r="156" spans="1:20">
      <c r="A156">
        <v>1155</v>
      </c>
      <c r="B156" s="1">
        <v>44351</v>
      </c>
      <c r="C156" t="s">
        <v>46</v>
      </c>
      <c r="D156" t="s">
        <v>24</v>
      </c>
      <c r="E156" t="s">
        <v>19</v>
      </c>
      <c r="F156" t="s">
        <v>33</v>
      </c>
      <c r="G156" t="s">
        <v>41</v>
      </c>
      <c r="H156">
        <v>33.450000000000003</v>
      </c>
      <c r="I156">
        <v>30</v>
      </c>
      <c r="J156">
        <f t="shared" si="4"/>
        <v>1003.5000000000001</v>
      </c>
      <c r="K156">
        <v>647.95000000000005</v>
      </c>
      <c r="L156" s="29">
        <f>K156-((K156*P156)/100)</f>
        <v>547.77692999999999</v>
      </c>
      <c r="M156" s="15">
        <f t="shared" si="5"/>
        <v>1.2273244147028974</v>
      </c>
      <c r="N156">
        <v>672.3</v>
      </c>
      <c r="O156" t="s">
        <v>31</v>
      </c>
      <c r="P156">
        <v>15.46</v>
      </c>
      <c r="Q156">
        <v>35.57</v>
      </c>
      <c r="R156">
        <v>3</v>
      </c>
      <c r="S156">
        <v>29</v>
      </c>
      <c r="T156">
        <v>4.18</v>
      </c>
    </row>
    <row r="157" spans="1:20">
      <c r="A157">
        <v>1156</v>
      </c>
      <c r="B157" s="1">
        <v>44352</v>
      </c>
      <c r="C157" t="s">
        <v>51</v>
      </c>
      <c r="D157" t="s">
        <v>48</v>
      </c>
      <c r="E157" t="s">
        <v>25</v>
      </c>
      <c r="F157" t="s">
        <v>26</v>
      </c>
      <c r="G157" t="s">
        <v>37</v>
      </c>
      <c r="H157">
        <v>38.020000000000003</v>
      </c>
      <c r="I157">
        <v>72</v>
      </c>
      <c r="J157">
        <f t="shared" si="4"/>
        <v>2737.44</v>
      </c>
      <c r="K157">
        <v>2724.12</v>
      </c>
      <c r="L157" s="29">
        <f>K157-((K157*P157)/100)</f>
        <v>2372.4361079999999</v>
      </c>
      <c r="M157" s="15">
        <f t="shared" si="5"/>
        <v>0.58331180988752673</v>
      </c>
      <c r="N157">
        <v>1383.87</v>
      </c>
      <c r="O157" t="s">
        <v>22</v>
      </c>
      <c r="P157">
        <v>12.91</v>
      </c>
      <c r="Q157">
        <v>70.650000000000006</v>
      </c>
      <c r="R157">
        <v>3</v>
      </c>
      <c r="S157">
        <v>3</v>
      </c>
      <c r="T157">
        <v>7.37</v>
      </c>
    </row>
    <row r="158" spans="1:20">
      <c r="A158">
        <v>1157</v>
      </c>
      <c r="B158" s="1">
        <v>44353</v>
      </c>
      <c r="C158" t="s">
        <v>45</v>
      </c>
      <c r="D158" t="s">
        <v>18</v>
      </c>
      <c r="E158" t="s">
        <v>29</v>
      </c>
      <c r="F158" t="s">
        <v>20</v>
      </c>
      <c r="G158" t="s">
        <v>34</v>
      </c>
      <c r="H158">
        <v>69.94</v>
      </c>
      <c r="I158">
        <v>43</v>
      </c>
      <c r="J158">
        <f t="shared" si="4"/>
        <v>3007.42</v>
      </c>
      <c r="K158">
        <v>2465.61</v>
      </c>
      <c r="L158" s="29">
        <f>K158-((K158*P158)/100)</f>
        <v>2445.1454370000001</v>
      </c>
      <c r="M158" s="15">
        <f t="shared" si="5"/>
        <v>0.20141133224542832</v>
      </c>
      <c r="N158">
        <v>492.48</v>
      </c>
      <c r="O158" t="s">
        <v>31</v>
      </c>
      <c r="P158">
        <v>0.83</v>
      </c>
      <c r="Q158">
        <v>53.89</v>
      </c>
      <c r="R158">
        <v>1</v>
      </c>
      <c r="S158">
        <v>3</v>
      </c>
      <c r="T158">
        <v>3.11</v>
      </c>
    </row>
    <row r="159" spans="1:20">
      <c r="A159">
        <v>1158</v>
      </c>
      <c r="B159" s="1">
        <v>44354</v>
      </c>
      <c r="C159" t="s">
        <v>45</v>
      </c>
      <c r="D159" t="s">
        <v>48</v>
      </c>
      <c r="E159" t="s">
        <v>19</v>
      </c>
      <c r="F159" t="s">
        <v>33</v>
      </c>
      <c r="G159" t="s">
        <v>37</v>
      </c>
      <c r="H159">
        <v>27.2</v>
      </c>
      <c r="I159">
        <v>61</v>
      </c>
      <c r="J159">
        <f t="shared" si="4"/>
        <v>1659.2</v>
      </c>
      <c r="K159">
        <v>4255.62</v>
      </c>
      <c r="L159" s="29">
        <f>K159-((K159*P159)/100)</f>
        <v>4050.499116</v>
      </c>
      <c r="M159" s="15">
        <f t="shared" si="5"/>
        <v>7.7096671559920407E-2</v>
      </c>
      <c r="N159">
        <v>312.27999999999997</v>
      </c>
      <c r="O159" t="s">
        <v>31</v>
      </c>
      <c r="P159">
        <v>4.82</v>
      </c>
      <c r="Q159">
        <v>13.79</v>
      </c>
      <c r="R159">
        <v>4</v>
      </c>
      <c r="S159">
        <v>23</v>
      </c>
      <c r="T159">
        <v>6.24</v>
      </c>
    </row>
    <row r="160" spans="1:20">
      <c r="A160">
        <v>1159</v>
      </c>
      <c r="B160" s="1">
        <v>44355</v>
      </c>
      <c r="C160" t="s">
        <v>50</v>
      </c>
      <c r="D160" t="s">
        <v>18</v>
      </c>
      <c r="E160" t="s">
        <v>19</v>
      </c>
      <c r="F160" t="s">
        <v>26</v>
      </c>
      <c r="G160" t="s">
        <v>34</v>
      </c>
      <c r="H160">
        <v>12.7</v>
      </c>
      <c r="I160">
        <v>62</v>
      </c>
      <c r="J160">
        <f t="shared" si="4"/>
        <v>787.4</v>
      </c>
      <c r="K160">
        <v>330.94</v>
      </c>
      <c r="L160" s="29">
        <f>K160-((K160*P160)/100)</f>
        <v>297.87909400000001</v>
      </c>
      <c r="M160" s="15">
        <f t="shared" si="5"/>
        <v>1.1838360163670969</v>
      </c>
      <c r="N160">
        <v>352.64</v>
      </c>
      <c r="O160" t="s">
        <v>38</v>
      </c>
      <c r="P160">
        <v>9.99</v>
      </c>
      <c r="Q160">
        <v>48.23</v>
      </c>
      <c r="R160">
        <v>1</v>
      </c>
      <c r="S160">
        <v>17</v>
      </c>
      <c r="T160">
        <v>2.99</v>
      </c>
    </row>
    <row r="161" spans="1:20">
      <c r="A161">
        <v>1160</v>
      </c>
      <c r="B161" s="1">
        <v>44356</v>
      </c>
      <c r="C161" t="s">
        <v>35</v>
      </c>
      <c r="D161" t="s">
        <v>49</v>
      </c>
      <c r="E161" t="s">
        <v>36</v>
      </c>
      <c r="F161" t="s">
        <v>20</v>
      </c>
      <c r="G161" t="s">
        <v>30</v>
      </c>
      <c r="H161">
        <v>54.63</v>
      </c>
      <c r="I161">
        <v>33</v>
      </c>
      <c r="J161">
        <f t="shared" si="4"/>
        <v>1802.7900000000002</v>
      </c>
      <c r="K161">
        <v>2353.5100000000002</v>
      </c>
      <c r="L161" s="29">
        <f>K161-((K161*P161)/100)</f>
        <v>2285.2582100000004</v>
      </c>
      <c r="M161" s="15">
        <f t="shared" si="5"/>
        <v>0.54199127021186799</v>
      </c>
      <c r="N161">
        <v>1238.5899999999999</v>
      </c>
      <c r="O161" t="s">
        <v>38</v>
      </c>
      <c r="P161">
        <v>2.9</v>
      </c>
      <c r="Q161">
        <v>28.02</v>
      </c>
      <c r="R161">
        <v>4</v>
      </c>
      <c r="S161">
        <v>1</v>
      </c>
      <c r="T161">
        <v>4.51</v>
      </c>
    </row>
    <row r="162" spans="1:20">
      <c r="A162">
        <v>1161</v>
      </c>
      <c r="B162" s="1">
        <v>44357</v>
      </c>
      <c r="C162" t="s">
        <v>27</v>
      </c>
      <c r="D162" t="s">
        <v>49</v>
      </c>
      <c r="E162" t="s">
        <v>36</v>
      </c>
      <c r="F162" t="s">
        <v>20</v>
      </c>
      <c r="G162" t="s">
        <v>34</v>
      </c>
      <c r="H162">
        <v>78.75</v>
      </c>
      <c r="I162">
        <v>18</v>
      </c>
      <c r="J162">
        <f t="shared" si="4"/>
        <v>1417.5</v>
      </c>
      <c r="K162">
        <v>4991.25</v>
      </c>
      <c r="L162" s="29">
        <f>K162-((K162*P162)/100)</f>
        <v>4082.8424999999997</v>
      </c>
      <c r="M162" s="15">
        <f t="shared" si="5"/>
        <v>0.23237487118349534</v>
      </c>
      <c r="N162">
        <v>948.75</v>
      </c>
      <c r="O162" t="s">
        <v>31</v>
      </c>
      <c r="P162">
        <v>18.2</v>
      </c>
      <c r="Q162">
        <v>11.63</v>
      </c>
      <c r="R162">
        <v>1</v>
      </c>
      <c r="S162">
        <v>28</v>
      </c>
      <c r="T162">
        <v>0.84</v>
      </c>
    </row>
    <row r="163" spans="1:20">
      <c r="A163">
        <v>1162</v>
      </c>
      <c r="B163" s="1">
        <v>44358</v>
      </c>
      <c r="C163" t="s">
        <v>50</v>
      </c>
      <c r="D163" t="s">
        <v>43</v>
      </c>
      <c r="E163" t="s">
        <v>25</v>
      </c>
      <c r="F163" t="s">
        <v>20</v>
      </c>
      <c r="G163" t="s">
        <v>21</v>
      </c>
      <c r="H163">
        <v>43.78</v>
      </c>
      <c r="I163">
        <v>25</v>
      </c>
      <c r="J163">
        <f t="shared" si="4"/>
        <v>1094.5</v>
      </c>
      <c r="K163">
        <v>1046.6400000000001</v>
      </c>
      <c r="L163" s="29">
        <f>K163-((K163*P163)/100)</f>
        <v>976.09646400000008</v>
      </c>
      <c r="M163" s="15">
        <f t="shared" si="5"/>
        <v>0.39592398318533395</v>
      </c>
      <c r="N163">
        <v>386.46</v>
      </c>
      <c r="O163" t="s">
        <v>31</v>
      </c>
      <c r="P163">
        <v>6.74</v>
      </c>
      <c r="Q163">
        <v>31.81</v>
      </c>
      <c r="R163">
        <v>5</v>
      </c>
      <c r="S163">
        <v>15</v>
      </c>
      <c r="T163">
        <v>8.24</v>
      </c>
    </row>
    <row r="164" spans="1:20">
      <c r="A164">
        <v>1163</v>
      </c>
      <c r="B164" s="1">
        <v>44359</v>
      </c>
      <c r="C164" t="s">
        <v>17</v>
      </c>
      <c r="D164" t="s">
        <v>49</v>
      </c>
      <c r="E164" t="s">
        <v>29</v>
      </c>
      <c r="F164" t="s">
        <v>33</v>
      </c>
      <c r="G164" t="s">
        <v>47</v>
      </c>
      <c r="H164">
        <v>59.26</v>
      </c>
      <c r="I164">
        <v>68</v>
      </c>
      <c r="J164">
        <f t="shared" si="4"/>
        <v>4029.68</v>
      </c>
      <c r="K164">
        <v>4284.6499999999996</v>
      </c>
      <c r="L164" s="29">
        <f>K164-((K164*P164)/100)</f>
        <v>3561.4010799999996</v>
      </c>
      <c r="M164" s="15">
        <f t="shared" si="5"/>
        <v>6.5134477917325739E-2</v>
      </c>
      <c r="N164">
        <v>231.97</v>
      </c>
      <c r="O164" t="s">
        <v>31</v>
      </c>
      <c r="P164">
        <v>16.88</v>
      </c>
      <c r="Q164">
        <v>83.94</v>
      </c>
      <c r="R164">
        <v>1</v>
      </c>
      <c r="S164">
        <v>12</v>
      </c>
      <c r="T164">
        <v>5.03</v>
      </c>
    </row>
    <row r="165" spans="1:20">
      <c r="A165">
        <v>1164</v>
      </c>
      <c r="B165" s="1">
        <v>44360</v>
      </c>
      <c r="C165" t="s">
        <v>27</v>
      </c>
      <c r="D165" t="s">
        <v>48</v>
      </c>
      <c r="E165" t="s">
        <v>25</v>
      </c>
      <c r="F165" t="s">
        <v>26</v>
      </c>
      <c r="G165" t="s">
        <v>44</v>
      </c>
      <c r="H165">
        <v>39.270000000000003</v>
      </c>
      <c r="I165">
        <v>89</v>
      </c>
      <c r="J165">
        <f t="shared" si="4"/>
        <v>3495.03</v>
      </c>
      <c r="K165">
        <v>1041.57</v>
      </c>
      <c r="L165" s="29">
        <f>K165-((K165*P165)/100)</f>
        <v>928.45549799999992</v>
      </c>
      <c r="M165" s="15">
        <f t="shared" si="5"/>
        <v>0.22816387048849165</v>
      </c>
      <c r="N165">
        <v>211.84</v>
      </c>
      <c r="O165" t="s">
        <v>31</v>
      </c>
      <c r="P165">
        <v>10.86</v>
      </c>
      <c r="Q165">
        <v>40.520000000000003</v>
      </c>
      <c r="R165">
        <v>5</v>
      </c>
      <c r="S165">
        <v>14</v>
      </c>
      <c r="T165">
        <v>7.83</v>
      </c>
    </row>
    <row r="166" spans="1:20">
      <c r="A166">
        <v>1165</v>
      </c>
      <c r="B166" s="1">
        <v>44361</v>
      </c>
      <c r="C166" t="s">
        <v>17</v>
      </c>
      <c r="D166" t="s">
        <v>40</v>
      </c>
      <c r="E166" t="s">
        <v>25</v>
      </c>
      <c r="F166" t="s">
        <v>20</v>
      </c>
      <c r="G166" t="s">
        <v>44</v>
      </c>
      <c r="H166">
        <v>51.17</v>
      </c>
      <c r="I166">
        <v>29</v>
      </c>
      <c r="J166">
        <f t="shared" si="4"/>
        <v>1483.93</v>
      </c>
      <c r="K166">
        <v>3589.96</v>
      </c>
      <c r="L166" s="29">
        <f>K166-((K166*P166)/100)</f>
        <v>3324.30296</v>
      </c>
      <c r="M166" s="15">
        <f t="shared" si="5"/>
        <v>0.40366056167155118</v>
      </c>
      <c r="N166">
        <v>1341.89</v>
      </c>
      <c r="O166" t="s">
        <v>31</v>
      </c>
      <c r="P166">
        <v>7.4</v>
      </c>
      <c r="Q166">
        <v>67.17</v>
      </c>
      <c r="R166">
        <v>2</v>
      </c>
      <c r="S166">
        <v>12</v>
      </c>
      <c r="T166">
        <v>5.54</v>
      </c>
    </row>
    <row r="167" spans="1:20">
      <c r="A167">
        <v>1166</v>
      </c>
      <c r="B167" s="1">
        <v>44362</v>
      </c>
      <c r="C167" t="s">
        <v>23</v>
      </c>
      <c r="D167" t="s">
        <v>28</v>
      </c>
      <c r="E167" t="s">
        <v>25</v>
      </c>
      <c r="F167" t="s">
        <v>33</v>
      </c>
      <c r="G167" t="s">
        <v>44</v>
      </c>
      <c r="H167">
        <v>50.41</v>
      </c>
      <c r="I167">
        <v>55</v>
      </c>
      <c r="J167">
        <f t="shared" si="4"/>
        <v>2772.5499999999997</v>
      </c>
      <c r="K167">
        <v>4928.13</v>
      </c>
      <c r="L167" s="29">
        <f>K167-((K167*P167)/100)</f>
        <v>4151.4567120000002</v>
      </c>
      <c r="M167" s="15">
        <f t="shared" si="5"/>
        <v>0.16760381915792452</v>
      </c>
      <c r="N167">
        <v>695.8</v>
      </c>
      <c r="O167" t="s">
        <v>22</v>
      </c>
      <c r="P167">
        <v>15.76</v>
      </c>
      <c r="Q167">
        <v>13.73</v>
      </c>
      <c r="R167">
        <v>2</v>
      </c>
      <c r="S167">
        <v>13</v>
      </c>
      <c r="T167">
        <v>1.4</v>
      </c>
    </row>
    <row r="168" spans="1:20">
      <c r="A168">
        <v>1167</v>
      </c>
      <c r="B168" s="1">
        <v>44363</v>
      </c>
      <c r="C168" t="s">
        <v>32</v>
      </c>
      <c r="D168" t="s">
        <v>28</v>
      </c>
      <c r="E168" t="s">
        <v>29</v>
      </c>
      <c r="F168" t="s">
        <v>20</v>
      </c>
      <c r="G168" t="s">
        <v>39</v>
      </c>
      <c r="H168">
        <v>13.15</v>
      </c>
      <c r="I168">
        <v>45</v>
      </c>
      <c r="J168">
        <f t="shared" si="4"/>
        <v>591.75</v>
      </c>
      <c r="K168">
        <v>3224.28</v>
      </c>
      <c r="L168" s="29">
        <f>K168-((K168*P168)/100)</f>
        <v>2894.4361560000002</v>
      </c>
      <c r="M168" s="15">
        <f t="shared" si="5"/>
        <v>0.45397442858642895</v>
      </c>
      <c r="N168">
        <v>1314</v>
      </c>
      <c r="O168" t="s">
        <v>31</v>
      </c>
      <c r="P168">
        <v>10.23</v>
      </c>
      <c r="Q168">
        <v>41.08</v>
      </c>
      <c r="R168">
        <v>2</v>
      </c>
      <c r="S168">
        <v>13</v>
      </c>
      <c r="T168">
        <v>9.11</v>
      </c>
    </row>
    <row r="169" spans="1:20">
      <c r="A169">
        <v>1168</v>
      </c>
      <c r="B169" s="1">
        <v>44364</v>
      </c>
      <c r="C169" t="s">
        <v>50</v>
      </c>
      <c r="D169" t="s">
        <v>24</v>
      </c>
      <c r="E169" t="s">
        <v>29</v>
      </c>
      <c r="F169" t="s">
        <v>20</v>
      </c>
      <c r="G169" t="s">
        <v>30</v>
      </c>
      <c r="H169">
        <v>56.43</v>
      </c>
      <c r="I169">
        <v>24</v>
      </c>
      <c r="J169">
        <f t="shared" si="4"/>
        <v>1354.32</v>
      </c>
      <c r="K169">
        <v>1470.6</v>
      </c>
      <c r="L169" s="29">
        <f>K169-((K169*P169)/100)</f>
        <v>1338.0989399999999</v>
      </c>
      <c r="M169" s="15">
        <f t="shared" si="5"/>
        <v>0.60322893612037387</v>
      </c>
      <c r="N169">
        <v>807.18</v>
      </c>
      <c r="O169" t="s">
        <v>38</v>
      </c>
      <c r="P169">
        <v>9.01</v>
      </c>
      <c r="Q169">
        <v>23.45</v>
      </c>
      <c r="R169">
        <v>1</v>
      </c>
      <c r="S169">
        <v>23</v>
      </c>
      <c r="T169">
        <v>4.6500000000000004</v>
      </c>
    </row>
    <row r="170" spans="1:20">
      <c r="A170">
        <v>1169</v>
      </c>
      <c r="B170" s="1">
        <v>44365</v>
      </c>
      <c r="C170" t="s">
        <v>50</v>
      </c>
      <c r="D170" t="s">
        <v>28</v>
      </c>
      <c r="E170" t="s">
        <v>36</v>
      </c>
      <c r="F170" t="s">
        <v>26</v>
      </c>
      <c r="G170" t="s">
        <v>41</v>
      </c>
      <c r="H170">
        <v>53.3</v>
      </c>
      <c r="I170">
        <v>96</v>
      </c>
      <c r="J170">
        <f t="shared" si="4"/>
        <v>5116.7999999999993</v>
      </c>
      <c r="K170">
        <v>4484.97</v>
      </c>
      <c r="L170" s="29">
        <f>K170-((K170*P170)/100)</f>
        <v>3940.943139</v>
      </c>
      <c r="M170" s="15">
        <f t="shared" si="5"/>
        <v>0.26833678200907429</v>
      </c>
      <c r="N170">
        <v>1057.5</v>
      </c>
      <c r="O170" t="s">
        <v>38</v>
      </c>
      <c r="P170">
        <v>12.13</v>
      </c>
      <c r="Q170">
        <v>81.63</v>
      </c>
      <c r="R170">
        <v>4</v>
      </c>
      <c r="S170">
        <v>22</v>
      </c>
      <c r="T170">
        <v>9.1199999999999992</v>
      </c>
    </row>
    <row r="171" spans="1:20">
      <c r="A171">
        <v>1170</v>
      </c>
      <c r="B171" s="1">
        <v>44366</v>
      </c>
      <c r="C171" t="s">
        <v>17</v>
      </c>
      <c r="D171" t="s">
        <v>18</v>
      </c>
      <c r="E171" t="s">
        <v>25</v>
      </c>
      <c r="F171" t="s">
        <v>33</v>
      </c>
      <c r="G171" t="s">
        <v>21</v>
      </c>
      <c r="H171">
        <v>55.26</v>
      </c>
      <c r="I171">
        <v>54</v>
      </c>
      <c r="J171">
        <f t="shared" si="4"/>
        <v>2984.04</v>
      </c>
      <c r="K171">
        <v>3598.58</v>
      </c>
      <c r="L171" s="29">
        <f>K171-((K171*P171)/100)</f>
        <v>3153.7955119999997</v>
      </c>
      <c r="M171" s="15">
        <f t="shared" si="5"/>
        <v>1.8504687376826989E-2</v>
      </c>
      <c r="N171">
        <v>58.36</v>
      </c>
      <c r="O171" t="s">
        <v>22</v>
      </c>
      <c r="P171">
        <v>12.36</v>
      </c>
      <c r="Q171">
        <v>6.99</v>
      </c>
      <c r="R171">
        <v>1</v>
      </c>
      <c r="S171">
        <v>25</v>
      </c>
      <c r="T171">
        <v>4.8499999999999996</v>
      </c>
    </row>
    <row r="172" spans="1:20">
      <c r="A172">
        <v>1171</v>
      </c>
      <c r="B172" s="1">
        <v>44367</v>
      </c>
      <c r="C172" t="s">
        <v>51</v>
      </c>
      <c r="D172" t="s">
        <v>18</v>
      </c>
      <c r="E172" t="s">
        <v>25</v>
      </c>
      <c r="F172" t="s">
        <v>33</v>
      </c>
      <c r="G172" t="s">
        <v>34</v>
      </c>
      <c r="H172">
        <v>69.44</v>
      </c>
      <c r="I172">
        <v>10</v>
      </c>
      <c r="J172">
        <f t="shared" si="4"/>
        <v>694.4</v>
      </c>
      <c r="K172">
        <v>4757.1499999999996</v>
      </c>
      <c r="L172" s="29">
        <f>K172-((K172*P172)/100)</f>
        <v>4140.147645</v>
      </c>
      <c r="M172" s="15">
        <f t="shared" si="5"/>
        <v>0.16291447982889509</v>
      </c>
      <c r="N172">
        <v>674.49</v>
      </c>
      <c r="O172" t="s">
        <v>31</v>
      </c>
      <c r="P172">
        <v>12.97</v>
      </c>
      <c r="Q172">
        <v>77.349999999999994</v>
      </c>
      <c r="R172">
        <v>1</v>
      </c>
      <c r="S172">
        <v>4</v>
      </c>
      <c r="T172">
        <v>9.48</v>
      </c>
    </row>
    <row r="173" spans="1:20">
      <c r="A173">
        <v>1172</v>
      </c>
      <c r="B173" s="1">
        <v>44368</v>
      </c>
      <c r="C173" t="s">
        <v>27</v>
      </c>
      <c r="D173" t="s">
        <v>43</v>
      </c>
      <c r="E173" t="s">
        <v>25</v>
      </c>
      <c r="F173" t="s">
        <v>26</v>
      </c>
      <c r="G173" t="s">
        <v>44</v>
      </c>
      <c r="H173">
        <v>17.93</v>
      </c>
      <c r="I173">
        <v>68</v>
      </c>
      <c r="J173">
        <f t="shared" si="4"/>
        <v>1219.24</v>
      </c>
      <c r="K173">
        <v>666.24</v>
      </c>
      <c r="L173" s="29">
        <f>K173-((K173*P173)/100)</f>
        <v>647.85177599999997</v>
      </c>
      <c r="M173" s="15">
        <f t="shared" si="5"/>
        <v>0.58402247862325851</v>
      </c>
      <c r="N173">
        <v>378.36</v>
      </c>
      <c r="O173" t="s">
        <v>22</v>
      </c>
      <c r="P173">
        <v>2.76</v>
      </c>
      <c r="Q173">
        <v>67.709999999999994</v>
      </c>
      <c r="R173">
        <v>1</v>
      </c>
      <c r="S173">
        <v>25</v>
      </c>
      <c r="T173">
        <v>7.03</v>
      </c>
    </row>
    <row r="174" spans="1:20">
      <c r="A174">
        <v>1173</v>
      </c>
      <c r="B174" s="1">
        <v>44369</v>
      </c>
      <c r="C174" t="s">
        <v>46</v>
      </c>
      <c r="D174" t="s">
        <v>40</v>
      </c>
      <c r="E174" t="s">
        <v>29</v>
      </c>
      <c r="F174" t="s">
        <v>33</v>
      </c>
      <c r="G174" t="s">
        <v>44</v>
      </c>
      <c r="H174">
        <v>4.8899999999999997</v>
      </c>
      <c r="I174">
        <v>94</v>
      </c>
      <c r="J174">
        <f t="shared" si="4"/>
        <v>459.65999999999997</v>
      </c>
      <c r="K174">
        <v>4241.26</v>
      </c>
      <c r="L174" s="29">
        <f>K174-((K174*P174)/100)</f>
        <v>4219.6295740000005</v>
      </c>
      <c r="M174" s="15">
        <f t="shared" si="5"/>
        <v>0.28825990022791509</v>
      </c>
      <c r="N174">
        <v>1216.3499999999999</v>
      </c>
      <c r="O174" t="s">
        <v>31</v>
      </c>
      <c r="P174">
        <v>0.51</v>
      </c>
      <c r="Q174">
        <v>47.86</v>
      </c>
      <c r="R174">
        <v>2</v>
      </c>
      <c r="S174">
        <v>22</v>
      </c>
      <c r="T174">
        <v>3.33</v>
      </c>
    </row>
    <row r="175" spans="1:20">
      <c r="A175">
        <v>1174</v>
      </c>
      <c r="B175" s="1">
        <v>44370</v>
      </c>
      <c r="C175" t="s">
        <v>50</v>
      </c>
      <c r="D175" t="s">
        <v>28</v>
      </c>
      <c r="E175" t="s">
        <v>25</v>
      </c>
      <c r="F175" t="s">
        <v>26</v>
      </c>
      <c r="G175" t="s">
        <v>39</v>
      </c>
      <c r="H175">
        <v>23.05</v>
      </c>
      <c r="I175">
        <v>18</v>
      </c>
      <c r="J175">
        <f t="shared" si="4"/>
        <v>414.90000000000003</v>
      </c>
      <c r="K175">
        <v>2071.29</v>
      </c>
      <c r="L175" s="29">
        <f>K175-((K175*P175)/100)</f>
        <v>1735.9481489999998</v>
      </c>
      <c r="M175" s="15">
        <f t="shared" si="5"/>
        <v>8.3187968536495738E-2</v>
      </c>
      <c r="N175">
        <v>144.41</v>
      </c>
      <c r="O175" t="s">
        <v>31</v>
      </c>
      <c r="P175">
        <v>16.190000000000001</v>
      </c>
      <c r="Q175">
        <v>60.54</v>
      </c>
      <c r="R175">
        <v>3</v>
      </c>
      <c r="S175">
        <v>27</v>
      </c>
      <c r="T175">
        <v>3.81</v>
      </c>
    </row>
    <row r="176" spans="1:20">
      <c r="A176">
        <v>1175</v>
      </c>
      <c r="B176" s="1">
        <v>44371</v>
      </c>
      <c r="C176" t="s">
        <v>23</v>
      </c>
      <c r="D176" t="s">
        <v>18</v>
      </c>
      <c r="E176" t="s">
        <v>36</v>
      </c>
      <c r="F176" t="s">
        <v>20</v>
      </c>
      <c r="G176" t="s">
        <v>47</v>
      </c>
      <c r="H176">
        <v>79.900000000000006</v>
      </c>
      <c r="I176">
        <v>29</v>
      </c>
      <c r="J176">
        <f t="shared" si="4"/>
        <v>2317.1000000000004</v>
      </c>
      <c r="K176">
        <v>3543.81</v>
      </c>
      <c r="L176" s="29">
        <f>K176-((K176*P176)/100)</f>
        <v>3266.3296769999997</v>
      </c>
      <c r="M176" s="15">
        <f t="shared" si="5"/>
        <v>4.1532855962230539E-2</v>
      </c>
      <c r="N176">
        <v>135.66</v>
      </c>
      <c r="O176" t="s">
        <v>22</v>
      </c>
      <c r="P176">
        <v>7.83</v>
      </c>
      <c r="Q176">
        <v>30.26</v>
      </c>
      <c r="R176">
        <v>5</v>
      </c>
      <c r="S176">
        <v>12</v>
      </c>
      <c r="T176">
        <v>7.11</v>
      </c>
    </row>
    <row r="177" spans="1:20">
      <c r="A177">
        <v>1176</v>
      </c>
      <c r="B177" s="1">
        <v>44372</v>
      </c>
      <c r="C177" t="s">
        <v>42</v>
      </c>
      <c r="D177" t="s">
        <v>18</v>
      </c>
      <c r="E177" t="s">
        <v>19</v>
      </c>
      <c r="F177" t="s">
        <v>26</v>
      </c>
      <c r="G177" t="s">
        <v>47</v>
      </c>
      <c r="H177">
        <v>38.17</v>
      </c>
      <c r="I177">
        <v>36</v>
      </c>
      <c r="J177">
        <f t="shared" si="4"/>
        <v>1374.1200000000001</v>
      </c>
      <c r="K177">
        <v>1744.81</v>
      </c>
      <c r="L177" s="29">
        <f>K177-((K177*P177)/100)</f>
        <v>1548.518875</v>
      </c>
      <c r="M177" s="15">
        <f t="shared" si="5"/>
        <v>0.14551969862169101</v>
      </c>
      <c r="N177">
        <v>225.34</v>
      </c>
      <c r="O177" t="s">
        <v>38</v>
      </c>
      <c r="P177">
        <v>11.25</v>
      </c>
      <c r="Q177">
        <v>45.83</v>
      </c>
      <c r="R177">
        <v>2</v>
      </c>
      <c r="S177">
        <v>29</v>
      </c>
      <c r="T177">
        <v>8.6</v>
      </c>
    </row>
    <row r="178" spans="1:20">
      <c r="A178">
        <v>1177</v>
      </c>
      <c r="B178" s="1">
        <v>44373</v>
      </c>
      <c r="C178" t="s">
        <v>46</v>
      </c>
      <c r="D178" t="s">
        <v>52</v>
      </c>
      <c r="E178" t="s">
        <v>29</v>
      </c>
      <c r="F178" t="s">
        <v>20</v>
      </c>
      <c r="G178" t="s">
        <v>41</v>
      </c>
      <c r="H178">
        <v>60.93</v>
      </c>
      <c r="I178">
        <v>32</v>
      </c>
      <c r="J178">
        <f t="shared" si="4"/>
        <v>1949.76</v>
      </c>
      <c r="K178">
        <v>1097.98</v>
      </c>
      <c r="L178" s="29">
        <f>K178-((K178*P178)/100)</f>
        <v>905.723702</v>
      </c>
      <c r="M178" s="15">
        <f t="shared" si="5"/>
        <v>1.2579222532038805</v>
      </c>
      <c r="N178">
        <v>1139.33</v>
      </c>
      <c r="O178" t="s">
        <v>22</v>
      </c>
      <c r="P178">
        <v>17.510000000000002</v>
      </c>
      <c r="Q178">
        <v>95.16</v>
      </c>
      <c r="R178">
        <v>3</v>
      </c>
      <c r="S178">
        <v>23</v>
      </c>
      <c r="T178">
        <v>2.3199999999999998</v>
      </c>
    </row>
    <row r="179" spans="1:20">
      <c r="A179">
        <v>1178</v>
      </c>
      <c r="B179" s="1">
        <v>44374</v>
      </c>
      <c r="C179" t="s">
        <v>32</v>
      </c>
      <c r="D179" t="s">
        <v>18</v>
      </c>
      <c r="E179" t="s">
        <v>25</v>
      </c>
      <c r="F179" t="s">
        <v>20</v>
      </c>
      <c r="G179" t="s">
        <v>47</v>
      </c>
      <c r="H179">
        <v>15.59</v>
      </c>
      <c r="I179">
        <v>20</v>
      </c>
      <c r="J179">
        <f t="shared" si="4"/>
        <v>311.8</v>
      </c>
      <c r="K179">
        <v>1880.75</v>
      </c>
      <c r="L179" s="29">
        <f>K179-((K179*P179)/100)</f>
        <v>1724.4596750000001</v>
      </c>
      <c r="M179" s="15">
        <f t="shared" si="5"/>
        <v>0.19316775267592151</v>
      </c>
      <c r="N179">
        <v>333.11</v>
      </c>
      <c r="O179" t="s">
        <v>22</v>
      </c>
      <c r="P179">
        <v>8.31</v>
      </c>
      <c r="Q179">
        <v>51.26</v>
      </c>
      <c r="R179">
        <v>3</v>
      </c>
      <c r="S179">
        <v>7</v>
      </c>
      <c r="T179">
        <v>2.87</v>
      </c>
    </row>
    <row r="180" spans="1:20">
      <c r="A180">
        <v>1179</v>
      </c>
      <c r="B180" s="1">
        <v>44375</v>
      </c>
      <c r="C180" t="s">
        <v>46</v>
      </c>
      <c r="D180" t="s">
        <v>43</v>
      </c>
      <c r="E180" t="s">
        <v>29</v>
      </c>
      <c r="F180" t="s">
        <v>20</v>
      </c>
      <c r="G180" t="s">
        <v>34</v>
      </c>
      <c r="H180">
        <v>44.49</v>
      </c>
      <c r="I180">
        <v>12</v>
      </c>
      <c r="J180">
        <f t="shared" si="4"/>
        <v>533.88</v>
      </c>
      <c r="K180">
        <v>4067.52</v>
      </c>
      <c r="L180" s="29">
        <f>K180-((K180*P180)/100)</f>
        <v>3752.6939520000001</v>
      </c>
      <c r="M180" s="15">
        <f t="shared" si="5"/>
        <v>0.22259475744213314</v>
      </c>
      <c r="N180">
        <v>835.33</v>
      </c>
      <c r="O180" t="s">
        <v>22</v>
      </c>
      <c r="P180">
        <v>7.74</v>
      </c>
      <c r="Q180">
        <v>38.799999999999997</v>
      </c>
      <c r="R180">
        <v>1</v>
      </c>
      <c r="S180">
        <v>20</v>
      </c>
      <c r="T180">
        <v>0.74</v>
      </c>
    </row>
    <row r="181" spans="1:20">
      <c r="A181">
        <v>1180</v>
      </c>
      <c r="B181" s="1">
        <v>44376</v>
      </c>
      <c r="C181" t="s">
        <v>45</v>
      </c>
      <c r="D181" t="s">
        <v>24</v>
      </c>
      <c r="E181" t="s">
        <v>19</v>
      </c>
      <c r="F181" t="s">
        <v>26</v>
      </c>
      <c r="G181" t="s">
        <v>21</v>
      </c>
      <c r="H181">
        <v>65.05</v>
      </c>
      <c r="I181">
        <v>88</v>
      </c>
      <c r="J181">
        <f t="shared" si="4"/>
        <v>5724.4</v>
      </c>
      <c r="K181">
        <v>1604.21</v>
      </c>
      <c r="L181" s="29">
        <f>K181-((K181*P181)/100)</f>
        <v>1576.7780090000001</v>
      </c>
      <c r="M181" s="15">
        <f t="shared" si="5"/>
        <v>0.44675280602546752</v>
      </c>
      <c r="N181">
        <v>704.43</v>
      </c>
      <c r="O181" t="s">
        <v>31</v>
      </c>
      <c r="P181">
        <v>1.71</v>
      </c>
      <c r="Q181">
        <v>72.36</v>
      </c>
      <c r="R181">
        <v>4</v>
      </c>
      <c r="S181">
        <v>15</v>
      </c>
      <c r="T181">
        <v>9.39</v>
      </c>
    </row>
    <row r="182" spans="1:20">
      <c r="A182">
        <v>1181</v>
      </c>
      <c r="B182" s="1">
        <v>44377</v>
      </c>
      <c r="C182" t="s">
        <v>45</v>
      </c>
      <c r="D182" t="s">
        <v>48</v>
      </c>
      <c r="E182" t="s">
        <v>29</v>
      </c>
      <c r="F182" t="s">
        <v>33</v>
      </c>
      <c r="G182" t="s">
        <v>44</v>
      </c>
      <c r="H182">
        <v>62.6</v>
      </c>
      <c r="I182">
        <v>14</v>
      </c>
      <c r="J182">
        <f t="shared" si="4"/>
        <v>876.4</v>
      </c>
      <c r="K182">
        <v>4961.18</v>
      </c>
      <c r="L182" s="29">
        <f>K182-((K182*P182)/100)</f>
        <v>4646.1450700000005</v>
      </c>
      <c r="M182" s="15">
        <f t="shared" si="5"/>
        <v>3.3636487377265642E-2</v>
      </c>
      <c r="N182">
        <v>156.28</v>
      </c>
      <c r="O182" t="s">
        <v>38</v>
      </c>
      <c r="P182">
        <v>6.35</v>
      </c>
      <c r="Q182">
        <v>33.44</v>
      </c>
      <c r="R182">
        <v>2</v>
      </c>
      <c r="S182">
        <v>14</v>
      </c>
      <c r="T182">
        <v>2.93</v>
      </c>
    </row>
    <row r="183" spans="1:20">
      <c r="A183">
        <v>1182</v>
      </c>
      <c r="B183" s="1">
        <v>44378</v>
      </c>
      <c r="C183" t="s">
        <v>17</v>
      </c>
      <c r="D183" t="s">
        <v>24</v>
      </c>
      <c r="E183" t="s">
        <v>19</v>
      </c>
      <c r="F183" t="s">
        <v>33</v>
      </c>
      <c r="G183" t="s">
        <v>34</v>
      </c>
      <c r="H183">
        <v>68.069999999999993</v>
      </c>
      <c r="I183">
        <v>22</v>
      </c>
      <c r="J183">
        <f t="shared" si="4"/>
        <v>1497.54</v>
      </c>
      <c r="K183">
        <v>1646.36</v>
      </c>
      <c r="L183" s="29">
        <f>K183-((K183*P183)/100)</f>
        <v>1442.7052679999999</v>
      </c>
      <c r="M183" s="15">
        <f t="shared" si="5"/>
        <v>0.72920645909778437</v>
      </c>
      <c r="N183">
        <v>1052.03</v>
      </c>
      <c r="O183" t="s">
        <v>31</v>
      </c>
      <c r="P183">
        <v>12.37</v>
      </c>
      <c r="Q183">
        <v>38.15</v>
      </c>
      <c r="R183">
        <v>2</v>
      </c>
      <c r="S183">
        <v>23</v>
      </c>
      <c r="T183">
        <v>1.6</v>
      </c>
    </row>
    <row r="184" spans="1:20">
      <c r="A184">
        <v>1183</v>
      </c>
      <c r="B184" s="1">
        <v>44379</v>
      </c>
      <c r="C184" t="s">
        <v>42</v>
      </c>
      <c r="D184" t="s">
        <v>48</v>
      </c>
      <c r="E184" t="s">
        <v>19</v>
      </c>
      <c r="F184" t="s">
        <v>20</v>
      </c>
      <c r="G184" t="s">
        <v>47</v>
      </c>
      <c r="H184">
        <v>73.56</v>
      </c>
      <c r="I184">
        <v>10</v>
      </c>
      <c r="J184">
        <f t="shared" si="4"/>
        <v>735.6</v>
      </c>
      <c r="K184">
        <v>2275.5100000000002</v>
      </c>
      <c r="L184" s="29">
        <f>K184-((K184*P184)/100)</f>
        <v>1832.2406520000002</v>
      </c>
      <c r="M184" s="15">
        <f t="shared" si="5"/>
        <v>0.70033376816486004</v>
      </c>
      <c r="N184">
        <v>1283.18</v>
      </c>
      <c r="O184" t="s">
        <v>31</v>
      </c>
      <c r="P184">
        <v>19.48</v>
      </c>
      <c r="Q184">
        <v>83.58</v>
      </c>
      <c r="R184">
        <v>1</v>
      </c>
      <c r="S184">
        <v>25</v>
      </c>
      <c r="T184">
        <v>6.57</v>
      </c>
    </row>
    <row r="185" spans="1:20">
      <c r="A185">
        <v>1184</v>
      </c>
      <c r="B185" s="1">
        <v>44380</v>
      </c>
      <c r="C185" t="s">
        <v>17</v>
      </c>
      <c r="D185" t="s">
        <v>40</v>
      </c>
      <c r="E185" t="s">
        <v>19</v>
      </c>
      <c r="F185" t="s">
        <v>33</v>
      </c>
      <c r="G185" t="s">
        <v>37</v>
      </c>
      <c r="H185">
        <v>59.66</v>
      </c>
      <c r="I185">
        <v>78</v>
      </c>
      <c r="J185">
        <f t="shared" si="4"/>
        <v>4653.4799999999996</v>
      </c>
      <c r="K185">
        <v>2702.66</v>
      </c>
      <c r="L185" s="29">
        <f>K185-((K185*P185)/100)</f>
        <v>2385.3677159999997</v>
      </c>
      <c r="M185" s="15">
        <f t="shared" si="5"/>
        <v>0.60101425469279735</v>
      </c>
      <c r="N185">
        <v>1433.64</v>
      </c>
      <c r="O185" t="s">
        <v>31</v>
      </c>
      <c r="P185">
        <v>11.74</v>
      </c>
      <c r="Q185">
        <v>53.54</v>
      </c>
      <c r="R185">
        <v>2</v>
      </c>
      <c r="S185">
        <v>6</v>
      </c>
      <c r="T185">
        <v>5.92</v>
      </c>
    </row>
    <row r="186" spans="1:20">
      <c r="A186">
        <v>1185</v>
      </c>
      <c r="B186" s="1">
        <v>44381</v>
      </c>
      <c r="C186" t="s">
        <v>51</v>
      </c>
      <c r="D186" t="s">
        <v>24</v>
      </c>
      <c r="E186" t="s">
        <v>25</v>
      </c>
      <c r="F186" t="s">
        <v>26</v>
      </c>
      <c r="G186" t="s">
        <v>44</v>
      </c>
      <c r="H186">
        <v>24.82</v>
      </c>
      <c r="I186">
        <v>35</v>
      </c>
      <c r="J186">
        <f t="shared" si="4"/>
        <v>868.7</v>
      </c>
      <c r="K186">
        <v>1873.4</v>
      </c>
      <c r="L186" s="29">
        <f>K186-((K186*P186)/100)</f>
        <v>1687.9334000000001</v>
      </c>
      <c r="M186" s="15">
        <f t="shared" si="5"/>
        <v>0.71160390569912302</v>
      </c>
      <c r="N186">
        <v>1201.1400000000001</v>
      </c>
      <c r="O186" t="s">
        <v>38</v>
      </c>
      <c r="P186">
        <v>9.9</v>
      </c>
      <c r="Q186">
        <v>44.73</v>
      </c>
      <c r="R186">
        <v>4</v>
      </c>
      <c r="S186">
        <v>19</v>
      </c>
      <c r="T186">
        <v>9.39</v>
      </c>
    </row>
    <row r="187" spans="1:20">
      <c r="A187">
        <v>1186</v>
      </c>
      <c r="B187" s="1">
        <v>44382</v>
      </c>
      <c r="C187" t="s">
        <v>35</v>
      </c>
      <c r="D187" t="s">
        <v>24</v>
      </c>
      <c r="E187" t="s">
        <v>29</v>
      </c>
      <c r="F187" t="s">
        <v>26</v>
      </c>
      <c r="G187" t="s">
        <v>44</v>
      </c>
      <c r="H187">
        <v>61.73</v>
      </c>
      <c r="I187">
        <v>56</v>
      </c>
      <c r="J187">
        <f t="shared" si="4"/>
        <v>3456.8799999999997</v>
      </c>
      <c r="K187">
        <v>1183.78</v>
      </c>
      <c r="L187" s="29">
        <f>K187-((K187*P187)/100)</f>
        <v>1123.8807320000001</v>
      </c>
      <c r="M187" s="15">
        <f t="shared" si="5"/>
        <v>1.1732917581507216</v>
      </c>
      <c r="N187">
        <v>1318.64</v>
      </c>
      <c r="O187" t="s">
        <v>22</v>
      </c>
      <c r="P187">
        <v>5.0599999999999996</v>
      </c>
      <c r="Q187">
        <v>92.3</v>
      </c>
      <c r="R187">
        <v>3</v>
      </c>
      <c r="S187">
        <v>21</v>
      </c>
      <c r="T187">
        <v>4.4000000000000004</v>
      </c>
    </row>
    <row r="188" spans="1:20">
      <c r="A188">
        <v>1187</v>
      </c>
      <c r="B188" s="1">
        <v>44383</v>
      </c>
      <c r="C188" t="s">
        <v>46</v>
      </c>
      <c r="D188" t="s">
        <v>24</v>
      </c>
      <c r="E188" t="s">
        <v>29</v>
      </c>
      <c r="F188" t="s">
        <v>26</v>
      </c>
      <c r="G188" t="s">
        <v>47</v>
      </c>
      <c r="H188">
        <v>67.23</v>
      </c>
      <c r="I188">
        <v>20</v>
      </c>
      <c r="J188">
        <f t="shared" si="4"/>
        <v>1344.6000000000001</v>
      </c>
      <c r="K188">
        <v>819.84</v>
      </c>
      <c r="L188" s="29">
        <f>K188-((K188*P188)/100)</f>
        <v>789.34195199999999</v>
      </c>
      <c r="M188" s="15">
        <f t="shared" si="5"/>
        <v>1.547858943648291</v>
      </c>
      <c r="N188">
        <v>1221.79</v>
      </c>
      <c r="O188" t="s">
        <v>22</v>
      </c>
      <c r="P188">
        <v>3.72</v>
      </c>
      <c r="Q188">
        <v>58.9</v>
      </c>
      <c r="R188">
        <v>3</v>
      </c>
      <c r="S188">
        <v>13</v>
      </c>
      <c r="T188">
        <v>1</v>
      </c>
    </row>
    <row r="189" spans="1:20">
      <c r="A189">
        <v>1188</v>
      </c>
      <c r="B189" s="1">
        <v>44384</v>
      </c>
      <c r="C189" t="s">
        <v>32</v>
      </c>
      <c r="D189" t="s">
        <v>28</v>
      </c>
      <c r="E189" t="s">
        <v>36</v>
      </c>
      <c r="F189" t="s">
        <v>20</v>
      </c>
      <c r="G189" t="s">
        <v>34</v>
      </c>
      <c r="H189">
        <v>22.09</v>
      </c>
      <c r="I189">
        <v>10</v>
      </c>
      <c r="J189">
        <f t="shared" si="4"/>
        <v>220.9</v>
      </c>
      <c r="K189">
        <v>1586.74</v>
      </c>
      <c r="L189" s="29">
        <f>K189-((K189*P189)/100)</f>
        <v>1387.762804</v>
      </c>
      <c r="M189" s="15">
        <f t="shared" si="5"/>
        <v>0.36763487141279511</v>
      </c>
      <c r="N189">
        <v>510.19</v>
      </c>
      <c r="O189" t="s">
        <v>22</v>
      </c>
      <c r="P189">
        <v>12.54</v>
      </c>
      <c r="Q189">
        <v>22.62</v>
      </c>
      <c r="R189">
        <v>4</v>
      </c>
      <c r="S189">
        <v>1</v>
      </c>
      <c r="T189">
        <v>5.01</v>
      </c>
    </row>
    <row r="190" spans="1:20">
      <c r="A190">
        <v>1189</v>
      </c>
      <c r="B190" s="1">
        <v>44385</v>
      </c>
      <c r="C190" t="s">
        <v>45</v>
      </c>
      <c r="D190" t="s">
        <v>49</v>
      </c>
      <c r="E190" t="s">
        <v>25</v>
      </c>
      <c r="F190" t="s">
        <v>20</v>
      </c>
      <c r="G190" t="s">
        <v>30</v>
      </c>
      <c r="H190">
        <v>80.930000000000007</v>
      </c>
      <c r="I190">
        <v>50</v>
      </c>
      <c r="J190">
        <f t="shared" si="4"/>
        <v>4046.5000000000005</v>
      </c>
      <c r="K190">
        <v>1046.58</v>
      </c>
      <c r="L190" s="29">
        <f>K190-((K190*P190)/100)</f>
        <v>891.37218599999994</v>
      </c>
      <c r="M190" s="15">
        <f t="shared" si="5"/>
        <v>0.52529123900664321</v>
      </c>
      <c r="N190">
        <v>468.23</v>
      </c>
      <c r="O190" t="s">
        <v>22</v>
      </c>
      <c r="P190">
        <v>14.83</v>
      </c>
      <c r="Q190">
        <v>66.22</v>
      </c>
      <c r="R190">
        <v>5</v>
      </c>
      <c r="S190">
        <v>6</v>
      </c>
      <c r="T190">
        <v>3.56</v>
      </c>
    </row>
    <row r="191" spans="1:20">
      <c r="A191">
        <v>1190</v>
      </c>
      <c r="B191" s="1">
        <v>44386</v>
      </c>
      <c r="C191" t="s">
        <v>23</v>
      </c>
      <c r="D191" t="s">
        <v>43</v>
      </c>
      <c r="E191" t="s">
        <v>29</v>
      </c>
      <c r="F191" t="s">
        <v>26</v>
      </c>
      <c r="G191" t="s">
        <v>34</v>
      </c>
      <c r="H191">
        <v>17.62</v>
      </c>
      <c r="I191">
        <v>52</v>
      </c>
      <c r="J191">
        <f t="shared" si="4"/>
        <v>916.24</v>
      </c>
      <c r="K191">
        <v>3721.87</v>
      </c>
      <c r="L191" s="29">
        <f>K191-((K191*P191)/100)</f>
        <v>3681.3016170000001</v>
      </c>
      <c r="M191" s="15">
        <f t="shared" si="5"/>
        <v>0.39825044305789625</v>
      </c>
      <c r="N191">
        <v>1466.08</v>
      </c>
      <c r="O191" t="s">
        <v>38</v>
      </c>
      <c r="P191">
        <v>1.0900000000000001</v>
      </c>
      <c r="Q191">
        <v>49.72</v>
      </c>
      <c r="R191">
        <v>4</v>
      </c>
      <c r="S191">
        <v>15</v>
      </c>
      <c r="T191">
        <v>8.7799999999999994</v>
      </c>
    </row>
    <row r="192" spans="1:20">
      <c r="A192">
        <v>1191</v>
      </c>
      <c r="B192" s="1">
        <v>44387</v>
      </c>
      <c r="C192" t="s">
        <v>23</v>
      </c>
      <c r="D192" t="s">
        <v>52</v>
      </c>
      <c r="E192" t="s">
        <v>25</v>
      </c>
      <c r="F192" t="s">
        <v>20</v>
      </c>
      <c r="G192" t="s">
        <v>39</v>
      </c>
      <c r="H192">
        <v>24.48</v>
      </c>
      <c r="I192">
        <v>89</v>
      </c>
      <c r="J192">
        <f t="shared" si="4"/>
        <v>2178.7200000000003</v>
      </c>
      <c r="K192">
        <v>1543.81</v>
      </c>
      <c r="L192" s="29">
        <f>K192-((K192*P192)/100)</f>
        <v>1438.676539</v>
      </c>
      <c r="M192" s="15">
        <f t="shared" si="5"/>
        <v>0.85343714637442902</v>
      </c>
      <c r="N192">
        <v>1227.82</v>
      </c>
      <c r="O192" t="s">
        <v>31</v>
      </c>
      <c r="P192">
        <v>6.81</v>
      </c>
      <c r="Q192">
        <v>73.36</v>
      </c>
      <c r="R192">
        <v>2</v>
      </c>
      <c r="S192">
        <v>24</v>
      </c>
      <c r="T192">
        <v>9.11</v>
      </c>
    </row>
    <row r="193" spans="1:20">
      <c r="A193">
        <v>1192</v>
      </c>
      <c r="B193" s="1">
        <v>44388</v>
      </c>
      <c r="C193" t="s">
        <v>45</v>
      </c>
      <c r="D193" t="s">
        <v>48</v>
      </c>
      <c r="E193" t="s">
        <v>19</v>
      </c>
      <c r="F193" t="s">
        <v>26</v>
      </c>
      <c r="G193" t="s">
        <v>47</v>
      </c>
      <c r="H193">
        <v>52.52</v>
      </c>
      <c r="I193">
        <v>52</v>
      </c>
      <c r="J193">
        <f t="shared" si="4"/>
        <v>2731.04</v>
      </c>
      <c r="K193">
        <v>2117.0500000000002</v>
      </c>
      <c r="L193" s="29">
        <f>K193-((K193*P193)/100)</f>
        <v>1771.9708500000002</v>
      </c>
      <c r="M193" s="15">
        <f t="shared" si="5"/>
        <v>0.46019380059214854</v>
      </c>
      <c r="N193">
        <v>815.45</v>
      </c>
      <c r="O193" t="s">
        <v>31</v>
      </c>
      <c r="P193">
        <v>16.3</v>
      </c>
      <c r="Q193">
        <v>59.69</v>
      </c>
      <c r="R193">
        <v>3</v>
      </c>
      <c r="S193">
        <v>24</v>
      </c>
      <c r="T193">
        <v>1.98</v>
      </c>
    </row>
    <row r="194" spans="1:20">
      <c r="A194">
        <v>1193</v>
      </c>
      <c r="B194" s="1">
        <v>44389</v>
      </c>
      <c r="C194" t="s">
        <v>35</v>
      </c>
      <c r="D194" t="s">
        <v>18</v>
      </c>
      <c r="E194" t="s">
        <v>29</v>
      </c>
      <c r="F194" t="s">
        <v>20</v>
      </c>
      <c r="G194" t="s">
        <v>47</v>
      </c>
      <c r="H194">
        <v>60.76</v>
      </c>
      <c r="I194">
        <v>15</v>
      </c>
      <c r="J194">
        <f t="shared" si="4"/>
        <v>911.4</v>
      </c>
      <c r="K194">
        <v>3048.82</v>
      </c>
      <c r="L194" s="29">
        <f>K194-((K194*P194)/100)</f>
        <v>2722.2913779999999</v>
      </c>
      <c r="M194" s="15">
        <f t="shared" si="5"/>
        <v>0.43223146850079769</v>
      </c>
      <c r="N194">
        <v>1176.6600000000001</v>
      </c>
      <c r="O194" t="s">
        <v>22</v>
      </c>
      <c r="P194">
        <v>10.71</v>
      </c>
      <c r="Q194">
        <v>96.73</v>
      </c>
      <c r="R194">
        <v>3</v>
      </c>
      <c r="S194">
        <v>21</v>
      </c>
      <c r="T194">
        <v>5.52</v>
      </c>
    </row>
    <row r="195" spans="1:20">
      <c r="A195">
        <v>1194</v>
      </c>
      <c r="B195" s="1">
        <v>44390</v>
      </c>
      <c r="C195" t="s">
        <v>51</v>
      </c>
      <c r="D195" t="s">
        <v>52</v>
      </c>
      <c r="E195" t="s">
        <v>25</v>
      </c>
      <c r="F195" t="s">
        <v>26</v>
      </c>
      <c r="G195" t="s">
        <v>47</v>
      </c>
      <c r="H195">
        <v>29.73</v>
      </c>
      <c r="I195">
        <v>94</v>
      </c>
      <c r="J195">
        <f t="shared" ref="J195:J258" si="6">+H195*I195</f>
        <v>2794.62</v>
      </c>
      <c r="K195">
        <v>3753.76</v>
      </c>
      <c r="L195" s="29">
        <f>K195-((K195*P195)/100)</f>
        <v>3144.1493760000003</v>
      </c>
      <c r="M195" s="15">
        <f t="shared" ref="M195:M258" si="7">+N195/L195</f>
        <v>0.38449509085919459</v>
      </c>
      <c r="N195">
        <v>1208.9100000000001</v>
      </c>
      <c r="O195" t="s">
        <v>31</v>
      </c>
      <c r="P195">
        <v>16.239999999999998</v>
      </c>
      <c r="Q195">
        <v>82.91</v>
      </c>
      <c r="R195">
        <v>1</v>
      </c>
      <c r="S195">
        <v>3</v>
      </c>
      <c r="T195">
        <v>1.21</v>
      </c>
    </row>
    <row r="196" spans="1:20">
      <c r="A196">
        <v>1195</v>
      </c>
      <c r="B196" s="1">
        <v>44391</v>
      </c>
      <c r="C196" t="s">
        <v>32</v>
      </c>
      <c r="D196" t="s">
        <v>49</v>
      </c>
      <c r="E196" t="s">
        <v>36</v>
      </c>
      <c r="F196" t="s">
        <v>20</v>
      </c>
      <c r="G196" t="s">
        <v>30</v>
      </c>
      <c r="H196">
        <v>69.17</v>
      </c>
      <c r="I196">
        <v>29</v>
      </c>
      <c r="J196">
        <f t="shared" si="6"/>
        <v>2005.93</v>
      </c>
      <c r="K196">
        <v>232.97</v>
      </c>
      <c r="L196" s="29">
        <f>K196-((K196*P196)/100)</f>
        <v>218.199702</v>
      </c>
      <c r="M196" s="15">
        <f t="shared" si="7"/>
        <v>3.6309857105121068</v>
      </c>
      <c r="N196">
        <v>792.28</v>
      </c>
      <c r="O196" t="s">
        <v>22</v>
      </c>
      <c r="P196">
        <v>6.34</v>
      </c>
      <c r="Q196">
        <v>93.55</v>
      </c>
      <c r="R196">
        <v>3</v>
      </c>
      <c r="S196">
        <v>11</v>
      </c>
      <c r="T196">
        <v>5.87</v>
      </c>
    </row>
    <row r="197" spans="1:20">
      <c r="A197">
        <v>1196</v>
      </c>
      <c r="B197" s="1">
        <v>44392</v>
      </c>
      <c r="C197" t="s">
        <v>50</v>
      </c>
      <c r="D197" t="s">
        <v>28</v>
      </c>
      <c r="E197" t="s">
        <v>36</v>
      </c>
      <c r="F197" t="s">
        <v>33</v>
      </c>
      <c r="G197" t="s">
        <v>41</v>
      </c>
      <c r="H197">
        <v>61.02</v>
      </c>
      <c r="I197">
        <v>73</v>
      </c>
      <c r="J197">
        <f t="shared" si="6"/>
        <v>4454.46</v>
      </c>
      <c r="K197">
        <v>1315.16</v>
      </c>
      <c r="L197" s="29">
        <f>K197-((K197*P197)/100)</f>
        <v>1094.344636</v>
      </c>
      <c r="M197" s="15">
        <f t="shared" si="7"/>
        <v>0.87508995657927269</v>
      </c>
      <c r="N197">
        <v>957.65</v>
      </c>
      <c r="O197" t="s">
        <v>38</v>
      </c>
      <c r="P197">
        <v>16.79</v>
      </c>
      <c r="Q197">
        <v>10.94</v>
      </c>
      <c r="R197">
        <v>2</v>
      </c>
      <c r="S197">
        <v>17</v>
      </c>
      <c r="T197">
        <v>8.67</v>
      </c>
    </row>
    <row r="198" spans="1:20">
      <c r="A198">
        <v>1197</v>
      </c>
      <c r="B198" s="1">
        <v>44393</v>
      </c>
      <c r="C198" t="s">
        <v>32</v>
      </c>
      <c r="D198" t="s">
        <v>49</v>
      </c>
      <c r="E198" t="s">
        <v>36</v>
      </c>
      <c r="F198" t="s">
        <v>33</v>
      </c>
      <c r="G198" t="s">
        <v>37</v>
      </c>
      <c r="H198">
        <v>58.68</v>
      </c>
      <c r="I198">
        <v>50</v>
      </c>
      <c r="J198">
        <f t="shared" si="6"/>
        <v>2934</v>
      </c>
      <c r="K198">
        <v>1423.23</v>
      </c>
      <c r="L198" s="29">
        <f>K198-((K198*P198)/100)</f>
        <v>1411.417191</v>
      </c>
      <c r="M198" s="15">
        <f t="shared" si="7"/>
        <v>0.34303110596022207</v>
      </c>
      <c r="N198">
        <v>484.16</v>
      </c>
      <c r="O198" t="s">
        <v>22</v>
      </c>
      <c r="P198">
        <v>0.83</v>
      </c>
      <c r="Q198">
        <v>14.77</v>
      </c>
      <c r="R198">
        <v>4</v>
      </c>
      <c r="S198">
        <v>17</v>
      </c>
      <c r="T198">
        <v>7.62</v>
      </c>
    </row>
    <row r="199" spans="1:20">
      <c r="A199">
        <v>1198</v>
      </c>
      <c r="B199" s="1">
        <v>44394</v>
      </c>
      <c r="C199" t="s">
        <v>46</v>
      </c>
      <c r="D199" t="s">
        <v>52</v>
      </c>
      <c r="E199" t="s">
        <v>25</v>
      </c>
      <c r="F199" t="s">
        <v>20</v>
      </c>
      <c r="G199" t="s">
        <v>30</v>
      </c>
      <c r="H199">
        <v>17.809999999999999</v>
      </c>
      <c r="I199">
        <v>25</v>
      </c>
      <c r="J199">
        <f t="shared" si="6"/>
        <v>445.24999999999994</v>
      </c>
      <c r="K199">
        <v>939.15</v>
      </c>
      <c r="L199" s="29">
        <f>K199-((K199*P199)/100)</f>
        <v>938.77433999999994</v>
      </c>
      <c r="M199" s="15">
        <f t="shared" si="7"/>
        <v>0.5623076574504583</v>
      </c>
      <c r="N199">
        <v>527.88</v>
      </c>
      <c r="O199" t="s">
        <v>31</v>
      </c>
      <c r="P199">
        <v>0.04</v>
      </c>
      <c r="Q199">
        <v>8.3000000000000007</v>
      </c>
      <c r="R199">
        <v>5</v>
      </c>
      <c r="S199">
        <v>4</v>
      </c>
      <c r="T199">
        <v>8.24</v>
      </c>
    </row>
    <row r="200" spans="1:20">
      <c r="A200">
        <v>1199</v>
      </c>
      <c r="B200" s="1">
        <v>44395</v>
      </c>
      <c r="C200" t="s">
        <v>51</v>
      </c>
      <c r="D200" t="s">
        <v>48</v>
      </c>
      <c r="E200" t="s">
        <v>19</v>
      </c>
      <c r="F200" t="s">
        <v>33</v>
      </c>
      <c r="G200" t="s">
        <v>37</v>
      </c>
      <c r="H200">
        <v>49.68</v>
      </c>
      <c r="I200">
        <v>78</v>
      </c>
      <c r="J200">
        <f t="shared" si="6"/>
        <v>3875.04</v>
      </c>
      <c r="K200">
        <v>4760.51</v>
      </c>
      <c r="L200" s="29">
        <f>K200-((K200*P200)/100)</f>
        <v>3911.2350160000001</v>
      </c>
      <c r="M200" s="15">
        <f t="shared" si="7"/>
        <v>0.20931751650077782</v>
      </c>
      <c r="N200">
        <v>818.69</v>
      </c>
      <c r="O200" t="s">
        <v>22</v>
      </c>
      <c r="P200">
        <v>17.84</v>
      </c>
      <c r="Q200">
        <v>91.11</v>
      </c>
      <c r="R200">
        <v>2</v>
      </c>
      <c r="S200">
        <v>21</v>
      </c>
      <c r="T200">
        <v>4.4800000000000004</v>
      </c>
    </row>
    <row r="201" spans="1:20">
      <c r="A201">
        <v>1200</v>
      </c>
      <c r="B201" s="1">
        <v>44396</v>
      </c>
      <c r="C201" t="s">
        <v>42</v>
      </c>
      <c r="D201" t="s">
        <v>52</v>
      </c>
      <c r="E201" t="s">
        <v>36</v>
      </c>
      <c r="F201" t="s">
        <v>26</v>
      </c>
      <c r="G201" t="s">
        <v>30</v>
      </c>
      <c r="H201">
        <v>28.54</v>
      </c>
      <c r="I201">
        <v>68</v>
      </c>
      <c r="J201">
        <f t="shared" si="6"/>
        <v>1940.72</v>
      </c>
      <c r="K201">
        <v>3718.37</v>
      </c>
      <c r="L201" s="29">
        <f>K201-((K201*P201)/100)</f>
        <v>3237.956596</v>
      </c>
      <c r="M201" s="15">
        <f t="shared" si="7"/>
        <v>0.19173203271684622</v>
      </c>
      <c r="N201">
        <v>620.82000000000005</v>
      </c>
      <c r="O201" t="s">
        <v>31</v>
      </c>
      <c r="P201">
        <v>12.92</v>
      </c>
      <c r="Q201">
        <v>67.94</v>
      </c>
      <c r="R201">
        <v>1</v>
      </c>
      <c r="S201">
        <v>9</v>
      </c>
      <c r="T201">
        <v>6.56</v>
      </c>
    </row>
    <row r="202" spans="1:20">
      <c r="A202">
        <v>1201</v>
      </c>
      <c r="B202" s="1">
        <v>44397</v>
      </c>
      <c r="C202" t="s">
        <v>27</v>
      </c>
      <c r="D202" t="s">
        <v>48</v>
      </c>
      <c r="E202" t="s">
        <v>29</v>
      </c>
      <c r="F202" t="s">
        <v>33</v>
      </c>
      <c r="G202" t="s">
        <v>39</v>
      </c>
      <c r="H202">
        <v>23.53</v>
      </c>
      <c r="I202">
        <v>88</v>
      </c>
      <c r="J202">
        <f t="shared" si="6"/>
        <v>2070.6400000000003</v>
      </c>
      <c r="K202">
        <v>4405.93</v>
      </c>
      <c r="L202" s="29">
        <f>K202-((K202*P202)/100)</f>
        <v>3932.7331180000001</v>
      </c>
      <c r="M202" s="15">
        <f t="shared" si="7"/>
        <v>0.26836552807751446</v>
      </c>
      <c r="N202">
        <v>1055.4100000000001</v>
      </c>
      <c r="O202" t="s">
        <v>31</v>
      </c>
      <c r="P202">
        <v>10.74</v>
      </c>
      <c r="Q202">
        <v>94.9</v>
      </c>
      <c r="R202">
        <v>5</v>
      </c>
      <c r="S202">
        <v>19</v>
      </c>
      <c r="T202">
        <v>2.4500000000000002</v>
      </c>
    </row>
    <row r="203" spans="1:20">
      <c r="A203">
        <v>1202</v>
      </c>
      <c r="B203" s="1">
        <v>44398</v>
      </c>
      <c r="C203" t="s">
        <v>32</v>
      </c>
      <c r="D203" t="s">
        <v>28</v>
      </c>
      <c r="E203" t="s">
        <v>25</v>
      </c>
      <c r="F203" t="s">
        <v>33</v>
      </c>
      <c r="G203" t="s">
        <v>44</v>
      </c>
      <c r="H203">
        <v>79.52</v>
      </c>
      <c r="I203">
        <v>14</v>
      </c>
      <c r="J203">
        <f t="shared" si="6"/>
        <v>1113.28</v>
      </c>
      <c r="K203">
        <v>3813.88</v>
      </c>
      <c r="L203" s="29">
        <f>K203-((K203*P203)/100)</f>
        <v>3615.1768520000001</v>
      </c>
      <c r="M203" s="15">
        <f t="shared" si="7"/>
        <v>8.3077540130255284E-2</v>
      </c>
      <c r="N203">
        <v>300.33999999999997</v>
      </c>
      <c r="O203" t="s">
        <v>22</v>
      </c>
      <c r="P203">
        <v>5.21</v>
      </c>
      <c r="Q203">
        <v>50.91</v>
      </c>
      <c r="R203">
        <v>2</v>
      </c>
      <c r="S203">
        <v>20</v>
      </c>
      <c r="T203">
        <v>0.77</v>
      </c>
    </row>
    <row r="204" spans="1:20">
      <c r="A204">
        <v>1203</v>
      </c>
      <c r="B204" s="1">
        <v>44399</v>
      </c>
      <c r="C204" t="s">
        <v>27</v>
      </c>
      <c r="D204" t="s">
        <v>40</v>
      </c>
      <c r="E204" t="s">
        <v>25</v>
      </c>
      <c r="F204" t="s">
        <v>33</v>
      </c>
      <c r="G204" t="s">
        <v>30</v>
      </c>
      <c r="H204">
        <v>14.69</v>
      </c>
      <c r="I204">
        <v>95</v>
      </c>
      <c r="J204">
        <f t="shared" si="6"/>
        <v>1395.55</v>
      </c>
      <c r="K204">
        <v>2167.5700000000002</v>
      </c>
      <c r="L204" s="29">
        <f>K204-((K204*P204)/100)</f>
        <v>1929.5708140000002</v>
      </c>
      <c r="M204" s="15">
        <f t="shared" si="7"/>
        <v>8.5392046150631715E-2</v>
      </c>
      <c r="N204">
        <v>164.77</v>
      </c>
      <c r="O204" t="s">
        <v>22</v>
      </c>
      <c r="P204">
        <v>10.98</v>
      </c>
      <c r="Q204">
        <v>36.979999999999997</v>
      </c>
      <c r="R204">
        <v>2</v>
      </c>
      <c r="S204">
        <v>18</v>
      </c>
      <c r="T204">
        <v>5.4</v>
      </c>
    </row>
    <row r="205" spans="1:20">
      <c r="A205">
        <v>1204</v>
      </c>
      <c r="B205" s="1">
        <v>44400</v>
      </c>
      <c r="C205" t="s">
        <v>32</v>
      </c>
      <c r="D205" t="s">
        <v>48</v>
      </c>
      <c r="E205" t="s">
        <v>29</v>
      </c>
      <c r="F205" t="s">
        <v>26</v>
      </c>
      <c r="G205" t="s">
        <v>39</v>
      </c>
      <c r="H205">
        <v>39.85</v>
      </c>
      <c r="I205">
        <v>86</v>
      </c>
      <c r="J205">
        <f t="shared" si="6"/>
        <v>3427.1</v>
      </c>
      <c r="K205">
        <v>894.22</v>
      </c>
      <c r="L205" s="29">
        <f>K205-((K205*P205)/100)</f>
        <v>780.20695000000001</v>
      </c>
      <c r="M205" s="15">
        <f t="shared" si="7"/>
        <v>1.1891460336260782</v>
      </c>
      <c r="N205">
        <v>927.78</v>
      </c>
      <c r="O205" t="s">
        <v>38</v>
      </c>
      <c r="P205">
        <v>12.75</v>
      </c>
      <c r="Q205">
        <v>41.84</v>
      </c>
      <c r="R205">
        <v>2</v>
      </c>
      <c r="S205">
        <v>23</v>
      </c>
      <c r="T205">
        <v>3.19</v>
      </c>
    </row>
    <row r="206" spans="1:20">
      <c r="A206">
        <v>1205</v>
      </c>
      <c r="B206" s="1">
        <v>44401</v>
      </c>
      <c r="C206" t="s">
        <v>42</v>
      </c>
      <c r="D206" t="s">
        <v>43</v>
      </c>
      <c r="E206" t="s">
        <v>36</v>
      </c>
      <c r="F206" t="s">
        <v>20</v>
      </c>
      <c r="G206" t="s">
        <v>39</v>
      </c>
      <c r="H206">
        <v>55.01</v>
      </c>
      <c r="I206">
        <v>77</v>
      </c>
      <c r="J206">
        <f t="shared" si="6"/>
        <v>4235.7699999999995</v>
      </c>
      <c r="K206">
        <v>745.07</v>
      </c>
      <c r="L206" s="29">
        <f>K206-((K206*P206)/100)</f>
        <v>691.4994670000001</v>
      </c>
      <c r="M206" s="15">
        <f t="shared" si="7"/>
        <v>0.71806273713295565</v>
      </c>
      <c r="N206">
        <v>496.54</v>
      </c>
      <c r="O206" t="s">
        <v>38</v>
      </c>
      <c r="P206">
        <v>7.19</v>
      </c>
      <c r="Q206">
        <v>5.16</v>
      </c>
      <c r="R206">
        <v>1</v>
      </c>
      <c r="S206">
        <v>13</v>
      </c>
      <c r="T206">
        <v>2.36</v>
      </c>
    </row>
    <row r="207" spans="1:20">
      <c r="A207">
        <v>1206</v>
      </c>
      <c r="B207" s="1">
        <v>44402</v>
      </c>
      <c r="C207" t="s">
        <v>35</v>
      </c>
      <c r="D207" t="s">
        <v>24</v>
      </c>
      <c r="E207" t="s">
        <v>19</v>
      </c>
      <c r="F207" t="s">
        <v>26</v>
      </c>
      <c r="G207" t="s">
        <v>41</v>
      </c>
      <c r="H207">
        <v>75.95</v>
      </c>
      <c r="I207">
        <v>69</v>
      </c>
      <c r="J207">
        <f t="shared" si="6"/>
        <v>5240.55</v>
      </c>
      <c r="K207">
        <v>3633.03</v>
      </c>
      <c r="L207" s="29">
        <f>K207-((K207*P207)/100)</f>
        <v>3211.2352170000004</v>
      </c>
      <c r="M207" s="15">
        <f t="shared" si="7"/>
        <v>0.26861003374453213</v>
      </c>
      <c r="N207">
        <v>862.57</v>
      </c>
      <c r="O207" t="s">
        <v>38</v>
      </c>
      <c r="P207">
        <v>11.61</v>
      </c>
      <c r="Q207">
        <v>14.1</v>
      </c>
      <c r="R207">
        <v>3</v>
      </c>
      <c r="S207">
        <v>6</v>
      </c>
      <c r="T207">
        <v>2.15</v>
      </c>
    </row>
    <row r="208" spans="1:20">
      <c r="A208">
        <v>1207</v>
      </c>
      <c r="B208" s="1">
        <v>44403</v>
      </c>
      <c r="C208" t="s">
        <v>35</v>
      </c>
      <c r="D208" t="s">
        <v>52</v>
      </c>
      <c r="E208" t="s">
        <v>19</v>
      </c>
      <c r="F208" t="s">
        <v>20</v>
      </c>
      <c r="G208" t="s">
        <v>34</v>
      </c>
      <c r="H208">
        <v>56.6</v>
      </c>
      <c r="I208">
        <v>21</v>
      </c>
      <c r="J208">
        <f t="shared" si="6"/>
        <v>1188.6000000000001</v>
      </c>
      <c r="K208">
        <v>3108.6</v>
      </c>
      <c r="L208" s="29">
        <f>K208-((K208*P208)/100)</f>
        <v>2514.2356799999998</v>
      </c>
      <c r="M208" s="15">
        <f t="shared" si="7"/>
        <v>0.22874546112558553</v>
      </c>
      <c r="N208">
        <v>575.12</v>
      </c>
      <c r="O208" t="s">
        <v>31</v>
      </c>
      <c r="P208">
        <v>19.12</v>
      </c>
      <c r="Q208">
        <v>50.93</v>
      </c>
      <c r="R208">
        <v>1</v>
      </c>
      <c r="S208">
        <v>2</v>
      </c>
      <c r="T208">
        <v>4.46</v>
      </c>
    </row>
    <row r="209" spans="1:20">
      <c r="A209">
        <v>1208</v>
      </c>
      <c r="B209" s="1">
        <v>44404</v>
      </c>
      <c r="C209" t="s">
        <v>17</v>
      </c>
      <c r="D209" t="s">
        <v>52</v>
      </c>
      <c r="E209" t="s">
        <v>36</v>
      </c>
      <c r="F209" t="s">
        <v>20</v>
      </c>
      <c r="G209" t="s">
        <v>30</v>
      </c>
      <c r="H209">
        <v>21.54</v>
      </c>
      <c r="I209">
        <v>76</v>
      </c>
      <c r="J209">
        <f t="shared" si="6"/>
        <v>1637.04</v>
      </c>
      <c r="K209">
        <v>3604.8</v>
      </c>
      <c r="L209" s="29">
        <f>K209-((K209*P209)/100)</f>
        <v>3060.11472</v>
      </c>
      <c r="M209" s="15">
        <f t="shared" si="7"/>
        <v>7.8464378616498409E-2</v>
      </c>
      <c r="N209">
        <v>240.11</v>
      </c>
      <c r="O209" t="s">
        <v>38</v>
      </c>
      <c r="P209">
        <v>15.11</v>
      </c>
      <c r="Q209">
        <v>74.11</v>
      </c>
      <c r="R209">
        <v>5</v>
      </c>
      <c r="S209">
        <v>1</v>
      </c>
      <c r="T209">
        <v>1.93</v>
      </c>
    </row>
    <row r="210" spans="1:20">
      <c r="A210">
        <v>1209</v>
      </c>
      <c r="B210" s="1">
        <v>44405</v>
      </c>
      <c r="C210" t="s">
        <v>50</v>
      </c>
      <c r="D210" t="s">
        <v>52</v>
      </c>
      <c r="E210" t="s">
        <v>29</v>
      </c>
      <c r="F210" t="s">
        <v>33</v>
      </c>
      <c r="G210" t="s">
        <v>41</v>
      </c>
      <c r="H210">
        <v>77.23</v>
      </c>
      <c r="I210">
        <v>41</v>
      </c>
      <c r="J210">
        <f t="shared" si="6"/>
        <v>3166.4300000000003</v>
      </c>
      <c r="K210">
        <v>4948.87</v>
      </c>
      <c r="L210" s="29">
        <f>K210-((K210*P210)/100)</f>
        <v>4648.4735909999999</v>
      </c>
      <c r="M210" s="15">
        <f t="shared" si="7"/>
        <v>0.25832135570800963</v>
      </c>
      <c r="N210">
        <v>1200.8</v>
      </c>
      <c r="O210" t="s">
        <v>31</v>
      </c>
      <c r="P210">
        <v>6.07</v>
      </c>
      <c r="Q210">
        <v>11.67</v>
      </c>
      <c r="R210">
        <v>5</v>
      </c>
      <c r="S210">
        <v>24</v>
      </c>
      <c r="T210">
        <v>8.81</v>
      </c>
    </row>
    <row r="211" spans="1:20">
      <c r="A211">
        <v>1210</v>
      </c>
      <c r="B211" s="1">
        <v>44406</v>
      </c>
      <c r="C211" t="s">
        <v>17</v>
      </c>
      <c r="D211" t="s">
        <v>49</v>
      </c>
      <c r="E211" t="s">
        <v>19</v>
      </c>
      <c r="F211" t="s">
        <v>20</v>
      </c>
      <c r="G211" t="s">
        <v>47</v>
      </c>
      <c r="H211">
        <v>42.76</v>
      </c>
      <c r="I211">
        <v>11</v>
      </c>
      <c r="J211">
        <f t="shared" si="6"/>
        <v>470.35999999999996</v>
      </c>
      <c r="K211">
        <v>4381.5</v>
      </c>
      <c r="L211" s="29">
        <f>K211-((K211*P211)/100)</f>
        <v>3603.7837500000001</v>
      </c>
      <c r="M211" s="15">
        <f t="shared" si="7"/>
        <v>0.27395372988182209</v>
      </c>
      <c r="N211">
        <v>987.27</v>
      </c>
      <c r="O211" t="s">
        <v>22</v>
      </c>
      <c r="P211">
        <v>17.75</v>
      </c>
      <c r="Q211">
        <v>19.66</v>
      </c>
      <c r="R211">
        <v>2</v>
      </c>
      <c r="S211">
        <v>30</v>
      </c>
      <c r="T211">
        <v>8.83</v>
      </c>
    </row>
    <row r="212" spans="1:20">
      <c r="A212">
        <v>1211</v>
      </c>
      <c r="B212" s="1">
        <v>44407</v>
      </c>
      <c r="C212" t="s">
        <v>46</v>
      </c>
      <c r="D212" t="s">
        <v>18</v>
      </c>
      <c r="E212" t="s">
        <v>19</v>
      </c>
      <c r="F212" t="s">
        <v>33</v>
      </c>
      <c r="G212" t="s">
        <v>37</v>
      </c>
      <c r="H212">
        <v>62.64</v>
      </c>
      <c r="I212">
        <v>98</v>
      </c>
      <c r="J212">
        <f t="shared" si="6"/>
        <v>6138.72</v>
      </c>
      <c r="K212">
        <v>3555.1</v>
      </c>
      <c r="L212" s="29">
        <f>K212-((K212*P212)/100)</f>
        <v>2982.0178799999999</v>
      </c>
      <c r="M212" s="15">
        <f t="shared" si="7"/>
        <v>0.28449192263059137</v>
      </c>
      <c r="N212">
        <v>848.36</v>
      </c>
      <c r="O212" t="s">
        <v>31</v>
      </c>
      <c r="P212">
        <v>16.12</v>
      </c>
      <c r="Q212">
        <v>97.82</v>
      </c>
      <c r="R212">
        <v>4</v>
      </c>
      <c r="S212">
        <v>20</v>
      </c>
      <c r="T212">
        <v>3.58</v>
      </c>
    </row>
    <row r="213" spans="1:20">
      <c r="A213">
        <v>1212</v>
      </c>
      <c r="B213" s="1">
        <v>44408</v>
      </c>
      <c r="C213" t="s">
        <v>42</v>
      </c>
      <c r="D213" t="s">
        <v>48</v>
      </c>
      <c r="E213" t="s">
        <v>19</v>
      </c>
      <c r="F213" t="s">
        <v>26</v>
      </c>
      <c r="G213" t="s">
        <v>37</v>
      </c>
      <c r="H213">
        <v>3.6</v>
      </c>
      <c r="I213">
        <v>96</v>
      </c>
      <c r="J213">
        <f t="shared" si="6"/>
        <v>345.6</v>
      </c>
      <c r="K213">
        <v>2034.95</v>
      </c>
      <c r="L213" s="29">
        <f>K213-((K213*P213)/100)</f>
        <v>1943.78424</v>
      </c>
      <c r="M213" s="15">
        <f t="shared" si="7"/>
        <v>0.16117015127152176</v>
      </c>
      <c r="N213">
        <v>313.27999999999997</v>
      </c>
      <c r="O213" t="s">
        <v>38</v>
      </c>
      <c r="P213">
        <v>4.4800000000000004</v>
      </c>
      <c r="Q213">
        <v>56.78</v>
      </c>
      <c r="R213">
        <v>3</v>
      </c>
      <c r="S213">
        <v>26</v>
      </c>
      <c r="T213">
        <v>6.64</v>
      </c>
    </row>
    <row r="214" spans="1:20">
      <c r="A214">
        <v>1213</v>
      </c>
      <c r="B214" s="1">
        <v>44409</v>
      </c>
      <c r="C214" t="s">
        <v>35</v>
      </c>
      <c r="D214" t="s">
        <v>28</v>
      </c>
      <c r="E214" t="s">
        <v>36</v>
      </c>
      <c r="F214" t="s">
        <v>20</v>
      </c>
      <c r="G214" t="s">
        <v>21</v>
      </c>
      <c r="H214">
        <v>32.979999999999997</v>
      </c>
      <c r="I214">
        <v>48</v>
      </c>
      <c r="J214">
        <f t="shared" si="6"/>
        <v>1583.04</v>
      </c>
      <c r="K214">
        <v>3339.04</v>
      </c>
      <c r="L214" s="29">
        <f>K214-((K214*P214)/100)</f>
        <v>3103.9715839999999</v>
      </c>
      <c r="M214" s="15">
        <f t="shared" si="7"/>
        <v>0.14150580574387114</v>
      </c>
      <c r="N214">
        <v>439.23</v>
      </c>
      <c r="O214" t="s">
        <v>38</v>
      </c>
      <c r="P214">
        <v>7.04</v>
      </c>
      <c r="Q214">
        <v>54.73</v>
      </c>
      <c r="R214">
        <v>5</v>
      </c>
      <c r="S214">
        <v>28</v>
      </c>
      <c r="T214">
        <v>8.68</v>
      </c>
    </row>
    <row r="215" spans="1:20">
      <c r="A215">
        <v>1214</v>
      </c>
      <c r="B215" s="1">
        <v>44410</v>
      </c>
      <c r="C215" t="s">
        <v>35</v>
      </c>
      <c r="D215" t="s">
        <v>52</v>
      </c>
      <c r="E215" t="s">
        <v>29</v>
      </c>
      <c r="F215" t="s">
        <v>20</v>
      </c>
      <c r="G215" t="s">
        <v>30</v>
      </c>
      <c r="H215">
        <v>17.260000000000002</v>
      </c>
      <c r="I215">
        <v>25</v>
      </c>
      <c r="J215">
        <f t="shared" si="6"/>
        <v>431.50000000000006</v>
      </c>
      <c r="K215">
        <v>845.95</v>
      </c>
      <c r="L215" s="29">
        <f>K215-((K215*P215)/100)</f>
        <v>807.20549000000005</v>
      </c>
      <c r="M215" s="15">
        <f t="shared" si="7"/>
        <v>0.58081864631520275</v>
      </c>
      <c r="N215">
        <v>468.84</v>
      </c>
      <c r="O215" t="s">
        <v>22</v>
      </c>
      <c r="P215">
        <v>4.58</v>
      </c>
      <c r="Q215">
        <v>25.32</v>
      </c>
      <c r="R215">
        <v>3</v>
      </c>
      <c r="S215">
        <v>13</v>
      </c>
      <c r="T215">
        <v>8.4499999999999993</v>
      </c>
    </row>
    <row r="216" spans="1:20">
      <c r="A216">
        <v>1215</v>
      </c>
      <c r="B216" s="1">
        <v>44411</v>
      </c>
      <c r="C216" t="s">
        <v>32</v>
      </c>
      <c r="D216" t="s">
        <v>40</v>
      </c>
      <c r="E216" t="s">
        <v>29</v>
      </c>
      <c r="F216" t="s">
        <v>20</v>
      </c>
      <c r="G216" t="s">
        <v>34</v>
      </c>
      <c r="H216">
        <v>52.63</v>
      </c>
      <c r="I216">
        <v>12</v>
      </c>
      <c r="J216">
        <f t="shared" si="6"/>
        <v>631.56000000000006</v>
      </c>
      <c r="K216">
        <v>4648.55</v>
      </c>
      <c r="L216" s="29">
        <f>K216-((K216*P216)/100)</f>
        <v>4274.3417250000002</v>
      </c>
      <c r="M216" s="15">
        <f t="shared" si="7"/>
        <v>0.16971502202482416</v>
      </c>
      <c r="N216">
        <v>725.42</v>
      </c>
      <c r="O216" t="s">
        <v>22</v>
      </c>
      <c r="P216">
        <v>8.0500000000000007</v>
      </c>
      <c r="Q216">
        <v>12.77</v>
      </c>
      <c r="R216">
        <v>3</v>
      </c>
      <c r="S216">
        <v>16</v>
      </c>
      <c r="T216">
        <v>9.06</v>
      </c>
    </row>
    <row r="217" spans="1:20">
      <c r="A217">
        <v>1216</v>
      </c>
      <c r="B217" s="1">
        <v>44412</v>
      </c>
      <c r="C217" t="s">
        <v>42</v>
      </c>
      <c r="D217" t="s">
        <v>48</v>
      </c>
      <c r="E217" t="s">
        <v>36</v>
      </c>
      <c r="F217" t="s">
        <v>20</v>
      </c>
      <c r="G217" t="s">
        <v>44</v>
      </c>
      <c r="H217">
        <v>41.69</v>
      </c>
      <c r="I217">
        <v>80</v>
      </c>
      <c r="J217">
        <f t="shared" si="6"/>
        <v>3335.2</v>
      </c>
      <c r="K217">
        <v>2540.17</v>
      </c>
      <c r="L217" s="29">
        <f>K217-((K217*P217)/100)</f>
        <v>2102.7527260000002</v>
      </c>
      <c r="M217" s="15">
        <f t="shared" si="7"/>
        <v>0.14858618235837207</v>
      </c>
      <c r="N217">
        <v>312.44</v>
      </c>
      <c r="O217" t="s">
        <v>38</v>
      </c>
      <c r="P217">
        <v>17.22</v>
      </c>
      <c r="Q217">
        <v>25.51</v>
      </c>
      <c r="R217">
        <v>1</v>
      </c>
      <c r="S217">
        <v>1</v>
      </c>
      <c r="T217">
        <v>3.8</v>
      </c>
    </row>
    <row r="218" spans="1:20">
      <c r="A218">
        <v>1217</v>
      </c>
      <c r="B218" s="1">
        <v>44413</v>
      </c>
      <c r="C218" t="s">
        <v>35</v>
      </c>
      <c r="D218" t="s">
        <v>24</v>
      </c>
      <c r="E218" t="s">
        <v>19</v>
      </c>
      <c r="F218" t="s">
        <v>26</v>
      </c>
      <c r="G218" t="s">
        <v>41</v>
      </c>
      <c r="H218">
        <v>68.67</v>
      </c>
      <c r="I218">
        <v>69</v>
      </c>
      <c r="J218">
        <f t="shared" si="6"/>
        <v>4738.2300000000005</v>
      </c>
      <c r="K218">
        <v>3073.47</v>
      </c>
      <c r="L218" s="29">
        <f>K218-((K218*P218)/100)</f>
        <v>2870.0062859999998</v>
      </c>
      <c r="M218" s="15">
        <f t="shared" si="7"/>
        <v>0.51540653663920233</v>
      </c>
      <c r="N218">
        <v>1479.22</v>
      </c>
      <c r="O218" t="s">
        <v>38</v>
      </c>
      <c r="P218">
        <v>6.62</v>
      </c>
      <c r="Q218">
        <v>48.91</v>
      </c>
      <c r="R218">
        <v>3</v>
      </c>
      <c r="S218">
        <v>11</v>
      </c>
      <c r="T218">
        <v>6.83</v>
      </c>
    </row>
    <row r="219" spans="1:20">
      <c r="A219">
        <v>1218</v>
      </c>
      <c r="B219" s="1">
        <v>44414</v>
      </c>
      <c r="C219" t="s">
        <v>23</v>
      </c>
      <c r="D219" t="s">
        <v>43</v>
      </c>
      <c r="E219" t="s">
        <v>36</v>
      </c>
      <c r="F219" t="s">
        <v>20</v>
      </c>
      <c r="G219" t="s">
        <v>41</v>
      </c>
      <c r="H219">
        <v>67.44</v>
      </c>
      <c r="I219">
        <v>24</v>
      </c>
      <c r="J219">
        <f t="shared" si="6"/>
        <v>1618.56</v>
      </c>
      <c r="K219">
        <v>4524.34</v>
      </c>
      <c r="L219" s="29">
        <f>K219-((K219*P219)/100)</f>
        <v>3699.5528180000001</v>
      </c>
      <c r="M219" s="15">
        <f t="shared" si="7"/>
        <v>2.6446439559928456E-2</v>
      </c>
      <c r="N219">
        <v>97.84</v>
      </c>
      <c r="O219" t="s">
        <v>22</v>
      </c>
      <c r="P219">
        <v>18.23</v>
      </c>
      <c r="Q219">
        <v>96.09</v>
      </c>
      <c r="R219">
        <v>3</v>
      </c>
      <c r="S219">
        <v>28</v>
      </c>
      <c r="T219">
        <v>7.76</v>
      </c>
    </row>
    <row r="220" spans="1:20">
      <c r="A220">
        <v>1219</v>
      </c>
      <c r="B220" s="1">
        <v>44415</v>
      </c>
      <c r="C220" t="s">
        <v>42</v>
      </c>
      <c r="D220" t="s">
        <v>49</v>
      </c>
      <c r="E220" t="s">
        <v>19</v>
      </c>
      <c r="F220" t="s">
        <v>26</v>
      </c>
      <c r="G220" t="s">
        <v>21</v>
      </c>
      <c r="H220">
        <v>73.7</v>
      </c>
      <c r="I220">
        <v>40</v>
      </c>
      <c r="J220">
        <f t="shared" si="6"/>
        <v>2948</v>
      </c>
      <c r="K220">
        <v>2533.4899999999998</v>
      </c>
      <c r="L220" s="29">
        <f>K220-((K220*P220)/100)</f>
        <v>2291.288356</v>
      </c>
      <c r="M220" s="15">
        <f t="shared" si="7"/>
        <v>0.18258723259535475</v>
      </c>
      <c r="N220">
        <v>418.36</v>
      </c>
      <c r="O220" t="s">
        <v>22</v>
      </c>
      <c r="P220">
        <v>9.56</v>
      </c>
      <c r="Q220">
        <v>16.93</v>
      </c>
      <c r="R220">
        <v>2</v>
      </c>
      <c r="S220">
        <v>15</v>
      </c>
      <c r="T220">
        <v>4.97</v>
      </c>
    </row>
    <row r="221" spans="1:20">
      <c r="A221">
        <v>1220</v>
      </c>
      <c r="B221" s="1">
        <v>44416</v>
      </c>
      <c r="C221" t="s">
        <v>50</v>
      </c>
      <c r="D221" t="s">
        <v>24</v>
      </c>
      <c r="E221" t="s">
        <v>29</v>
      </c>
      <c r="F221" t="s">
        <v>20</v>
      </c>
      <c r="G221" t="s">
        <v>39</v>
      </c>
      <c r="H221">
        <v>42.84</v>
      </c>
      <c r="I221">
        <v>58</v>
      </c>
      <c r="J221">
        <f t="shared" si="6"/>
        <v>2484.7200000000003</v>
      </c>
      <c r="K221">
        <v>3776.49</v>
      </c>
      <c r="L221" s="29">
        <f>K221-((K221*P221)/100)</f>
        <v>3376.5597089999997</v>
      </c>
      <c r="M221" s="15">
        <f t="shared" si="7"/>
        <v>0.19829650819303785</v>
      </c>
      <c r="N221">
        <v>669.56</v>
      </c>
      <c r="O221" t="s">
        <v>38</v>
      </c>
      <c r="P221">
        <v>10.59</v>
      </c>
      <c r="Q221">
        <v>61.9</v>
      </c>
      <c r="R221">
        <v>2</v>
      </c>
      <c r="S221">
        <v>9</v>
      </c>
      <c r="T221">
        <v>7.59</v>
      </c>
    </row>
    <row r="222" spans="1:20">
      <c r="A222">
        <v>1221</v>
      </c>
      <c r="B222" s="1">
        <v>44417</v>
      </c>
      <c r="C222" t="s">
        <v>51</v>
      </c>
      <c r="D222" t="s">
        <v>43</v>
      </c>
      <c r="E222" t="s">
        <v>25</v>
      </c>
      <c r="F222" t="s">
        <v>33</v>
      </c>
      <c r="G222" t="s">
        <v>34</v>
      </c>
      <c r="H222">
        <v>48.15</v>
      </c>
      <c r="I222">
        <v>92</v>
      </c>
      <c r="J222">
        <f t="shared" si="6"/>
        <v>4429.8</v>
      </c>
      <c r="K222">
        <v>4170.67</v>
      </c>
      <c r="L222" s="29">
        <f>K222-((K222*P222)/100)</f>
        <v>3666.8530639999999</v>
      </c>
      <c r="M222" s="15">
        <f t="shared" si="7"/>
        <v>4.5641316158284991E-2</v>
      </c>
      <c r="N222">
        <v>167.36</v>
      </c>
      <c r="O222" t="s">
        <v>31</v>
      </c>
      <c r="P222">
        <v>12.08</v>
      </c>
      <c r="Q222">
        <v>41.19</v>
      </c>
      <c r="R222">
        <v>1</v>
      </c>
      <c r="S222">
        <v>15</v>
      </c>
      <c r="T222">
        <v>8.8000000000000007</v>
      </c>
    </row>
    <row r="223" spans="1:20">
      <c r="A223">
        <v>1222</v>
      </c>
      <c r="B223" s="1">
        <v>44418</v>
      </c>
      <c r="C223" t="s">
        <v>45</v>
      </c>
      <c r="D223" t="s">
        <v>24</v>
      </c>
      <c r="E223" t="s">
        <v>36</v>
      </c>
      <c r="F223" t="s">
        <v>20</v>
      </c>
      <c r="G223" t="s">
        <v>21</v>
      </c>
      <c r="H223">
        <v>45.85</v>
      </c>
      <c r="I223">
        <v>41</v>
      </c>
      <c r="J223">
        <f t="shared" si="6"/>
        <v>1879.8500000000001</v>
      </c>
      <c r="K223">
        <v>2973.49</v>
      </c>
      <c r="L223" s="29">
        <f>K223-((K223*P223)/100)</f>
        <v>2883.3932529999997</v>
      </c>
      <c r="M223" s="15">
        <f t="shared" si="7"/>
        <v>0.31190681294141187</v>
      </c>
      <c r="N223">
        <v>899.35</v>
      </c>
      <c r="O223" t="s">
        <v>38</v>
      </c>
      <c r="P223">
        <v>3.03</v>
      </c>
      <c r="Q223">
        <v>84.22</v>
      </c>
      <c r="R223">
        <v>5</v>
      </c>
      <c r="S223">
        <v>17</v>
      </c>
      <c r="T223">
        <v>7.6</v>
      </c>
    </row>
    <row r="224" spans="1:20">
      <c r="A224">
        <v>1223</v>
      </c>
      <c r="B224" s="1">
        <v>44419</v>
      </c>
      <c r="C224" t="s">
        <v>46</v>
      </c>
      <c r="D224" t="s">
        <v>43</v>
      </c>
      <c r="E224" t="s">
        <v>19</v>
      </c>
      <c r="F224" t="s">
        <v>26</v>
      </c>
      <c r="G224" t="s">
        <v>44</v>
      </c>
      <c r="H224">
        <v>22.88</v>
      </c>
      <c r="I224">
        <v>53</v>
      </c>
      <c r="J224">
        <f t="shared" si="6"/>
        <v>1212.6399999999999</v>
      </c>
      <c r="K224">
        <v>3497.41</v>
      </c>
      <c r="L224" s="29">
        <f>K224-((K224*P224)/100)</f>
        <v>2979.0938379999998</v>
      </c>
      <c r="M224" s="15">
        <f t="shared" si="7"/>
        <v>0.29597255002613315</v>
      </c>
      <c r="N224">
        <v>881.73</v>
      </c>
      <c r="O224" t="s">
        <v>31</v>
      </c>
      <c r="P224">
        <v>14.82</v>
      </c>
      <c r="Q224">
        <v>59.07</v>
      </c>
      <c r="R224">
        <v>3</v>
      </c>
      <c r="S224">
        <v>16</v>
      </c>
      <c r="T224">
        <v>0.28999999999999998</v>
      </c>
    </row>
    <row r="225" spans="1:20">
      <c r="A225">
        <v>1224</v>
      </c>
      <c r="B225" s="1">
        <v>44420</v>
      </c>
      <c r="C225" t="s">
        <v>32</v>
      </c>
      <c r="D225" t="s">
        <v>18</v>
      </c>
      <c r="E225" t="s">
        <v>36</v>
      </c>
      <c r="F225" t="s">
        <v>20</v>
      </c>
      <c r="G225" t="s">
        <v>30</v>
      </c>
      <c r="H225">
        <v>3.14</v>
      </c>
      <c r="I225">
        <v>50</v>
      </c>
      <c r="J225">
        <f t="shared" si="6"/>
        <v>157</v>
      </c>
      <c r="K225">
        <v>952.23</v>
      </c>
      <c r="L225" s="29">
        <f>K225-((K225*P225)/100)</f>
        <v>905.47550699999999</v>
      </c>
      <c r="M225" s="15">
        <f t="shared" si="7"/>
        <v>0.77636556103996313</v>
      </c>
      <c r="N225">
        <v>702.98</v>
      </c>
      <c r="O225" t="s">
        <v>38</v>
      </c>
      <c r="P225">
        <v>4.91</v>
      </c>
      <c r="Q225">
        <v>38.94</v>
      </c>
      <c r="R225">
        <v>5</v>
      </c>
      <c r="S225">
        <v>22</v>
      </c>
      <c r="T225">
        <v>1.08</v>
      </c>
    </row>
    <row r="226" spans="1:20">
      <c r="A226">
        <v>1225</v>
      </c>
      <c r="B226" s="1">
        <v>44421</v>
      </c>
      <c r="C226" t="s">
        <v>50</v>
      </c>
      <c r="D226" t="s">
        <v>28</v>
      </c>
      <c r="E226" t="s">
        <v>25</v>
      </c>
      <c r="F226" t="s">
        <v>33</v>
      </c>
      <c r="G226" t="s">
        <v>47</v>
      </c>
      <c r="H226">
        <v>46.92</v>
      </c>
      <c r="I226">
        <v>50</v>
      </c>
      <c r="J226">
        <f t="shared" si="6"/>
        <v>2346</v>
      </c>
      <c r="K226">
        <v>1857.86</v>
      </c>
      <c r="L226" s="29">
        <f>K226-((K226*P226)/100)</f>
        <v>1552.4278159999999</v>
      </c>
      <c r="M226" s="15">
        <f t="shared" si="7"/>
        <v>0.25344817707131317</v>
      </c>
      <c r="N226">
        <v>393.46</v>
      </c>
      <c r="O226" t="s">
        <v>31</v>
      </c>
      <c r="P226">
        <v>16.440000000000001</v>
      </c>
      <c r="Q226">
        <v>44.08</v>
      </c>
      <c r="R226">
        <v>2</v>
      </c>
      <c r="S226">
        <v>19</v>
      </c>
      <c r="T226">
        <v>9.6199999999999992</v>
      </c>
    </row>
    <row r="227" spans="1:20">
      <c r="A227">
        <v>1226</v>
      </c>
      <c r="B227" s="1">
        <v>44422</v>
      </c>
      <c r="C227" t="s">
        <v>42</v>
      </c>
      <c r="D227" t="s">
        <v>52</v>
      </c>
      <c r="E227" t="s">
        <v>19</v>
      </c>
      <c r="F227" t="s">
        <v>26</v>
      </c>
      <c r="G227" t="s">
        <v>21</v>
      </c>
      <c r="H227">
        <v>23.65</v>
      </c>
      <c r="I227">
        <v>54</v>
      </c>
      <c r="J227">
        <f t="shared" si="6"/>
        <v>1277.0999999999999</v>
      </c>
      <c r="K227">
        <v>2053.4</v>
      </c>
      <c r="L227" s="29">
        <f>K227-((K227*P227)/100)</f>
        <v>1687.2787800000001</v>
      </c>
      <c r="M227" s="15">
        <f t="shared" si="7"/>
        <v>0.76254737228426472</v>
      </c>
      <c r="N227">
        <v>1286.6300000000001</v>
      </c>
      <c r="O227" t="s">
        <v>38</v>
      </c>
      <c r="P227">
        <v>17.829999999999998</v>
      </c>
      <c r="Q227">
        <v>49.33</v>
      </c>
      <c r="R227">
        <v>1</v>
      </c>
      <c r="S227">
        <v>8</v>
      </c>
      <c r="T227">
        <v>7.45</v>
      </c>
    </row>
    <row r="228" spans="1:20">
      <c r="A228">
        <v>1227</v>
      </c>
      <c r="B228" s="1">
        <v>44423</v>
      </c>
      <c r="C228" t="s">
        <v>46</v>
      </c>
      <c r="D228" t="s">
        <v>48</v>
      </c>
      <c r="E228" t="s">
        <v>29</v>
      </c>
      <c r="F228" t="s">
        <v>20</v>
      </c>
      <c r="G228" t="s">
        <v>39</v>
      </c>
      <c r="H228">
        <v>77.14</v>
      </c>
      <c r="I228">
        <v>11</v>
      </c>
      <c r="J228">
        <f t="shared" si="6"/>
        <v>848.54</v>
      </c>
      <c r="K228">
        <v>4765.6899999999996</v>
      </c>
      <c r="L228" s="29">
        <f>K228-((K228*P228)/100)</f>
        <v>4085.1494679999996</v>
      </c>
      <c r="M228" s="15">
        <f t="shared" si="7"/>
        <v>0.1737561882521553</v>
      </c>
      <c r="N228">
        <v>709.82</v>
      </c>
      <c r="O228" t="s">
        <v>38</v>
      </c>
      <c r="P228">
        <v>14.28</v>
      </c>
      <c r="Q228">
        <v>48.01</v>
      </c>
      <c r="R228">
        <v>5</v>
      </c>
      <c r="S228">
        <v>26</v>
      </c>
      <c r="T228">
        <v>4.88</v>
      </c>
    </row>
    <row r="229" spans="1:20">
      <c r="A229">
        <v>1228</v>
      </c>
      <c r="B229" s="1">
        <v>44424</v>
      </c>
      <c r="C229" t="s">
        <v>51</v>
      </c>
      <c r="D229" t="s">
        <v>18</v>
      </c>
      <c r="E229" t="s">
        <v>19</v>
      </c>
      <c r="F229" t="s">
        <v>33</v>
      </c>
      <c r="G229" t="s">
        <v>21</v>
      </c>
      <c r="H229">
        <v>64.55</v>
      </c>
      <c r="I229">
        <v>54</v>
      </c>
      <c r="J229">
        <f t="shared" si="6"/>
        <v>3485.7</v>
      </c>
      <c r="K229">
        <v>2106.71</v>
      </c>
      <c r="L229" s="29">
        <f>K229-((K229*P229)/100)</f>
        <v>1925.322269</v>
      </c>
      <c r="M229" s="15">
        <f t="shared" si="7"/>
        <v>0.50808117464308</v>
      </c>
      <c r="N229">
        <v>978.22</v>
      </c>
      <c r="O229" t="s">
        <v>31</v>
      </c>
      <c r="P229">
        <v>8.61</v>
      </c>
      <c r="Q229">
        <v>27.82</v>
      </c>
      <c r="R229">
        <v>3</v>
      </c>
      <c r="S229">
        <v>4</v>
      </c>
      <c r="T229">
        <v>3.69</v>
      </c>
    </row>
    <row r="230" spans="1:20">
      <c r="A230">
        <v>1229</v>
      </c>
      <c r="B230" s="1">
        <v>44425</v>
      </c>
      <c r="C230" t="s">
        <v>51</v>
      </c>
      <c r="D230" t="s">
        <v>49</v>
      </c>
      <c r="E230" t="s">
        <v>25</v>
      </c>
      <c r="F230" t="s">
        <v>26</v>
      </c>
      <c r="G230" t="s">
        <v>44</v>
      </c>
      <c r="H230">
        <v>61.4</v>
      </c>
      <c r="I230">
        <v>33</v>
      </c>
      <c r="J230">
        <f t="shared" si="6"/>
        <v>2026.2</v>
      </c>
      <c r="K230">
        <v>3407.57</v>
      </c>
      <c r="L230" s="29">
        <f>K230-((K230*P230)/100)</f>
        <v>2728.4412990000001</v>
      </c>
      <c r="M230" s="15">
        <f t="shared" si="7"/>
        <v>0.34286242491009883</v>
      </c>
      <c r="N230">
        <v>935.48</v>
      </c>
      <c r="O230" t="s">
        <v>38</v>
      </c>
      <c r="P230">
        <v>19.93</v>
      </c>
      <c r="Q230">
        <v>48.22</v>
      </c>
      <c r="R230">
        <v>3</v>
      </c>
      <c r="S230">
        <v>5</v>
      </c>
      <c r="T230">
        <v>2.38</v>
      </c>
    </row>
    <row r="231" spans="1:20">
      <c r="A231">
        <v>1230</v>
      </c>
      <c r="B231" s="1">
        <v>44426</v>
      </c>
      <c r="C231" t="s">
        <v>27</v>
      </c>
      <c r="D231" t="s">
        <v>18</v>
      </c>
      <c r="E231" t="s">
        <v>19</v>
      </c>
      <c r="F231" t="s">
        <v>20</v>
      </c>
      <c r="G231" t="s">
        <v>47</v>
      </c>
      <c r="H231">
        <v>23.63</v>
      </c>
      <c r="I231">
        <v>10</v>
      </c>
      <c r="J231">
        <f t="shared" si="6"/>
        <v>236.29999999999998</v>
      </c>
      <c r="K231">
        <v>488.2</v>
      </c>
      <c r="L231" s="29">
        <f>K231-((K231*P231)/100)</f>
        <v>483.90384</v>
      </c>
      <c r="M231" s="15">
        <f t="shared" si="7"/>
        <v>1.0653769558844584</v>
      </c>
      <c r="N231">
        <v>515.54</v>
      </c>
      <c r="O231" t="s">
        <v>38</v>
      </c>
      <c r="P231">
        <v>0.88</v>
      </c>
      <c r="Q231">
        <v>21.87</v>
      </c>
      <c r="R231">
        <v>2</v>
      </c>
      <c r="S231">
        <v>25</v>
      </c>
      <c r="T231">
        <v>0.01</v>
      </c>
    </row>
    <row r="232" spans="1:20">
      <c r="A232">
        <v>1231</v>
      </c>
      <c r="B232" s="1">
        <v>44427</v>
      </c>
      <c r="C232" t="s">
        <v>17</v>
      </c>
      <c r="D232" t="s">
        <v>28</v>
      </c>
      <c r="E232" t="s">
        <v>29</v>
      </c>
      <c r="F232" t="s">
        <v>20</v>
      </c>
      <c r="G232" t="s">
        <v>34</v>
      </c>
      <c r="H232">
        <v>70.739999999999995</v>
      </c>
      <c r="I232">
        <v>18</v>
      </c>
      <c r="J232">
        <f t="shared" si="6"/>
        <v>1273.32</v>
      </c>
      <c r="K232">
        <v>3048.88</v>
      </c>
      <c r="L232" s="29">
        <f>K232-((K232*P232)/100)</f>
        <v>2441.5431040000003</v>
      </c>
      <c r="M232" s="15">
        <f t="shared" si="7"/>
        <v>0.37252260609690219</v>
      </c>
      <c r="N232">
        <v>909.53</v>
      </c>
      <c r="O232" t="s">
        <v>22</v>
      </c>
      <c r="P232">
        <v>19.920000000000002</v>
      </c>
      <c r="Q232">
        <v>28.41</v>
      </c>
      <c r="R232">
        <v>4</v>
      </c>
      <c r="S232">
        <v>21</v>
      </c>
      <c r="T232">
        <v>6.55</v>
      </c>
    </row>
    <row r="233" spans="1:20">
      <c r="A233">
        <v>1232</v>
      </c>
      <c r="B233" s="1">
        <v>44428</v>
      </c>
      <c r="C233" t="s">
        <v>46</v>
      </c>
      <c r="D233" t="s">
        <v>43</v>
      </c>
      <c r="E233" t="s">
        <v>19</v>
      </c>
      <c r="F233" t="s">
        <v>33</v>
      </c>
      <c r="G233" t="s">
        <v>21</v>
      </c>
      <c r="H233">
        <v>41.48</v>
      </c>
      <c r="I233">
        <v>59</v>
      </c>
      <c r="J233">
        <f t="shared" si="6"/>
        <v>2447.3199999999997</v>
      </c>
      <c r="K233">
        <v>3634.61</v>
      </c>
      <c r="L233" s="29">
        <f>K233-((K233*P233)/100)</f>
        <v>3606.6235030000003</v>
      </c>
      <c r="M233" s="15">
        <f t="shared" si="7"/>
        <v>0.27497186750296626</v>
      </c>
      <c r="N233">
        <v>991.72</v>
      </c>
      <c r="O233" t="s">
        <v>31</v>
      </c>
      <c r="P233">
        <v>0.77</v>
      </c>
      <c r="Q233">
        <v>27.13</v>
      </c>
      <c r="R233">
        <v>4</v>
      </c>
      <c r="S233">
        <v>24</v>
      </c>
      <c r="T233">
        <v>2.42</v>
      </c>
    </row>
    <row r="234" spans="1:20">
      <c r="A234">
        <v>1233</v>
      </c>
      <c r="B234" s="1">
        <v>44429</v>
      </c>
      <c r="C234" t="s">
        <v>46</v>
      </c>
      <c r="D234" t="s">
        <v>18</v>
      </c>
      <c r="E234" t="s">
        <v>25</v>
      </c>
      <c r="F234" t="s">
        <v>33</v>
      </c>
      <c r="G234" t="s">
        <v>37</v>
      </c>
      <c r="H234">
        <v>42.19</v>
      </c>
      <c r="I234">
        <v>97</v>
      </c>
      <c r="J234">
        <f t="shared" si="6"/>
        <v>4092.43</v>
      </c>
      <c r="K234">
        <v>261.86</v>
      </c>
      <c r="L234" s="29">
        <f>K234-((K234*P234)/100)</f>
        <v>226.19466800000001</v>
      </c>
      <c r="M234" s="15">
        <f t="shared" si="7"/>
        <v>0.81381228668042704</v>
      </c>
      <c r="N234">
        <v>184.08</v>
      </c>
      <c r="O234" t="s">
        <v>38</v>
      </c>
      <c r="P234">
        <v>13.62</v>
      </c>
      <c r="Q234">
        <v>40.15</v>
      </c>
      <c r="R234">
        <v>1</v>
      </c>
      <c r="S234">
        <v>11</v>
      </c>
      <c r="T234">
        <v>0.04</v>
      </c>
    </row>
    <row r="235" spans="1:20">
      <c r="A235">
        <v>1234</v>
      </c>
      <c r="B235" s="1">
        <v>44430</v>
      </c>
      <c r="C235" t="s">
        <v>32</v>
      </c>
      <c r="D235" t="s">
        <v>40</v>
      </c>
      <c r="E235" t="s">
        <v>36</v>
      </c>
      <c r="F235" t="s">
        <v>33</v>
      </c>
      <c r="G235" t="s">
        <v>47</v>
      </c>
      <c r="H235">
        <v>15.94</v>
      </c>
      <c r="I235">
        <v>71</v>
      </c>
      <c r="J235">
        <f t="shared" si="6"/>
        <v>1131.74</v>
      </c>
      <c r="K235">
        <v>3788.8</v>
      </c>
      <c r="L235" s="29">
        <f>K235-((K235*P235)/100)</f>
        <v>3704.3097600000001</v>
      </c>
      <c r="M235" s="15">
        <f t="shared" si="7"/>
        <v>0.29151989708333681</v>
      </c>
      <c r="N235">
        <v>1079.8800000000001</v>
      </c>
      <c r="O235" t="s">
        <v>38</v>
      </c>
      <c r="P235">
        <v>2.23</v>
      </c>
      <c r="Q235">
        <v>95.45</v>
      </c>
      <c r="R235">
        <v>1</v>
      </c>
      <c r="S235">
        <v>16</v>
      </c>
      <c r="T235">
        <v>6.42</v>
      </c>
    </row>
    <row r="236" spans="1:20">
      <c r="A236">
        <v>1235</v>
      </c>
      <c r="B236" s="1">
        <v>44431</v>
      </c>
      <c r="C236" t="s">
        <v>27</v>
      </c>
      <c r="D236" t="s">
        <v>49</v>
      </c>
      <c r="E236" t="s">
        <v>29</v>
      </c>
      <c r="F236" t="s">
        <v>33</v>
      </c>
      <c r="G236" t="s">
        <v>37</v>
      </c>
      <c r="H236">
        <v>37.92</v>
      </c>
      <c r="I236">
        <v>81</v>
      </c>
      <c r="J236">
        <f t="shared" si="6"/>
        <v>3071.52</v>
      </c>
      <c r="K236">
        <v>3119.69</v>
      </c>
      <c r="L236" s="29">
        <f>K236-((K236*P236)/100)</f>
        <v>2870.738738</v>
      </c>
      <c r="M236" s="15">
        <f t="shared" si="7"/>
        <v>0.15606784207473218</v>
      </c>
      <c r="N236">
        <v>448.03</v>
      </c>
      <c r="O236" t="s">
        <v>38</v>
      </c>
      <c r="P236">
        <v>7.98</v>
      </c>
      <c r="Q236">
        <v>15.99</v>
      </c>
      <c r="R236">
        <v>3</v>
      </c>
      <c r="S236">
        <v>21</v>
      </c>
      <c r="T236">
        <v>7.01</v>
      </c>
    </row>
    <row r="237" spans="1:20">
      <c r="A237">
        <v>1236</v>
      </c>
      <c r="B237" s="1">
        <v>44432</v>
      </c>
      <c r="C237" t="s">
        <v>50</v>
      </c>
      <c r="D237" t="s">
        <v>40</v>
      </c>
      <c r="E237" t="s">
        <v>25</v>
      </c>
      <c r="F237" t="s">
        <v>20</v>
      </c>
      <c r="G237" t="s">
        <v>34</v>
      </c>
      <c r="H237">
        <v>75.88</v>
      </c>
      <c r="I237">
        <v>68</v>
      </c>
      <c r="J237">
        <f t="shared" si="6"/>
        <v>5159.84</v>
      </c>
      <c r="K237">
        <v>3904.26</v>
      </c>
      <c r="L237" s="29">
        <f>K237-((K237*P237)/100)</f>
        <v>3721.5406320000002</v>
      </c>
      <c r="M237" s="15">
        <f t="shared" si="7"/>
        <v>0.28318916927520466</v>
      </c>
      <c r="N237">
        <v>1053.9000000000001</v>
      </c>
      <c r="O237" t="s">
        <v>31</v>
      </c>
      <c r="P237">
        <v>4.68</v>
      </c>
      <c r="Q237">
        <v>40.840000000000003</v>
      </c>
      <c r="R237">
        <v>5</v>
      </c>
      <c r="S237">
        <v>14</v>
      </c>
      <c r="T237">
        <v>6.47</v>
      </c>
    </row>
    <row r="238" spans="1:20">
      <c r="A238">
        <v>1237</v>
      </c>
      <c r="B238" s="1">
        <v>44433</v>
      </c>
      <c r="C238" t="s">
        <v>50</v>
      </c>
      <c r="D238" t="s">
        <v>24</v>
      </c>
      <c r="E238" t="s">
        <v>36</v>
      </c>
      <c r="F238" t="s">
        <v>20</v>
      </c>
      <c r="G238" t="s">
        <v>34</v>
      </c>
      <c r="H238">
        <v>59.4</v>
      </c>
      <c r="I238">
        <v>97</v>
      </c>
      <c r="J238">
        <f t="shared" si="6"/>
        <v>5761.8</v>
      </c>
      <c r="K238">
        <v>1206.4100000000001</v>
      </c>
      <c r="L238" s="29">
        <f>K238-((K238*P238)/100)</f>
        <v>1042.0969580000001</v>
      </c>
      <c r="M238" s="15">
        <f t="shared" si="7"/>
        <v>0.11318524547501845</v>
      </c>
      <c r="N238">
        <v>117.95</v>
      </c>
      <c r="O238" t="s">
        <v>22</v>
      </c>
      <c r="P238">
        <v>13.62</v>
      </c>
      <c r="Q238">
        <v>91.24</v>
      </c>
      <c r="R238">
        <v>4</v>
      </c>
      <c r="S238">
        <v>11</v>
      </c>
      <c r="T238">
        <v>7.03</v>
      </c>
    </row>
    <row r="239" spans="1:20">
      <c r="A239">
        <v>1238</v>
      </c>
      <c r="B239" s="1">
        <v>44434</v>
      </c>
      <c r="C239" t="s">
        <v>50</v>
      </c>
      <c r="D239" t="s">
        <v>28</v>
      </c>
      <c r="E239" t="s">
        <v>25</v>
      </c>
      <c r="F239" t="s">
        <v>26</v>
      </c>
      <c r="G239" t="s">
        <v>30</v>
      </c>
      <c r="H239">
        <v>68.989999999999995</v>
      </c>
      <c r="I239">
        <v>91</v>
      </c>
      <c r="J239">
        <f t="shared" si="6"/>
        <v>6278.0899999999992</v>
      </c>
      <c r="K239">
        <v>500.07</v>
      </c>
      <c r="L239" s="29">
        <f>K239-((K239*P239)/100)</f>
        <v>460.96452599999998</v>
      </c>
      <c r="M239" s="15">
        <f t="shared" si="7"/>
        <v>1.6703020657168748</v>
      </c>
      <c r="N239">
        <v>769.95</v>
      </c>
      <c r="O239" t="s">
        <v>22</v>
      </c>
      <c r="P239">
        <v>7.82</v>
      </c>
      <c r="Q239">
        <v>62.05</v>
      </c>
      <c r="R239">
        <v>4</v>
      </c>
      <c r="S239">
        <v>29</v>
      </c>
      <c r="T239">
        <v>6.01</v>
      </c>
    </row>
    <row r="240" spans="1:20">
      <c r="A240">
        <v>1239</v>
      </c>
      <c r="B240" s="1">
        <v>44435</v>
      </c>
      <c r="C240" t="s">
        <v>32</v>
      </c>
      <c r="D240" t="s">
        <v>43</v>
      </c>
      <c r="E240" t="s">
        <v>19</v>
      </c>
      <c r="F240" t="s">
        <v>26</v>
      </c>
      <c r="G240" t="s">
        <v>39</v>
      </c>
      <c r="H240">
        <v>23.81</v>
      </c>
      <c r="I240">
        <v>58</v>
      </c>
      <c r="J240">
        <f t="shared" si="6"/>
        <v>1380.98</v>
      </c>
      <c r="K240">
        <v>686.01</v>
      </c>
      <c r="L240" s="29">
        <f>K240-((K240*P240)/100)</f>
        <v>651.43509599999993</v>
      </c>
      <c r="M240" s="15">
        <f t="shared" si="7"/>
        <v>0.93309372450513484</v>
      </c>
      <c r="N240">
        <v>607.85</v>
      </c>
      <c r="O240" t="s">
        <v>31</v>
      </c>
      <c r="P240">
        <v>5.04</v>
      </c>
      <c r="Q240">
        <v>39.86</v>
      </c>
      <c r="R240">
        <v>5</v>
      </c>
      <c r="S240">
        <v>22</v>
      </c>
      <c r="T240">
        <v>1.96</v>
      </c>
    </row>
    <row r="241" spans="1:20">
      <c r="A241">
        <v>1240</v>
      </c>
      <c r="B241" s="1">
        <v>44436</v>
      </c>
      <c r="C241" t="s">
        <v>45</v>
      </c>
      <c r="D241" t="s">
        <v>28</v>
      </c>
      <c r="E241" t="s">
        <v>29</v>
      </c>
      <c r="F241" t="s">
        <v>33</v>
      </c>
      <c r="G241" t="s">
        <v>37</v>
      </c>
      <c r="H241">
        <v>35.19</v>
      </c>
      <c r="I241">
        <v>68</v>
      </c>
      <c r="J241">
        <f t="shared" si="6"/>
        <v>2392.92</v>
      </c>
      <c r="K241">
        <v>4186.2</v>
      </c>
      <c r="L241" s="29">
        <f>K241-((K241*P241)/100)</f>
        <v>4029.6361199999997</v>
      </c>
      <c r="M241" s="15">
        <f t="shared" si="7"/>
        <v>7.0182515636176113E-2</v>
      </c>
      <c r="N241">
        <v>282.81</v>
      </c>
      <c r="O241" t="s">
        <v>38</v>
      </c>
      <c r="P241">
        <v>3.74</v>
      </c>
      <c r="Q241">
        <v>78.55</v>
      </c>
      <c r="R241">
        <v>1</v>
      </c>
      <c r="S241">
        <v>9</v>
      </c>
      <c r="T241">
        <v>6.5</v>
      </c>
    </row>
    <row r="242" spans="1:20">
      <c r="A242">
        <v>1241</v>
      </c>
      <c r="B242" s="1">
        <v>44437</v>
      </c>
      <c r="C242" t="s">
        <v>50</v>
      </c>
      <c r="D242" t="s">
        <v>48</v>
      </c>
      <c r="E242" t="s">
        <v>25</v>
      </c>
      <c r="F242" t="s">
        <v>26</v>
      </c>
      <c r="G242" t="s">
        <v>37</v>
      </c>
      <c r="H242">
        <v>20.81</v>
      </c>
      <c r="I242">
        <v>45</v>
      </c>
      <c r="J242">
        <f t="shared" si="6"/>
        <v>936.44999999999993</v>
      </c>
      <c r="K242">
        <v>2221.9899999999998</v>
      </c>
      <c r="L242" s="29">
        <f>K242-((K242*P242)/100)</f>
        <v>1922.6879469999999</v>
      </c>
      <c r="M242" s="15">
        <f t="shared" si="7"/>
        <v>0.19254814624372324</v>
      </c>
      <c r="N242">
        <v>370.21</v>
      </c>
      <c r="O242" t="s">
        <v>31</v>
      </c>
      <c r="P242">
        <v>13.47</v>
      </c>
      <c r="Q242">
        <v>8.18</v>
      </c>
      <c r="R242">
        <v>2</v>
      </c>
      <c r="S242">
        <v>10</v>
      </c>
      <c r="T242">
        <v>9.98</v>
      </c>
    </row>
    <row r="243" spans="1:20">
      <c r="A243">
        <v>1242</v>
      </c>
      <c r="B243" s="1">
        <v>44438</v>
      </c>
      <c r="C243" t="s">
        <v>42</v>
      </c>
      <c r="D243" t="s">
        <v>28</v>
      </c>
      <c r="E243" t="s">
        <v>29</v>
      </c>
      <c r="F243" t="s">
        <v>20</v>
      </c>
      <c r="G243" t="s">
        <v>39</v>
      </c>
      <c r="H243">
        <v>8.18</v>
      </c>
      <c r="I243">
        <v>63</v>
      </c>
      <c r="J243">
        <f t="shared" si="6"/>
        <v>515.34</v>
      </c>
      <c r="K243">
        <v>3683.98</v>
      </c>
      <c r="L243" s="29">
        <f>K243-((K243*P243)/100)</f>
        <v>3209.8517740000002</v>
      </c>
      <c r="M243" s="15">
        <f t="shared" si="7"/>
        <v>0.41458923766490408</v>
      </c>
      <c r="N243">
        <v>1330.77</v>
      </c>
      <c r="O243" t="s">
        <v>22</v>
      </c>
      <c r="P243">
        <v>12.87</v>
      </c>
      <c r="Q243">
        <v>11.84</v>
      </c>
      <c r="R243">
        <v>2</v>
      </c>
      <c r="S243">
        <v>8</v>
      </c>
      <c r="T243">
        <v>6.46</v>
      </c>
    </row>
    <row r="244" spans="1:20">
      <c r="A244">
        <v>1243</v>
      </c>
      <c r="B244" s="1">
        <v>44439</v>
      </c>
      <c r="C244" t="s">
        <v>46</v>
      </c>
      <c r="D244" t="s">
        <v>43</v>
      </c>
      <c r="E244" t="s">
        <v>36</v>
      </c>
      <c r="F244" t="s">
        <v>20</v>
      </c>
      <c r="G244" t="s">
        <v>47</v>
      </c>
      <c r="H244">
        <v>25.1</v>
      </c>
      <c r="I244">
        <v>51</v>
      </c>
      <c r="J244">
        <f t="shared" si="6"/>
        <v>1280.1000000000001</v>
      </c>
      <c r="K244">
        <v>3216.88</v>
      </c>
      <c r="L244" s="29">
        <f>K244-((K244*P244)/100)</f>
        <v>3158.3327840000002</v>
      </c>
      <c r="M244" s="15">
        <f t="shared" si="7"/>
        <v>0.25230400166722899</v>
      </c>
      <c r="N244">
        <v>796.86</v>
      </c>
      <c r="O244" t="s">
        <v>22</v>
      </c>
      <c r="P244">
        <v>1.82</v>
      </c>
      <c r="Q244">
        <v>47.73</v>
      </c>
      <c r="R244">
        <v>2</v>
      </c>
      <c r="S244">
        <v>15</v>
      </c>
      <c r="T244">
        <v>7.15</v>
      </c>
    </row>
    <row r="245" spans="1:20">
      <c r="A245">
        <v>1244</v>
      </c>
      <c r="B245" s="1">
        <v>44440</v>
      </c>
      <c r="C245" t="s">
        <v>32</v>
      </c>
      <c r="D245" t="s">
        <v>48</v>
      </c>
      <c r="E245" t="s">
        <v>29</v>
      </c>
      <c r="F245" t="s">
        <v>26</v>
      </c>
      <c r="G245" t="s">
        <v>39</v>
      </c>
      <c r="H245">
        <v>20.73</v>
      </c>
      <c r="I245">
        <v>75</v>
      </c>
      <c r="J245">
        <f t="shared" si="6"/>
        <v>1554.75</v>
      </c>
      <c r="K245">
        <v>3601.13</v>
      </c>
      <c r="L245" s="29">
        <f>K245-((K245*P245)/100)</f>
        <v>3519.0242360000002</v>
      </c>
      <c r="M245" s="15">
        <f t="shared" si="7"/>
        <v>0.33038988140688669</v>
      </c>
      <c r="N245">
        <v>1162.6500000000001</v>
      </c>
      <c r="O245" t="s">
        <v>31</v>
      </c>
      <c r="P245">
        <v>2.2799999999999998</v>
      </c>
      <c r="Q245">
        <v>10.73</v>
      </c>
      <c r="R245">
        <v>4</v>
      </c>
      <c r="S245">
        <v>19</v>
      </c>
      <c r="T245">
        <v>6.4</v>
      </c>
    </row>
    <row r="246" spans="1:20">
      <c r="A246">
        <v>1245</v>
      </c>
      <c r="B246" s="1">
        <v>44441</v>
      </c>
      <c r="C246" t="s">
        <v>27</v>
      </c>
      <c r="D246" t="s">
        <v>52</v>
      </c>
      <c r="E246" t="s">
        <v>25</v>
      </c>
      <c r="F246" t="s">
        <v>20</v>
      </c>
      <c r="G246" t="s">
        <v>34</v>
      </c>
      <c r="H246">
        <v>29.58</v>
      </c>
      <c r="I246">
        <v>86</v>
      </c>
      <c r="J246">
        <f t="shared" si="6"/>
        <v>2543.8799999999997</v>
      </c>
      <c r="K246">
        <v>4884.4799999999996</v>
      </c>
      <c r="L246" s="29">
        <f>K246-((K246*P246)/100)</f>
        <v>4665.1668479999998</v>
      </c>
      <c r="M246" s="15">
        <f t="shared" si="7"/>
        <v>0.19360722337020261</v>
      </c>
      <c r="N246">
        <v>903.21</v>
      </c>
      <c r="O246" t="s">
        <v>22</v>
      </c>
      <c r="P246">
        <v>4.49</v>
      </c>
      <c r="Q246">
        <v>68.08</v>
      </c>
      <c r="R246">
        <v>4</v>
      </c>
      <c r="S246">
        <v>10</v>
      </c>
      <c r="T246">
        <v>7.48</v>
      </c>
    </row>
    <row r="247" spans="1:20">
      <c r="A247">
        <v>1246</v>
      </c>
      <c r="B247" s="1">
        <v>44442</v>
      </c>
      <c r="C247" t="s">
        <v>42</v>
      </c>
      <c r="D247" t="s">
        <v>43</v>
      </c>
      <c r="E247" t="s">
        <v>36</v>
      </c>
      <c r="F247" t="s">
        <v>20</v>
      </c>
      <c r="G247" t="s">
        <v>21</v>
      </c>
      <c r="H247">
        <v>60.72</v>
      </c>
      <c r="I247">
        <v>71</v>
      </c>
      <c r="J247">
        <f t="shared" si="6"/>
        <v>4311.12</v>
      </c>
      <c r="K247">
        <v>4497.3100000000004</v>
      </c>
      <c r="L247" s="29">
        <f>K247-((K247*P247)/100)</f>
        <v>3848.7978980000003</v>
      </c>
      <c r="M247" s="15">
        <f t="shared" si="7"/>
        <v>0.25004430617156814</v>
      </c>
      <c r="N247">
        <v>962.37</v>
      </c>
      <c r="O247" t="s">
        <v>38</v>
      </c>
      <c r="P247">
        <v>14.42</v>
      </c>
      <c r="Q247">
        <v>58.65</v>
      </c>
      <c r="R247">
        <v>5</v>
      </c>
      <c r="S247">
        <v>5</v>
      </c>
      <c r="T247">
        <v>7.67</v>
      </c>
    </row>
    <row r="248" spans="1:20">
      <c r="A248">
        <v>1247</v>
      </c>
      <c r="B248" s="1">
        <v>44443</v>
      </c>
      <c r="C248" t="s">
        <v>32</v>
      </c>
      <c r="D248" t="s">
        <v>48</v>
      </c>
      <c r="E248" t="s">
        <v>29</v>
      </c>
      <c r="F248" t="s">
        <v>20</v>
      </c>
      <c r="G248" t="s">
        <v>47</v>
      </c>
      <c r="H248">
        <v>8.41</v>
      </c>
      <c r="I248">
        <v>53</v>
      </c>
      <c r="J248">
        <f t="shared" si="6"/>
        <v>445.73</v>
      </c>
      <c r="K248">
        <v>485.78</v>
      </c>
      <c r="L248" s="29">
        <f>K248-((K248*P248)/100)</f>
        <v>443.46856199999996</v>
      </c>
      <c r="M248" s="15">
        <f t="shared" si="7"/>
        <v>0.77534244693539289</v>
      </c>
      <c r="N248">
        <v>343.84</v>
      </c>
      <c r="O248" t="s">
        <v>22</v>
      </c>
      <c r="P248">
        <v>8.7100000000000009</v>
      </c>
      <c r="Q248">
        <v>98.93</v>
      </c>
      <c r="R248">
        <v>2</v>
      </c>
      <c r="S248">
        <v>18</v>
      </c>
      <c r="T248">
        <v>8.74</v>
      </c>
    </row>
    <row r="249" spans="1:20">
      <c r="A249">
        <v>1248</v>
      </c>
      <c r="B249" s="1">
        <v>44444</v>
      </c>
      <c r="C249" t="s">
        <v>42</v>
      </c>
      <c r="D249" t="s">
        <v>40</v>
      </c>
      <c r="E249" t="s">
        <v>29</v>
      </c>
      <c r="F249" t="s">
        <v>33</v>
      </c>
      <c r="G249" t="s">
        <v>41</v>
      </c>
      <c r="H249">
        <v>39.43</v>
      </c>
      <c r="I249">
        <v>26</v>
      </c>
      <c r="J249">
        <f t="shared" si="6"/>
        <v>1025.18</v>
      </c>
      <c r="K249">
        <v>3567.91</v>
      </c>
      <c r="L249" s="29">
        <f>K249-((K249*P249)/100)</f>
        <v>3450.5257609999999</v>
      </c>
      <c r="M249" s="15">
        <f t="shared" si="7"/>
        <v>0.40025494537961226</v>
      </c>
      <c r="N249">
        <v>1381.09</v>
      </c>
      <c r="O249" t="s">
        <v>22</v>
      </c>
      <c r="P249">
        <v>3.29</v>
      </c>
      <c r="Q249">
        <v>88.38</v>
      </c>
      <c r="R249">
        <v>5</v>
      </c>
      <c r="S249">
        <v>5</v>
      </c>
      <c r="T249">
        <v>6.29</v>
      </c>
    </row>
    <row r="250" spans="1:20">
      <c r="A250">
        <v>1249</v>
      </c>
      <c r="B250" s="1">
        <v>44445</v>
      </c>
      <c r="C250" t="s">
        <v>27</v>
      </c>
      <c r="D250" t="s">
        <v>52</v>
      </c>
      <c r="E250" t="s">
        <v>29</v>
      </c>
      <c r="F250" t="s">
        <v>20</v>
      </c>
      <c r="G250" t="s">
        <v>21</v>
      </c>
      <c r="H250">
        <v>51.17</v>
      </c>
      <c r="I250">
        <v>44</v>
      </c>
      <c r="J250">
        <f t="shared" si="6"/>
        <v>2251.48</v>
      </c>
      <c r="K250">
        <v>2950.21</v>
      </c>
      <c r="L250" s="29">
        <f>K250-((K250*P250)/100)</f>
        <v>2880.290023</v>
      </c>
      <c r="M250" s="15">
        <f t="shared" si="7"/>
        <v>0.3966996347159169</v>
      </c>
      <c r="N250">
        <v>1142.6099999999999</v>
      </c>
      <c r="O250" t="s">
        <v>38</v>
      </c>
      <c r="P250">
        <v>2.37</v>
      </c>
      <c r="Q250">
        <v>70.42</v>
      </c>
      <c r="R250">
        <v>5</v>
      </c>
      <c r="S250">
        <v>15</v>
      </c>
      <c r="T250">
        <v>7.6</v>
      </c>
    </row>
    <row r="251" spans="1:20">
      <c r="A251">
        <v>1250</v>
      </c>
      <c r="B251" s="1">
        <v>44446</v>
      </c>
      <c r="C251" t="s">
        <v>17</v>
      </c>
      <c r="D251" t="s">
        <v>48</v>
      </c>
      <c r="E251" t="s">
        <v>36</v>
      </c>
      <c r="F251" t="s">
        <v>33</v>
      </c>
      <c r="G251" t="s">
        <v>34</v>
      </c>
      <c r="H251">
        <v>55.36</v>
      </c>
      <c r="I251">
        <v>65</v>
      </c>
      <c r="J251">
        <f t="shared" si="6"/>
        <v>3598.4</v>
      </c>
      <c r="K251">
        <v>3543.8</v>
      </c>
      <c r="L251" s="29">
        <f>K251-((K251*P251)/100)</f>
        <v>3479.3028400000003</v>
      </c>
      <c r="M251" s="15">
        <f t="shared" si="7"/>
        <v>2.5870125177146121E-2</v>
      </c>
      <c r="N251">
        <v>90.01</v>
      </c>
      <c r="O251" t="s">
        <v>38</v>
      </c>
      <c r="P251">
        <v>1.82</v>
      </c>
      <c r="Q251">
        <v>38.97</v>
      </c>
      <c r="R251">
        <v>1</v>
      </c>
      <c r="S251">
        <v>16</v>
      </c>
      <c r="T251">
        <v>5.29</v>
      </c>
    </row>
    <row r="252" spans="1:20">
      <c r="A252">
        <v>1251</v>
      </c>
      <c r="B252" s="1">
        <v>44447</v>
      </c>
      <c r="C252" t="s">
        <v>35</v>
      </c>
      <c r="D252" t="s">
        <v>48</v>
      </c>
      <c r="E252" t="s">
        <v>36</v>
      </c>
      <c r="F252" t="s">
        <v>20</v>
      </c>
      <c r="G252" t="s">
        <v>34</v>
      </c>
      <c r="H252">
        <v>18.940000000000001</v>
      </c>
      <c r="I252">
        <v>21</v>
      </c>
      <c r="J252">
        <f t="shared" si="6"/>
        <v>397.74</v>
      </c>
      <c r="K252">
        <v>1539.37</v>
      </c>
      <c r="L252" s="29">
        <f>K252-((K252*P252)/100)</f>
        <v>1307.0790669999999</v>
      </c>
      <c r="M252" s="15">
        <f t="shared" si="7"/>
        <v>0.69184032001638662</v>
      </c>
      <c r="N252">
        <v>904.29</v>
      </c>
      <c r="O252" t="s">
        <v>38</v>
      </c>
      <c r="P252">
        <v>15.09</v>
      </c>
      <c r="Q252">
        <v>79.430000000000007</v>
      </c>
      <c r="R252">
        <v>2</v>
      </c>
      <c r="S252">
        <v>14</v>
      </c>
      <c r="T252">
        <v>1.51</v>
      </c>
    </row>
    <row r="253" spans="1:20">
      <c r="A253">
        <v>1252</v>
      </c>
      <c r="B253" s="1">
        <v>44448</v>
      </c>
      <c r="C253" t="s">
        <v>35</v>
      </c>
      <c r="D253" t="s">
        <v>49</v>
      </c>
      <c r="E253" t="s">
        <v>29</v>
      </c>
      <c r="F253" t="s">
        <v>20</v>
      </c>
      <c r="G253" t="s">
        <v>37</v>
      </c>
      <c r="H253">
        <v>80.849999999999994</v>
      </c>
      <c r="I253">
        <v>90</v>
      </c>
      <c r="J253">
        <f t="shared" si="6"/>
        <v>7276.4999999999991</v>
      </c>
      <c r="K253">
        <v>4250.95</v>
      </c>
      <c r="L253" s="29">
        <f>K253-((K253*P253)/100)</f>
        <v>3650.2907649999997</v>
      </c>
      <c r="M253" s="15">
        <f t="shared" si="7"/>
        <v>0.14882650040071535</v>
      </c>
      <c r="N253">
        <v>543.26</v>
      </c>
      <c r="O253" t="s">
        <v>22</v>
      </c>
      <c r="P253">
        <v>14.13</v>
      </c>
      <c r="Q253">
        <v>72.27</v>
      </c>
      <c r="R253">
        <v>3</v>
      </c>
      <c r="S253">
        <v>22</v>
      </c>
      <c r="T253">
        <v>8.4700000000000006</v>
      </c>
    </row>
    <row r="254" spans="1:20">
      <c r="A254">
        <v>1253</v>
      </c>
      <c r="B254" s="1">
        <v>44449</v>
      </c>
      <c r="C254" t="s">
        <v>27</v>
      </c>
      <c r="D254" t="s">
        <v>24</v>
      </c>
      <c r="E254" t="s">
        <v>36</v>
      </c>
      <c r="F254" t="s">
        <v>33</v>
      </c>
      <c r="G254" t="s">
        <v>47</v>
      </c>
      <c r="H254">
        <v>44.8</v>
      </c>
      <c r="I254">
        <v>70</v>
      </c>
      <c r="J254">
        <f t="shared" si="6"/>
        <v>3136</v>
      </c>
      <c r="K254">
        <v>3215.64</v>
      </c>
      <c r="L254" s="29">
        <f>K254-((K254*P254)/100)</f>
        <v>3193.1305199999997</v>
      </c>
      <c r="M254" s="15">
        <f t="shared" si="7"/>
        <v>0.40366655604168666</v>
      </c>
      <c r="N254">
        <v>1288.96</v>
      </c>
      <c r="O254" t="s">
        <v>31</v>
      </c>
      <c r="P254">
        <v>0.7</v>
      </c>
      <c r="Q254">
        <v>24.84</v>
      </c>
      <c r="R254">
        <v>2</v>
      </c>
      <c r="S254">
        <v>13</v>
      </c>
      <c r="T254">
        <v>2.73</v>
      </c>
    </row>
    <row r="255" spans="1:20">
      <c r="A255">
        <v>1254</v>
      </c>
      <c r="B255" s="1">
        <v>44450</v>
      </c>
      <c r="C255" t="s">
        <v>23</v>
      </c>
      <c r="D255" t="s">
        <v>40</v>
      </c>
      <c r="E255" t="s">
        <v>29</v>
      </c>
      <c r="F255" t="s">
        <v>33</v>
      </c>
      <c r="G255" t="s">
        <v>34</v>
      </c>
      <c r="H255">
        <v>32.01</v>
      </c>
      <c r="I255">
        <v>52</v>
      </c>
      <c r="J255">
        <f t="shared" si="6"/>
        <v>1664.52</v>
      </c>
      <c r="K255">
        <v>1403.44</v>
      </c>
      <c r="L255" s="29">
        <f>K255-((K255*P255)/100)</f>
        <v>1262.5346240000001</v>
      </c>
      <c r="M255" s="15">
        <f t="shared" si="7"/>
        <v>0.70407574026262898</v>
      </c>
      <c r="N255">
        <v>888.92</v>
      </c>
      <c r="O255" t="s">
        <v>38</v>
      </c>
      <c r="P255">
        <v>10.039999999999999</v>
      </c>
      <c r="Q255">
        <v>65.150000000000006</v>
      </c>
      <c r="R255">
        <v>4</v>
      </c>
      <c r="S255">
        <v>27</v>
      </c>
      <c r="T255">
        <v>2.84</v>
      </c>
    </row>
    <row r="256" spans="1:20">
      <c r="A256">
        <v>1255</v>
      </c>
      <c r="B256" s="1">
        <v>44451</v>
      </c>
      <c r="C256" t="s">
        <v>27</v>
      </c>
      <c r="D256" t="s">
        <v>40</v>
      </c>
      <c r="E256" t="s">
        <v>19</v>
      </c>
      <c r="F256" t="s">
        <v>26</v>
      </c>
      <c r="G256" t="s">
        <v>44</v>
      </c>
      <c r="H256">
        <v>37.21</v>
      </c>
      <c r="I256">
        <v>88</v>
      </c>
      <c r="J256">
        <f t="shared" si="6"/>
        <v>3274.48</v>
      </c>
      <c r="K256">
        <v>4534.1499999999996</v>
      </c>
      <c r="L256" s="29">
        <f>K256-((K256*P256)/100)</f>
        <v>4522.36121</v>
      </c>
      <c r="M256" s="15">
        <f t="shared" si="7"/>
        <v>7.2059701750360625E-2</v>
      </c>
      <c r="N256">
        <v>325.88</v>
      </c>
      <c r="O256" t="s">
        <v>31</v>
      </c>
      <c r="P256">
        <v>0.26</v>
      </c>
      <c r="Q256">
        <v>84.61</v>
      </c>
      <c r="R256">
        <v>4</v>
      </c>
      <c r="S256">
        <v>1</v>
      </c>
      <c r="T256">
        <v>8.5299999999999994</v>
      </c>
    </row>
    <row r="257" spans="1:20">
      <c r="A257">
        <v>1256</v>
      </c>
      <c r="B257" s="1">
        <v>44452</v>
      </c>
      <c r="C257" t="s">
        <v>17</v>
      </c>
      <c r="D257" t="s">
        <v>48</v>
      </c>
      <c r="E257" t="s">
        <v>29</v>
      </c>
      <c r="F257" t="s">
        <v>26</v>
      </c>
      <c r="G257" t="s">
        <v>21</v>
      </c>
      <c r="H257">
        <v>45.74</v>
      </c>
      <c r="I257">
        <v>74</v>
      </c>
      <c r="J257">
        <f t="shared" si="6"/>
        <v>3384.76</v>
      </c>
      <c r="K257">
        <v>2803.64</v>
      </c>
      <c r="L257" s="29">
        <f>K257-((K257*P257)/100)</f>
        <v>2652.5238039999999</v>
      </c>
      <c r="M257" s="15">
        <f t="shared" si="7"/>
        <v>0.19929698621471825</v>
      </c>
      <c r="N257">
        <v>528.64</v>
      </c>
      <c r="O257" t="s">
        <v>22</v>
      </c>
      <c r="P257">
        <v>5.39</v>
      </c>
      <c r="Q257">
        <v>96.44</v>
      </c>
      <c r="R257">
        <v>2</v>
      </c>
      <c r="S257">
        <v>11</v>
      </c>
      <c r="T257">
        <v>9.4499999999999993</v>
      </c>
    </row>
    <row r="258" spans="1:20">
      <c r="A258">
        <v>1257</v>
      </c>
      <c r="B258" s="1">
        <v>44453</v>
      </c>
      <c r="C258" t="s">
        <v>17</v>
      </c>
      <c r="D258" t="s">
        <v>28</v>
      </c>
      <c r="E258" t="s">
        <v>25</v>
      </c>
      <c r="F258" t="s">
        <v>20</v>
      </c>
      <c r="G258" t="s">
        <v>41</v>
      </c>
      <c r="H258">
        <v>56.73</v>
      </c>
      <c r="I258">
        <v>97</v>
      </c>
      <c r="J258">
        <f t="shared" si="6"/>
        <v>5502.8099999999995</v>
      </c>
      <c r="K258">
        <v>737.47</v>
      </c>
      <c r="L258" s="29">
        <f>K258-((K258*P258)/100)</f>
        <v>590.04974700000002</v>
      </c>
      <c r="M258" s="15">
        <f t="shared" si="7"/>
        <v>1.0854677987007084</v>
      </c>
      <c r="N258">
        <v>640.48</v>
      </c>
      <c r="O258" t="s">
        <v>22</v>
      </c>
      <c r="P258">
        <v>19.989999999999998</v>
      </c>
      <c r="Q258">
        <v>68.66</v>
      </c>
      <c r="R258">
        <v>5</v>
      </c>
      <c r="S258">
        <v>13</v>
      </c>
      <c r="T258">
        <v>5.1100000000000003</v>
      </c>
    </row>
    <row r="259" spans="1:20">
      <c r="A259">
        <v>1258</v>
      </c>
      <c r="B259" s="1">
        <v>44454</v>
      </c>
      <c r="C259" t="s">
        <v>35</v>
      </c>
      <c r="D259" t="s">
        <v>52</v>
      </c>
      <c r="E259" t="s">
        <v>36</v>
      </c>
      <c r="F259" t="s">
        <v>20</v>
      </c>
      <c r="G259" t="s">
        <v>37</v>
      </c>
      <c r="H259">
        <v>14.67</v>
      </c>
      <c r="I259">
        <v>59</v>
      </c>
      <c r="J259">
        <f t="shared" ref="J259:J322" si="8">+H259*I259</f>
        <v>865.53</v>
      </c>
      <c r="K259">
        <v>2506.09</v>
      </c>
      <c r="L259" s="29">
        <f>K259-((K259*P259)/100)</f>
        <v>2196.5878849999999</v>
      </c>
      <c r="M259" s="15">
        <f t="shared" ref="M259:M322" si="9">+N259/L259</f>
        <v>0.34064195888069376</v>
      </c>
      <c r="N259">
        <v>748.25</v>
      </c>
      <c r="O259" t="s">
        <v>22</v>
      </c>
      <c r="P259">
        <v>12.35</v>
      </c>
      <c r="Q259">
        <v>67.45</v>
      </c>
      <c r="R259">
        <v>2</v>
      </c>
      <c r="S259">
        <v>3</v>
      </c>
      <c r="T259">
        <v>5.39</v>
      </c>
    </row>
    <row r="260" spans="1:20">
      <c r="A260">
        <v>1259</v>
      </c>
      <c r="B260" s="1">
        <v>44455</v>
      </c>
      <c r="C260" t="s">
        <v>35</v>
      </c>
      <c r="D260" t="s">
        <v>52</v>
      </c>
      <c r="E260" t="s">
        <v>19</v>
      </c>
      <c r="F260" t="s">
        <v>33</v>
      </c>
      <c r="G260" t="s">
        <v>44</v>
      </c>
      <c r="H260">
        <v>65.22</v>
      </c>
      <c r="I260">
        <v>42</v>
      </c>
      <c r="J260">
        <f t="shared" si="8"/>
        <v>2739.24</v>
      </c>
      <c r="K260">
        <v>2693.97</v>
      </c>
      <c r="L260" s="29">
        <f>K260-((K260*P260)/100)</f>
        <v>2431.5773219999996</v>
      </c>
      <c r="M260" s="15">
        <f t="shared" si="9"/>
        <v>0.13820247333265764</v>
      </c>
      <c r="N260">
        <v>336.05</v>
      </c>
      <c r="O260" t="s">
        <v>31</v>
      </c>
      <c r="P260">
        <v>9.74</v>
      </c>
      <c r="Q260">
        <v>33.880000000000003</v>
      </c>
      <c r="R260">
        <v>2</v>
      </c>
      <c r="S260">
        <v>22</v>
      </c>
      <c r="T260">
        <v>0.54</v>
      </c>
    </row>
    <row r="261" spans="1:20">
      <c r="A261">
        <v>1260</v>
      </c>
      <c r="B261" s="1">
        <v>44456</v>
      </c>
      <c r="C261" t="s">
        <v>45</v>
      </c>
      <c r="D261" t="s">
        <v>52</v>
      </c>
      <c r="E261" t="s">
        <v>25</v>
      </c>
      <c r="F261" t="s">
        <v>33</v>
      </c>
      <c r="G261" t="s">
        <v>39</v>
      </c>
      <c r="H261">
        <v>61.1</v>
      </c>
      <c r="I261">
        <v>41</v>
      </c>
      <c r="J261">
        <f t="shared" si="8"/>
        <v>2505.1</v>
      </c>
      <c r="K261">
        <v>1272.52</v>
      </c>
      <c r="L261" s="29">
        <f>K261-((K261*P261)/100)</f>
        <v>1180.3895520000001</v>
      </c>
      <c r="M261" s="15">
        <f t="shared" si="9"/>
        <v>0.57093016357027182</v>
      </c>
      <c r="N261">
        <v>673.92</v>
      </c>
      <c r="O261" t="s">
        <v>38</v>
      </c>
      <c r="P261">
        <v>7.24</v>
      </c>
      <c r="Q261">
        <v>37.75</v>
      </c>
      <c r="R261">
        <v>5</v>
      </c>
      <c r="S261">
        <v>10</v>
      </c>
      <c r="T261">
        <v>8.0500000000000007</v>
      </c>
    </row>
    <row r="262" spans="1:20">
      <c r="A262">
        <v>1261</v>
      </c>
      <c r="B262" s="1">
        <v>44457</v>
      </c>
      <c r="C262" t="s">
        <v>27</v>
      </c>
      <c r="D262" t="s">
        <v>28</v>
      </c>
      <c r="E262" t="s">
        <v>25</v>
      </c>
      <c r="F262" t="s">
        <v>20</v>
      </c>
      <c r="G262" t="s">
        <v>44</v>
      </c>
      <c r="H262">
        <v>72.17</v>
      </c>
      <c r="I262">
        <v>43</v>
      </c>
      <c r="J262">
        <f t="shared" si="8"/>
        <v>3103.31</v>
      </c>
      <c r="K262">
        <v>2828.77</v>
      </c>
      <c r="L262" s="29">
        <f>K262-((K262*P262)/100)</f>
        <v>2361.1743189999997</v>
      </c>
      <c r="M262" s="15">
        <f t="shared" si="9"/>
        <v>0.26032808973643595</v>
      </c>
      <c r="N262">
        <v>614.67999999999995</v>
      </c>
      <c r="O262" t="s">
        <v>22</v>
      </c>
      <c r="P262">
        <v>16.53</v>
      </c>
      <c r="Q262">
        <v>37.67</v>
      </c>
      <c r="R262">
        <v>1</v>
      </c>
      <c r="S262">
        <v>8</v>
      </c>
      <c r="T262">
        <v>3.52</v>
      </c>
    </row>
    <row r="263" spans="1:20">
      <c r="A263">
        <v>1262</v>
      </c>
      <c r="B263" s="1">
        <v>44458</v>
      </c>
      <c r="C263" t="s">
        <v>17</v>
      </c>
      <c r="D263" t="s">
        <v>43</v>
      </c>
      <c r="E263" t="s">
        <v>29</v>
      </c>
      <c r="F263" t="s">
        <v>20</v>
      </c>
      <c r="G263" t="s">
        <v>47</v>
      </c>
      <c r="H263">
        <v>19.190000000000001</v>
      </c>
      <c r="I263">
        <v>93</v>
      </c>
      <c r="J263">
        <f t="shared" si="8"/>
        <v>1784.67</v>
      </c>
      <c r="K263">
        <v>4424.1099999999997</v>
      </c>
      <c r="L263" s="29">
        <f>K263-((K263*P263)/100)</f>
        <v>4372.7903239999996</v>
      </c>
      <c r="M263" s="15">
        <f t="shared" si="9"/>
        <v>1.6655269199685505E-2</v>
      </c>
      <c r="N263">
        <v>72.83</v>
      </c>
      <c r="O263" t="s">
        <v>22</v>
      </c>
      <c r="P263">
        <v>1.1599999999999999</v>
      </c>
      <c r="Q263">
        <v>43.1</v>
      </c>
      <c r="R263">
        <v>4</v>
      </c>
      <c r="S263">
        <v>21</v>
      </c>
      <c r="T263">
        <v>6.73</v>
      </c>
    </row>
    <row r="264" spans="1:20">
      <c r="A264">
        <v>1263</v>
      </c>
      <c r="B264" s="1">
        <v>44459</v>
      </c>
      <c r="C264" t="s">
        <v>23</v>
      </c>
      <c r="D264" t="s">
        <v>48</v>
      </c>
      <c r="E264" t="s">
        <v>19</v>
      </c>
      <c r="F264" t="s">
        <v>33</v>
      </c>
      <c r="G264" t="s">
        <v>39</v>
      </c>
      <c r="H264">
        <v>20.38</v>
      </c>
      <c r="I264">
        <v>28</v>
      </c>
      <c r="J264">
        <f t="shared" si="8"/>
        <v>570.64</v>
      </c>
      <c r="K264">
        <v>3318.26</v>
      </c>
      <c r="L264" s="29">
        <f>K264-((K264*P264)/100)</f>
        <v>2784.6837920000003</v>
      </c>
      <c r="M264" s="15">
        <f t="shared" si="9"/>
        <v>0.27766527827012971</v>
      </c>
      <c r="N264">
        <v>773.21</v>
      </c>
      <c r="O264" t="s">
        <v>38</v>
      </c>
      <c r="P264">
        <v>16.079999999999998</v>
      </c>
      <c r="Q264">
        <v>41.48</v>
      </c>
      <c r="R264">
        <v>1</v>
      </c>
      <c r="S264">
        <v>28</v>
      </c>
      <c r="T264">
        <v>8.32</v>
      </c>
    </row>
    <row r="265" spans="1:20">
      <c r="A265">
        <v>1264</v>
      </c>
      <c r="B265" s="1">
        <v>44460</v>
      </c>
      <c r="C265" t="s">
        <v>23</v>
      </c>
      <c r="D265" t="s">
        <v>43</v>
      </c>
      <c r="E265" t="s">
        <v>36</v>
      </c>
      <c r="F265" t="s">
        <v>33</v>
      </c>
      <c r="G265" t="s">
        <v>47</v>
      </c>
      <c r="H265">
        <v>9.9700000000000006</v>
      </c>
      <c r="I265">
        <v>20</v>
      </c>
      <c r="J265">
        <f t="shared" si="8"/>
        <v>199.4</v>
      </c>
      <c r="K265">
        <v>2176.65</v>
      </c>
      <c r="L265" s="29">
        <f>K265-((K265*P265)/100)</f>
        <v>1880.4079350000002</v>
      </c>
      <c r="M265" s="15">
        <f t="shared" si="9"/>
        <v>0.57799692277941794</v>
      </c>
      <c r="N265">
        <v>1086.8699999999999</v>
      </c>
      <c r="O265" t="s">
        <v>38</v>
      </c>
      <c r="P265">
        <v>13.61</v>
      </c>
      <c r="Q265">
        <v>11.21</v>
      </c>
      <c r="R265">
        <v>5</v>
      </c>
      <c r="S265">
        <v>26</v>
      </c>
      <c r="T265">
        <v>2.0099999999999998</v>
      </c>
    </row>
    <row r="266" spans="1:20">
      <c r="A266">
        <v>1265</v>
      </c>
      <c r="B266" s="1">
        <v>44461</v>
      </c>
      <c r="C266" t="s">
        <v>45</v>
      </c>
      <c r="D266" t="s">
        <v>48</v>
      </c>
      <c r="E266" t="s">
        <v>25</v>
      </c>
      <c r="F266" t="s">
        <v>33</v>
      </c>
      <c r="G266" t="s">
        <v>44</v>
      </c>
      <c r="H266">
        <v>33.92</v>
      </c>
      <c r="I266">
        <v>25</v>
      </c>
      <c r="J266">
        <f t="shared" si="8"/>
        <v>848</v>
      </c>
      <c r="K266">
        <v>2836.97</v>
      </c>
      <c r="L266" s="29">
        <f>K266-((K266*P266)/100)</f>
        <v>2485.4694169999998</v>
      </c>
      <c r="M266" s="15">
        <f t="shared" si="9"/>
        <v>0.14004195650901466</v>
      </c>
      <c r="N266">
        <v>348.07</v>
      </c>
      <c r="O266" t="s">
        <v>22</v>
      </c>
      <c r="P266">
        <v>12.39</v>
      </c>
      <c r="Q266">
        <v>54.95</v>
      </c>
      <c r="R266">
        <v>4</v>
      </c>
      <c r="S266">
        <v>5</v>
      </c>
      <c r="T266">
        <v>4.82</v>
      </c>
    </row>
    <row r="267" spans="1:20">
      <c r="A267">
        <v>1266</v>
      </c>
      <c r="B267" s="1">
        <v>44462</v>
      </c>
      <c r="C267" t="s">
        <v>51</v>
      </c>
      <c r="D267" t="s">
        <v>49</v>
      </c>
      <c r="E267" t="s">
        <v>25</v>
      </c>
      <c r="F267" t="s">
        <v>20</v>
      </c>
      <c r="G267" t="s">
        <v>34</v>
      </c>
      <c r="H267">
        <v>24.32</v>
      </c>
      <c r="I267">
        <v>78</v>
      </c>
      <c r="J267">
        <f t="shared" si="8"/>
        <v>1896.96</v>
      </c>
      <c r="K267">
        <v>3589.92</v>
      </c>
      <c r="L267" s="29">
        <f>K267-((K267*P267)/100)</f>
        <v>3186.412992</v>
      </c>
      <c r="M267" s="15">
        <f t="shared" si="9"/>
        <v>0.11416913027700837</v>
      </c>
      <c r="N267">
        <v>363.79</v>
      </c>
      <c r="O267" t="s">
        <v>31</v>
      </c>
      <c r="P267">
        <v>11.24</v>
      </c>
      <c r="Q267">
        <v>19.97</v>
      </c>
      <c r="R267">
        <v>3</v>
      </c>
      <c r="S267">
        <v>13</v>
      </c>
      <c r="T267">
        <v>5.0999999999999996</v>
      </c>
    </row>
    <row r="268" spans="1:20">
      <c r="A268">
        <v>1267</v>
      </c>
      <c r="B268" s="1">
        <v>44463</v>
      </c>
      <c r="C268" t="s">
        <v>42</v>
      </c>
      <c r="D268" t="s">
        <v>52</v>
      </c>
      <c r="E268" t="s">
        <v>19</v>
      </c>
      <c r="F268" t="s">
        <v>20</v>
      </c>
      <c r="G268" t="s">
        <v>39</v>
      </c>
      <c r="H268">
        <v>74.930000000000007</v>
      </c>
      <c r="I268">
        <v>21</v>
      </c>
      <c r="J268">
        <f t="shared" si="8"/>
        <v>1573.5300000000002</v>
      </c>
      <c r="K268">
        <v>3031.85</v>
      </c>
      <c r="L268" s="29">
        <f>K268-((K268*P268)/100)</f>
        <v>2480.0533</v>
      </c>
      <c r="M268" s="15">
        <f t="shared" si="9"/>
        <v>4.9817477713079795E-2</v>
      </c>
      <c r="N268">
        <v>123.55</v>
      </c>
      <c r="O268" t="s">
        <v>38</v>
      </c>
      <c r="P268">
        <v>18.2</v>
      </c>
      <c r="Q268">
        <v>84.81</v>
      </c>
      <c r="R268">
        <v>2</v>
      </c>
      <c r="S268">
        <v>9</v>
      </c>
      <c r="T268">
        <v>2.2799999999999998</v>
      </c>
    </row>
    <row r="269" spans="1:20">
      <c r="A269">
        <v>1268</v>
      </c>
      <c r="B269" s="1">
        <v>44464</v>
      </c>
      <c r="C269" t="s">
        <v>27</v>
      </c>
      <c r="D269" t="s">
        <v>24</v>
      </c>
      <c r="E269" t="s">
        <v>25</v>
      </c>
      <c r="F269" t="s">
        <v>20</v>
      </c>
      <c r="G269" t="s">
        <v>44</v>
      </c>
      <c r="H269">
        <v>15.84</v>
      </c>
      <c r="I269">
        <v>95</v>
      </c>
      <c r="J269">
        <f t="shared" si="8"/>
        <v>1504.8</v>
      </c>
      <c r="K269">
        <v>4959.51</v>
      </c>
      <c r="L269" s="29">
        <f>K269-((K269*P269)/100)</f>
        <v>4438.76145</v>
      </c>
      <c r="M269" s="15">
        <f t="shared" si="9"/>
        <v>1.3740319385715131E-2</v>
      </c>
      <c r="N269">
        <v>60.99</v>
      </c>
      <c r="O269" t="s">
        <v>38</v>
      </c>
      <c r="P269">
        <v>10.5</v>
      </c>
      <c r="Q269">
        <v>81.14</v>
      </c>
      <c r="R269">
        <v>4</v>
      </c>
      <c r="S269">
        <v>12</v>
      </c>
      <c r="T269">
        <v>4.0199999999999996</v>
      </c>
    </row>
    <row r="270" spans="1:20">
      <c r="A270">
        <v>1269</v>
      </c>
      <c r="B270" s="1">
        <v>44465</v>
      </c>
      <c r="C270" t="s">
        <v>51</v>
      </c>
      <c r="D270" t="s">
        <v>28</v>
      </c>
      <c r="E270" t="s">
        <v>36</v>
      </c>
      <c r="F270" t="s">
        <v>33</v>
      </c>
      <c r="G270" t="s">
        <v>30</v>
      </c>
      <c r="H270">
        <v>23.39</v>
      </c>
      <c r="I270">
        <v>78</v>
      </c>
      <c r="J270">
        <f t="shared" si="8"/>
        <v>1824.42</v>
      </c>
      <c r="K270">
        <v>1879.16</v>
      </c>
      <c r="L270" s="29">
        <f>K270-((K270*P270)/100)</f>
        <v>1679.2173760000001</v>
      </c>
      <c r="M270" s="15">
        <f t="shared" si="9"/>
        <v>0.72924447870887199</v>
      </c>
      <c r="N270">
        <v>1224.56</v>
      </c>
      <c r="O270" t="s">
        <v>38</v>
      </c>
      <c r="P270">
        <v>10.64</v>
      </c>
      <c r="Q270">
        <v>43.65</v>
      </c>
      <c r="R270">
        <v>1</v>
      </c>
      <c r="S270">
        <v>21</v>
      </c>
      <c r="T270">
        <v>0.67</v>
      </c>
    </row>
    <row r="271" spans="1:20">
      <c r="A271">
        <v>1270</v>
      </c>
      <c r="B271" s="1">
        <v>44466</v>
      </c>
      <c r="C271" t="s">
        <v>35</v>
      </c>
      <c r="D271" t="s">
        <v>40</v>
      </c>
      <c r="E271" t="s">
        <v>25</v>
      </c>
      <c r="F271" t="s">
        <v>20</v>
      </c>
      <c r="G271" t="s">
        <v>41</v>
      </c>
      <c r="H271">
        <v>21.75</v>
      </c>
      <c r="I271">
        <v>41</v>
      </c>
      <c r="J271">
        <f t="shared" si="8"/>
        <v>891.75</v>
      </c>
      <c r="K271">
        <v>3738.06</v>
      </c>
      <c r="L271" s="29">
        <f>K271-((K271*P271)/100)</f>
        <v>3049.8831540000001</v>
      </c>
      <c r="M271" s="15">
        <f t="shared" si="9"/>
        <v>0.28186981487225854</v>
      </c>
      <c r="N271">
        <v>859.67</v>
      </c>
      <c r="O271" t="s">
        <v>31</v>
      </c>
      <c r="P271">
        <v>18.41</v>
      </c>
      <c r="Q271">
        <v>82.57</v>
      </c>
      <c r="R271">
        <v>1</v>
      </c>
      <c r="S271">
        <v>8</v>
      </c>
      <c r="T271">
        <v>9.34</v>
      </c>
    </row>
    <row r="272" spans="1:20">
      <c r="A272">
        <v>1271</v>
      </c>
      <c r="B272" s="1">
        <v>44467</v>
      </c>
      <c r="C272" t="s">
        <v>50</v>
      </c>
      <c r="D272" t="s">
        <v>40</v>
      </c>
      <c r="E272" t="s">
        <v>25</v>
      </c>
      <c r="F272" t="s">
        <v>33</v>
      </c>
      <c r="G272" t="s">
        <v>47</v>
      </c>
      <c r="H272">
        <v>73.19</v>
      </c>
      <c r="I272">
        <v>98</v>
      </c>
      <c r="J272">
        <f t="shared" si="8"/>
        <v>7172.62</v>
      </c>
      <c r="K272">
        <v>1460.28</v>
      </c>
      <c r="L272" s="29">
        <f>K272-((K272*P272)/100)</f>
        <v>1311.185412</v>
      </c>
      <c r="M272" s="15">
        <f t="shared" si="9"/>
        <v>0.30354212025049587</v>
      </c>
      <c r="N272">
        <v>398</v>
      </c>
      <c r="O272" t="s">
        <v>31</v>
      </c>
      <c r="P272">
        <v>10.210000000000001</v>
      </c>
      <c r="Q272">
        <v>84.86</v>
      </c>
      <c r="R272">
        <v>4</v>
      </c>
      <c r="S272">
        <v>7</v>
      </c>
      <c r="T272">
        <v>3.96</v>
      </c>
    </row>
    <row r="273" spans="1:20">
      <c r="A273">
        <v>1272</v>
      </c>
      <c r="B273" s="1">
        <v>44468</v>
      </c>
      <c r="C273" t="s">
        <v>17</v>
      </c>
      <c r="D273" t="s">
        <v>52</v>
      </c>
      <c r="E273" t="s">
        <v>19</v>
      </c>
      <c r="F273" t="s">
        <v>26</v>
      </c>
      <c r="G273" t="s">
        <v>21</v>
      </c>
      <c r="H273">
        <v>49.04</v>
      </c>
      <c r="I273">
        <v>63</v>
      </c>
      <c r="J273">
        <f t="shared" si="8"/>
        <v>3089.52</v>
      </c>
      <c r="K273">
        <v>3863.13</v>
      </c>
      <c r="L273" s="29">
        <f>K273-((K273*P273)/100)</f>
        <v>3441.6625170000002</v>
      </c>
      <c r="M273" s="15">
        <f t="shared" si="9"/>
        <v>0.41264359680388729</v>
      </c>
      <c r="N273">
        <v>1420.18</v>
      </c>
      <c r="O273" t="s">
        <v>38</v>
      </c>
      <c r="P273">
        <v>10.91</v>
      </c>
      <c r="Q273">
        <v>33.42</v>
      </c>
      <c r="R273">
        <v>2</v>
      </c>
      <c r="S273">
        <v>3</v>
      </c>
      <c r="T273">
        <v>2</v>
      </c>
    </row>
    <row r="274" spans="1:20">
      <c r="A274">
        <v>1273</v>
      </c>
      <c r="B274" s="1">
        <v>44469</v>
      </c>
      <c r="C274" t="s">
        <v>32</v>
      </c>
      <c r="D274" t="s">
        <v>52</v>
      </c>
      <c r="E274" t="s">
        <v>19</v>
      </c>
      <c r="F274" t="s">
        <v>20</v>
      </c>
      <c r="G274" t="s">
        <v>47</v>
      </c>
      <c r="H274">
        <v>53.52</v>
      </c>
      <c r="I274">
        <v>40</v>
      </c>
      <c r="J274">
        <f t="shared" si="8"/>
        <v>2140.8000000000002</v>
      </c>
      <c r="K274">
        <v>2211.2199999999998</v>
      </c>
      <c r="L274" s="29">
        <f>K274-((K274*P274)/100)</f>
        <v>2019.5072259999997</v>
      </c>
      <c r="M274" s="15">
        <f t="shared" si="9"/>
        <v>6.5253542202477879E-2</v>
      </c>
      <c r="N274">
        <v>131.78</v>
      </c>
      <c r="O274" t="s">
        <v>38</v>
      </c>
      <c r="P274">
        <v>8.67</v>
      </c>
      <c r="Q274">
        <v>17.45</v>
      </c>
      <c r="R274">
        <v>2</v>
      </c>
      <c r="S274">
        <v>19</v>
      </c>
      <c r="T274">
        <v>9.3800000000000008</v>
      </c>
    </row>
    <row r="275" spans="1:20">
      <c r="A275">
        <v>1274</v>
      </c>
      <c r="B275" s="1">
        <v>44470</v>
      </c>
      <c r="C275" t="s">
        <v>42</v>
      </c>
      <c r="D275" t="s">
        <v>28</v>
      </c>
      <c r="E275" t="s">
        <v>25</v>
      </c>
      <c r="F275" t="s">
        <v>33</v>
      </c>
      <c r="G275" t="s">
        <v>30</v>
      </c>
      <c r="H275">
        <v>12.69</v>
      </c>
      <c r="I275">
        <v>16</v>
      </c>
      <c r="J275">
        <f t="shared" si="8"/>
        <v>203.04</v>
      </c>
      <c r="K275">
        <v>3759.63</v>
      </c>
      <c r="L275" s="29">
        <f>K275-((K275*P275)/100)</f>
        <v>3310.7301780000003</v>
      </c>
      <c r="M275" s="15">
        <f t="shared" si="9"/>
        <v>0.34022706153615156</v>
      </c>
      <c r="N275">
        <v>1126.4000000000001</v>
      </c>
      <c r="O275" t="s">
        <v>38</v>
      </c>
      <c r="P275">
        <v>11.94</v>
      </c>
      <c r="Q275">
        <v>70.84</v>
      </c>
      <c r="R275">
        <v>4</v>
      </c>
      <c r="S275">
        <v>25</v>
      </c>
      <c r="T275">
        <v>0.33</v>
      </c>
    </row>
    <row r="276" spans="1:20">
      <c r="A276">
        <v>1275</v>
      </c>
      <c r="B276" s="1">
        <v>44471</v>
      </c>
      <c r="C276" t="s">
        <v>45</v>
      </c>
      <c r="D276" t="s">
        <v>49</v>
      </c>
      <c r="E276" t="s">
        <v>29</v>
      </c>
      <c r="F276" t="s">
        <v>33</v>
      </c>
      <c r="G276" t="s">
        <v>34</v>
      </c>
      <c r="H276">
        <v>37.92</v>
      </c>
      <c r="I276">
        <v>23</v>
      </c>
      <c r="J276">
        <f t="shared" si="8"/>
        <v>872.16000000000008</v>
      </c>
      <c r="K276">
        <v>2380.8000000000002</v>
      </c>
      <c r="L276" s="29">
        <f>K276-((K276*P276)/100)</f>
        <v>2200.33536</v>
      </c>
      <c r="M276" s="15">
        <f t="shared" si="9"/>
        <v>8.7113993386898986E-2</v>
      </c>
      <c r="N276">
        <v>191.68</v>
      </c>
      <c r="O276" t="s">
        <v>22</v>
      </c>
      <c r="P276">
        <v>7.58</v>
      </c>
      <c r="Q276">
        <v>17.27</v>
      </c>
      <c r="R276">
        <v>2</v>
      </c>
      <c r="S276">
        <v>19</v>
      </c>
      <c r="T276">
        <v>4.43</v>
      </c>
    </row>
    <row r="277" spans="1:20">
      <c r="A277">
        <v>1276</v>
      </c>
      <c r="B277" s="1">
        <v>44472</v>
      </c>
      <c r="C277" t="s">
        <v>46</v>
      </c>
      <c r="D277" t="s">
        <v>48</v>
      </c>
      <c r="E277" t="s">
        <v>29</v>
      </c>
      <c r="F277" t="s">
        <v>26</v>
      </c>
      <c r="G277" t="s">
        <v>21</v>
      </c>
      <c r="H277">
        <v>78.989999999999995</v>
      </c>
      <c r="I277">
        <v>48</v>
      </c>
      <c r="J277">
        <f t="shared" si="8"/>
        <v>3791.5199999999995</v>
      </c>
      <c r="K277">
        <v>632.23</v>
      </c>
      <c r="L277" s="29">
        <f>K277-((K277*P277)/100)</f>
        <v>521.46330399999999</v>
      </c>
      <c r="M277" s="15">
        <f t="shared" si="9"/>
        <v>2.3381702809139568</v>
      </c>
      <c r="N277">
        <v>1219.27</v>
      </c>
      <c r="O277" t="s">
        <v>38</v>
      </c>
      <c r="P277">
        <v>17.52</v>
      </c>
      <c r="Q277">
        <v>93.86</v>
      </c>
      <c r="R277">
        <v>1</v>
      </c>
      <c r="S277">
        <v>21</v>
      </c>
      <c r="T277">
        <v>3.98</v>
      </c>
    </row>
    <row r="278" spans="1:20">
      <c r="A278">
        <v>1277</v>
      </c>
      <c r="B278" s="1">
        <v>44473</v>
      </c>
      <c r="C278" t="s">
        <v>50</v>
      </c>
      <c r="D278" t="s">
        <v>52</v>
      </c>
      <c r="E278" t="s">
        <v>19</v>
      </c>
      <c r="F278" t="s">
        <v>20</v>
      </c>
      <c r="G278" t="s">
        <v>30</v>
      </c>
      <c r="H278">
        <v>65.37</v>
      </c>
      <c r="I278">
        <v>56</v>
      </c>
      <c r="J278">
        <f t="shared" si="8"/>
        <v>3660.7200000000003</v>
      </c>
      <c r="K278">
        <v>1014.68</v>
      </c>
      <c r="L278" s="29">
        <f>K278-((K278*P278)/100)</f>
        <v>953.79919999999993</v>
      </c>
      <c r="M278" s="15">
        <f t="shared" si="9"/>
        <v>1.1205817744447679</v>
      </c>
      <c r="N278">
        <v>1068.81</v>
      </c>
      <c r="O278" t="s">
        <v>31</v>
      </c>
      <c r="P278">
        <v>6</v>
      </c>
      <c r="Q278">
        <v>53.98</v>
      </c>
      <c r="R278">
        <v>3</v>
      </c>
      <c r="S278">
        <v>16</v>
      </c>
      <c r="T278">
        <v>2.41</v>
      </c>
    </row>
    <row r="279" spans="1:20">
      <c r="A279">
        <v>1278</v>
      </c>
      <c r="B279" s="1">
        <v>44474</v>
      </c>
      <c r="C279" t="s">
        <v>23</v>
      </c>
      <c r="D279" t="s">
        <v>28</v>
      </c>
      <c r="E279" t="s">
        <v>25</v>
      </c>
      <c r="F279" t="s">
        <v>20</v>
      </c>
      <c r="G279" t="s">
        <v>47</v>
      </c>
      <c r="H279">
        <v>18.02</v>
      </c>
      <c r="I279">
        <v>81</v>
      </c>
      <c r="J279">
        <f t="shared" si="8"/>
        <v>1459.62</v>
      </c>
      <c r="K279">
        <v>3614.62</v>
      </c>
      <c r="L279" s="29">
        <f>K279-((K279*P279)/100)</f>
        <v>3192.793846</v>
      </c>
      <c r="M279" s="15">
        <f t="shared" si="9"/>
        <v>0.12807904917265991</v>
      </c>
      <c r="N279">
        <v>408.93</v>
      </c>
      <c r="O279" t="s">
        <v>38</v>
      </c>
      <c r="P279">
        <v>11.67</v>
      </c>
      <c r="Q279">
        <v>17.13</v>
      </c>
      <c r="R279">
        <v>2</v>
      </c>
      <c r="S279">
        <v>14</v>
      </c>
      <c r="T279">
        <v>1.26</v>
      </c>
    </row>
    <row r="280" spans="1:20">
      <c r="A280">
        <v>1279</v>
      </c>
      <c r="B280" s="1">
        <v>44475</v>
      </c>
      <c r="C280" t="s">
        <v>23</v>
      </c>
      <c r="D280" t="s">
        <v>49</v>
      </c>
      <c r="E280" t="s">
        <v>29</v>
      </c>
      <c r="F280" t="s">
        <v>33</v>
      </c>
      <c r="G280" t="s">
        <v>41</v>
      </c>
      <c r="H280">
        <v>30.69</v>
      </c>
      <c r="I280">
        <v>49</v>
      </c>
      <c r="J280">
        <f t="shared" si="8"/>
        <v>1503.8100000000002</v>
      </c>
      <c r="K280">
        <v>4065.91</v>
      </c>
      <c r="L280" s="29">
        <f>K280-((K280*P280)/100)</f>
        <v>3991.503847</v>
      </c>
      <c r="M280" s="15">
        <f t="shared" si="9"/>
        <v>5.0579933713890766E-2</v>
      </c>
      <c r="N280">
        <v>201.89</v>
      </c>
      <c r="O280" t="s">
        <v>38</v>
      </c>
      <c r="P280">
        <v>1.83</v>
      </c>
      <c r="Q280">
        <v>33.200000000000003</v>
      </c>
      <c r="R280">
        <v>4</v>
      </c>
      <c r="S280">
        <v>23</v>
      </c>
      <c r="T280">
        <v>7.6</v>
      </c>
    </row>
    <row r="281" spans="1:20">
      <c r="A281">
        <v>1280</v>
      </c>
      <c r="B281" s="1">
        <v>44476</v>
      </c>
      <c r="C281" t="s">
        <v>50</v>
      </c>
      <c r="D281" t="s">
        <v>28</v>
      </c>
      <c r="E281" t="s">
        <v>36</v>
      </c>
      <c r="F281" t="s">
        <v>20</v>
      </c>
      <c r="G281" t="s">
        <v>47</v>
      </c>
      <c r="H281">
        <v>5.38</v>
      </c>
      <c r="I281">
        <v>96</v>
      </c>
      <c r="J281">
        <f t="shared" si="8"/>
        <v>516.48</v>
      </c>
      <c r="K281">
        <v>4984.63</v>
      </c>
      <c r="L281" s="29">
        <f>K281-((K281*P281)/100)</f>
        <v>4614.2719909999996</v>
      </c>
      <c r="M281" s="15">
        <f t="shared" si="9"/>
        <v>0.11085172287148776</v>
      </c>
      <c r="N281">
        <v>511.5</v>
      </c>
      <c r="O281" t="s">
        <v>38</v>
      </c>
      <c r="P281">
        <v>7.43</v>
      </c>
      <c r="Q281">
        <v>57.73</v>
      </c>
      <c r="R281">
        <v>3</v>
      </c>
      <c r="S281">
        <v>17</v>
      </c>
      <c r="T281">
        <v>7.62</v>
      </c>
    </row>
    <row r="282" spans="1:20">
      <c r="A282">
        <v>1281</v>
      </c>
      <c r="B282" s="1">
        <v>44477</v>
      </c>
      <c r="C282" t="s">
        <v>35</v>
      </c>
      <c r="D282" t="s">
        <v>18</v>
      </c>
      <c r="E282" t="s">
        <v>19</v>
      </c>
      <c r="F282" t="s">
        <v>33</v>
      </c>
      <c r="G282" t="s">
        <v>30</v>
      </c>
      <c r="H282">
        <v>17.46</v>
      </c>
      <c r="I282">
        <v>67</v>
      </c>
      <c r="J282">
        <f t="shared" si="8"/>
        <v>1169.8200000000002</v>
      </c>
      <c r="K282">
        <v>3901.96</v>
      </c>
      <c r="L282" s="29">
        <f>K282-((K282*P282)/100)</f>
        <v>3719.3482720000002</v>
      </c>
      <c r="M282" s="15">
        <f t="shared" si="9"/>
        <v>0.11650159337377589</v>
      </c>
      <c r="N282">
        <v>433.31</v>
      </c>
      <c r="O282" t="s">
        <v>22</v>
      </c>
      <c r="P282">
        <v>4.68</v>
      </c>
      <c r="Q282">
        <v>9.7200000000000006</v>
      </c>
      <c r="R282">
        <v>2</v>
      </c>
      <c r="S282">
        <v>16</v>
      </c>
      <c r="T282">
        <v>7.4</v>
      </c>
    </row>
    <row r="283" spans="1:20">
      <c r="A283">
        <v>1282</v>
      </c>
      <c r="B283" s="1">
        <v>44478</v>
      </c>
      <c r="C283" t="s">
        <v>42</v>
      </c>
      <c r="D283" t="s">
        <v>43</v>
      </c>
      <c r="E283" t="s">
        <v>19</v>
      </c>
      <c r="F283" t="s">
        <v>20</v>
      </c>
      <c r="G283" t="s">
        <v>39</v>
      </c>
      <c r="H283">
        <v>43.1</v>
      </c>
      <c r="I283">
        <v>36</v>
      </c>
      <c r="J283">
        <f t="shared" si="8"/>
        <v>1551.6000000000001</v>
      </c>
      <c r="K283">
        <v>1270.6400000000001</v>
      </c>
      <c r="L283" s="29">
        <f>K283-((K283*P283)/100)</f>
        <v>1073.5637360000001</v>
      </c>
      <c r="M283" s="15">
        <f t="shared" si="9"/>
        <v>1.1288291131324129</v>
      </c>
      <c r="N283">
        <v>1211.8699999999999</v>
      </c>
      <c r="O283" t="s">
        <v>31</v>
      </c>
      <c r="P283">
        <v>15.51</v>
      </c>
      <c r="Q283">
        <v>73.47</v>
      </c>
      <c r="R283">
        <v>2</v>
      </c>
      <c r="S283">
        <v>24</v>
      </c>
      <c r="T283">
        <v>4.83</v>
      </c>
    </row>
    <row r="284" spans="1:20">
      <c r="A284">
        <v>1283</v>
      </c>
      <c r="B284" s="1">
        <v>44479</v>
      </c>
      <c r="C284" t="s">
        <v>46</v>
      </c>
      <c r="D284" t="s">
        <v>52</v>
      </c>
      <c r="E284" t="s">
        <v>19</v>
      </c>
      <c r="F284" t="s">
        <v>33</v>
      </c>
      <c r="G284" t="s">
        <v>30</v>
      </c>
      <c r="H284">
        <v>56.13</v>
      </c>
      <c r="I284">
        <v>13</v>
      </c>
      <c r="J284">
        <f t="shared" si="8"/>
        <v>729.69</v>
      </c>
      <c r="K284">
        <v>1457.68</v>
      </c>
      <c r="L284" s="29">
        <f>K284-((K284*P284)/100)</f>
        <v>1307.101656</v>
      </c>
      <c r="M284" s="15">
        <f t="shared" si="9"/>
        <v>0.79890496290519575</v>
      </c>
      <c r="N284">
        <v>1044.25</v>
      </c>
      <c r="O284" t="s">
        <v>38</v>
      </c>
      <c r="P284">
        <v>10.33</v>
      </c>
      <c r="Q284">
        <v>41.51</v>
      </c>
      <c r="R284">
        <v>4</v>
      </c>
      <c r="S284">
        <v>19</v>
      </c>
      <c r="T284">
        <v>5.81</v>
      </c>
    </row>
    <row r="285" spans="1:20">
      <c r="A285">
        <v>1284</v>
      </c>
      <c r="B285" s="1">
        <v>44480</v>
      </c>
      <c r="C285" t="s">
        <v>32</v>
      </c>
      <c r="D285" t="s">
        <v>49</v>
      </c>
      <c r="E285" t="s">
        <v>29</v>
      </c>
      <c r="F285" t="s">
        <v>20</v>
      </c>
      <c r="G285" t="s">
        <v>21</v>
      </c>
      <c r="H285">
        <v>10.36</v>
      </c>
      <c r="I285">
        <v>85</v>
      </c>
      <c r="J285">
        <f t="shared" si="8"/>
        <v>880.59999999999991</v>
      </c>
      <c r="K285">
        <v>3890.29</v>
      </c>
      <c r="L285" s="29">
        <f>K285-((K285*P285)/100)</f>
        <v>3547.5554510000002</v>
      </c>
      <c r="M285" s="15">
        <f t="shared" si="9"/>
        <v>0.28326548066126334</v>
      </c>
      <c r="N285">
        <v>1004.9</v>
      </c>
      <c r="O285" t="s">
        <v>38</v>
      </c>
      <c r="P285">
        <v>8.81</v>
      </c>
      <c r="Q285">
        <v>62.01</v>
      </c>
      <c r="R285">
        <v>4</v>
      </c>
      <c r="S285">
        <v>2</v>
      </c>
      <c r="T285">
        <v>7.35</v>
      </c>
    </row>
    <row r="286" spans="1:20">
      <c r="A286">
        <v>1285</v>
      </c>
      <c r="B286" s="1">
        <v>44481</v>
      </c>
      <c r="C286" t="s">
        <v>42</v>
      </c>
      <c r="D286" t="s">
        <v>28</v>
      </c>
      <c r="E286" t="s">
        <v>25</v>
      </c>
      <c r="F286" t="s">
        <v>20</v>
      </c>
      <c r="G286" t="s">
        <v>44</v>
      </c>
      <c r="H286">
        <v>73.53</v>
      </c>
      <c r="I286">
        <v>92</v>
      </c>
      <c r="J286">
        <f t="shared" si="8"/>
        <v>6764.76</v>
      </c>
      <c r="K286">
        <v>1044.95</v>
      </c>
      <c r="L286" s="29">
        <f>K286-((K286*P286)/100)</f>
        <v>1032.7240850000001</v>
      </c>
      <c r="M286" s="15">
        <f t="shared" si="9"/>
        <v>1.1661585291680303</v>
      </c>
      <c r="N286">
        <v>1204.32</v>
      </c>
      <c r="O286" t="s">
        <v>31</v>
      </c>
      <c r="P286">
        <v>1.17</v>
      </c>
      <c r="Q286">
        <v>72.709999999999994</v>
      </c>
      <c r="R286">
        <v>4</v>
      </c>
      <c r="S286">
        <v>1</v>
      </c>
      <c r="T286">
        <v>0.96</v>
      </c>
    </row>
    <row r="287" spans="1:20">
      <c r="A287">
        <v>1286</v>
      </c>
      <c r="B287" s="1">
        <v>44482</v>
      </c>
      <c r="C287" t="s">
        <v>32</v>
      </c>
      <c r="D287" t="s">
        <v>52</v>
      </c>
      <c r="E287" t="s">
        <v>25</v>
      </c>
      <c r="F287" t="s">
        <v>33</v>
      </c>
      <c r="G287" t="s">
        <v>30</v>
      </c>
      <c r="H287">
        <v>3.78</v>
      </c>
      <c r="I287">
        <v>26</v>
      </c>
      <c r="J287">
        <f t="shared" si="8"/>
        <v>98.28</v>
      </c>
      <c r="K287">
        <v>1862.86</v>
      </c>
      <c r="L287" s="29">
        <f>K287-((K287*P287)/100)</f>
        <v>1672.6619939999998</v>
      </c>
      <c r="M287" s="15">
        <f t="shared" si="9"/>
        <v>0.7559387398862607</v>
      </c>
      <c r="N287">
        <v>1264.43</v>
      </c>
      <c r="O287" t="s">
        <v>38</v>
      </c>
      <c r="P287">
        <v>10.210000000000001</v>
      </c>
      <c r="Q287">
        <v>84.33</v>
      </c>
      <c r="R287">
        <v>3</v>
      </c>
      <c r="S287">
        <v>25</v>
      </c>
      <c r="T287">
        <v>3.72</v>
      </c>
    </row>
    <row r="288" spans="1:20">
      <c r="A288">
        <v>1287</v>
      </c>
      <c r="B288" s="1">
        <v>44483</v>
      </c>
      <c r="C288" t="s">
        <v>32</v>
      </c>
      <c r="D288" t="s">
        <v>18</v>
      </c>
      <c r="E288" t="s">
        <v>36</v>
      </c>
      <c r="F288" t="s">
        <v>26</v>
      </c>
      <c r="G288" t="s">
        <v>44</v>
      </c>
      <c r="H288">
        <v>21.11</v>
      </c>
      <c r="I288">
        <v>18</v>
      </c>
      <c r="J288">
        <f t="shared" si="8"/>
        <v>379.98</v>
      </c>
      <c r="K288">
        <v>1218.22</v>
      </c>
      <c r="L288" s="29">
        <f>K288-((K288*P288)/100)</f>
        <v>1115.8895199999999</v>
      </c>
      <c r="M288" s="15">
        <f t="shared" si="9"/>
        <v>8.3198200481352319E-2</v>
      </c>
      <c r="N288">
        <v>92.84</v>
      </c>
      <c r="O288" t="s">
        <v>38</v>
      </c>
      <c r="P288">
        <v>8.4</v>
      </c>
      <c r="Q288">
        <v>14.45</v>
      </c>
      <c r="R288">
        <v>5</v>
      </c>
      <c r="S288">
        <v>7</v>
      </c>
      <c r="T288">
        <v>2.9</v>
      </c>
    </row>
    <row r="289" spans="1:20">
      <c r="A289">
        <v>1288</v>
      </c>
      <c r="B289" s="1">
        <v>44484</v>
      </c>
      <c r="C289" t="s">
        <v>23</v>
      </c>
      <c r="D289" t="s">
        <v>18</v>
      </c>
      <c r="E289" t="s">
        <v>29</v>
      </c>
      <c r="F289" t="s">
        <v>33</v>
      </c>
      <c r="G289" t="s">
        <v>30</v>
      </c>
      <c r="H289">
        <v>44.92</v>
      </c>
      <c r="I289">
        <v>15</v>
      </c>
      <c r="J289">
        <f t="shared" si="8"/>
        <v>673.80000000000007</v>
      </c>
      <c r="K289">
        <v>4204.1499999999996</v>
      </c>
      <c r="L289" s="29">
        <f>K289-((K289*P289)/100)</f>
        <v>4173.4597049999993</v>
      </c>
      <c r="M289" s="15">
        <f t="shared" si="9"/>
        <v>0.32791499061568158</v>
      </c>
      <c r="N289">
        <v>1368.54</v>
      </c>
      <c r="O289" t="s">
        <v>38</v>
      </c>
      <c r="P289">
        <v>0.73</v>
      </c>
      <c r="Q289">
        <v>12.57</v>
      </c>
      <c r="R289">
        <v>5</v>
      </c>
      <c r="S289">
        <v>17</v>
      </c>
      <c r="T289">
        <v>3.16</v>
      </c>
    </row>
    <row r="290" spans="1:20">
      <c r="A290">
        <v>1289</v>
      </c>
      <c r="B290" s="1">
        <v>44485</v>
      </c>
      <c r="C290" t="s">
        <v>50</v>
      </c>
      <c r="D290" t="s">
        <v>43</v>
      </c>
      <c r="E290" t="s">
        <v>19</v>
      </c>
      <c r="F290" t="s">
        <v>33</v>
      </c>
      <c r="G290" t="s">
        <v>39</v>
      </c>
      <c r="H290">
        <v>9.51</v>
      </c>
      <c r="I290">
        <v>20</v>
      </c>
      <c r="J290">
        <f t="shared" si="8"/>
        <v>190.2</v>
      </c>
      <c r="K290">
        <v>3632.54</v>
      </c>
      <c r="L290" s="29">
        <f>K290-((K290*P290)/100)</f>
        <v>3002.6575640000001</v>
      </c>
      <c r="M290" s="15">
        <f t="shared" si="9"/>
        <v>0.48636248685466155</v>
      </c>
      <c r="N290">
        <v>1460.38</v>
      </c>
      <c r="O290" t="s">
        <v>31</v>
      </c>
      <c r="P290">
        <v>17.34</v>
      </c>
      <c r="Q290">
        <v>40.69</v>
      </c>
      <c r="R290">
        <v>5</v>
      </c>
      <c r="S290">
        <v>28</v>
      </c>
      <c r="T290">
        <v>1.34</v>
      </c>
    </row>
    <row r="291" spans="1:20">
      <c r="A291">
        <v>1290</v>
      </c>
      <c r="B291" s="1">
        <v>44486</v>
      </c>
      <c r="C291" t="s">
        <v>51</v>
      </c>
      <c r="D291" t="s">
        <v>24</v>
      </c>
      <c r="E291" t="s">
        <v>19</v>
      </c>
      <c r="F291" t="s">
        <v>26</v>
      </c>
      <c r="G291" t="s">
        <v>34</v>
      </c>
      <c r="H291">
        <v>51.08</v>
      </c>
      <c r="I291">
        <v>46</v>
      </c>
      <c r="J291">
        <f t="shared" si="8"/>
        <v>2349.6799999999998</v>
      </c>
      <c r="K291">
        <v>1874.11</v>
      </c>
      <c r="L291" s="29">
        <f>K291-((K291*P291)/100)</f>
        <v>1767.0983189999999</v>
      </c>
      <c r="M291" s="15">
        <f t="shared" si="9"/>
        <v>0.43213215234799851</v>
      </c>
      <c r="N291">
        <v>763.62</v>
      </c>
      <c r="O291" t="s">
        <v>22</v>
      </c>
      <c r="P291">
        <v>5.71</v>
      </c>
      <c r="Q291">
        <v>82.99</v>
      </c>
      <c r="R291">
        <v>3</v>
      </c>
      <c r="S291">
        <v>20</v>
      </c>
      <c r="T291">
        <v>5.74</v>
      </c>
    </row>
    <row r="292" spans="1:20">
      <c r="A292">
        <v>1291</v>
      </c>
      <c r="B292" s="1">
        <v>44487</v>
      </c>
      <c r="C292" t="s">
        <v>51</v>
      </c>
      <c r="D292" t="s">
        <v>49</v>
      </c>
      <c r="E292" t="s">
        <v>25</v>
      </c>
      <c r="F292" t="s">
        <v>20</v>
      </c>
      <c r="G292" t="s">
        <v>30</v>
      </c>
      <c r="H292">
        <v>41.91</v>
      </c>
      <c r="I292">
        <v>88</v>
      </c>
      <c r="J292">
        <f t="shared" si="8"/>
        <v>3688.08</v>
      </c>
      <c r="K292">
        <v>795.56</v>
      </c>
      <c r="L292" s="29">
        <f>K292-((K292*P292)/100)</f>
        <v>700.80880400000001</v>
      </c>
      <c r="M292" s="15">
        <f t="shared" si="9"/>
        <v>0.96566994612128187</v>
      </c>
      <c r="N292">
        <v>676.75</v>
      </c>
      <c r="O292" t="s">
        <v>22</v>
      </c>
      <c r="P292">
        <v>11.91</v>
      </c>
      <c r="Q292">
        <v>12.86</v>
      </c>
      <c r="R292">
        <v>1</v>
      </c>
      <c r="S292">
        <v>6</v>
      </c>
      <c r="T292">
        <v>9.43</v>
      </c>
    </row>
    <row r="293" spans="1:20">
      <c r="A293">
        <v>1292</v>
      </c>
      <c r="B293" s="1">
        <v>44488</v>
      </c>
      <c r="C293" t="s">
        <v>45</v>
      </c>
      <c r="D293" t="s">
        <v>18</v>
      </c>
      <c r="E293" t="s">
        <v>29</v>
      </c>
      <c r="F293" t="s">
        <v>26</v>
      </c>
      <c r="G293" t="s">
        <v>44</v>
      </c>
      <c r="H293">
        <v>57.13</v>
      </c>
      <c r="I293">
        <v>88</v>
      </c>
      <c r="J293">
        <f t="shared" si="8"/>
        <v>5027.4400000000005</v>
      </c>
      <c r="K293">
        <v>2589.89</v>
      </c>
      <c r="L293" s="29">
        <f>K293-((K293*P293)/100)</f>
        <v>2374.6701410000001</v>
      </c>
      <c r="M293" s="15">
        <f t="shared" si="9"/>
        <v>3.2699278379480834E-2</v>
      </c>
      <c r="N293">
        <v>77.650000000000006</v>
      </c>
      <c r="O293" t="s">
        <v>31</v>
      </c>
      <c r="P293">
        <v>8.31</v>
      </c>
      <c r="Q293">
        <v>99.38</v>
      </c>
      <c r="R293">
        <v>5</v>
      </c>
      <c r="S293">
        <v>18</v>
      </c>
      <c r="T293">
        <v>3.61</v>
      </c>
    </row>
    <row r="294" spans="1:20">
      <c r="A294">
        <v>1293</v>
      </c>
      <c r="B294" s="1">
        <v>44489</v>
      </c>
      <c r="C294" t="s">
        <v>45</v>
      </c>
      <c r="D294" t="s">
        <v>48</v>
      </c>
      <c r="E294" t="s">
        <v>36</v>
      </c>
      <c r="F294" t="s">
        <v>20</v>
      </c>
      <c r="G294" t="s">
        <v>47</v>
      </c>
      <c r="H294">
        <v>24.16</v>
      </c>
      <c r="I294">
        <v>91</v>
      </c>
      <c r="J294">
        <f t="shared" si="8"/>
        <v>2198.56</v>
      </c>
      <c r="K294">
        <v>552.19000000000005</v>
      </c>
      <c r="L294" s="29">
        <f>K294-((K294*P294)/100)</f>
        <v>501.55417700000004</v>
      </c>
      <c r="M294" s="15">
        <f t="shared" si="9"/>
        <v>0.84752559044085074</v>
      </c>
      <c r="N294">
        <v>425.08</v>
      </c>
      <c r="O294" t="s">
        <v>31</v>
      </c>
      <c r="P294">
        <v>9.17</v>
      </c>
      <c r="Q294">
        <v>98.42</v>
      </c>
      <c r="R294">
        <v>2</v>
      </c>
      <c r="S294">
        <v>22</v>
      </c>
      <c r="T294">
        <v>9.52</v>
      </c>
    </row>
    <row r="295" spans="1:20">
      <c r="A295">
        <v>1294</v>
      </c>
      <c r="B295" s="1">
        <v>44490</v>
      </c>
      <c r="C295" t="s">
        <v>45</v>
      </c>
      <c r="D295" t="s">
        <v>43</v>
      </c>
      <c r="E295" t="s">
        <v>25</v>
      </c>
      <c r="F295" t="s">
        <v>20</v>
      </c>
      <c r="G295" t="s">
        <v>44</v>
      </c>
      <c r="H295">
        <v>26.51</v>
      </c>
      <c r="I295">
        <v>12</v>
      </c>
      <c r="J295">
        <f t="shared" si="8"/>
        <v>318.12</v>
      </c>
      <c r="K295">
        <v>4301.87</v>
      </c>
      <c r="L295" s="29">
        <f>K295-((K295*P295)/100)</f>
        <v>4296.2775689999999</v>
      </c>
      <c r="M295" s="15">
        <f t="shared" si="9"/>
        <v>0.10658761978141641</v>
      </c>
      <c r="N295">
        <v>457.93</v>
      </c>
      <c r="O295" t="s">
        <v>31</v>
      </c>
      <c r="P295">
        <v>0.13</v>
      </c>
      <c r="Q295">
        <v>55.01</v>
      </c>
      <c r="R295">
        <v>1</v>
      </c>
      <c r="S295">
        <v>5</v>
      </c>
      <c r="T295">
        <v>5.94</v>
      </c>
    </row>
    <row r="296" spans="1:20">
      <c r="A296">
        <v>1295</v>
      </c>
      <c r="B296" s="1">
        <v>44491</v>
      </c>
      <c r="C296" t="s">
        <v>45</v>
      </c>
      <c r="D296" t="s">
        <v>28</v>
      </c>
      <c r="E296" t="s">
        <v>19</v>
      </c>
      <c r="F296" t="s">
        <v>20</v>
      </c>
      <c r="G296" t="s">
        <v>47</v>
      </c>
      <c r="H296">
        <v>63.68</v>
      </c>
      <c r="I296">
        <v>32</v>
      </c>
      <c r="J296">
        <f t="shared" si="8"/>
        <v>2037.76</v>
      </c>
      <c r="K296">
        <v>4445.3999999999996</v>
      </c>
      <c r="L296" s="29">
        <f>K296-((K296*P296)/100)</f>
        <v>4326.7078199999996</v>
      </c>
      <c r="M296" s="15">
        <f t="shared" si="9"/>
        <v>3.8743082956777981E-2</v>
      </c>
      <c r="N296">
        <v>167.63</v>
      </c>
      <c r="O296" t="s">
        <v>22</v>
      </c>
      <c r="P296">
        <v>2.67</v>
      </c>
      <c r="Q296">
        <v>94.67</v>
      </c>
      <c r="R296">
        <v>2</v>
      </c>
      <c r="S296">
        <v>3</v>
      </c>
      <c r="T296">
        <v>2.92</v>
      </c>
    </row>
    <row r="297" spans="1:20">
      <c r="A297">
        <v>1296</v>
      </c>
      <c r="B297" s="1">
        <v>44492</v>
      </c>
      <c r="C297" t="s">
        <v>50</v>
      </c>
      <c r="D297" t="s">
        <v>18</v>
      </c>
      <c r="E297" t="s">
        <v>19</v>
      </c>
      <c r="F297" t="s">
        <v>26</v>
      </c>
      <c r="G297" t="s">
        <v>21</v>
      </c>
      <c r="H297">
        <v>65.89</v>
      </c>
      <c r="I297">
        <v>85</v>
      </c>
      <c r="J297">
        <f t="shared" si="8"/>
        <v>5600.65</v>
      </c>
      <c r="K297">
        <v>3111.67</v>
      </c>
      <c r="L297" s="29">
        <f>K297-((K297*P297)/100)</f>
        <v>2689.1052140000002</v>
      </c>
      <c r="M297" s="15">
        <f t="shared" si="9"/>
        <v>0.41359110614554034</v>
      </c>
      <c r="N297">
        <v>1112.19</v>
      </c>
      <c r="O297" t="s">
        <v>22</v>
      </c>
      <c r="P297">
        <v>13.58</v>
      </c>
      <c r="Q297">
        <v>77.56</v>
      </c>
      <c r="R297">
        <v>2</v>
      </c>
      <c r="S297">
        <v>24</v>
      </c>
      <c r="T297">
        <v>6.99</v>
      </c>
    </row>
    <row r="298" spans="1:20">
      <c r="A298">
        <v>1297</v>
      </c>
      <c r="B298" s="1">
        <v>44493</v>
      </c>
      <c r="C298" t="s">
        <v>23</v>
      </c>
      <c r="D298" t="s">
        <v>28</v>
      </c>
      <c r="E298" t="s">
        <v>36</v>
      </c>
      <c r="F298" t="s">
        <v>33</v>
      </c>
      <c r="G298" t="s">
        <v>41</v>
      </c>
      <c r="H298">
        <v>18.14</v>
      </c>
      <c r="I298">
        <v>59</v>
      </c>
      <c r="J298">
        <f t="shared" si="8"/>
        <v>1070.26</v>
      </c>
      <c r="K298">
        <v>1791.95</v>
      </c>
      <c r="L298" s="29">
        <f>K298-((K298*P298)/100)</f>
        <v>1634.61679</v>
      </c>
      <c r="M298" s="15">
        <f t="shared" si="9"/>
        <v>0.64193027162042049</v>
      </c>
      <c r="N298">
        <v>1049.31</v>
      </c>
      <c r="O298" t="s">
        <v>38</v>
      </c>
      <c r="P298">
        <v>8.7799999999999994</v>
      </c>
      <c r="Q298">
        <v>63.31</v>
      </c>
      <c r="R298">
        <v>5</v>
      </c>
      <c r="S298">
        <v>10</v>
      </c>
      <c r="T298">
        <v>6.59</v>
      </c>
    </row>
    <row r="299" spans="1:20">
      <c r="A299">
        <v>1298</v>
      </c>
      <c r="B299" s="1">
        <v>44494</v>
      </c>
      <c r="C299" t="s">
        <v>17</v>
      </c>
      <c r="D299" t="s">
        <v>48</v>
      </c>
      <c r="E299" t="s">
        <v>36</v>
      </c>
      <c r="F299" t="s">
        <v>33</v>
      </c>
      <c r="G299" t="s">
        <v>37</v>
      </c>
      <c r="H299">
        <v>72.44</v>
      </c>
      <c r="I299">
        <v>98</v>
      </c>
      <c r="J299">
        <f t="shared" si="8"/>
        <v>7099.12</v>
      </c>
      <c r="K299">
        <v>4895</v>
      </c>
      <c r="L299" s="29">
        <f>K299-((K299*P299)/100)</f>
        <v>4461.7924999999996</v>
      </c>
      <c r="M299" s="15">
        <f t="shared" si="9"/>
        <v>5.1129674900838626E-2</v>
      </c>
      <c r="N299">
        <v>228.13</v>
      </c>
      <c r="O299" t="s">
        <v>38</v>
      </c>
      <c r="P299">
        <v>8.85</v>
      </c>
      <c r="Q299">
        <v>85.38</v>
      </c>
      <c r="R299">
        <v>3</v>
      </c>
      <c r="S299">
        <v>9</v>
      </c>
      <c r="T299">
        <v>2.23</v>
      </c>
    </row>
    <row r="300" spans="1:20">
      <c r="A300">
        <v>1299</v>
      </c>
      <c r="B300" s="1">
        <v>44495</v>
      </c>
      <c r="C300" t="s">
        <v>35</v>
      </c>
      <c r="D300" t="s">
        <v>48</v>
      </c>
      <c r="E300" t="s">
        <v>29</v>
      </c>
      <c r="F300" t="s">
        <v>26</v>
      </c>
      <c r="G300" t="s">
        <v>34</v>
      </c>
      <c r="H300">
        <v>58.16</v>
      </c>
      <c r="I300">
        <v>27</v>
      </c>
      <c r="J300">
        <f t="shared" si="8"/>
        <v>1570.32</v>
      </c>
      <c r="K300">
        <v>4071.98</v>
      </c>
      <c r="L300" s="29">
        <f>K300-((K300*P300)/100)</f>
        <v>3742.556818</v>
      </c>
      <c r="M300" s="15">
        <f t="shared" si="9"/>
        <v>0.15521207245436666</v>
      </c>
      <c r="N300">
        <v>580.89</v>
      </c>
      <c r="O300" t="s">
        <v>22</v>
      </c>
      <c r="P300">
        <v>8.09</v>
      </c>
      <c r="Q300">
        <v>63.84</v>
      </c>
      <c r="R300">
        <v>1</v>
      </c>
      <c r="S300">
        <v>26</v>
      </c>
      <c r="T300">
        <v>9.5399999999999991</v>
      </c>
    </row>
    <row r="301" spans="1:20">
      <c r="A301">
        <v>1300</v>
      </c>
      <c r="B301" s="1">
        <v>44496</v>
      </c>
      <c r="C301" t="s">
        <v>35</v>
      </c>
      <c r="D301" t="s">
        <v>52</v>
      </c>
      <c r="E301" t="s">
        <v>19</v>
      </c>
      <c r="F301" t="s">
        <v>26</v>
      </c>
      <c r="G301" t="s">
        <v>21</v>
      </c>
      <c r="H301">
        <v>34.64</v>
      </c>
      <c r="I301">
        <v>75</v>
      </c>
      <c r="J301">
        <f t="shared" si="8"/>
        <v>2598</v>
      </c>
      <c r="K301">
        <v>4666.46</v>
      </c>
      <c r="L301" s="29">
        <f>K301-((K301*P301)/100)</f>
        <v>4309.0091640000001</v>
      </c>
      <c r="M301" s="15">
        <f t="shared" si="9"/>
        <v>0.2583726229457608</v>
      </c>
      <c r="N301">
        <v>1113.33</v>
      </c>
      <c r="O301" t="s">
        <v>38</v>
      </c>
      <c r="P301">
        <v>7.66</v>
      </c>
      <c r="Q301">
        <v>32.51</v>
      </c>
      <c r="R301">
        <v>5</v>
      </c>
      <c r="S301">
        <v>12</v>
      </c>
      <c r="T301">
        <v>0.19</v>
      </c>
    </row>
    <row r="302" spans="1:20">
      <c r="A302">
        <v>1301</v>
      </c>
      <c r="B302" s="1">
        <v>44497</v>
      </c>
      <c r="C302" t="s">
        <v>23</v>
      </c>
      <c r="D302" t="s">
        <v>28</v>
      </c>
      <c r="E302" t="s">
        <v>25</v>
      </c>
      <c r="F302" t="s">
        <v>33</v>
      </c>
      <c r="G302" t="s">
        <v>37</v>
      </c>
      <c r="H302">
        <v>71</v>
      </c>
      <c r="I302">
        <v>49</v>
      </c>
      <c r="J302">
        <f t="shared" si="8"/>
        <v>3479</v>
      </c>
      <c r="K302">
        <v>4680.01</v>
      </c>
      <c r="L302" s="29">
        <f>K302-((K302*P302)/100)</f>
        <v>4284.5491550000006</v>
      </c>
      <c r="M302" s="15">
        <f t="shared" si="9"/>
        <v>0.23572141746148315</v>
      </c>
      <c r="N302">
        <v>1009.96</v>
      </c>
      <c r="O302" t="s">
        <v>22</v>
      </c>
      <c r="P302">
        <v>8.4499999999999993</v>
      </c>
      <c r="Q302">
        <v>30.8</v>
      </c>
      <c r="R302">
        <v>3</v>
      </c>
      <c r="S302">
        <v>21</v>
      </c>
      <c r="T302">
        <v>1.56</v>
      </c>
    </row>
    <row r="303" spans="1:20">
      <c r="A303">
        <v>1302</v>
      </c>
      <c r="B303" s="1">
        <v>44498</v>
      </c>
      <c r="C303" t="s">
        <v>17</v>
      </c>
      <c r="D303" t="s">
        <v>43</v>
      </c>
      <c r="E303" t="s">
        <v>29</v>
      </c>
      <c r="F303" t="s">
        <v>26</v>
      </c>
      <c r="G303" t="s">
        <v>30</v>
      </c>
      <c r="H303">
        <v>33.18</v>
      </c>
      <c r="I303">
        <v>36</v>
      </c>
      <c r="J303">
        <f t="shared" si="8"/>
        <v>1194.48</v>
      </c>
      <c r="K303">
        <v>1477.87</v>
      </c>
      <c r="L303" s="29">
        <f>K303-((K303*P303)/100)</f>
        <v>1320.1812709999999</v>
      </c>
      <c r="M303" s="15">
        <f t="shared" si="9"/>
        <v>1.0307069414560723</v>
      </c>
      <c r="N303">
        <v>1360.72</v>
      </c>
      <c r="O303" t="s">
        <v>22</v>
      </c>
      <c r="P303">
        <v>10.67</v>
      </c>
      <c r="Q303">
        <v>63.44</v>
      </c>
      <c r="R303">
        <v>2</v>
      </c>
      <c r="S303">
        <v>18</v>
      </c>
      <c r="T303">
        <v>3.17</v>
      </c>
    </row>
    <row r="304" spans="1:20">
      <c r="A304">
        <v>1303</v>
      </c>
      <c r="B304" s="1">
        <v>44499</v>
      </c>
      <c r="C304" t="s">
        <v>45</v>
      </c>
      <c r="D304" t="s">
        <v>24</v>
      </c>
      <c r="E304" t="s">
        <v>19</v>
      </c>
      <c r="F304" t="s">
        <v>20</v>
      </c>
      <c r="G304" t="s">
        <v>34</v>
      </c>
      <c r="H304">
        <v>55.61</v>
      </c>
      <c r="I304">
        <v>68</v>
      </c>
      <c r="J304">
        <f t="shared" si="8"/>
        <v>3781.48</v>
      </c>
      <c r="K304">
        <v>1019.69</v>
      </c>
      <c r="L304" s="29">
        <f>K304-((K304*P304)/100)</f>
        <v>990.73080400000003</v>
      </c>
      <c r="M304" s="15">
        <f t="shared" si="9"/>
        <v>0.12319188977190619</v>
      </c>
      <c r="N304">
        <v>122.05</v>
      </c>
      <c r="O304" t="s">
        <v>38</v>
      </c>
      <c r="P304">
        <v>2.84</v>
      </c>
      <c r="Q304">
        <v>41.23</v>
      </c>
      <c r="R304">
        <v>4</v>
      </c>
      <c r="S304">
        <v>23</v>
      </c>
      <c r="T304">
        <v>5.44</v>
      </c>
    </row>
    <row r="305" spans="1:20">
      <c r="A305">
        <v>1304</v>
      </c>
      <c r="B305" s="1">
        <v>44500</v>
      </c>
      <c r="C305" t="s">
        <v>50</v>
      </c>
      <c r="D305" t="s">
        <v>49</v>
      </c>
      <c r="E305" t="s">
        <v>36</v>
      </c>
      <c r="F305" t="s">
        <v>33</v>
      </c>
      <c r="G305" t="s">
        <v>41</v>
      </c>
      <c r="H305">
        <v>56.32</v>
      </c>
      <c r="I305">
        <v>45</v>
      </c>
      <c r="J305">
        <f t="shared" si="8"/>
        <v>2534.4</v>
      </c>
      <c r="K305">
        <v>1816.68</v>
      </c>
      <c r="L305" s="29">
        <f>K305-((K305*P305)/100)</f>
        <v>1701.139152</v>
      </c>
      <c r="M305" s="15">
        <f t="shared" si="9"/>
        <v>0.36701289207645021</v>
      </c>
      <c r="N305">
        <v>624.34</v>
      </c>
      <c r="O305" t="s">
        <v>38</v>
      </c>
      <c r="P305">
        <v>6.36</v>
      </c>
      <c r="Q305">
        <v>53.87</v>
      </c>
      <c r="R305">
        <v>1</v>
      </c>
      <c r="S305">
        <v>18</v>
      </c>
      <c r="T305">
        <v>8.52</v>
      </c>
    </row>
    <row r="306" spans="1:20">
      <c r="A306">
        <v>1305</v>
      </c>
      <c r="B306" s="1">
        <v>44501</v>
      </c>
      <c r="C306" t="s">
        <v>51</v>
      </c>
      <c r="D306" t="s">
        <v>52</v>
      </c>
      <c r="E306" t="s">
        <v>29</v>
      </c>
      <c r="F306" t="s">
        <v>33</v>
      </c>
      <c r="G306" t="s">
        <v>21</v>
      </c>
      <c r="H306">
        <v>11.9</v>
      </c>
      <c r="I306">
        <v>31</v>
      </c>
      <c r="J306">
        <f t="shared" si="8"/>
        <v>368.90000000000003</v>
      </c>
      <c r="K306">
        <v>931.59</v>
      </c>
      <c r="L306" s="29">
        <f>K306-((K306*P306)/100)</f>
        <v>822.500811</v>
      </c>
      <c r="M306" s="15">
        <f t="shared" si="9"/>
        <v>0.51979280054472798</v>
      </c>
      <c r="N306">
        <v>427.53</v>
      </c>
      <c r="O306" t="s">
        <v>22</v>
      </c>
      <c r="P306">
        <v>11.71</v>
      </c>
      <c r="Q306">
        <v>90.23</v>
      </c>
      <c r="R306">
        <v>2</v>
      </c>
      <c r="S306">
        <v>9</v>
      </c>
      <c r="T306">
        <v>3.2</v>
      </c>
    </row>
    <row r="307" spans="1:20">
      <c r="A307">
        <v>1306</v>
      </c>
      <c r="B307" s="1">
        <v>44502</v>
      </c>
      <c r="C307" t="s">
        <v>35</v>
      </c>
      <c r="D307" t="s">
        <v>28</v>
      </c>
      <c r="E307" t="s">
        <v>19</v>
      </c>
      <c r="F307" t="s">
        <v>20</v>
      </c>
      <c r="G307" t="s">
        <v>30</v>
      </c>
      <c r="H307">
        <v>60.78</v>
      </c>
      <c r="I307">
        <v>79</v>
      </c>
      <c r="J307">
        <f t="shared" si="8"/>
        <v>4801.62</v>
      </c>
      <c r="K307">
        <v>4892.78</v>
      </c>
      <c r="L307" s="29">
        <f>K307-((K307*P307)/100)</f>
        <v>4364.8490380000003</v>
      </c>
      <c r="M307" s="15">
        <f t="shared" si="9"/>
        <v>0.14192930720093325</v>
      </c>
      <c r="N307">
        <v>619.5</v>
      </c>
      <c r="O307" t="s">
        <v>31</v>
      </c>
      <c r="P307">
        <v>10.79</v>
      </c>
      <c r="Q307">
        <v>15.24</v>
      </c>
      <c r="R307">
        <v>3</v>
      </c>
      <c r="S307">
        <v>22</v>
      </c>
      <c r="T307">
        <v>1.98</v>
      </c>
    </row>
    <row r="308" spans="1:20">
      <c r="A308">
        <v>1307</v>
      </c>
      <c r="B308" s="1">
        <v>44503</v>
      </c>
      <c r="C308" t="s">
        <v>45</v>
      </c>
      <c r="D308" t="s">
        <v>49</v>
      </c>
      <c r="E308" t="s">
        <v>25</v>
      </c>
      <c r="F308" t="s">
        <v>33</v>
      </c>
      <c r="G308" t="s">
        <v>34</v>
      </c>
      <c r="H308">
        <v>19.54</v>
      </c>
      <c r="I308">
        <v>80</v>
      </c>
      <c r="J308">
        <f t="shared" si="8"/>
        <v>1563.1999999999998</v>
      </c>
      <c r="K308">
        <v>3109.69</v>
      </c>
      <c r="L308" s="29">
        <f>K308-((K308*P308)/100)</f>
        <v>2772.9105730000001</v>
      </c>
      <c r="M308" s="15">
        <f t="shared" si="9"/>
        <v>0.11794105557691204</v>
      </c>
      <c r="N308">
        <v>327.04000000000002</v>
      </c>
      <c r="O308" t="s">
        <v>38</v>
      </c>
      <c r="P308">
        <v>10.83</v>
      </c>
      <c r="Q308">
        <v>82.35</v>
      </c>
      <c r="R308">
        <v>5</v>
      </c>
      <c r="S308">
        <v>11</v>
      </c>
      <c r="T308">
        <v>8.35</v>
      </c>
    </row>
    <row r="309" spans="1:20">
      <c r="A309">
        <v>1308</v>
      </c>
      <c r="B309" s="1">
        <v>44504</v>
      </c>
      <c r="C309" t="s">
        <v>45</v>
      </c>
      <c r="D309" t="s">
        <v>40</v>
      </c>
      <c r="E309" t="s">
        <v>36</v>
      </c>
      <c r="F309" t="s">
        <v>20</v>
      </c>
      <c r="G309" t="s">
        <v>37</v>
      </c>
      <c r="H309">
        <v>77.040000000000006</v>
      </c>
      <c r="I309">
        <v>99</v>
      </c>
      <c r="J309">
        <f t="shared" si="8"/>
        <v>7626.9600000000009</v>
      </c>
      <c r="K309">
        <v>473.65</v>
      </c>
      <c r="L309" s="29">
        <f>K309-((K309*P309)/100)</f>
        <v>407.24426999999997</v>
      </c>
      <c r="M309" s="15">
        <f t="shared" si="9"/>
        <v>2.335060478567323</v>
      </c>
      <c r="N309">
        <v>950.94</v>
      </c>
      <c r="O309" t="s">
        <v>31</v>
      </c>
      <c r="P309">
        <v>14.02</v>
      </c>
      <c r="Q309">
        <v>20.170000000000002</v>
      </c>
      <c r="R309">
        <v>5</v>
      </c>
      <c r="S309">
        <v>24</v>
      </c>
      <c r="T309">
        <v>8.74</v>
      </c>
    </row>
    <row r="310" spans="1:20">
      <c r="A310">
        <v>1309</v>
      </c>
      <c r="B310" s="1">
        <v>44505</v>
      </c>
      <c r="C310" t="s">
        <v>27</v>
      </c>
      <c r="D310" t="s">
        <v>49</v>
      </c>
      <c r="E310" t="s">
        <v>36</v>
      </c>
      <c r="F310" t="s">
        <v>20</v>
      </c>
      <c r="G310" t="s">
        <v>44</v>
      </c>
      <c r="H310">
        <v>63.78</v>
      </c>
      <c r="I310">
        <v>16</v>
      </c>
      <c r="J310">
        <f t="shared" si="8"/>
        <v>1020.48</v>
      </c>
      <c r="K310">
        <v>3389.14</v>
      </c>
      <c r="L310" s="29">
        <f>K310-((K310*P310)/100)</f>
        <v>2978.0373179999997</v>
      </c>
      <c r="M310" s="15">
        <f t="shared" si="9"/>
        <v>4.9965794283575872E-2</v>
      </c>
      <c r="N310">
        <v>148.80000000000001</v>
      </c>
      <c r="O310" t="s">
        <v>38</v>
      </c>
      <c r="P310">
        <v>12.13</v>
      </c>
      <c r="Q310">
        <v>65.599999999999994</v>
      </c>
      <c r="R310">
        <v>4</v>
      </c>
      <c r="S310">
        <v>15</v>
      </c>
      <c r="T310">
        <v>0.55000000000000004</v>
      </c>
    </row>
    <row r="311" spans="1:20">
      <c r="A311">
        <v>1310</v>
      </c>
      <c r="B311" s="1">
        <v>44506</v>
      </c>
      <c r="C311" t="s">
        <v>46</v>
      </c>
      <c r="D311" t="s">
        <v>18</v>
      </c>
      <c r="E311" t="s">
        <v>19</v>
      </c>
      <c r="F311" t="s">
        <v>26</v>
      </c>
      <c r="G311" t="s">
        <v>37</v>
      </c>
      <c r="H311">
        <v>74.64</v>
      </c>
      <c r="I311">
        <v>59</v>
      </c>
      <c r="J311">
        <f t="shared" si="8"/>
        <v>4403.76</v>
      </c>
      <c r="K311">
        <v>3411.12</v>
      </c>
      <c r="L311" s="29">
        <f>K311-((K311*P311)/100)</f>
        <v>3162.10824</v>
      </c>
      <c r="M311" s="15">
        <f t="shared" si="9"/>
        <v>4.4413406923730102E-2</v>
      </c>
      <c r="N311">
        <v>140.44</v>
      </c>
      <c r="O311" t="s">
        <v>31</v>
      </c>
      <c r="P311">
        <v>7.3</v>
      </c>
      <c r="Q311">
        <v>57.9</v>
      </c>
      <c r="R311">
        <v>4</v>
      </c>
      <c r="S311">
        <v>9</v>
      </c>
      <c r="T311">
        <v>2.6</v>
      </c>
    </row>
    <row r="312" spans="1:20">
      <c r="A312">
        <v>1311</v>
      </c>
      <c r="B312" s="1">
        <v>44507</v>
      </c>
      <c r="C312" t="s">
        <v>35</v>
      </c>
      <c r="D312" t="s">
        <v>24</v>
      </c>
      <c r="E312" t="s">
        <v>19</v>
      </c>
      <c r="F312" t="s">
        <v>20</v>
      </c>
      <c r="G312" t="s">
        <v>34</v>
      </c>
      <c r="H312">
        <v>26.15</v>
      </c>
      <c r="I312">
        <v>84</v>
      </c>
      <c r="J312">
        <f t="shared" si="8"/>
        <v>2196.6</v>
      </c>
      <c r="K312">
        <v>3255.43</v>
      </c>
      <c r="L312" s="29">
        <f>K312-((K312*P312)/100)</f>
        <v>2819.8534659999996</v>
      </c>
      <c r="M312" s="15">
        <f t="shared" si="9"/>
        <v>7.8472162709181018E-2</v>
      </c>
      <c r="N312">
        <v>221.28</v>
      </c>
      <c r="O312" t="s">
        <v>22</v>
      </c>
      <c r="P312">
        <v>13.38</v>
      </c>
      <c r="Q312">
        <v>88.75</v>
      </c>
      <c r="R312">
        <v>4</v>
      </c>
      <c r="S312">
        <v>5</v>
      </c>
      <c r="T312">
        <v>2.5299999999999998</v>
      </c>
    </row>
    <row r="313" spans="1:20">
      <c r="A313">
        <v>1312</v>
      </c>
      <c r="B313" s="1">
        <v>44508</v>
      </c>
      <c r="C313" t="s">
        <v>35</v>
      </c>
      <c r="D313" t="s">
        <v>40</v>
      </c>
      <c r="E313" t="s">
        <v>36</v>
      </c>
      <c r="F313" t="s">
        <v>26</v>
      </c>
      <c r="G313" t="s">
        <v>21</v>
      </c>
      <c r="H313">
        <v>37.369999999999997</v>
      </c>
      <c r="I313">
        <v>40</v>
      </c>
      <c r="J313">
        <f t="shared" si="8"/>
        <v>1494.8</v>
      </c>
      <c r="K313">
        <v>2925.15</v>
      </c>
      <c r="L313" s="29">
        <f>K313-((K313*P313)/100)</f>
        <v>2464.1463600000002</v>
      </c>
      <c r="M313" s="15">
        <f t="shared" si="9"/>
        <v>0.54820201507835753</v>
      </c>
      <c r="N313">
        <v>1350.85</v>
      </c>
      <c r="O313" t="s">
        <v>38</v>
      </c>
      <c r="P313">
        <v>15.76</v>
      </c>
      <c r="Q313">
        <v>19.170000000000002</v>
      </c>
      <c r="R313">
        <v>4</v>
      </c>
      <c r="S313">
        <v>28</v>
      </c>
      <c r="T313">
        <v>7.83</v>
      </c>
    </row>
    <row r="314" spans="1:20">
      <c r="A314">
        <v>1313</v>
      </c>
      <c r="B314" s="1">
        <v>44509</v>
      </c>
      <c r="C314" t="s">
        <v>42</v>
      </c>
      <c r="D314" t="s">
        <v>48</v>
      </c>
      <c r="E314" t="s">
        <v>36</v>
      </c>
      <c r="F314" t="s">
        <v>33</v>
      </c>
      <c r="G314" t="s">
        <v>47</v>
      </c>
      <c r="H314">
        <v>3.08</v>
      </c>
      <c r="I314">
        <v>89</v>
      </c>
      <c r="J314">
        <f t="shared" si="8"/>
        <v>274.12</v>
      </c>
      <c r="K314">
        <v>4464.1400000000003</v>
      </c>
      <c r="L314" s="29">
        <f>K314-((K314*P314)/100)</f>
        <v>4219.9515420000007</v>
      </c>
      <c r="M314" s="15">
        <f t="shared" si="9"/>
        <v>9.1773565678541599E-2</v>
      </c>
      <c r="N314">
        <v>387.28</v>
      </c>
      <c r="O314" t="s">
        <v>31</v>
      </c>
      <c r="P314">
        <v>5.47</v>
      </c>
      <c r="Q314">
        <v>35.17</v>
      </c>
      <c r="R314">
        <v>2</v>
      </c>
      <c r="S314">
        <v>2</v>
      </c>
      <c r="T314">
        <v>3.52</v>
      </c>
    </row>
    <row r="315" spans="1:20">
      <c r="A315">
        <v>1314</v>
      </c>
      <c r="B315" s="1">
        <v>44510</v>
      </c>
      <c r="C315" t="s">
        <v>50</v>
      </c>
      <c r="D315" t="s">
        <v>40</v>
      </c>
      <c r="E315" t="s">
        <v>29</v>
      </c>
      <c r="F315" t="s">
        <v>26</v>
      </c>
      <c r="G315" t="s">
        <v>21</v>
      </c>
      <c r="H315">
        <v>47.14</v>
      </c>
      <c r="I315">
        <v>81</v>
      </c>
      <c r="J315">
        <f t="shared" si="8"/>
        <v>3818.34</v>
      </c>
      <c r="K315">
        <v>2230.8200000000002</v>
      </c>
      <c r="L315" s="29">
        <f>K315-((K315*P315)/100)</f>
        <v>2080.016568</v>
      </c>
      <c r="M315" s="15">
        <f t="shared" si="9"/>
        <v>0.28993519055469374</v>
      </c>
      <c r="N315">
        <v>603.07000000000005</v>
      </c>
      <c r="O315" t="s">
        <v>22</v>
      </c>
      <c r="P315">
        <v>6.76</v>
      </c>
      <c r="Q315">
        <v>18.14</v>
      </c>
      <c r="R315">
        <v>1</v>
      </c>
      <c r="S315">
        <v>25</v>
      </c>
      <c r="T315">
        <v>6.71</v>
      </c>
    </row>
    <row r="316" spans="1:20">
      <c r="A316">
        <v>1315</v>
      </c>
      <c r="B316" s="1">
        <v>44511</v>
      </c>
      <c r="C316" t="s">
        <v>51</v>
      </c>
      <c r="D316" t="s">
        <v>28</v>
      </c>
      <c r="E316" t="s">
        <v>36</v>
      </c>
      <c r="F316" t="s">
        <v>33</v>
      </c>
      <c r="G316" t="s">
        <v>30</v>
      </c>
      <c r="H316">
        <v>5.27</v>
      </c>
      <c r="I316">
        <v>38</v>
      </c>
      <c r="J316">
        <f t="shared" si="8"/>
        <v>200.26</v>
      </c>
      <c r="K316">
        <v>835.6</v>
      </c>
      <c r="L316" s="29">
        <f>K316-((K316*P316)/100)</f>
        <v>766.74656000000004</v>
      </c>
      <c r="M316" s="15">
        <f t="shared" si="9"/>
        <v>1.8213319405045652</v>
      </c>
      <c r="N316">
        <v>1396.5</v>
      </c>
      <c r="O316" t="s">
        <v>38</v>
      </c>
      <c r="P316">
        <v>8.24</v>
      </c>
      <c r="Q316">
        <v>14.04</v>
      </c>
      <c r="R316">
        <v>3</v>
      </c>
      <c r="S316">
        <v>7</v>
      </c>
      <c r="T316">
        <v>0.47</v>
      </c>
    </row>
    <row r="317" spans="1:20">
      <c r="A317">
        <v>1316</v>
      </c>
      <c r="B317" s="1">
        <v>44512</v>
      </c>
      <c r="C317" t="s">
        <v>27</v>
      </c>
      <c r="D317" t="s">
        <v>40</v>
      </c>
      <c r="E317" t="s">
        <v>19</v>
      </c>
      <c r="F317" t="s">
        <v>26</v>
      </c>
      <c r="G317" t="s">
        <v>37</v>
      </c>
      <c r="H317">
        <v>57.94</v>
      </c>
      <c r="I317">
        <v>20</v>
      </c>
      <c r="J317">
        <f t="shared" si="8"/>
        <v>1158.8</v>
      </c>
      <c r="K317">
        <v>736.24</v>
      </c>
      <c r="L317" s="29">
        <f>K317-((K317*P317)/100)</f>
        <v>651.793272</v>
      </c>
      <c r="M317" s="15">
        <f t="shared" si="9"/>
        <v>2.1209178728681324</v>
      </c>
      <c r="N317">
        <v>1382.4</v>
      </c>
      <c r="O317" t="s">
        <v>22</v>
      </c>
      <c r="P317">
        <v>11.47</v>
      </c>
      <c r="Q317">
        <v>41.93</v>
      </c>
      <c r="R317">
        <v>5</v>
      </c>
      <c r="S317">
        <v>27</v>
      </c>
      <c r="T317">
        <v>2.13</v>
      </c>
    </row>
    <row r="318" spans="1:20">
      <c r="A318">
        <v>1317</v>
      </c>
      <c r="B318" s="1">
        <v>44513</v>
      </c>
      <c r="C318" t="s">
        <v>50</v>
      </c>
      <c r="D318" t="s">
        <v>48</v>
      </c>
      <c r="E318" t="s">
        <v>29</v>
      </c>
      <c r="F318" t="s">
        <v>20</v>
      </c>
      <c r="G318" t="s">
        <v>41</v>
      </c>
      <c r="H318">
        <v>73.89</v>
      </c>
      <c r="I318">
        <v>88</v>
      </c>
      <c r="J318">
        <f t="shared" si="8"/>
        <v>6502.32</v>
      </c>
      <c r="K318">
        <v>1600.63</v>
      </c>
      <c r="L318" s="29">
        <f>K318-((K318*P318)/100)</f>
        <v>1418.3182430000002</v>
      </c>
      <c r="M318" s="15">
        <f t="shared" si="9"/>
        <v>0.76475079225220111</v>
      </c>
      <c r="N318">
        <v>1084.6600000000001</v>
      </c>
      <c r="O318" t="s">
        <v>38</v>
      </c>
      <c r="P318">
        <v>11.39</v>
      </c>
      <c r="Q318">
        <v>36.93</v>
      </c>
      <c r="R318">
        <v>3</v>
      </c>
      <c r="S318">
        <v>27</v>
      </c>
      <c r="T318">
        <v>4.32</v>
      </c>
    </row>
    <row r="319" spans="1:20">
      <c r="A319">
        <v>1318</v>
      </c>
      <c r="B319" s="1">
        <v>44514</v>
      </c>
      <c r="C319" t="s">
        <v>50</v>
      </c>
      <c r="D319" t="s">
        <v>48</v>
      </c>
      <c r="E319" t="s">
        <v>36</v>
      </c>
      <c r="F319" t="s">
        <v>33</v>
      </c>
      <c r="G319" t="s">
        <v>44</v>
      </c>
      <c r="H319">
        <v>74.63</v>
      </c>
      <c r="I319">
        <v>67</v>
      </c>
      <c r="J319">
        <f t="shared" si="8"/>
        <v>5000.21</v>
      </c>
      <c r="K319">
        <v>3829.13</v>
      </c>
      <c r="L319" s="29">
        <f>K319-((K319*P319)/100)</f>
        <v>3387.2483980000002</v>
      </c>
      <c r="M319" s="15">
        <f t="shared" si="9"/>
        <v>0.27373546048393466</v>
      </c>
      <c r="N319">
        <v>927.21</v>
      </c>
      <c r="O319" t="s">
        <v>38</v>
      </c>
      <c r="P319">
        <v>11.54</v>
      </c>
      <c r="Q319">
        <v>81.239999999999995</v>
      </c>
      <c r="R319">
        <v>1</v>
      </c>
      <c r="S319">
        <v>4</v>
      </c>
      <c r="T319">
        <v>0.28000000000000003</v>
      </c>
    </row>
    <row r="320" spans="1:20">
      <c r="A320">
        <v>1319</v>
      </c>
      <c r="B320" s="1">
        <v>44515</v>
      </c>
      <c r="C320" t="s">
        <v>46</v>
      </c>
      <c r="D320" t="s">
        <v>24</v>
      </c>
      <c r="E320" t="s">
        <v>29</v>
      </c>
      <c r="F320" t="s">
        <v>26</v>
      </c>
      <c r="G320" t="s">
        <v>21</v>
      </c>
      <c r="H320">
        <v>9.11</v>
      </c>
      <c r="I320">
        <v>58</v>
      </c>
      <c r="J320">
        <f t="shared" si="8"/>
        <v>528.38</v>
      </c>
      <c r="K320">
        <v>1080.3800000000001</v>
      </c>
      <c r="L320" s="29">
        <f>K320-((K320*P320)/100)</f>
        <v>1057.5839820000001</v>
      </c>
      <c r="M320" s="15">
        <f t="shared" si="9"/>
        <v>0.63271570994727855</v>
      </c>
      <c r="N320">
        <v>669.15</v>
      </c>
      <c r="O320" t="s">
        <v>38</v>
      </c>
      <c r="P320">
        <v>2.11</v>
      </c>
      <c r="Q320">
        <v>78.2</v>
      </c>
      <c r="R320">
        <v>5</v>
      </c>
      <c r="S320">
        <v>9</v>
      </c>
      <c r="T320">
        <v>2.14</v>
      </c>
    </row>
    <row r="321" spans="1:20">
      <c r="A321">
        <v>1320</v>
      </c>
      <c r="B321" s="1">
        <v>44516</v>
      </c>
      <c r="C321" t="s">
        <v>45</v>
      </c>
      <c r="D321" t="s">
        <v>43</v>
      </c>
      <c r="E321" t="s">
        <v>36</v>
      </c>
      <c r="F321" t="s">
        <v>20</v>
      </c>
      <c r="G321" t="s">
        <v>21</v>
      </c>
      <c r="H321">
        <v>20.84</v>
      </c>
      <c r="I321">
        <v>84</v>
      </c>
      <c r="J321">
        <f t="shared" si="8"/>
        <v>1750.56</v>
      </c>
      <c r="K321">
        <v>1887.15</v>
      </c>
      <c r="L321" s="29">
        <f>K321-((K321*P321)/100)</f>
        <v>1799.2088100000001</v>
      </c>
      <c r="M321" s="15">
        <f t="shared" si="9"/>
        <v>7.8651237818249675E-2</v>
      </c>
      <c r="N321">
        <v>141.51</v>
      </c>
      <c r="O321" t="s">
        <v>31</v>
      </c>
      <c r="P321">
        <v>4.66</v>
      </c>
      <c r="Q321">
        <v>83.4</v>
      </c>
      <c r="R321">
        <v>2</v>
      </c>
      <c r="S321">
        <v>6</v>
      </c>
      <c r="T321">
        <v>4.38</v>
      </c>
    </row>
    <row r="322" spans="1:20">
      <c r="A322">
        <v>1321</v>
      </c>
      <c r="B322" s="1">
        <v>44517</v>
      </c>
      <c r="C322" t="s">
        <v>50</v>
      </c>
      <c r="D322" t="s">
        <v>40</v>
      </c>
      <c r="E322" t="s">
        <v>25</v>
      </c>
      <c r="F322" t="s">
        <v>26</v>
      </c>
      <c r="G322" t="s">
        <v>44</v>
      </c>
      <c r="H322">
        <v>21.26</v>
      </c>
      <c r="I322">
        <v>23</v>
      </c>
      <c r="J322">
        <f t="shared" si="8"/>
        <v>488.98</v>
      </c>
      <c r="K322">
        <v>2283.33</v>
      </c>
      <c r="L322" s="29">
        <f>K322-((K322*P322)/100)</f>
        <v>2009.102067</v>
      </c>
      <c r="M322" s="15">
        <f t="shared" si="9"/>
        <v>0.20051246107249165</v>
      </c>
      <c r="N322">
        <v>402.85</v>
      </c>
      <c r="O322" t="s">
        <v>31</v>
      </c>
      <c r="P322">
        <v>12.01</v>
      </c>
      <c r="Q322">
        <v>68.09</v>
      </c>
      <c r="R322">
        <v>2</v>
      </c>
      <c r="S322">
        <v>28</v>
      </c>
      <c r="T322">
        <v>6.81</v>
      </c>
    </row>
    <row r="323" spans="1:20">
      <c r="A323">
        <v>1322</v>
      </c>
      <c r="B323" s="1">
        <v>44518</v>
      </c>
      <c r="C323" t="s">
        <v>45</v>
      </c>
      <c r="D323" t="s">
        <v>52</v>
      </c>
      <c r="E323" t="s">
        <v>19</v>
      </c>
      <c r="F323" t="s">
        <v>26</v>
      </c>
      <c r="G323" t="s">
        <v>44</v>
      </c>
      <c r="H323">
        <v>78.64</v>
      </c>
      <c r="I323">
        <v>92</v>
      </c>
      <c r="J323">
        <f t="shared" ref="J323:J386" si="10">+H323*I323</f>
        <v>7234.88</v>
      </c>
      <c r="K323">
        <v>4451.96</v>
      </c>
      <c r="L323" s="29">
        <f>K323-((K323*P323)/100)</f>
        <v>3831.8019720000002</v>
      </c>
      <c r="M323" s="15">
        <f t="shared" ref="M323:M386" si="11">+N323/L323</f>
        <v>0.28860572860522554</v>
      </c>
      <c r="N323">
        <v>1105.8800000000001</v>
      </c>
      <c r="O323" t="s">
        <v>22</v>
      </c>
      <c r="P323">
        <v>13.93</v>
      </c>
      <c r="Q323">
        <v>21.88</v>
      </c>
      <c r="R323">
        <v>3</v>
      </c>
      <c r="S323">
        <v>30</v>
      </c>
      <c r="T323">
        <v>3.12</v>
      </c>
    </row>
    <row r="324" spans="1:20">
      <c r="A324">
        <v>1323</v>
      </c>
      <c r="B324" s="1">
        <v>44519</v>
      </c>
      <c r="C324" t="s">
        <v>32</v>
      </c>
      <c r="D324" t="s">
        <v>28</v>
      </c>
      <c r="E324" t="s">
        <v>19</v>
      </c>
      <c r="F324" t="s">
        <v>20</v>
      </c>
      <c r="G324" t="s">
        <v>47</v>
      </c>
      <c r="H324">
        <v>31.12</v>
      </c>
      <c r="I324">
        <v>96</v>
      </c>
      <c r="J324">
        <f t="shared" si="10"/>
        <v>2987.52</v>
      </c>
      <c r="K324">
        <v>2339.31</v>
      </c>
      <c r="L324" s="29">
        <f>K324-((K324*P324)/100)</f>
        <v>1990.051017</v>
      </c>
      <c r="M324" s="15">
        <f t="shared" si="11"/>
        <v>0.35264422570328507</v>
      </c>
      <c r="N324">
        <v>701.78</v>
      </c>
      <c r="O324" t="s">
        <v>31</v>
      </c>
      <c r="P324">
        <v>14.93</v>
      </c>
      <c r="Q324">
        <v>29.71</v>
      </c>
      <c r="R324">
        <v>1</v>
      </c>
      <c r="S324">
        <v>22</v>
      </c>
      <c r="T324">
        <v>9.2899999999999991</v>
      </c>
    </row>
    <row r="325" spans="1:20">
      <c r="A325">
        <v>1324</v>
      </c>
      <c r="B325" s="1">
        <v>44520</v>
      </c>
      <c r="C325" t="s">
        <v>50</v>
      </c>
      <c r="D325" t="s">
        <v>52</v>
      </c>
      <c r="E325" t="s">
        <v>25</v>
      </c>
      <c r="F325" t="s">
        <v>26</v>
      </c>
      <c r="G325" t="s">
        <v>30</v>
      </c>
      <c r="H325">
        <v>43.72</v>
      </c>
      <c r="I325">
        <v>80</v>
      </c>
      <c r="J325">
        <f t="shared" si="10"/>
        <v>3497.6</v>
      </c>
      <c r="K325">
        <v>2179.48</v>
      </c>
      <c r="L325" s="29">
        <f>K325-((K325*P325)/100)</f>
        <v>1976.78836</v>
      </c>
      <c r="M325" s="15">
        <f t="shared" si="11"/>
        <v>0.19701147977216943</v>
      </c>
      <c r="N325">
        <v>389.45</v>
      </c>
      <c r="O325" t="s">
        <v>31</v>
      </c>
      <c r="P325">
        <v>9.3000000000000007</v>
      </c>
      <c r="Q325">
        <v>67.45</v>
      </c>
      <c r="R325">
        <v>2</v>
      </c>
      <c r="S325">
        <v>24</v>
      </c>
      <c r="T325">
        <v>7.08</v>
      </c>
    </row>
    <row r="326" spans="1:20">
      <c r="A326">
        <v>1325</v>
      </c>
      <c r="B326" s="1">
        <v>44521</v>
      </c>
      <c r="C326" t="s">
        <v>32</v>
      </c>
      <c r="D326" t="s">
        <v>40</v>
      </c>
      <c r="E326" t="s">
        <v>36</v>
      </c>
      <c r="F326" t="s">
        <v>33</v>
      </c>
      <c r="G326" t="s">
        <v>37</v>
      </c>
      <c r="H326">
        <v>30.94</v>
      </c>
      <c r="I326">
        <v>19</v>
      </c>
      <c r="J326">
        <f t="shared" si="10"/>
        <v>587.86</v>
      </c>
      <c r="K326">
        <v>255.46</v>
      </c>
      <c r="L326" s="29">
        <f>K326-((K326*P326)/100)</f>
        <v>242.68700000000001</v>
      </c>
      <c r="M326" s="15">
        <f t="shared" si="11"/>
        <v>4.8213542546572326</v>
      </c>
      <c r="N326">
        <v>1170.08</v>
      </c>
      <c r="O326" t="s">
        <v>38</v>
      </c>
      <c r="P326">
        <v>5</v>
      </c>
      <c r="Q326">
        <v>44.64</v>
      </c>
      <c r="R326">
        <v>3</v>
      </c>
      <c r="S326">
        <v>22</v>
      </c>
      <c r="T326">
        <v>0.36</v>
      </c>
    </row>
    <row r="327" spans="1:20">
      <c r="A327">
        <v>1326</v>
      </c>
      <c r="B327" s="1">
        <v>44522</v>
      </c>
      <c r="C327" t="s">
        <v>50</v>
      </c>
      <c r="D327" t="s">
        <v>18</v>
      </c>
      <c r="E327" t="s">
        <v>36</v>
      </c>
      <c r="F327" t="s">
        <v>26</v>
      </c>
      <c r="G327" t="s">
        <v>47</v>
      </c>
      <c r="H327">
        <v>76.98</v>
      </c>
      <c r="I327">
        <v>67</v>
      </c>
      <c r="J327">
        <f t="shared" si="10"/>
        <v>5157.66</v>
      </c>
      <c r="K327">
        <v>1869.73</v>
      </c>
      <c r="L327" s="29">
        <f>K327-((K327*P327)/100)</f>
        <v>1541.0314659999999</v>
      </c>
      <c r="M327" s="15">
        <f t="shared" si="11"/>
        <v>0.44355356466160567</v>
      </c>
      <c r="N327">
        <v>683.53</v>
      </c>
      <c r="O327" t="s">
        <v>22</v>
      </c>
      <c r="P327">
        <v>17.579999999999998</v>
      </c>
      <c r="Q327">
        <v>56.59</v>
      </c>
      <c r="R327">
        <v>4</v>
      </c>
      <c r="S327">
        <v>19</v>
      </c>
      <c r="T327">
        <v>4.9400000000000004</v>
      </c>
    </row>
    <row r="328" spans="1:20">
      <c r="A328">
        <v>1327</v>
      </c>
      <c r="B328" s="1">
        <v>44523</v>
      </c>
      <c r="C328" t="s">
        <v>27</v>
      </c>
      <c r="D328" t="s">
        <v>40</v>
      </c>
      <c r="E328" t="s">
        <v>19</v>
      </c>
      <c r="F328" t="s">
        <v>20</v>
      </c>
      <c r="G328" t="s">
        <v>44</v>
      </c>
      <c r="H328">
        <v>27.4</v>
      </c>
      <c r="I328">
        <v>16</v>
      </c>
      <c r="J328">
        <f t="shared" si="10"/>
        <v>438.4</v>
      </c>
      <c r="K328">
        <v>4278.97</v>
      </c>
      <c r="L328" s="29">
        <f>K328-((K328*P328)/100)</f>
        <v>4205.7996130000001</v>
      </c>
      <c r="M328" s="15">
        <f t="shared" si="11"/>
        <v>0.34329500519643513</v>
      </c>
      <c r="N328">
        <v>1443.83</v>
      </c>
      <c r="O328" t="s">
        <v>31</v>
      </c>
      <c r="P328">
        <v>1.71</v>
      </c>
      <c r="Q328">
        <v>42.67</v>
      </c>
      <c r="R328">
        <v>3</v>
      </c>
      <c r="S328">
        <v>1</v>
      </c>
      <c r="T328">
        <v>1.3</v>
      </c>
    </row>
    <row r="329" spans="1:20">
      <c r="A329">
        <v>1328</v>
      </c>
      <c r="B329" s="1">
        <v>44524</v>
      </c>
      <c r="C329" t="s">
        <v>35</v>
      </c>
      <c r="D329" t="s">
        <v>49</v>
      </c>
      <c r="E329" t="s">
        <v>29</v>
      </c>
      <c r="F329" t="s">
        <v>26</v>
      </c>
      <c r="G329" t="s">
        <v>44</v>
      </c>
      <c r="H329">
        <v>24.71</v>
      </c>
      <c r="I329">
        <v>34</v>
      </c>
      <c r="J329">
        <f t="shared" si="10"/>
        <v>840.14</v>
      </c>
      <c r="K329">
        <v>1615.48</v>
      </c>
      <c r="L329" s="29">
        <f>K329-((K329*P329)/100)</f>
        <v>1306.1155800000001</v>
      </c>
      <c r="M329" s="15">
        <f t="shared" si="11"/>
        <v>0.44823751355909863</v>
      </c>
      <c r="N329">
        <v>585.45000000000005</v>
      </c>
      <c r="O329" t="s">
        <v>38</v>
      </c>
      <c r="P329">
        <v>19.149999999999999</v>
      </c>
      <c r="Q329">
        <v>39.19</v>
      </c>
      <c r="R329">
        <v>4</v>
      </c>
      <c r="S329">
        <v>13</v>
      </c>
      <c r="T329">
        <v>2.89</v>
      </c>
    </row>
    <row r="330" spans="1:20">
      <c r="A330">
        <v>1329</v>
      </c>
      <c r="B330" s="1">
        <v>44525</v>
      </c>
      <c r="C330" t="s">
        <v>35</v>
      </c>
      <c r="D330" t="s">
        <v>49</v>
      </c>
      <c r="E330" t="s">
        <v>19</v>
      </c>
      <c r="F330" t="s">
        <v>33</v>
      </c>
      <c r="G330" t="s">
        <v>44</v>
      </c>
      <c r="H330">
        <v>73.14</v>
      </c>
      <c r="I330">
        <v>32</v>
      </c>
      <c r="J330">
        <f t="shared" si="10"/>
        <v>2340.48</v>
      </c>
      <c r="K330">
        <v>1241.05</v>
      </c>
      <c r="L330" s="29">
        <f>K330-((K330*P330)/100)</f>
        <v>1229.3841299999999</v>
      </c>
      <c r="M330" s="15">
        <f t="shared" si="11"/>
        <v>0.29992253112946893</v>
      </c>
      <c r="N330">
        <v>368.72</v>
      </c>
      <c r="O330" t="s">
        <v>31</v>
      </c>
      <c r="P330">
        <v>0.94</v>
      </c>
      <c r="Q330">
        <v>13.12</v>
      </c>
      <c r="R330">
        <v>2</v>
      </c>
      <c r="S330">
        <v>10</v>
      </c>
      <c r="T330">
        <v>0.6</v>
      </c>
    </row>
    <row r="331" spans="1:20">
      <c r="A331">
        <v>1330</v>
      </c>
      <c r="B331" s="1">
        <v>44526</v>
      </c>
      <c r="C331" t="s">
        <v>50</v>
      </c>
      <c r="D331" t="s">
        <v>48</v>
      </c>
      <c r="E331" t="s">
        <v>36</v>
      </c>
      <c r="F331" t="s">
        <v>33</v>
      </c>
      <c r="G331" t="s">
        <v>37</v>
      </c>
      <c r="H331">
        <v>18.760000000000002</v>
      </c>
      <c r="I331">
        <v>17</v>
      </c>
      <c r="J331">
        <f t="shared" si="10"/>
        <v>318.92</v>
      </c>
      <c r="K331">
        <v>4296.08</v>
      </c>
      <c r="L331" s="29">
        <f>K331-((K331*P331)/100)</f>
        <v>3637.9205439999996</v>
      </c>
      <c r="M331" s="15">
        <f t="shared" si="11"/>
        <v>0.26844456556663049</v>
      </c>
      <c r="N331">
        <v>976.58</v>
      </c>
      <c r="O331" t="s">
        <v>31</v>
      </c>
      <c r="P331">
        <v>15.32</v>
      </c>
      <c r="Q331">
        <v>27.05</v>
      </c>
      <c r="R331">
        <v>5</v>
      </c>
      <c r="S331">
        <v>12</v>
      </c>
      <c r="T331">
        <v>7.97</v>
      </c>
    </row>
    <row r="332" spans="1:20">
      <c r="A332">
        <v>1331</v>
      </c>
      <c r="B332" s="1">
        <v>44527</v>
      </c>
      <c r="C332" t="s">
        <v>23</v>
      </c>
      <c r="D332" t="s">
        <v>43</v>
      </c>
      <c r="E332" t="s">
        <v>25</v>
      </c>
      <c r="F332" t="s">
        <v>20</v>
      </c>
      <c r="G332" t="s">
        <v>39</v>
      </c>
      <c r="H332">
        <v>29.68</v>
      </c>
      <c r="I332">
        <v>17</v>
      </c>
      <c r="J332">
        <f t="shared" si="10"/>
        <v>504.56</v>
      </c>
      <c r="K332">
        <v>3327.74</v>
      </c>
      <c r="L332" s="29">
        <f>K332-((K332*P332)/100)</f>
        <v>2954.0347979999997</v>
      </c>
      <c r="M332" s="15">
        <f t="shared" si="11"/>
        <v>0.39589581029708648</v>
      </c>
      <c r="N332">
        <v>1169.49</v>
      </c>
      <c r="O332" t="s">
        <v>38</v>
      </c>
      <c r="P332">
        <v>11.23</v>
      </c>
      <c r="Q332">
        <v>61.8</v>
      </c>
      <c r="R332">
        <v>4</v>
      </c>
      <c r="S332">
        <v>15</v>
      </c>
      <c r="T332">
        <v>3.57</v>
      </c>
    </row>
    <row r="333" spans="1:20">
      <c r="A333">
        <v>1332</v>
      </c>
      <c r="B333" s="1">
        <v>44528</v>
      </c>
      <c r="C333" t="s">
        <v>45</v>
      </c>
      <c r="D333" t="s">
        <v>49</v>
      </c>
      <c r="E333" t="s">
        <v>25</v>
      </c>
      <c r="F333" t="s">
        <v>20</v>
      </c>
      <c r="G333" t="s">
        <v>30</v>
      </c>
      <c r="H333">
        <v>15.74</v>
      </c>
      <c r="I333">
        <v>11</v>
      </c>
      <c r="J333">
        <f t="shared" si="10"/>
        <v>173.14000000000001</v>
      </c>
      <c r="K333">
        <v>1465.23</v>
      </c>
      <c r="L333" s="29">
        <f>K333-((K333*P333)/100)</f>
        <v>1458.7829879999999</v>
      </c>
      <c r="M333" s="15">
        <f t="shared" si="11"/>
        <v>1.0212622523398935</v>
      </c>
      <c r="N333">
        <v>1489.8</v>
      </c>
      <c r="O333" t="s">
        <v>31</v>
      </c>
      <c r="P333">
        <v>0.44</v>
      </c>
      <c r="Q333">
        <v>63.58</v>
      </c>
      <c r="R333">
        <v>3</v>
      </c>
      <c r="S333">
        <v>13</v>
      </c>
      <c r="T333">
        <v>0.84</v>
      </c>
    </row>
    <row r="334" spans="1:20">
      <c r="A334">
        <v>1333</v>
      </c>
      <c r="B334" s="1">
        <v>44529</v>
      </c>
      <c r="C334" t="s">
        <v>27</v>
      </c>
      <c r="D334" t="s">
        <v>18</v>
      </c>
      <c r="E334" t="s">
        <v>19</v>
      </c>
      <c r="F334" t="s">
        <v>20</v>
      </c>
      <c r="G334" t="s">
        <v>30</v>
      </c>
      <c r="H334">
        <v>7.67</v>
      </c>
      <c r="I334">
        <v>72</v>
      </c>
      <c r="J334">
        <f t="shared" si="10"/>
        <v>552.24</v>
      </c>
      <c r="K334">
        <v>1316.38</v>
      </c>
      <c r="L334" s="29">
        <f>K334-((K334*P334)/100)</f>
        <v>1299.2670600000001</v>
      </c>
      <c r="M334" s="15">
        <f t="shared" si="11"/>
        <v>0.86930549905575216</v>
      </c>
      <c r="N334">
        <v>1129.46</v>
      </c>
      <c r="O334" t="s">
        <v>22</v>
      </c>
      <c r="P334">
        <v>1.3</v>
      </c>
      <c r="Q334">
        <v>51.41</v>
      </c>
      <c r="R334">
        <v>4</v>
      </c>
      <c r="S334">
        <v>21</v>
      </c>
      <c r="T334">
        <v>4.51</v>
      </c>
    </row>
    <row r="335" spans="1:20">
      <c r="A335">
        <v>1334</v>
      </c>
      <c r="B335" s="1">
        <v>44530</v>
      </c>
      <c r="C335" t="s">
        <v>45</v>
      </c>
      <c r="D335" t="s">
        <v>40</v>
      </c>
      <c r="E335" t="s">
        <v>25</v>
      </c>
      <c r="F335" t="s">
        <v>26</v>
      </c>
      <c r="G335" t="s">
        <v>41</v>
      </c>
      <c r="H335">
        <v>26.32</v>
      </c>
      <c r="I335">
        <v>72</v>
      </c>
      <c r="J335">
        <f t="shared" si="10"/>
        <v>1895.04</v>
      </c>
      <c r="K335">
        <v>1887.8</v>
      </c>
      <c r="L335" s="29">
        <f>K335-((K335*P335)/100)</f>
        <v>1626.3397</v>
      </c>
      <c r="M335" s="15">
        <f t="shared" si="11"/>
        <v>0.1644367409834489</v>
      </c>
      <c r="N335">
        <v>267.43</v>
      </c>
      <c r="O335" t="s">
        <v>22</v>
      </c>
      <c r="P335">
        <v>13.85</v>
      </c>
      <c r="Q335">
        <v>48.2</v>
      </c>
      <c r="R335">
        <v>4</v>
      </c>
      <c r="S335">
        <v>28</v>
      </c>
      <c r="T335">
        <v>2.11</v>
      </c>
    </row>
    <row r="336" spans="1:20">
      <c r="A336">
        <v>1335</v>
      </c>
      <c r="B336" s="1">
        <v>44531</v>
      </c>
      <c r="C336" t="s">
        <v>27</v>
      </c>
      <c r="D336" t="s">
        <v>48</v>
      </c>
      <c r="E336" t="s">
        <v>25</v>
      </c>
      <c r="F336" t="s">
        <v>20</v>
      </c>
      <c r="G336" t="s">
        <v>41</v>
      </c>
      <c r="H336">
        <v>37.11</v>
      </c>
      <c r="I336">
        <v>89</v>
      </c>
      <c r="J336">
        <f t="shared" si="10"/>
        <v>3302.79</v>
      </c>
      <c r="K336">
        <v>1315.72</v>
      </c>
      <c r="L336" s="29">
        <f>K336-((K336*P336)/100)</f>
        <v>1201.647076</v>
      </c>
      <c r="M336" s="15">
        <f t="shared" si="11"/>
        <v>1.0651962839711517</v>
      </c>
      <c r="N336">
        <v>1279.99</v>
      </c>
      <c r="O336" t="s">
        <v>22</v>
      </c>
      <c r="P336">
        <v>8.67</v>
      </c>
      <c r="Q336">
        <v>62.88</v>
      </c>
      <c r="R336">
        <v>1</v>
      </c>
      <c r="S336">
        <v>30</v>
      </c>
      <c r="T336">
        <v>6.36</v>
      </c>
    </row>
    <row r="337" spans="1:20">
      <c r="A337">
        <v>1336</v>
      </c>
      <c r="B337" s="1">
        <v>44532</v>
      </c>
      <c r="C337" t="s">
        <v>45</v>
      </c>
      <c r="D337" t="s">
        <v>40</v>
      </c>
      <c r="E337" t="s">
        <v>36</v>
      </c>
      <c r="F337" t="s">
        <v>33</v>
      </c>
      <c r="G337" t="s">
        <v>21</v>
      </c>
      <c r="H337">
        <v>54.41</v>
      </c>
      <c r="I337">
        <v>74</v>
      </c>
      <c r="J337">
        <f t="shared" si="10"/>
        <v>4026.3399999999997</v>
      </c>
      <c r="K337">
        <v>1491.78</v>
      </c>
      <c r="L337" s="29">
        <f>K337-((K337*P337)/100)</f>
        <v>1482.6801419999999</v>
      </c>
      <c r="M337" s="15">
        <f t="shared" si="11"/>
        <v>0.63639484557148673</v>
      </c>
      <c r="N337">
        <v>943.57</v>
      </c>
      <c r="O337" t="s">
        <v>31</v>
      </c>
      <c r="P337">
        <v>0.61</v>
      </c>
      <c r="Q337">
        <v>96.6</v>
      </c>
      <c r="R337">
        <v>4</v>
      </c>
      <c r="S337">
        <v>14</v>
      </c>
      <c r="T337">
        <v>1.71</v>
      </c>
    </row>
    <row r="338" spans="1:20">
      <c r="A338">
        <v>1337</v>
      </c>
      <c r="B338" s="1">
        <v>44533</v>
      </c>
      <c r="C338" t="s">
        <v>42</v>
      </c>
      <c r="D338" t="s">
        <v>48</v>
      </c>
      <c r="E338" t="s">
        <v>29</v>
      </c>
      <c r="F338" t="s">
        <v>33</v>
      </c>
      <c r="G338" t="s">
        <v>34</v>
      </c>
      <c r="H338">
        <v>9.99</v>
      </c>
      <c r="I338">
        <v>52</v>
      </c>
      <c r="J338">
        <f t="shared" si="10"/>
        <v>519.48</v>
      </c>
      <c r="K338">
        <v>3967.98</v>
      </c>
      <c r="L338" s="29">
        <f>K338-((K338*P338)/100)</f>
        <v>3643.796034</v>
      </c>
      <c r="M338" s="15">
        <f t="shared" si="11"/>
        <v>8.3835647536137592E-2</v>
      </c>
      <c r="N338">
        <v>305.48</v>
      </c>
      <c r="O338" t="s">
        <v>22</v>
      </c>
      <c r="P338">
        <v>8.17</v>
      </c>
      <c r="Q338">
        <v>9.06</v>
      </c>
      <c r="R338">
        <v>3</v>
      </c>
      <c r="S338">
        <v>21</v>
      </c>
      <c r="T338">
        <v>4.08</v>
      </c>
    </row>
    <row r="339" spans="1:20">
      <c r="A339">
        <v>1338</v>
      </c>
      <c r="B339" s="1">
        <v>44534</v>
      </c>
      <c r="C339" t="s">
        <v>51</v>
      </c>
      <c r="D339" t="s">
        <v>18</v>
      </c>
      <c r="E339" t="s">
        <v>29</v>
      </c>
      <c r="F339" t="s">
        <v>26</v>
      </c>
      <c r="G339" t="s">
        <v>21</v>
      </c>
      <c r="H339">
        <v>46.28</v>
      </c>
      <c r="I339">
        <v>20</v>
      </c>
      <c r="J339">
        <f t="shared" si="10"/>
        <v>925.6</v>
      </c>
      <c r="K339">
        <v>2948.16</v>
      </c>
      <c r="L339" s="29">
        <f>K339-((K339*P339)/100)</f>
        <v>2921.6265599999997</v>
      </c>
      <c r="M339" s="15">
        <f t="shared" si="11"/>
        <v>0.37756365413107418</v>
      </c>
      <c r="N339">
        <v>1103.0999999999999</v>
      </c>
      <c r="O339" t="s">
        <v>22</v>
      </c>
      <c r="P339">
        <v>0.9</v>
      </c>
      <c r="Q339">
        <v>82.66</v>
      </c>
      <c r="R339">
        <v>2</v>
      </c>
      <c r="S339">
        <v>20</v>
      </c>
      <c r="T339">
        <v>0.31</v>
      </c>
    </row>
    <row r="340" spans="1:20">
      <c r="A340">
        <v>1339</v>
      </c>
      <c r="B340" s="1">
        <v>44535</v>
      </c>
      <c r="C340" t="s">
        <v>17</v>
      </c>
      <c r="D340" t="s">
        <v>43</v>
      </c>
      <c r="E340" t="s">
        <v>19</v>
      </c>
      <c r="F340" t="s">
        <v>26</v>
      </c>
      <c r="G340" t="s">
        <v>39</v>
      </c>
      <c r="H340">
        <v>18.73</v>
      </c>
      <c r="I340">
        <v>40</v>
      </c>
      <c r="J340">
        <f t="shared" si="10"/>
        <v>749.2</v>
      </c>
      <c r="K340">
        <v>1774.8</v>
      </c>
      <c r="L340" s="29">
        <f>K340-((K340*P340)/100)</f>
        <v>1472.37408</v>
      </c>
      <c r="M340" s="15">
        <f t="shared" si="11"/>
        <v>0.12258433671964668</v>
      </c>
      <c r="N340">
        <v>180.49</v>
      </c>
      <c r="O340" t="s">
        <v>22</v>
      </c>
      <c r="P340">
        <v>17.04</v>
      </c>
      <c r="Q340">
        <v>24.29</v>
      </c>
      <c r="R340">
        <v>1</v>
      </c>
      <c r="S340">
        <v>6</v>
      </c>
      <c r="T340">
        <v>5.5</v>
      </c>
    </row>
    <row r="341" spans="1:20">
      <c r="A341">
        <v>1340</v>
      </c>
      <c r="B341" s="1">
        <v>44536</v>
      </c>
      <c r="C341" t="s">
        <v>51</v>
      </c>
      <c r="D341" t="s">
        <v>28</v>
      </c>
      <c r="E341" t="s">
        <v>25</v>
      </c>
      <c r="F341" t="s">
        <v>20</v>
      </c>
      <c r="G341" t="s">
        <v>41</v>
      </c>
      <c r="H341">
        <v>51.59</v>
      </c>
      <c r="I341">
        <v>23</v>
      </c>
      <c r="J341">
        <f t="shared" si="10"/>
        <v>1186.5700000000002</v>
      </c>
      <c r="K341">
        <v>3424.48</v>
      </c>
      <c r="L341" s="29">
        <f>K341-((K341*P341)/100)</f>
        <v>3166.2742079999998</v>
      </c>
      <c r="M341" s="15">
        <f t="shared" si="11"/>
        <v>0.25358195382173293</v>
      </c>
      <c r="N341">
        <v>802.91</v>
      </c>
      <c r="O341" t="s">
        <v>22</v>
      </c>
      <c r="P341">
        <v>7.54</v>
      </c>
      <c r="Q341">
        <v>17.420000000000002</v>
      </c>
      <c r="R341">
        <v>1</v>
      </c>
      <c r="S341">
        <v>19</v>
      </c>
      <c r="T341">
        <v>0.74</v>
      </c>
    </row>
    <row r="342" spans="1:20">
      <c r="A342">
        <v>1341</v>
      </c>
      <c r="B342" s="1">
        <v>44537</v>
      </c>
      <c r="C342" t="s">
        <v>42</v>
      </c>
      <c r="D342" t="s">
        <v>28</v>
      </c>
      <c r="E342" t="s">
        <v>19</v>
      </c>
      <c r="F342" t="s">
        <v>33</v>
      </c>
      <c r="G342" t="s">
        <v>39</v>
      </c>
      <c r="H342">
        <v>16.97</v>
      </c>
      <c r="I342">
        <v>82</v>
      </c>
      <c r="J342">
        <f t="shared" si="10"/>
        <v>1391.54</v>
      </c>
      <c r="K342">
        <v>590.64</v>
      </c>
      <c r="L342" s="29">
        <f>K342-((K342*P342)/100)</f>
        <v>585.38330399999995</v>
      </c>
      <c r="M342" s="15">
        <f t="shared" si="11"/>
        <v>1.1570367575772198</v>
      </c>
      <c r="N342">
        <v>677.31</v>
      </c>
      <c r="O342" t="s">
        <v>31</v>
      </c>
      <c r="P342">
        <v>0.89</v>
      </c>
      <c r="Q342">
        <v>58.52</v>
      </c>
      <c r="R342">
        <v>2</v>
      </c>
      <c r="S342">
        <v>11</v>
      </c>
      <c r="T342">
        <v>6.99</v>
      </c>
    </row>
    <row r="343" spans="1:20">
      <c r="A343">
        <v>1342</v>
      </c>
      <c r="B343" s="1">
        <v>44538</v>
      </c>
      <c r="C343" t="s">
        <v>50</v>
      </c>
      <c r="D343" t="s">
        <v>24</v>
      </c>
      <c r="E343" t="s">
        <v>19</v>
      </c>
      <c r="F343" t="s">
        <v>20</v>
      </c>
      <c r="G343" t="s">
        <v>34</v>
      </c>
      <c r="H343">
        <v>78.290000000000006</v>
      </c>
      <c r="I343">
        <v>56</v>
      </c>
      <c r="J343">
        <f t="shared" si="10"/>
        <v>4384.2400000000007</v>
      </c>
      <c r="K343">
        <v>616.11</v>
      </c>
      <c r="L343" s="29">
        <f>K343-((K343*P343)/100)</f>
        <v>611.67400799999996</v>
      </c>
      <c r="M343" s="15">
        <f t="shared" si="11"/>
        <v>2.0167605356217786</v>
      </c>
      <c r="N343">
        <v>1233.5999999999999</v>
      </c>
      <c r="O343" t="s">
        <v>22</v>
      </c>
      <c r="P343">
        <v>0.72</v>
      </c>
      <c r="Q343">
        <v>48.57</v>
      </c>
      <c r="R343">
        <v>3</v>
      </c>
      <c r="S343">
        <v>6</v>
      </c>
      <c r="T343">
        <v>5.65</v>
      </c>
    </row>
    <row r="344" spans="1:20">
      <c r="A344">
        <v>1343</v>
      </c>
      <c r="B344" s="1">
        <v>44539</v>
      </c>
      <c r="C344" t="s">
        <v>46</v>
      </c>
      <c r="D344" t="s">
        <v>43</v>
      </c>
      <c r="E344" t="s">
        <v>25</v>
      </c>
      <c r="F344" t="s">
        <v>26</v>
      </c>
      <c r="G344" t="s">
        <v>41</v>
      </c>
      <c r="H344">
        <v>66.150000000000006</v>
      </c>
      <c r="I344">
        <v>93</v>
      </c>
      <c r="J344">
        <f t="shared" si="10"/>
        <v>6151.9500000000007</v>
      </c>
      <c r="K344">
        <v>4642.3</v>
      </c>
      <c r="L344" s="29">
        <f>K344-((K344*P344)/100)</f>
        <v>3812.2567600000002</v>
      </c>
      <c r="M344" s="15">
        <f t="shared" si="11"/>
        <v>0.36671192105119382</v>
      </c>
      <c r="N344">
        <v>1398</v>
      </c>
      <c r="O344" t="s">
        <v>38</v>
      </c>
      <c r="P344">
        <v>17.88</v>
      </c>
      <c r="Q344">
        <v>82.95</v>
      </c>
      <c r="R344">
        <v>3</v>
      </c>
      <c r="S344">
        <v>20</v>
      </c>
      <c r="T344">
        <v>7.33</v>
      </c>
    </row>
    <row r="345" spans="1:20">
      <c r="A345">
        <v>1344</v>
      </c>
      <c r="B345" s="1">
        <v>44540</v>
      </c>
      <c r="C345" t="s">
        <v>50</v>
      </c>
      <c r="D345" t="s">
        <v>52</v>
      </c>
      <c r="E345" t="s">
        <v>25</v>
      </c>
      <c r="F345" t="s">
        <v>33</v>
      </c>
      <c r="G345" t="s">
        <v>21</v>
      </c>
      <c r="H345">
        <v>59.07</v>
      </c>
      <c r="I345">
        <v>70</v>
      </c>
      <c r="J345">
        <f t="shared" si="10"/>
        <v>4134.8999999999996</v>
      </c>
      <c r="K345">
        <v>4293.1400000000003</v>
      </c>
      <c r="L345" s="29">
        <f>K345-((K345*P345)/100)</f>
        <v>3456.8363280000003</v>
      </c>
      <c r="M345" s="15">
        <f t="shared" si="11"/>
        <v>0.26494167299204568</v>
      </c>
      <c r="N345">
        <v>915.86</v>
      </c>
      <c r="O345" t="s">
        <v>22</v>
      </c>
      <c r="P345">
        <v>19.48</v>
      </c>
      <c r="Q345">
        <v>30.47</v>
      </c>
      <c r="R345">
        <v>3</v>
      </c>
      <c r="S345">
        <v>5</v>
      </c>
      <c r="T345">
        <v>2.02</v>
      </c>
    </row>
    <row r="346" spans="1:20">
      <c r="A346">
        <v>1345</v>
      </c>
      <c r="B346" s="1">
        <v>44541</v>
      </c>
      <c r="C346" t="s">
        <v>42</v>
      </c>
      <c r="D346" t="s">
        <v>24</v>
      </c>
      <c r="E346" t="s">
        <v>25</v>
      </c>
      <c r="F346" t="s">
        <v>20</v>
      </c>
      <c r="G346" t="s">
        <v>39</v>
      </c>
      <c r="H346">
        <v>45.62</v>
      </c>
      <c r="I346">
        <v>76</v>
      </c>
      <c r="J346">
        <f t="shared" si="10"/>
        <v>3467.12</v>
      </c>
      <c r="K346">
        <v>4528.32</v>
      </c>
      <c r="L346" s="29">
        <f>K346-((K346*P346)/100)</f>
        <v>3998.5065599999998</v>
      </c>
      <c r="M346" s="15">
        <f t="shared" si="11"/>
        <v>7.1444174396952859E-2</v>
      </c>
      <c r="N346">
        <v>285.67</v>
      </c>
      <c r="O346" t="s">
        <v>38</v>
      </c>
      <c r="P346">
        <v>11.7</v>
      </c>
      <c r="Q346">
        <v>20.73</v>
      </c>
      <c r="R346">
        <v>4</v>
      </c>
      <c r="S346">
        <v>27</v>
      </c>
      <c r="T346">
        <v>1.27</v>
      </c>
    </row>
    <row r="347" spans="1:20">
      <c r="A347">
        <v>1346</v>
      </c>
      <c r="B347" s="1">
        <v>44542</v>
      </c>
      <c r="C347" t="s">
        <v>23</v>
      </c>
      <c r="D347" t="s">
        <v>28</v>
      </c>
      <c r="E347" t="s">
        <v>25</v>
      </c>
      <c r="F347" t="s">
        <v>26</v>
      </c>
      <c r="G347" t="s">
        <v>30</v>
      </c>
      <c r="H347">
        <v>42.02</v>
      </c>
      <c r="I347">
        <v>53</v>
      </c>
      <c r="J347">
        <f t="shared" si="10"/>
        <v>2227.06</v>
      </c>
      <c r="K347">
        <v>2274.06</v>
      </c>
      <c r="L347" s="29">
        <f>K347-((K347*P347)/100)</f>
        <v>2031.190392</v>
      </c>
      <c r="M347" s="15">
        <f t="shared" si="11"/>
        <v>0.29538343739861489</v>
      </c>
      <c r="N347">
        <v>599.98</v>
      </c>
      <c r="O347" t="s">
        <v>22</v>
      </c>
      <c r="P347">
        <v>10.68</v>
      </c>
      <c r="Q347">
        <v>44.1</v>
      </c>
      <c r="R347">
        <v>1</v>
      </c>
      <c r="S347">
        <v>2</v>
      </c>
      <c r="T347">
        <v>4.57</v>
      </c>
    </row>
    <row r="348" spans="1:20">
      <c r="A348">
        <v>1347</v>
      </c>
      <c r="B348" s="1">
        <v>44543</v>
      </c>
      <c r="C348" t="s">
        <v>42</v>
      </c>
      <c r="D348" t="s">
        <v>28</v>
      </c>
      <c r="E348" t="s">
        <v>25</v>
      </c>
      <c r="F348" t="s">
        <v>20</v>
      </c>
      <c r="G348" t="s">
        <v>37</v>
      </c>
      <c r="H348">
        <v>73.7</v>
      </c>
      <c r="I348">
        <v>56</v>
      </c>
      <c r="J348">
        <f t="shared" si="10"/>
        <v>4127.2</v>
      </c>
      <c r="K348">
        <v>2286.54</v>
      </c>
      <c r="L348" s="29">
        <f>K348-((K348*P348)/100)</f>
        <v>1838.606814</v>
      </c>
      <c r="M348" s="15">
        <f t="shared" si="11"/>
        <v>0.11092638102232118</v>
      </c>
      <c r="N348">
        <v>203.95</v>
      </c>
      <c r="O348" t="s">
        <v>22</v>
      </c>
      <c r="P348">
        <v>19.59</v>
      </c>
      <c r="Q348">
        <v>89</v>
      </c>
      <c r="R348">
        <v>5</v>
      </c>
      <c r="S348">
        <v>24</v>
      </c>
      <c r="T348">
        <v>0.63</v>
      </c>
    </row>
    <row r="349" spans="1:20">
      <c r="A349">
        <v>1348</v>
      </c>
      <c r="B349" s="1">
        <v>44544</v>
      </c>
      <c r="C349" t="s">
        <v>23</v>
      </c>
      <c r="D349" t="s">
        <v>18</v>
      </c>
      <c r="E349" t="s">
        <v>25</v>
      </c>
      <c r="F349" t="s">
        <v>20</v>
      </c>
      <c r="G349" t="s">
        <v>41</v>
      </c>
      <c r="H349">
        <v>78.06</v>
      </c>
      <c r="I349">
        <v>82</v>
      </c>
      <c r="J349">
        <f t="shared" si="10"/>
        <v>6400.92</v>
      </c>
      <c r="K349">
        <v>1037.31</v>
      </c>
      <c r="L349" s="29">
        <f>K349-((K349*P349)/100)</f>
        <v>1007.2280099999999</v>
      </c>
      <c r="M349" s="15">
        <f t="shared" si="11"/>
        <v>1.3651526629010249</v>
      </c>
      <c r="N349">
        <v>1375.02</v>
      </c>
      <c r="O349" t="s">
        <v>22</v>
      </c>
      <c r="P349">
        <v>2.9</v>
      </c>
      <c r="Q349">
        <v>14.74</v>
      </c>
      <c r="R349">
        <v>1</v>
      </c>
      <c r="S349">
        <v>21</v>
      </c>
      <c r="T349">
        <v>2.58</v>
      </c>
    </row>
    <row r="350" spans="1:20">
      <c r="A350">
        <v>1349</v>
      </c>
      <c r="B350" s="1">
        <v>44545</v>
      </c>
      <c r="C350" t="s">
        <v>32</v>
      </c>
      <c r="D350" t="s">
        <v>18</v>
      </c>
      <c r="E350" t="s">
        <v>29</v>
      </c>
      <c r="F350" t="s">
        <v>26</v>
      </c>
      <c r="G350" t="s">
        <v>44</v>
      </c>
      <c r="H350">
        <v>12.15</v>
      </c>
      <c r="I350">
        <v>24</v>
      </c>
      <c r="J350">
        <f t="shared" si="10"/>
        <v>291.60000000000002</v>
      </c>
      <c r="K350">
        <v>1352.31</v>
      </c>
      <c r="L350" s="29">
        <f>K350-((K350*P350)/100)</f>
        <v>1237.36365</v>
      </c>
      <c r="M350" s="15">
        <f t="shared" si="11"/>
        <v>0.93302401440352645</v>
      </c>
      <c r="N350">
        <v>1154.49</v>
      </c>
      <c r="O350" t="s">
        <v>22</v>
      </c>
      <c r="P350">
        <v>8.5</v>
      </c>
      <c r="Q350">
        <v>58.55</v>
      </c>
      <c r="R350">
        <v>5</v>
      </c>
      <c r="S350">
        <v>8</v>
      </c>
      <c r="T350">
        <v>6.76</v>
      </c>
    </row>
    <row r="351" spans="1:20">
      <c r="A351">
        <v>1350</v>
      </c>
      <c r="B351" s="1">
        <v>44546</v>
      </c>
      <c r="C351" t="s">
        <v>17</v>
      </c>
      <c r="D351" t="s">
        <v>43</v>
      </c>
      <c r="E351" t="s">
        <v>25</v>
      </c>
      <c r="F351" t="s">
        <v>20</v>
      </c>
      <c r="G351" t="s">
        <v>37</v>
      </c>
      <c r="H351">
        <v>64.87</v>
      </c>
      <c r="I351">
        <v>29</v>
      </c>
      <c r="J351">
        <f t="shared" si="10"/>
        <v>1881.23</v>
      </c>
      <c r="K351">
        <v>3194.28</v>
      </c>
      <c r="L351" s="29">
        <f>K351-((K351*P351)/100)</f>
        <v>2613.5598960000002</v>
      </c>
      <c r="M351" s="15">
        <f t="shared" si="11"/>
        <v>0.40475827686942739</v>
      </c>
      <c r="N351">
        <v>1057.8599999999999</v>
      </c>
      <c r="O351" t="s">
        <v>31</v>
      </c>
      <c r="P351">
        <v>18.18</v>
      </c>
      <c r="Q351">
        <v>80.87</v>
      </c>
      <c r="R351">
        <v>2</v>
      </c>
      <c r="S351">
        <v>26</v>
      </c>
      <c r="T351">
        <v>3.01</v>
      </c>
    </row>
    <row r="352" spans="1:20">
      <c r="A352">
        <v>1351</v>
      </c>
      <c r="B352" s="1">
        <v>44547</v>
      </c>
      <c r="C352" t="s">
        <v>32</v>
      </c>
      <c r="D352" t="s">
        <v>43</v>
      </c>
      <c r="E352" t="s">
        <v>36</v>
      </c>
      <c r="F352" t="s">
        <v>26</v>
      </c>
      <c r="G352" t="s">
        <v>44</v>
      </c>
      <c r="H352">
        <v>15.73</v>
      </c>
      <c r="I352">
        <v>92</v>
      </c>
      <c r="J352">
        <f t="shared" si="10"/>
        <v>1447.16</v>
      </c>
      <c r="K352">
        <v>3043.01</v>
      </c>
      <c r="L352" s="29">
        <f>K352-((K352*P352)/100)</f>
        <v>2905.465948</v>
      </c>
      <c r="M352" s="15">
        <f t="shared" si="11"/>
        <v>0.34518387685471508</v>
      </c>
      <c r="N352">
        <v>1002.92</v>
      </c>
      <c r="O352" t="s">
        <v>38</v>
      </c>
      <c r="P352">
        <v>4.5199999999999996</v>
      </c>
      <c r="Q352">
        <v>17.47</v>
      </c>
      <c r="R352">
        <v>4</v>
      </c>
      <c r="S352">
        <v>8</v>
      </c>
      <c r="T352">
        <v>2.17</v>
      </c>
    </row>
    <row r="353" spans="1:20">
      <c r="A353">
        <v>1352</v>
      </c>
      <c r="B353" s="1">
        <v>44548</v>
      </c>
      <c r="C353" t="s">
        <v>23</v>
      </c>
      <c r="D353" t="s">
        <v>49</v>
      </c>
      <c r="E353" t="s">
        <v>29</v>
      </c>
      <c r="F353" t="s">
        <v>26</v>
      </c>
      <c r="G353" t="s">
        <v>41</v>
      </c>
      <c r="H353">
        <v>43.85</v>
      </c>
      <c r="I353">
        <v>53</v>
      </c>
      <c r="J353">
        <f t="shared" si="10"/>
        <v>2324.0500000000002</v>
      </c>
      <c r="K353">
        <v>2485.1799999999998</v>
      </c>
      <c r="L353" s="29">
        <f>K353-((K353*P353)/100)</f>
        <v>2386.7668719999997</v>
      </c>
      <c r="M353" s="15">
        <f t="shared" si="11"/>
        <v>0.40422045877968765</v>
      </c>
      <c r="N353">
        <v>964.78</v>
      </c>
      <c r="O353" t="s">
        <v>22</v>
      </c>
      <c r="P353">
        <v>3.96</v>
      </c>
      <c r="Q353">
        <v>9.67</v>
      </c>
      <c r="R353">
        <v>3</v>
      </c>
      <c r="S353">
        <v>9</v>
      </c>
      <c r="T353">
        <v>3.79</v>
      </c>
    </row>
    <row r="354" spans="1:20">
      <c r="A354">
        <v>1353</v>
      </c>
      <c r="B354" s="1">
        <v>44549</v>
      </c>
      <c r="C354" t="s">
        <v>46</v>
      </c>
      <c r="D354" t="s">
        <v>40</v>
      </c>
      <c r="E354" t="s">
        <v>36</v>
      </c>
      <c r="F354" t="s">
        <v>26</v>
      </c>
      <c r="G354" t="s">
        <v>41</v>
      </c>
      <c r="H354">
        <v>31.62</v>
      </c>
      <c r="I354">
        <v>41</v>
      </c>
      <c r="J354">
        <f t="shared" si="10"/>
        <v>1296.42</v>
      </c>
      <c r="K354">
        <v>4835.5600000000004</v>
      </c>
      <c r="L354" s="29">
        <f>K354-((K354*P354)/100)</f>
        <v>3886.823128</v>
      </c>
      <c r="M354" s="15">
        <f t="shared" si="11"/>
        <v>0.30101704180247429</v>
      </c>
      <c r="N354">
        <v>1170</v>
      </c>
      <c r="O354" t="s">
        <v>38</v>
      </c>
      <c r="P354">
        <v>19.62</v>
      </c>
      <c r="Q354">
        <v>74.819999999999993</v>
      </c>
      <c r="R354">
        <v>3</v>
      </c>
      <c r="S354">
        <v>19</v>
      </c>
      <c r="T354">
        <v>0.89</v>
      </c>
    </row>
    <row r="355" spans="1:20">
      <c r="A355">
        <v>1354</v>
      </c>
      <c r="B355" s="1">
        <v>44550</v>
      </c>
      <c r="C355" t="s">
        <v>51</v>
      </c>
      <c r="D355" t="s">
        <v>49</v>
      </c>
      <c r="E355" t="s">
        <v>19</v>
      </c>
      <c r="F355" t="s">
        <v>20</v>
      </c>
      <c r="G355" t="s">
        <v>47</v>
      </c>
      <c r="H355">
        <v>80.84</v>
      </c>
      <c r="I355">
        <v>20</v>
      </c>
      <c r="J355">
        <f t="shared" si="10"/>
        <v>1616.8000000000002</v>
      </c>
      <c r="K355">
        <v>3948.37</v>
      </c>
      <c r="L355" s="29">
        <f>K355-((K355*P355)/100)</f>
        <v>3750.9515000000001</v>
      </c>
      <c r="M355" s="15">
        <f t="shared" si="11"/>
        <v>0.36840518998979321</v>
      </c>
      <c r="N355">
        <v>1381.87</v>
      </c>
      <c r="O355" t="s">
        <v>38</v>
      </c>
      <c r="P355">
        <v>5</v>
      </c>
      <c r="Q355">
        <v>69.59</v>
      </c>
      <c r="R355">
        <v>4</v>
      </c>
      <c r="S355">
        <v>24</v>
      </c>
      <c r="T355">
        <v>2.52</v>
      </c>
    </row>
    <row r="356" spans="1:20">
      <c r="A356">
        <v>1355</v>
      </c>
      <c r="B356" s="1">
        <v>44551</v>
      </c>
      <c r="C356" t="s">
        <v>23</v>
      </c>
      <c r="D356" t="s">
        <v>28</v>
      </c>
      <c r="E356" t="s">
        <v>25</v>
      </c>
      <c r="F356" t="s">
        <v>20</v>
      </c>
      <c r="G356" t="s">
        <v>34</v>
      </c>
      <c r="H356">
        <v>59.33</v>
      </c>
      <c r="I356">
        <v>19</v>
      </c>
      <c r="J356">
        <f t="shared" si="10"/>
        <v>1127.27</v>
      </c>
      <c r="K356">
        <v>2168.64</v>
      </c>
      <c r="L356" s="29">
        <f>K356-((K356*P356)/100)</f>
        <v>1820.3564159999999</v>
      </c>
      <c r="M356" s="15">
        <f t="shared" si="11"/>
        <v>0.75448411526899584</v>
      </c>
      <c r="N356">
        <v>1373.43</v>
      </c>
      <c r="O356" t="s">
        <v>38</v>
      </c>
      <c r="P356">
        <v>16.059999999999999</v>
      </c>
      <c r="Q356">
        <v>66.23</v>
      </c>
      <c r="R356">
        <v>5</v>
      </c>
      <c r="S356">
        <v>23</v>
      </c>
      <c r="T356">
        <v>3.28</v>
      </c>
    </row>
    <row r="357" spans="1:20">
      <c r="A357">
        <v>1356</v>
      </c>
      <c r="B357" s="1">
        <v>44552</v>
      </c>
      <c r="C357" t="s">
        <v>45</v>
      </c>
      <c r="D357" t="s">
        <v>49</v>
      </c>
      <c r="E357" t="s">
        <v>29</v>
      </c>
      <c r="F357" t="s">
        <v>33</v>
      </c>
      <c r="G357" t="s">
        <v>39</v>
      </c>
      <c r="H357">
        <v>78.290000000000006</v>
      </c>
      <c r="I357">
        <v>87</v>
      </c>
      <c r="J357">
        <f t="shared" si="10"/>
        <v>6811.2300000000005</v>
      </c>
      <c r="K357">
        <v>3519.64</v>
      </c>
      <c r="L357" s="29">
        <f>K357-((K357*P357)/100)</f>
        <v>3095.5233799999996</v>
      </c>
      <c r="M357" s="15">
        <f t="shared" si="11"/>
        <v>0.10248024681370685</v>
      </c>
      <c r="N357">
        <v>317.23</v>
      </c>
      <c r="O357" t="s">
        <v>31</v>
      </c>
      <c r="P357">
        <v>12.05</v>
      </c>
      <c r="Q357">
        <v>5.34</v>
      </c>
      <c r="R357">
        <v>2</v>
      </c>
      <c r="S357">
        <v>12</v>
      </c>
      <c r="T357">
        <v>5.07</v>
      </c>
    </row>
    <row r="358" spans="1:20">
      <c r="A358">
        <v>1357</v>
      </c>
      <c r="B358" s="1">
        <v>44553</v>
      </c>
      <c r="C358" t="s">
        <v>35</v>
      </c>
      <c r="D358" t="s">
        <v>40</v>
      </c>
      <c r="E358" t="s">
        <v>19</v>
      </c>
      <c r="F358" t="s">
        <v>33</v>
      </c>
      <c r="G358" t="s">
        <v>44</v>
      </c>
      <c r="H358">
        <v>29.8</v>
      </c>
      <c r="I358">
        <v>36</v>
      </c>
      <c r="J358">
        <f t="shared" si="10"/>
        <v>1072.8</v>
      </c>
      <c r="K358">
        <v>2045.51</v>
      </c>
      <c r="L358" s="29">
        <f>K358-((K358*P358)/100)</f>
        <v>2024.0321449999999</v>
      </c>
      <c r="M358" s="15">
        <f t="shared" si="11"/>
        <v>6.7162964943918921E-2</v>
      </c>
      <c r="N358">
        <v>135.94</v>
      </c>
      <c r="O358" t="s">
        <v>31</v>
      </c>
      <c r="P358">
        <v>1.05</v>
      </c>
      <c r="Q358">
        <v>19.260000000000002</v>
      </c>
      <c r="R358">
        <v>4</v>
      </c>
      <c r="S358">
        <v>11</v>
      </c>
      <c r="T358">
        <v>3.85</v>
      </c>
    </row>
    <row r="359" spans="1:20">
      <c r="A359">
        <v>1358</v>
      </c>
      <c r="B359" s="1">
        <v>44554</v>
      </c>
      <c r="C359" t="s">
        <v>35</v>
      </c>
      <c r="D359" t="s">
        <v>48</v>
      </c>
      <c r="E359" t="s">
        <v>25</v>
      </c>
      <c r="F359" t="s">
        <v>20</v>
      </c>
      <c r="G359" t="s">
        <v>21</v>
      </c>
      <c r="H359">
        <v>54.68</v>
      </c>
      <c r="I359">
        <v>66</v>
      </c>
      <c r="J359">
        <f t="shared" si="10"/>
        <v>3608.88</v>
      </c>
      <c r="K359">
        <v>4457.83</v>
      </c>
      <c r="L359" s="29">
        <f>K359-((K359*P359)/100)</f>
        <v>3987.9747179999999</v>
      </c>
      <c r="M359" s="15">
        <f t="shared" si="11"/>
        <v>0.29200536170500369</v>
      </c>
      <c r="N359">
        <v>1164.51</v>
      </c>
      <c r="O359" t="s">
        <v>38</v>
      </c>
      <c r="P359">
        <v>10.54</v>
      </c>
      <c r="Q359">
        <v>34.61</v>
      </c>
      <c r="R359">
        <v>4</v>
      </c>
      <c r="S359">
        <v>7</v>
      </c>
      <c r="T359">
        <v>6.26</v>
      </c>
    </row>
    <row r="360" spans="1:20">
      <c r="A360">
        <v>1359</v>
      </c>
      <c r="B360" s="1">
        <v>44555</v>
      </c>
      <c r="C360" t="s">
        <v>45</v>
      </c>
      <c r="D360" t="s">
        <v>40</v>
      </c>
      <c r="E360" t="s">
        <v>19</v>
      </c>
      <c r="F360" t="s">
        <v>26</v>
      </c>
      <c r="G360" t="s">
        <v>39</v>
      </c>
      <c r="H360">
        <v>65.3</v>
      </c>
      <c r="I360">
        <v>43</v>
      </c>
      <c r="J360">
        <f t="shared" si="10"/>
        <v>2807.9</v>
      </c>
      <c r="K360">
        <v>2449.12</v>
      </c>
      <c r="L360" s="29">
        <f>K360-((K360*P360)/100)</f>
        <v>2206.4122079999997</v>
      </c>
      <c r="M360" s="15">
        <f t="shared" si="11"/>
        <v>0.36252972001322431</v>
      </c>
      <c r="N360">
        <v>799.89</v>
      </c>
      <c r="O360" t="s">
        <v>31</v>
      </c>
      <c r="P360">
        <v>9.91</v>
      </c>
      <c r="Q360">
        <v>52.18</v>
      </c>
      <c r="R360">
        <v>4</v>
      </c>
      <c r="S360">
        <v>24</v>
      </c>
      <c r="T360">
        <v>4.93</v>
      </c>
    </row>
    <row r="361" spans="1:20">
      <c r="A361">
        <v>1360</v>
      </c>
      <c r="B361" s="1">
        <v>44556</v>
      </c>
      <c r="C361" t="s">
        <v>46</v>
      </c>
      <c r="D361" t="s">
        <v>43</v>
      </c>
      <c r="E361" t="s">
        <v>36</v>
      </c>
      <c r="F361" t="s">
        <v>26</v>
      </c>
      <c r="G361" t="s">
        <v>30</v>
      </c>
      <c r="H361">
        <v>71.900000000000006</v>
      </c>
      <c r="I361">
        <v>77</v>
      </c>
      <c r="J361">
        <f t="shared" si="10"/>
        <v>5536.3</v>
      </c>
      <c r="K361">
        <v>4765.91</v>
      </c>
      <c r="L361" s="29">
        <f>K361-((K361*P361)/100)</f>
        <v>4294.0849099999996</v>
      </c>
      <c r="M361" s="15">
        <f t="shared" si="11"/>
        <v>0.2698106870923519</v>
      </c>
      <c r="N361">
        <v>1158.5899999999999</v>
      </c>
      <c r="O361" t="s">
        <v>31</v>
      </c>
      <c r="P361">
        <v>9.9</v>
      </c>
      <c r="Q361">
        <v>78.900000000000006</v>
      </c>
      <c r="R361">
        <v>4</v>
      </c>
      <c r="S361">
        <v>10</v>
      </c>
      <c r="T361">
        <v>4.95</v>
      </c>
    </row>
    <row r="362" spans="1:20">
      <c r="A362">
        <v>1361</v>
      </c>
      <c r="B362" s="1">
        <v>44557</v>
      </c>
      <c r="C362" t="s">
        <v>23</v>
      </c>
      <c r="D362" t="s">
        <v>43</v>
      </c>
      <c r="E362" t="s">
        <v>29</v>
      </c>
      <c r="F362" t="s">
        <v>33</v>
      </c>
      <c r="G362" t="s">
        <v>21</v>
      </c>
      <c r="H362">
        <v>76.27</v>
      </c>
      <c r="I362">
        <v>27</v>
      </c>
      <c r="J362">
        <f t="shared" si="10"/>
        <v>2059.29</v>
      </c>
      <c r="K362">
        <v>3012.05</v>
      </c>
      <c r="L362" s="29">
        <f>K362-((K362*P362)/100)</f>
        <v>2586.74854</v>
      </c>
      <c r="M362" s="15">
        <f t="shared" si="11"/>
        <v>0.52280690569172983</v>
      </c>
      <c r="N362">
        <v>1352.37</v>
      </c>
      <c r="O362" t="s">
        <v>38</v>
      </c>
      <c r="P362">
        <v>14.12</v>
      </c>
      <c r="Q362">
        <v>84.8</v>
      </c>
      <c r="R362">
        <v>3</v>
      </c>
      <c r="S362">
        <v>8</v>
      </c>
      <c r="T362">
        <v>3.94</v>
      </c>
    </row>
    <row r="363" spans="1:20">
      <c r="A363">
        <v>1362</v>
      </c>
      <c r="B363" s="1">
        <v>44558</v>
      </c>
      <c r="C363" t="s">
        <v>35</v>
      </c>
      <c r="D363" t="s">
        <v>48</v>
      </c>
      <c r="E363" t="s">
        <v>19</v>
      </c>
      <c r="F363" t="s">
        <v>26</v>
      </c>
      <c r="G363" t="s">
        <v>39</v>
      </c>
      <c r="H363">
        <v>3.02</v>
      </c>
      <c r="I363">
        <v>34</v>
      </c>
      <c r="J363">
        <f t="shared" si="10"/>
        <v>102.68</v>
      </c>
      <c r="K363">
        <v>2315.61</v>
      </c>
      <c r="L363" s="29">
        <f>K363-((K363*P363)/100)</f>
        <v>2246.1417000000001</v>
      </c>
      <c r="M363" s="15">
        <f t="shared" si="11"/>
        <v>0.49296978903868793</v>
      </c>
      <c r="N363">
        <v>1107.28</v>
      </c>
      <c r="O363" t="s">
        <v>38</v>
      </c>
      <c r="P363">
        <v>3</v>
      </c>
      <c r="Q363">
        <v>59.46</v>
      </c>
      <c r="R363">
        <v>1</v>
      </c>
      <c r="S363">
        <v>6</v>
      </c>
      <c r="T363">
        <v>3.59</v>
      </c>
    </row>
    <row r="364" spans="1:20">
      <c r="A364">
        <v>1363</v>
      </c>
      <c r="B364" s="1">
        <v>44559</v>
      </c>
      <c r="C364" t="s">
        <v>45</v>
      </c>
      <c r="D364" t="s">
        <v>48</v>
      </c>
      <c r="E364" t="s">
        <v>36</v>
      </c>
      <c r="F364" t="s">
        <v>20</v>
      </c>
      <c r="G364" t="s">
        <v>37</v>
      </c>
      <c r="H364">
        <v>32.28</v>
      </c>
      <c r="I364">
        <v>70</v>
      </c>
      <c r="J364">
        <f t="shared" si="10"/>
        <v>2259.6</v>
      </c>
      <c r="K364">
        <v>3224.64</v>
      </c>
      <c r="L364" s="29">
        <f>K364-((K364*P364)/100)</f>
        <v>2692.5744</v>
      </c>
      <c r="M364" s="15">
        <f t="shared" si="11"/>
        <v>0.44961803098179948</v>
      </c>
      <c r="N364">
        <v>1210.6300000000001</v>
      </c>
      <c r="O364" t="s">
        <v>38</v>
      </c>
      <c r="P364">
        <v>16.5</v>
      </c>
      <c r="Q364">
        <v>82.69</v>
      </c>
      <c r="R364">
        <v>3</v>
      </c>
      <c r="S364">
        <v>19</v>
      </c>
      <c r="T364">
        <v>7.2</v>
      </c>
    </row>
    <row r="365" spans="1:20">
      <c r="A365">
        <v>1364</v>
      </c>
      <c r="B365" s="1">
        <v>44560</v>
      </c>
      <c r="C365" t="s">
        <v>42</v>
      </c>
      <c r="D365" t="s">
        <v>40</v>
      </c>
      <c r="E365" t="s">
        <v>25</v>
      </c>
      <c r="F365" t="s">
        <v>33</v>
      </c>
      <c r="G365" t="s">
        <v>47</v>
      </c>
      <c r="H365">
        <v>42.97</v>
      </c>
      <c r="I365">
        <v>79</v>
      </c>
      <c r="J365">
        <f t="shared" si="10"/>
        <v>3394.63</v>
      </c>
      <c r="K365">
        <v>3690.66</v>
      </c>
      <c r="L365" s="29">
        <f>K365-((K365*P365)/100)</f>
        <v>3317.9033399999998</v>
      </c>
      <c r="M365" s="15">
        <f t="shared" si="11"/>
        <v>0.22256224016459747</v>
      </c>
      <c r="N365">
        <v>738.44</v>
      </c>
      <c r="O365" t="s">
        <v>31</v>
      </c>
      <c r="P365">
        <v>10.1</v>
      </c>
      <c r="Q365">
        <v>90.18</v>
      </c>
      <c r="R365">
        <v>3</v>
      </c>
      <c r="S365">
        <v>24</v>
      </c>
      <c r="T365">
        <v>9.42</v>
      </c>
    </row>
    <row r="366" spans="1:20">
      <c r="A366">
        <v>1365</v>
      </c>
      <c r="B366" s="1">
        <v>44561</v>
      </c>
      <c r="C366" t="s">
        <v>32</v>
      </c>
      <c r="D366" t="s">
        <v>40</v>
      </c>
      <c r="E366" t="s">
        <v>19</v>
      </c>
      <c r="F366" t="s">
        <v>20</v>
      </c>
      <c r="G366" t="s">
        <v>30</v>
      </c>
      <c r="H366">
        <v>36.479999999999997</v>
      </c>
      <c r="I366">
        <v>75</v>
      </c>
      <c r="J366">
        <f t="shared" si="10"/>
        <v>2735.9999999999995</v>
      </c>
      <c r="K366">
        <v>4904.78</v>
      </c>
      <c r="L366" s="29">
        <f>K366-((K366*P366)/100)</f>
        <v>4823.85113</v>
      </c>
      <c r="M366" s="15">
        <f t="shared" si="11"/>
        <v>0.15716073725517313</v>
      </c>
      <c r="N366">
        <v>758.12</v>
      </c>
      <c r="O366" t="s">
        <v>31</v>
      </c>
      <c r="P366">
        <v>1.65</v>
      </c>
      <c r="Q366">
        <v>88.72</v>
      </c>
      <c r="R366">
        <v>1</v>
      </c>
      <c r="S366">
        <v>27</v>
      </c>
      <c r="T366">
        <v>2.89</v>
      </c>
    </row>
    <row r="367" spans="1:20">
      <c r="A367">
        <v>1366</v>
      </c>
      <c r="B367" s="1">
        <v>44562</v>
      </c>
      <c r="C367" t="s">
        <v>27</v>
      </c>
      <c r="D367" t="s">
        <v>18</v>
      </c>
      <c r="E367" t="s">
        <v>36</v>
      </c>
      <c r="F367" t="s">
        <v>33</v>
      </c>
      <c r="G367" t="s">
        <v>41</v>
      </c>
      <c r="H367">
        <v>47.1</v>
      </c>
      <c r="I367">
        <v>16</v>
      </c>
      <c r="J367">
        <f t="shared" si="10"/>
        <v>753.6</v>
      </c>
      <c r="K367">
        <v>4390.3500000000004</v>
      </c>
      <c r="L367" s="29">
        <f>K367-((K367*P367)/100)</f>
        <v>4179.1741650000004</v>
      </c>
      <c r="M367" s="15">
        <f t="shared" si="11"/>
        <v>0.13930981983853261</v>
      </c>
      <c r="N367">
        <v>582.20000000000005</v>
      </c>
      <c r="O367" t="s">
        <v>31</v>
      </c>
      <c r="P367">
        <v>4.8099999999999996</v>
      </c>
      <c r="Q367">
        <v>28.64</v>
      </c>
      <c r="R367">
        <v>2</v>
      </c>
      <c r="S367">
        <v>23</v>
      </c>
      <c r="T367">
        <v>1.1399999999999999</v>
      </c>
    </row>
    <row r="368" spans="1:20">
      <c r="A368">
        <v>1367</v>
      </c>
      <c r="B368" s="1">
        <v>44563</v>
      </c>
      <c r="C368" t="s">
        <v>42</v>
      </c>
      <c r="D368" t="s">
        <v>43</v>
      </c>
      <c r="E368" t="s">
        <v>25</v>
      </c>
      <c r="F368" t="s">
        <v>20</v>
      </c>
      <c r="G368" t="s">
        <v>34</v>
      </c>
      <c r="H368">
        <v>56.18</v>
      </c>
      <c r="I368">
        <v>82</v>
      </c>
      <c r="J368">
        <f t="shared" si="10"/>
        <v>4606.76</v>
      </c>
      <c r="K368">
        <v>1528.03</v>
      </c>
      <c r="L368" s="29">
        <f>K368-((K368*P368)/100)</f>
        <v>1320.5235259999999</v>
      </c>
      <c r="M368" s="15">
        <f t="shared" si="11"/>
        <v>0.27773833088074795</v>
      </c>
      <c r="N368">
        <v>366.76</v>
      </c>
      <c r="O368" t="s">
        <v>31</v>
      </c>
      <c r="P368">
        <v>13.58</v>
      </c>
      <c r="Q368">
        <v>8.51</v>
      </c>
      <c r="R368">
        <v>1</v>
      </c>
      <c r="S368">
        <v>29</v>
      </c>
      <c r="T368">
        <v>9.94</v>
      </c>
    </row>
    <row r="369" spans="1:20">
      <c r="A369">
        <v>1368</v>
      </c>
      <c r="B369" s="1">
        <v>44564</v>
      </c>
      <c r="C369" t="s">
        <v>45</v>
      </c>
      <c r="D369" t="s">
        <v>28</v>
      </c>
      <c r="E369" t="s">
        <v>36</v>
      </c>
      <c r="F369" t="s">
        <v>26</v>
      </c>
      <c r="G369" t="s">
        <v>34</v>
      </c>
      <c r="H369">
        <v>71.06</v>
      </c>
      <c r="I369">
        <v>62</v>
      </c>
      <c r="J369">
        <f t="shared" si="10"/>
        <v>4405.72</v>
      </c>
      <c r="K369">
        <v>4495.72</v>
      </c>
      <c r="L369" s="29">
        <f>K369-((K369*P369)/100)</f>
        <v>4038.5052760000003</v>
      </c>
      <c r="M369" s="15">
        <f t="shared" si="11"/>
        <v>9.6711524018818676E-2</v>
      </c>
      <c r="N369">
        <v>390.57</v>
      </c>
      <c r="O369" t="s">
        <v>22</v>
      </c>
      <c r="P369">
        <v>10.17</v>
      </c>
      <c r="Q369">
        <v>36.090000000000003</v>
      </c>
      <c r="R369">
        <v>3</v>
      </c>
      <c r="S369">
        <v>12</v>
      </c>
      <c r="T369">
        <v>3.41</v>
      </c>
    </row>
    <row r="370" spans="1:20">
      <c r="A370">
        <v>1369</v>
      </c>
      <c r="B370" s="1">
        <v>44565</v>
      </c>
      <c r="C370" t="s">
        <v>42</v>
      </c>
      <c r="D370" t="s">
        <v>43</v>
      </c>
      <c r="E370" t="s">
        <v>25</v>
      </c>
      <c r="F370" t="s">
        <v>33</v>
      </c>
      <c r="G370" t="s">
        <v>41</v>
      </c>
      <c r="H370">
        <v>36.909999999999997</v>
      </c>
      <c r="I370">
        <v>46</v>
      </c>
      <c r="J370">
        <f t="shared" si="10"/>
        <v>1697.86</v>
      </c>
      <c r="K370">
        <v>2921.5</v>
      </c>
      <c r="L370" s="29">
        <f>K370-((K370*P370)/100)</f>
        <v>2649.2161999999998</v>
      </c>
      <c r="M370" s="15">
        <f t="shared" si="11"/>
        <v>4.2823986958859757E-2</v>
      </c>
      <c r="N370">
        <v>113.45</v>
      </c>
      <c r="O370" t="s">
        <v>22</v>
      </c>
      <c r="P370">
        <v>9.32</v>
      </c>
      <c r="Q370">
        <v>64.459999999999994</v>
      </c>
      <c r="R370">
        <v>1</v>
      </c>
      <c r="S370">
        <v>28</v>
      </c>
      <c r="T370">
        <v>1.81</v>
      </c>
    </row>
    <row r="371" spans="1:20">
      <c r="A371">
        <v>1370</v>
      </c>
      <c r="B371" s="1">
        <v>44566</v>
      </c>
      <c r="C371" t="s">
        <v>46</v>
      </c>
      <c r="D371" t="s">
        <v>18</v>
      </c>
      <c r="E371" t="s">
        <v>29</v>
      </c>
      <c r="F371" t="s">
        <v>20</v>
      </c>
      <c r="G371" t="s">
        <v>41</v>
      </c>
      <c r="H371">
        <v>63.35</v>
      </c>
      <c r="I371">
        <v>50</v>
      </c>
      <c r="J371">
        <f t="shared" si="10"/>
        <v>3167.5</v>
      </c>
      <c r="K371">
        <v>2269.91</v>
      </c>
      <c r="L371" s="29">
        <f>K371-((K371*P371)/100)</f>
        <v>2160.2733469999998</v>
      </c>
      <c r="M371" s="15">
        <f t="shared" si="11"/>
        <v>5.7015932808247537E-2</v>
      </c>
      <c r="N371">
        <v>123.17</v>
      </c>
      <c r="O371" t="s">
        <v>22</v>
      </c>
      <c r="P371">
        <v>4.83</v>
      </c>
      <c r="Q371">
        <v>8.8800000000000008</v>
      </c>
      <c r="R371">
        <v>3</v>
      </c>
      <c r="S371">
        <v>11</v>
      </c>
      <c r="T371">
        <v>7.21</v>
      </c>
    </row>
    <row r="372" spans="1:20">
      <c r="A372">
        <v>1371</v>
      </c>
      <c r="B372" s="1">
        <v>44567</v>
      </c>
      <c r="C372" t="s">
        <v>50</v>
      </c>
      <c r="D372" t="s">
        <v>49</v>
      </c>
      <c r="E372" t="s">
        <v>29</v>
      </c>
      <c r="F372" t="s">
        <v>33</v>
      </c>
      <c r="G372" t="s">
        <v>30</v>
      </c>
      <c r="H372">
        <v>51.84</v>
      </c>
      <c r="I372">
        <v>97</v>
      </c>
      <c r="J372">
        <f t="shared" si="10"/>
        <v>5028.4800000000005</v>
      </c>
      <c r="K372">
        <v>507.26</v>
      </c>
      <c r="L372" s="29">
        <f>K372-((K372*P372)/100)</f>
        <v>482.50571200000002</v>
      </c>
      <c r="M372" s="15">
        <f t="shared" si="11"/>
        <v>2.1464616360852533</v>
      </c>
      <c r="N372">
        <v>1035.68</v>
      </c>
      <c r="O372" t="s">
        <v>38</v>
      </c>
      <c r="P372">
        <v>4.88</v>
      </c>
      <c r="Q372">
        <v>27.74</v>
      </c>
      <c r="R372">
        <v>3</v>
      </c>
      <c r="S372">
        <v>15</v>
      </c>
      <c r="T372">
        <v>9.99</v>
      </c>
    </row>
    <row r="373" spans="1:20">
      <c r="A373">
        <v>1372</v>
      </c>
      <c r="B373" s="1">
        <v>44568</v>
      </c>
      <c r="C373" t="s">
        <v>32</v>
      </c>
      <c r="D373" t="s">
        <v>48</v>
      </c>
      <c r="E373" t="s">
        <v>25</v>
      </c>
      <c r="F373" t="s">
        <v>20</v>
      </c>
      <c r="G373" t="s">
        <v>41</v>
      </c>
      <c r="H373">
        <v>40.32</v>
      </c>
      <c r="I373">
        <v>46</v>
      </c>
      <c r="J373">
        <f t="shared" si="10"/>
        <v>1854.72</v>
      </c>
      <c r="K373">
        <v>1276.4000000000001</v>
      </c>
      <c r="L373" s="29">
        <f>K373-((K373*P373)/100)</f>
        <v>1136.6342</v>
      </c>
      <c r="M373" s="15">
        <f t="shared" si="11"/>
        <v>0.37543301090183634</v>
      </c>
      <c r="N373">
        <v>426.73</v>
      </c>
      <c r="O373" t="s">
        <v>31</v>
      </c>
      <c r="P373">
        <v>10.95</v>
      </c>
      <c r="Q373">
        <v>80.599999999999994</v>
      </c>
      <c r="R373">
        <v>4</v>
      </c>
      <c r="S373">
        <v>30</v>
      </c>
      <c r="T373">
        <v>1.31</v>
      </c>
    </row>
    <row r="374" spans="1:20">
      <c r="A374">
        <v>1373</v>
      </c>
      <c r="B374" s="1">
        <v>44569</v>
      </c>
      <c r="C374" t="s">
        <v>50</v>
      </c>
      <c r="D374" t="s">
        <v>24</v>
      </c>
      <c r="E374" t="s">
        <v>19</v>
      </c>
      <c r="F374" t="s">
        <v>33</v>
      </c>
      <c r="G374" t="s">
        <v>47</v>
      </c>
      <c r="H374">
        <v>55.45</v>
      </c>
      <c r="I374">
        <v>69</v>
      </c>
      <c r="J374">
        <f t="shared" si="10"/>
        <v>3826.05</v>
      </c>
      <c r="K374">
        <v>2876.87</v>
      </c>
      <c r="L374" s="29">
        <f>K374-((K374*P374)/100)</f>
        <v>2613.636395</v>
      </c>
      <c r="M374" s="15">
        <f t="shared" si="11"/>
        <v>0.38170956063687655</v>
      </c>
      <c r="N374">
        <v>997.65</v>
      </c>
      <c r="O374" t="s">
        <v>31</v>
      </c>
      <c r="P374">
        <v>9.15</v>
      </c>
      <c r="Q374">
        <v>70.8</v>
      </c>
      <c r="R374">
        <v>2</v>
      </c>
      <c r="S374">
        <v>26</v>
      </c>
      <c r="T374">
        <v>9.25</v>
      </c>
    </row>
    <row r="375" spans="1:20">
      <c r="A375">
        <v>1374</v>
      </c>
      <c r="B375" s="1">
        <v>44570</v>
      </c>
      <c r="C375" t="s">
        <v>46</v>
      </c>
      <c r="D375" t="s">
        <v>43</v>
      </c>
      <c r="E375" t="s">
        <v>36</v>
      </c>
      <c r="F375" t="s">
        <v>20</v>
      </c>
      <c r="G375" t="s">
        <v>21</v>
      </c>
      <c r="H375">
        <v>50.44</v>
      </c>
      <c r="I375">
        <v>43</v>
      </c>
      <c r="J375">
        <f t="shared" si="10"/>
        <v>2168.92</v>
      </c>
      <c r="K375">
        <v>3881.26</v>
      </c>
      <c r="L375" s="29">
        <f>K375-((K375*P375)/100)</f>
        <v>3112.3823940000002</v>
      </c>
      <c r="M375" s="15">
        <f t="shared" si="11"/>
        <v>0.3624393976057172</v>
      </c>
      <c r="N375">
        <v>1128.05</v>
      </c>
      <c r="O375" t="s">
        <v>31</v>
      </c>
      <c r="P375">
        <v>19.809999999999999</v>
      </c>
      <c r="Q375">
        <v>79.819999999999993</v>
      </c>
      <c r="R375">
        <v>4</v>
      </c>
      <c r="S375">
        <v>13</v>
      </c>
      <c r="T375">
        <v>8.5500000000000007</v>
      </c>
    </row>
    <row r="376" spans="1:20">
      <c r="A376">
        <v>1375</v>
      </c>
      <c r="B376" s="1">
        <v>44571</v>
      </c>
      <c r="C376" t="s">
        <v>35</v>
      </c>
      <c r="D376" t="s">
        <v>18</v>
      </c>
      <c r="E376" t="s">
        <v>36</v>
      </c>
      <c r="F376" t="s">
        <v>26</v>
      </c>
      <c r="G376" t="s">
        <v>41</v>
      </c>
      <c r="H376">
        <v>50.97</v>
      </c>
      <c r="I376">
        <v>14</v>
      </c>
      <c r="J376">
        <f t="shared" si="10"/>
        <v>713.57999999999993</v>
      </c>
      <c r="K376">
        <v>4469.55</v>
      </c>
      <c r="L376" s="29">
        <f>K376-((K376*P376)/100)</f>
        <v>3884.485905</v>
      </c>
      <c r="M376" s="15">
        <f t="shared" si="11"/>
        <v>0.12320034406200271</v>
      </c>
      <c r="N376">
        <v>478.57</v>
      </c>
      <c r="O376" t="s">
        <v>38</v>
      </c>
      <c r="P376">
        <v>13.09</v>
      </c>
      <c r="Q376">
        <v>75.78</v>
      </c>
      <c r="R376">
        <v>1</v>
      </c>
      <c r="S376">
        <v>8</v>
      </c>
      <c r="T376">
        <v>4.93</v>
      </c>
    </row>
    <row r="377" spans="1:20">
      <c r="A377">
        <v>1376</v>
      </c>
      <c r="B377" s="1">
        <v>44572</v>
      </c>
      <c r="C377" t="s">
        <v>45</v>
      </c>
      <c r="D377" t="s">
        <v>24</v>
      </c>
      <c r="E377" t="s">
        <v>36</v>
      </c>
      <c r="F377" t="s">
        <v>33</v>
      </c>
      <c r="G377" t="s">
        <v>39</v>
      </c>
      <c r="H377">
        <v>54.22</v>
      </c>
      <c r="I377">
        <v>37</v>
      </c>
      <c r="J377">
        <f t="shared" si="10"/>
        <v>2006.1399999999999</v>
      </c>
      <c r="K377">
        <v>3108.33</v>
      </c>
      <c r="L377" s="29">
        <f>K377-((K377*P377)/100)</f>
        <v>3094.3425149999998</v>
      </c>
      <c r="M377" s="15">
        <f t="shared" si="11"/>
        <v>0.36984270307904171</v>
      </c>
      <c r="N377">
        <v>1144.42</v>
      </c>
      <c r="O377" t="s">
        <v>22</v>
      </c>
      <c r="P377">
        <v>0.45</v>
      </c>
      <c r="Q377">
        <v>58.58</v>
      </c>
      <c r="R377">
        <v>5</v>
      </c>
      <c r="S377">
        <v>18</v>
      </c>
      <c r="T377">
        <v>9.81</v>
      </c>
    </row>
    <row r="378" spans="1:20">
      <c r="A378">
        <v>1377</v>
      </c>
      <c r="B378" s="1">
        <v>44573</v>
      </c>
      <c r="C378" t="s">
        <v>23</v>
      </c>
      <c r="D378" t="s">
        <v>28</v>
      </c>
      <c r="E378" t="s">
        <v>36</v>
      </c>
      <c r="F378" t="s">
        <v>33</v>
      </c>
      <c r="G378" t="s">
        <v>39</v>
      </c>
      <c r="H378">
        <v>78.849999999999994</v>
      </c>
      <c r="I378">
        <v>48</v>
      </c>
      <c r="J378">
        <f t="shared" si="10"/>
        <v>3784.7999999999997</v>
      </c>
      <c r="K378">
        <v>2892.22</v>
      </c>
      <c r="L378" s="29">
        <f>K378-((K378*P378)/100)</f>
        <v>2616.5914339999999</v>
      </c>
      <c r="M378" s="15">
        <f t="shared" si="11"/>
        <v>0.4362736899489521</v>
      </c>
      <c r="N378">
        <v>1141.55</v>
      </c>
      <c r="O378" t="s">
        <v>31</v>
      </c>
      <c r="P378">
        <v>9.5299999999999994</v>
      </c>
      <c r="Q378">
        <v>59.07</v>
      </c>
      <c r="R378">
        <v>1</v>
      </c>
      <c r="S378">
        <v>18</v>
      </c>
      <c r="T378">
        <v>5.63</v>
      </c>
    </row>
    <row r="379" spans="1:20">
      <c r="A379">
        <v>1378</v>
      </c>
      <c r="B379" s="1">
        <v>44574</v>
      </c>
      <c r="C379" t="s">
        <v>17</v>
      </c>
      <c r="D379" t="s">
        <v>43</v>
      </c>
      <c r="E379" t="s">
        <v>36</v>
      </c>
      <c r="F379" t="s">
        <v>20</v>
      </c>
      <c r="G379" t="s">
        <v>30</v>
      </c>
      <c r="H379">
        <v>51.75</v>
      </c>
      <c r="I379">
        <v>45</v>
      </c>
      <c r="J379">
        <f t="shared" si="10"/>
        <v>2328.75</v>
      </c>
      <c r="K379">
        <v>1232.3499999999999</v>
      </c>
      <c r="L379" s="29">
        <f>K379-((K379*P379)/100)</f>
        <v>1214.11122</v>
      </c>
      <c r="M379" s="15">
        <f t="shared" si="11"/>
        <v>1.0499532324559195</v>
      </c>
      <c r="N379">
        <v>1274.76</v>
      </c>
      <c r="O379" t="s">
        <v>31</v>
      </c>
      <c r="P379">
        <v>1.48</v>
      </c>
      <c r="Q379">
        <v>12.16</v>
      </c>
      <c r="R379">
        <v>1</v>
      </c>
      <c r="S379">
        <v>22</v>
      </c>
      <c r="T379">
        <v>5.47</v>
      </c>
    </row>
    <row r="380" spans="1:20">
      <c r="A380">
        <v>1379</v>
      </c>
      <c r="B380" s="1">
        <v>44575</v>
      </c>
      <c r="C380" t="s">
        <v>35</v>
      </c>
      <c r="D380" t="s">
        <v>49</v>
      </c>
      <c r="E380" t="s">
        <v>29</v>
      </c>
      <c r="F380" t="s">
        <v>33</v>
      </c>
      <c r="G380" t="s">
        <v>21</v>
      </c>
      <c r="H380">
        <v>55.35</v>
      </c>
      <c r="I380">
        <v>91</v>
      </c>
      <c r="J380">
        <f t="shared" si="10"/>
        <v>5036.8500000000004</v>
      </c>
      <c r="K380">
        <v>1645.44</v>
      </c>
      <c r="L380" s="29">
        <f>K380-((K380*P380)/100)</f>
        <v>1487.148672</v>
      </c>
      <c r="M380" s="15">
        <f t="shared" si="11"/>
        <v>0.61065179097305478</v>
      </c>
      <c r="N380">
        <v>908.13</v>
      </c>
      <c r="O380" t="s">
        <v>31</v>
      </c>
      <c r="P380">
        <v>9.6199999999999992</v>
      </c>
      <c r="Q380">
        <v>97.78</v>
      </c>
      <c r="R380">
        <v>5</v>
      </c>
      <c r="S380">
        <v>27</v>
      </c>
      <c r="T380">
        <v>2.11</v>
      </c>
    </row>
    <row r="381" spans="1:20">
      <c r="A381">
        <v>1380</v>
      </c>
      <c r="B381" s="1">
        <v>44576</v>
      </c>
      <c r="C381" t="s">
        <v>27</v>
      </c>
      <c r="D381" t="s">
        <v>40</v>
      </c>
      <c r="E381" t="s">
        <v>19</v>
      </c>
      <c r="F381" t="s">
        <v>33</v>
      </c>
      <c r="G381" t="s">
        <v>37</v>
      </c>
      <c r="H381">
        <v>36.58</v>
      </c>
      <c r="I381">
        <v>74</v>
      </c>
      <c r="J381">
        <f t="shared" si="10"/>
        <v>2706.92</v>
      </c>
      <c r="K381">
        <v>343.45</v>
      </c>
      <c r="L381" s="29">
        <f>K381-((K381*P381)/100)</f>
        <v>321.16009500000001</v>
      </c>
      <c r="M381" s="15">
        <f t="shared" si="11"/>
        <v>0.30735449869635889</v>
      </c>
      <c r="N381">
        <v>98.71</v>
      </c>
      <c r="O381" t="s">
        <v>38</v>
      </c>
      <c r="P381">
        <v>6.49</v>
      </c>
      <c r="Q381">
        <v>75.2</v>
      </c>
      <c r="R381">
        <v>4</v>
      </c>
      <c r="S381">
        <v>11</v>
      </c>
      <c r="T381">
        <v>9.34</v>
      </c>
    </row>
    <row r="382" spans="1:20">
      <c r="A382">
        <v>1381</v>
      </c>
      <c r="B382" s="1">
        <v>44577</v>
      </c>
      <c r="C382" t="s">
        <v>45</v>
      </c>
      <c r="D382" t="s">
        <v>52</v>
      </c>
      <c r="E382" t="s">
        <v>29</v>
      </c>
      <c r="F382" t="s">
        <v>33</v>
      </c>
      <c r="G382" t="s">
        <v>41</v>
      </c>
      <c r="H382">
        <v>79.819999999999993</v>
      </c>
      <c r="I382">
        <v>98</v>
      </c>
      <c r="J382">
        <f t="shared" si="10"/>
        <v>7822.36</v>
      </c>
      <c r="K382">
        <v>4973.88</v>
      </c>
      <c r="L382" s="29">
        <f>K382-((K382*P382)/100)</f>
        <v>4508.3248320000002</v>
      </c>
      <c r="M382" s="15">
        <f t="shared" si="11"/>
        <v>2.2715754480044526E-2</v>
      </c>
      <c r="N382">
        <v>102.41</v>
      </c>
      <c r="O382" t="s">
        <v>38</v>
      </c>
      <c r="P382">
        <v>9.36</v>
      </c>
      <c r="Q382">
        <v>96.21</v>
      </c>
      <c r="R382">
        <v>1</v>
      </c>
      <c r="S382">
        <v>14</v>
      </c>
      <c r="T382">
        <v>5.35</v>
      </c>
    </row>
    <row r="383" spans="1:20">
      <c r="A383">
        <v>1382</v>
      </c>
      <c r="B383" s="1">
        <v>44578</v>
      </c>
      <c r="C383" t="s">
        <v>45</v>
      </c>
      <c r="D383" t="s">
        <v>49</v>
      </c>
      <c r="E383" t="s">
        <v>19</v>
      </c>
      <c r="F383" t="s">
        <v>20</v>
      </c>
      <c r="G383" t="s">
        <v>21</v>
      </c>
      <c r="H383">
        <v>37.369999999999997</v>
      </c>
      <c r="I383">
        <v>74</v>
      </c>
      <c r="J383">
        <f t="shared" si="10"/>
        <v>2765.3799999999997</v>
      </c>
      <c r="K383">
        <v>3036.71</v>
      </c>
      <c r="L383" s="29">
        <f>K383-((K383*P383)/100)</f>
        <v>2737.5940650000002</v>
      </c>
      <c r="M383" s="15">
        <f t="shared" si="11"/>
        <v>0.38554656933770054</v>
      </c>
      <c r="N383">
        <v>1055.47</v>
      </c>
      <c r="O383" t="s">
        <v>38</v>
      </c>
      <c r="P383">
        <v>9.85</v>
      </c>
      <c r="Q383">
        <v>38.700000000000003</v>
      </c>
      <c r="R383">
        <v>4</v>
      </c>
      <c r="S383">
        <v>14</v>
      </c>
      <c r="T383">
        <v>0.59</v>
      </c>
    </row>
    <row r="384" spans="1:20">
      <c r="A384">
        <v>1383</v>
      </c>
      <c r="B384" s="1">
        <v>44579</v>
      </c>
      <c r="C384" t="s">
        <v>17</v>
      </c>
      <c r="D384" t="s">
        <v>28</v>
      </c>
      <c r="E384" t="s">
        <v>19</v>
      </c>
      <c r="F384" t="s">
        <v>20</v>
      </c>
      <c r="G384" t="s">
        <v>30</v>
      </c>
      <c r="H384">
        <v>54.41</v>
      </c>
      <c r="I384">
        <v>17</v>
      </c>
      <c r="J384">
        <f t="shared" si="10"/>
        <v>924.96999999999991</v>
      </c>
      <c r="K384">
        <v>3636.56</v>
      </c>
      <c r="L384" s="29">
        <f>K384-((K384*P384)/100)</f>
        <v>3201.6274239999998</v>
      </c>
      <c r="M384" s="15">
        <f t="shared" si="11"/>
        <v>0.1514417312787236</v>
      </c>
      <c r="N384">
        <v>484.86</v>
      </c>
      <c r="O384" t="s">
        <v>38</v>
      </c>
      <c r="P384">
        <v>11.96</v>
      </c>
      <c r="Q384">
        <v>63.53</v>
      </c>
      <c r="R384">
        <v>3</v>
      </c>
      <c r="S384">
        <v>30</v>
      </c>
      <c r="T384">
        <v>4.92</v>
      </c>
    </row>
    <row r="385" spans="1:20">
      <c r="A385">
        <v>1384</v>
      </c>
      <c r="B385" s="1">
        <v>44580</v>
      </c>
      <c r="C385" t="s">
        <v>51</v>
      </c>
      <c r="D385" t="s">
        <v>48</v>
      </c>
      <c r="E385" t="s">
        <v>29</v>
      </c>
      <c r="F385" t="s">
        <v>33</v>
      </c>
      <c r="G385" t="s">
        <v>34</v>
      </c>
      <c r="H385">
        <v>27.73</v>
      </c>
      <c r="I385">
        <v>62</v>
      </c>
      <c r="J385">
        <f t="shared" si="10"/>
        <v>1719.26</v>
      </c>
      <c r="K385">
        <v>2199.86</v>
      </c>
      <c r="L385" s="29">
        <f>K385-((K385*P385)/100)</f>
        <v>2050.0495340000002</v>
      </c>
      <c r="M385" s="15">
        <f t="shared" si="11"/>
        <v>0.41417535816478468</v>
      </c>
      <c r="N385">
        <v>849.08</v>
      </c>
      <c r="O385" t="s">
        <v>31</v>
      </c>
      <c r="P385">
        <v>6.81</v>
      </c>
      <c r="Q385">
        <v>39.01</v>
      </c>
      <c r="R385">
        <v>5</v>
      </c>
      <c r="S385">
        <v>7</v>
      </c>
      <c r="T385">
        <v>1.88</v>
      </c>
    </row>
    <row r="386" spans="1:20">
      <c r="A386">
        <v>1385</v>
      </c>
      <c r="B386" s="1">
        <v>44581</v>
      </c>
      <c r="C386" t="s">
        <v>42</v>
      </c>
      <c r="D386" t="s">
        <v>18</v>
      </c>
      <c r="E386" t="s">
        <v>25</v>
      </c>
      <c r="F386" t="s">
        <v>26</v>
      </c>
      <c r="G386" t="s">
        <v>30</v>
      </c>
      <c r="H386">
        <v>15.37</v>
      </c>
      <c r="I386">
        <v>76</v>
      </c>
      <c r="J386">
        <f t="shared" si="10"/>
        <v>1168.1199999999999</v>
      </c>
      <c r="K386">
        <v>328.85</v>
      </c>
      <c r="L386" s="29">
        <f>K386-((K386*P386)/100)</f>
        <v>309.34919500000001</v>
      </c>
      <c r="M386" s="15">
        <f t="shared" si="11"/>
        <v>1.8819832390383302</v>
      </c>
      <c r="N386">
        <v>582.19000000000005</v>
      </c>
      <c r="O386" t="s">
        <v>31</v>
      </c>
      <c r="P386">
        <v>5.93</v>
      </c>
      <c r="Q386">
        <v>87.77</v>
      </c>
      <c r="R386">
        <v>2</v>
      </c>
      <c r="S386">
        <v>26</v>
      </c>
      <c r="T386">
        <v>2.42</v>
      </c>
    </row>
    <row r="387" spans="1:20">
      <c r="A387">
        <v>1386</v>
      </c>
      <c r="B387" s="1">
        <v>44582</v>
      </c>
      <c r="C387" t="s">
        <v>17</v>
      </c>
      <c r="D387" t="s">
        <v>43</v>
      </c>
      <c r="E387" t="s">
        <v>29</v>
      </c>
      <c r="F387" t="s">
        <v>20</v>
      </c>
      <c r="G387" t="s">
        <v>30</v>
      </c>
      <c r="H387">
        <v>56.2</v>
      </c>
      <c r="I387">
        <v>48</v>
      </c>
      <c r="J387">
        <f t="shared" ref="J387:J450" si="12">+H387*I387</f>
        <v>2697.6000000000004</v>
      </c>
      <c r="K387">
        <v>3145.71</v>
      </c>
      <c r="L387" s="29">
        <f>K387-((K387*P387)/100)</f>
        <v>2791.8176250000001</v>
      </c>
      <c r="M387" s="15">
        <f t="shared" ref="M387:M450" si="13">+N387/L387</f>
        <v>0.286691362943165</v>
      </c>
      <c r="N387">
        <v>800.39</v>
      </c>
      <c r="O387" t="s">
        <v>31</v>
      </c>
      <c r="P387">
        <v>11.25</v>
      </c>
      <c r="Q387">
        <v>84.78</v>
      </c>
      <c r="R387">
        <v>4</v>
      </c>
      <c r="S387">
        <v>1</v>
      </c>
      <c r="T387">
        <v>1.6</v>
      </c>
    </row>
    <row r="388" spans="1:20">
      <c r="A388">
        <v>1387</v>
      </c>
      <c r="B388" s="1">
        <v>44583</v>
      </c>
      <c r="C388" t="s">
        <v>35</v>
      </c>
      <c r="D388" t="s">
        <v>48</v>
      </c>
      <c r="E388" t="s">
        <v>25</v>
      </c>
      <c r="F388" t="s">
        <v>33</v>
      </c>
      <c r="G388" t="s">
        <v>21</v>
      </c>
      <c r="H388">
        <v>8.82</v>
      </c>
      <c r="I388">
        <v>95</v>
      </c>
      <c r="J388">
        <f t="shared" si="12"/>
        <v>837.9</v>
      </c>
      <c r="K388">
        <v>2922.12</v>
      </c>
      <c r="L388" s="29">
        <f>K388-((K388*P388)/100)</f>
        <v>2446.6910760000001</v>
      </c>
      <c r="M388" s="15">
        <f t="shared" si="13"/>
        <v>0.35900731752209158</v>
      </c>
      <c r="N388">
        <v>878.38</v>
      </c>
      <c r="O388" t="s">
        <v>31</v>
      </c>
      <c r="P388">
        <v>16.27</v>
      </c>
      <c r="Q388">
        <v>48.49</v>
      </c>
      <c r="R388">
        <v>5</v>
      </c>
      <c r="S388">
        <v>12</v>
      </c>
      <c r="T388">
        <v>6.25</v>
      </c>
    </row>
    <row r="389" spans="1:20">
      <c r="A389">
        <v>1388</v>
      </c>
      <c r="B389" s="1">
        <v>44584</v>
      </c>
      <c r="C389" t="s">
        <v>50</v>
      </c>
      <c r="D389" t="s">
        <v>49</v>
      </c>
      <c r="E389" t="s">
        <v>36</v>
      </c>
      <c r="F389" t="s">
        <v>26</v>
      </c>
      <c r="G389" t="s">
        <v>34</v>
      </c>
      <c r="H389">
        <v>27.45</v>
      </c>
      <c r="I389">
        <v>97</v>
      </c>
      <c r="J389">
        <f t="shared" si="12"/>
        <v>2662.65</v>
      </c>
      <c r="K389">
        <v>4717.1099999999997</v>
      </c>
      <c r="L389" s="29">
        <f>K389-((K389*P389)/100)</f>
        <v>4000.5809909999998</v>
      </c>
      <c r="M389" s="15">
        <f t="shared" si="13"/>
        <v>0.12887378137322156</v>
      </c>
      <c r="N389">
        <v>515.57000000000005</v>
      </c>
      <c r="O389" t="s">
        <v>31</v>
      </c>
      <c r="P389">
        <v>15.19</v>
      </c>
      <c r="Q389">
        <v>73.33</v>
      </c>
      <c r="R389">
        <v>3</v>
      </c>
      <c r="S389">
        <v>29</v>
      </c>
      <c r="T389">
        <v>3.38</v>
      </c>
    </row>
    <row r="390" spans="1:20">
      <c r="A390">
        <v>1389</v>
      </c>
      <c r="B390" s="1">
        <v>44585</v>
      </c>
      <c r="C390" t="s">
        <v>23</v>
      </c>
      <c r="D390" t="s">
        <v>28</v>
      </c>
      <c r="E390" t="s">
        <v>36</v>
      </c>
      <c r="F390" t="s">
        <v>26</v>
      </c>
      <c r="G390" t="s">
        <v>47</v>
      </c>
      <c r="H390">
        <v>32.97</v>
      </c>
      <c r="I390">
        <v>55</v>
      </c>
      <c r="J390">
        <f t="shared" si="12"/>
        <v>1813.35</v>
      </c>
      <c r="K390">
        <v>1577.37</v>
      </c>
      <c r="L390" s="29">
        <f>K390-((K390*P390)/100)</f>
        <v>1327.041381</v>
      </c>
      <c r="M390" s="15">
        <f t="shared" si="13"/>
        <v>0.91155409116816388</v>
      </c>
      <c r="N390">
        <v>1209.67</v>
      </c>
      <c r="O390" t="s">
        <v>22</v>
      </c>
      <c r="P390">
        <v>15.87</v>
      </c>
      <c r="Q390">
        <v>98.77</v>
      </c>
      <c r="R390">
        <v>3</v>
      </c>
      <c r="S390">
        <v>26</v>
      </c>
      <c r="T390">
        <v>8.19</v>
      </c>
    </row>
    <row r="391" spans="1:20">
      <c r="A391">
        <v>1390</v>
      </c>
      <c r="B391" s="1">
        <v>44586</v>
      </c>
      <c r="C391" t="s">
        <v>46</v>
      </c>
      <c r="D391" t="s">
        <v>40</v>
      </c>
      <c r="E391" t="s">
        <v>36</v>
      </c>
      <c r="F391" t="s">
        <v>26</v>
      </c>
      <c r="G391" t="s">
        <v>21</v>
      </c>
      <c r="H391">
        <v>24.59</v>
      </c>
      <c r="I391">
        <v>70</v>
      </c>
      <c r="J391">
        <f t="shared" si="12"/>
        <v>1721.3</v>
      </c>
      <c r="K391">
        <v>3771.28</v>
      </c>
      <c r="L391" s="29">
        <f>K391-((K391*P391)/100)</f>
        <v>3161.4640239999999</v>
      </c>
      <c r="M391" s="15">
        <f t="shared" si="13"/>
        <v>0.46632192832443253</v>
      </c>
      <c r="N391">
        <v>1474.26</v>
      </c>
      <c r="O391" t="s">
        <v>38</v>
      </c>
      <c r="P391">
        <v>16.170000000000002</v>
      </c>
      <c r="Q391">
        <v>44.36</v>
      </c>
      <c r="R391">
        <v>3</v>
      </c>
      <c r="S391">
        <v>17</v>
      </c>
      <c r="T391">
        <v>5.65</v>
      </c>
    </row>
    <row r="392" spans="1:20">
      <c r="A392">
        <v>1391</v>
      </c>
      <c r="B392" s="1">
        <v>44587</v>
      </c>
      <c r="C392" t="s">
        <v>17</v>
      </c>
      <c r="D392" t="s">
        <v>24</v>
      </c>
      <c r="E392" t="s">
        <v>29</v>
      </c>
      <c r="F392" t="s">
        <v>20</v>
      </c>
      <c r="G392" t="s">
        <v>41</v>
      </c>
      <c r="H392">
        <v>39.74</v>
      </c>
      <c r="I392">
        <v>50</v>
      </c>
      <c r="J392">
        <f t="shared" si="12"/>
        <v>1987</v>
      </c>
      <c r="K392">
        <v>4565.88</v>
      </c>
      <c r="L392" s="29">
        <f>K392-((K392*P392)/100)</f>
        <v>4158.6035039999997</v>
      </c>
      <c r="M392" s="15">
        <f t="shared" si="13"/>
        <v>0.13631739584087071</v>
      </c>
      <c r="N392">
        <v>566.89</v>
      </c>
      <c r="O392" t="s">
        <v>31</v>
      </c>
      <c r="P392">
        <v>8.92</v>
      </c>
      <c r="Q392">
        <v>57.04</v>
      </c>
      <c r="R392">
        <v>4</v>
      </c>
      <c r="S392">
        <v>12</v>
      </c>
      <c r="T392">
        <v>5.24</v>
      </c>
    </row>
    <row r="393" spans="1:20">
      <c r="A393">
        <v>1392</v>
      </c>
      <c r="B393" s="1">
        <v>44588</v>
      </c>
      <c r="C393" t="s">
        <v>50</v>
      </c>
      <c r="D393" t="s">
        <v>40</v>
      </c>
      <c r="E393" t="s">
        <v>36</v>
      </c>
      <c r="F393" t="s">
        <v>20</v>
      </c>
      <c r="G393" t="s">
        <v>41</v>
      </c>
      <c r="H393">
        <v>51.87</v>
      </c>
      <c r="I393">
        <v>96</v>
      </c>
      <c r="J393">
        <f t="shared" si="12"/>
        <v>4979.5199999999995</v>
      </c>
      <c r="K393">
        <v>825.29</v>
      </c>
      <c r="L393" s="29">
        <f>K393-((K393*P393)/100)</f>
        <v>784.02549999999997</v>
      </c>
      <c r="M393" s="15">
        <f t="shared" si="13"/>
        <v>0.87215275523563962</v>
      </c>
      <c r="N393">
        <v>683.79</v>
      </c>
      <c r="O393" t="s">
        <v>31</v>
      </c>
      <c r="P393">
        <v>5</v>
      </c>
      <c r="Q393">
        <v>21.13</v>
      </c>
      <c r="R393">
        <v>3</v>
      </c>
      <c r="S393">
        <v>27</v>
      </c>
      <c r="T393">
        <v>3.43</v>
      </c>
    </row>
    <row r="394" spans="1:20">
      <c r="A394">
        <v>1393</v>
      </c>
      <c r="B394" s="1">
        <v>44589</v>
      </c>
      <c r="C394" t="s">
        <v>51</v>
      </c>
      <c r="D394" t="s">
        <v>18</v>
      </c>
      <c r="E394" t="s">
        <v>29</v>
      </c>
      <c r="F394" t="s">
        <v>26</v>
      </c>
      <c r="G394" t="s">
        <v>37</v>
      </c>
      <c r="H394">
        <v>10.38</v>
      </c>
      <c r="I394">
        <v>75</v>
      </c>
      <c r="J394">
        <f t="shared" si="12"/>
        <v>778.50000000000011</v>
      </c>
      <c r="K394">
        <v>4416.38</v>
      </c>
      <c r="L394" s="29">
        <f>K394-((K394*P394)/100)</f>
        <v>3657.6459159999999</v>
      </c>
      <c r="M394" s="15">
        <f t="shared" si="13"/>
        <v>0.30719758713790157</v>
      </c>
      <c r="N394">
        <v>1123.6199999999999</v>
      </c>
      <c r="O394" t="s">
        <v>22</v>
      </c>
      <c r="P394">
        <v>17.18</v>
      </c>
      <c r="Q394">
        <v>70.95</v>
      </c>
      <c r="R394">
        <v>5</v>
      </c>
      <c r="S394">
        <v>13</v>
      </c>
      <c r="T394">
        <v>5.64</v>
      </c>
    </row>
    <row r="395" spans="1:20">
      <c r="A395">
        <v>1394</v>
      </c>
      <c r="B395" s="1">
        <v>44590</v>
      </c>
      <c r="C395" t="s">
        <v>51</v>
      </c>
      <c r="D395" t="s">
        <v>48</v>
      </c>
      <c r="E395" t="s">
        <v>36</v>
      </c>
      <c r="F395" t="s">
        <v>33</v>
      </c>
      <c r="G395" t="s">
        <v>30</v>
      </c>
      <c r="H395">
        <v>36.81</v>
      </c>
      <c r="I395">
        <v>35</v>
      </c>
      <c r="J395">
        <f t="shared" si="12"/>
        <v>1288.3500000000001</v>
      </c>
      <c r="K395">
        <v>3506.2</v>
      </c>
      <c r="L395" s="29">
        <f>K395-((K395*P395)/100)</f>
        <v>3086.15724</v>
      </c>
      <c r="M395" s="15">
        <f t="shared" si="13"/>
        <v>0.44984098088274982</v>
      </c>
      <c r="N395">
        <v>1388.28</v>
      </c>
      <c r="O395" t="s">
        <v>31</v>
      </c>
      <c r="P395">
        <v>11.98</v>
      </c>
      <c r="Q395">
        <v>98.05</v>
      </c>
      <c r="R395">
        <v>4</v>
      </c>
      <c r="S395">
        <v>13</v>
      </c>
      <c r="T395">
        <v>5.49</v>
      </c>
    </row>
    <row r="396" spans="1:20">
      <c r="A396">
        <v>1395</v>
      </c>
      <c r="B396" s="1">
        <v>44591</v>
      </c>
      <c r="C396" t="s">
        <v>42</v>
      </c>
      <c r="D396" t="s">
        <v>24</v>
      </c>
      <c r="E396" t="s">
        <v>36</v>
      </c>
      <c r="F396" t="s">
        <v>33</v>
      </c>
      <c r="G396" t="s">
        <v>39</v>
      </c>
      <c r="H396">
        <v>21.06</v>
      </c>
      <c r="I396">
        <v>72</v>
      </c>
      <c r="J396">
        <f t="shared" si="12"/>
        <v>1516.32</v>
      </c>
      <c r="K396">
        <v>1637.82</v>
      </c>
      <c r="L396" s="29">
        <f>K396-((K396*P396)/100)</f>
        <v>1378.716876</v>
      </c>
      <c r="M396" s="15">
        <f t="shared" si="13"/>
        <v>0.16998413820822778</v>
      </c>
      <c r="N396">
        <v>234.36</v>
      </c>
      <c r="O396" t="s">
        <v>31</v>
      </c>
      <c r="P396">
        <v>15.82</v>
      </c>
      <c r="Q396">
        <v>85.3</v>
      </c>
      <c r="R396">
        <v>2</v>
      </c>
      <c r="S396">
        <v>28</v>
      </c>
      <c r="T396">
        <v>6.02</v>
      </c>
    </row>
    <row r="397" spans="1:20">
      <c r="A397">
        <v>1396</v>
      </c>
      <c r="B397" s="1">
        <v>44592</v>
      </c>
      <c r="C397" t="s">
        <v>51</v>
      </c>
      <c r="D397" t="s">
        <v>18</v>
      </c>
      <c r="E397" t="s">
        <v>19</v>
      </c>
      <c r="F397" t="s">
        <v>33</v>
      </c>
      <c r="G397" t="s">
        <v>44</v>
      </c>
      <c r="H397">
        <v>22.19</v>
      </c>
      <c r="I397">
        <v>23</v>
      </c>
      <c r="J397">
        <f t="shared" si="12"/>
        <v>510.37</v>
      </c>
      <c r="K397">
        <v>2826.74</v>
      </c>
      <c r="L397" s="29">
        <f>K397-((K397*P397)/100)</f>
        <v>2605.406258</v>
      </c>
      <c r="M397" s="15">
        <f t="shared" si="13"/>
        <v>0.17513967297763358</v>
      </c>
      <c r="N397">
        <v>456.31</v>
      </c>
      <c r="O397" t="s">
        <v>38</v>
      </c>
      <c r="P397">
        <v>7.83</v>
      </c>
      <c r="Q397">
        <v>45.05</v>
      </c>
      <c r="R397">
        <v>4</v>
      </c>
      <c r="S397">
        <v>2</v>
      </c>
      <c r="T397">
        <v>5.27</v>
      </c>
    </row>
    <row r="398" spans="1:20">
      <c r="A398">
        <v>1397</v>
      </c>
      <c r="B398" s="1">
        <v>44593</v>
      </c>
      <c r="C398" t="s">
        <v>42</v>
      </c>
      <c r="D398" t="s">
        <v>52</v>
      </c>
      <c r="E398" t="s">
        <v>25</v>
      </c>
      <c r="F398" t="s">
        <v>20</v>
      </c>
      <c r="G398" t="s">
        <v>41</v>
      </c>
      <c r="H398">
        <v>24.23</v>
      </c>
      <c r="I398">
        <v>16</v>
      </c>
      <c r="J398">
        <f t="shared" si="12"/>
        <v>387.68</v>
      </c>
      <c r="K398">
        <v>2537.0100000000002</v>
      </c>
      <c r="L398" s="29">
        <f>K398-((K398*P398)/100)</f>
        <v>2144.0271510000002</v>
      </c>
      <c r="M398" s="15">
        <f t="shared" si="13"/>
        <v>0.19203115026223844</v>
      </c>
      <c r="N398">
        <v>411.72</v>
      </c>
      <c r="O398" t="s">
        <v>38</v>
      </c>
      <c r="P398">
        <v>15.49</v>
      </c>
      <c r="Q398">
        <v>5.46</v>
      </c>
      <c r="R398">
        <v>2</v>
      </c>
      <c r="S398">
        <v>12</v>
      </c>
      <c r="T398">
        <v>4.99</v>
      </c>
    </row>
    <row r="399" spans="1:20">
      <c r="A399">
        <v>1398</v>
      </c>
      <c r="B399" s="1">
        <v>44594</v>
      </c>
      <c r="C399" t="s">
        <v>27</v>
      </c>
      <c r="D399" t="s">
        <v>24</v>
      </c>
      <c r="E399" t="s">
        <v>19</v>
      </c>
      <c r="F399" t="s">
        <v>33</v>
      </c>
      <c r="G399" t="s">
        <v>39</v>
      </c>
      <c r="H399">
        <v>38.94</v>
      </c>
      <c r="I399">
        <v>31</v>
      </c>
      <c r="J399">
        <f t="shared" si="12"/>
        <v>1207.1399999999999</v>
      </c>
      <c r="K399">
        <v>1879.53</v>
      </c>
      <c r="L399" s="29">
        <f>K399-((K399*P399)/100)</f>
        <v>1755.6689730000001</v>
      </c>
      <c r="M399" s="15">
        <f t="shared" si="13"/>
        <v>0.70276345881519431</v>
      </c>
      <c r="N399">
        <v>1233.82</v>
      </c>
      <c r="O399" t="s">
        <v>22</v>
      </c>
      <c r="P399">
        <v>6.59</v>
      </c>
      <c r="Q399">
        <v>78.12</v>
      </c>
      <c r="R399">
        <v>5</v>
      </c>
      <c r="S399">
        <v>25</v>
      </c>
      <c r="T399">
        <v>6.67</v>
      </c>
    </row>
    <row r="400" spans="1:20">
      <c r="A400">
        <v>1399</v>
      </c>
      <c r="B400" s="1">
        <v>44595</v>
      </c>
      <c r="C400" t="s">
        <v>50</v>
      </c>
      <c r="D400" t="s">
        <v>49</v>
      </c>
      <c r="E400" t="s">
        <v>36</v>
      </c>
      <c r="F400" t="s">
        <v>20</v>
      </c>
      <c r="G400" t="s">
        <v>47</v>
      </c>
      <c r="H400">
        <v>60.82</v>
      </c>
      <c r="I400">
        <v>18</v>
      </c>
      <c r="J400">
        <f t="shared" si="12"/>
        <v>1094.76</v>
      </c>
      <c r="K400">
        <v>1410.65</v>
      </c>
      <c r="L400" s="29">
        <f>K400-((K400*P400)/100)</f>
        <v>1291.4500750000002</v>
      </c>
      <c r="M400" s="15">
        <f t="shared" si="13"/>
        <v>0.83650930137581958</v>
      </c>
      <c r="N400">
        <v>1080.31</v>
      </c>
      <c r="O400" t="s">
        <v>22</v>
      </c>
      <c r="P400">
        <v>8.4499999999999993</v>
      </c>
      <c r="Q400">
        <v>42.92</v>
      </c>
      <c r="R400">
        <v>1</v>
      </c>
      <c r="S400">
        <v>5</v>
      </c>
      <c r="T400">
        <v>4.8899999999999997</v>
      </c>
    </row>
    <row r="401" spans="1:20">
      <c r="A401">
        <v>1400</v>
      </c>
      <c r="B401" s="1">
        <v>44596</v>
      </c>
      <c r="C401" t="s">
        <v>50</v>
      </c>
      <c r="D401" t="s">
        <v>24</v>
      </c>
      <c r="E401" t="s">
        <v>25</v>
      </c>
      <c r="F401" t="s">
        <v>20</v>
      </c>
      <c r="G401" t="s">
        <v>21</v>
      </c>
      <c r="H401">
        <v>60.49</v>
      </c>
      <c r="I401">
        <v>24</v>
      </c>
      <c r="J401">
        <f t="shared" si="12"/>
        <v>1451.76</v>
      </c>
      <c r="K401">
        <v>4315.84</v>
      </c>
      <c r="L401" s="29">
        <f>K401-((K401*P401)/100)</f>
        <v>4151.8380800000004</v>
      </c>
      <c r="M401" s="15">
        <f t="shared" si="13"/>
        <v>0.11599922509502104</v>
      </c>
      <c r="N401">
        <v>481.61</v>
      </c>
      <c r="O401" t="s">
        <v>22</v>
      </c>
      <c r="P401">
        <v>3.8</v>
      </c>
      <c r="Q401">
        <v>35.880000000000003</v>
      </c>
      <c r="R401">
        <v>3</v>
      </c>
      <c r="S401">
        <v>27</v>
      </c>
      <c r="T401">
        <v>0.36</v>
      </c>
    </row>
    <row r="402" spans="1:20">
      <c r="A402">
        <v>1401</v>
      </c>
      <c r="B402" s="1">
        <v>44597</v>
      </c>
      <c r="C402" t="s">
        <v>17</v>
      </c>
      <c r="D402" t="s">
        <v>18</v>
      </c>
      <c r="E402" t="s">
        <v>19</v>
      </c>
      <c r="F402" t="s">
        <v>20</v>
      </c>
      <c r="G402" t="s">
        <v>37</v>
      </c>
      <c r="H402">
        <v>9.9700000000000006</v>
      </c>
      <c r="I402">
        <v>47</v>
      </c>
      <c r="J402">
        <f t="shared" si="12"/>
        <v>468.59000000000003</v>
      </c>
      <c r="K402">
        <v>1732.66</v>
      </c>
      <c r="L402" s="29">
        <f>K402-((K402*P402)/100)</f>
        <v>1654.517034</v>
      </c>
      <c r="M402" s="15">
        <f t="shared" si="13"/>
        <v>0.13526605976303294</v>
      </c>
      <c r="N402">
        <v>223.8</v>
      </c>
      <c r="O402" t="s">
        <v>22</v>
      </c>
      <c r="P402">
        <v>4.51</v>
      </c>
      <c r="Q402">
        <v>69.790000000000006</v>
      </c>
      <c r="R402">
        <v>1</v>
      </c>
      <c r="S402">
        <v>17</v>
      </c>
      <c r="T402">
        <v>4.45</v>
      </c>
    </row>
    <row r="403" spans="1:20">
      <c r="A403">
        <v>1402</v>
      </c>
      <c r="B403" s="1">
        <v>44598</v>
      </c>
      <c r="C403" t="s">
        <v>45</v>
      </c>
      <c r="D403" t="s">
        <v>18</v>
      </c>
      <c r="E403" t="s">
        <v>25</v>
      </c>
      <c r="F403" t="s">
        <v>26</v>
      </c>
      <c r="G403" t="s">
        <v>30</v>
      </c>
      <c r="H403">
        <v>7.41</v>
      </c>
      <c r="I403">
        <v>39</v>
      </c>
      <c r="J403">
        <f t="shared" si="12"/>
        <v>288.99</v>
      </c>
      <c r="K403">
        <v>3752</v>
      </c>
      <c r="L403" s="29">
        <f>K403-((K403*P403)/100)</f>
        <v>3146.8024</v>
      </c>
      <c r="M403" s="15">
        <f t="shared" si="13"/>
        <v>0.28727892161261859</v>
      </c>
      <c r="N403">
        <v>904.01</v>
      </c>
      <c r="O403" t="s">
        <v>31</v>
      </c>
      <c r="P403">
        <v>16.13</v>
      </c>
      <c r="Q403">
        <v>5.23</v>
      </c>
      <c r="R403">
        <v>3</v>
      </c>
      <c r="S403">
        <v>11</v>
      </c>
      <c r="T403">
        <v>4.96</v>
      </c>
    </row>
    <row r="404" spans="1:20">
      <c r="A404">
        <v>1403</v>
      </c>
      <c r="B404" s="1">
        <v>44599</v>
      </c>
      <c r="C404" t="s">
        <v>32</v>
      </c>
      <c r="D404" t="s">
        <v>28</v>
      </c>
      <c r="E404" t="s">
        <v>25</v>
      </c>
      <c r="F404" t="s">
        <v>26</v>
      </c>
      <c r="G404" t="s">
        <v>47</v>
      </c>
      <c r="H404">
        <v>19.11</v>
      </c>
      <c r="I404">
        <v>35</v>
      </c>
      <c r="J404">
        <f t="shared" si="12"/>
        <v>668.85</v>
      </c>
      <c r="K404">
        <v>4965.76</v>
      </c>
      <c r="L404" s="29">
        <f>K404-((K404*P404)/100)</f>
        <v>4455.2798720000001</v>
      </c>
      <c r="M404" s="15">
        <f t="shared" si="13"/>
        <v>0.24305319331463088</v>
      </c>
      <c r="N404">
        <v>1082.8699999999999</v>
      </c>
      <c r="O404" t="s">
        <v>38</v>
      </c>
      <c r="P404">
        <v>10.28</v>
      </c>
      <c r="Q404">
        <v>15.74</v>
      </c>
      <c r="R404">
        <v>3</v>
      </c>
      <c r="S404">
        <v>16</v>
      </c>
      <c r="T404">
        <v>8.44</v>
      </c>
    </row>
    <row r="405" spans="1:20">
      <c r="A405">
        <v>1404</v>
      </c>
      <c r="B405" s="1">
        <v>44600</v>
      </c>
      <c r="C405" t="s">
        <v>27</v>
      </c>
      <c r="D405" t="s">
        <v>28</v>
      </c>
      <c r="E405" t="s">
        <v>19</v>
      </c>
      <c r="F405" t="s">
        <v>33</v>
      </c>
      <c r="G405" t="s">
        <v>37</v>
      </c>
      <c r="H405">
        <v>6.94</v>
      </c>
      <c r="I405">
        <v>97</v>
      </c>
      <c r="J405">
        <f t="shared" si="12"/>
        <v>673.18000000000006</v>
      </c>
      <c r="K405">
        <v>600.39</v>
      </c>
      <c r="L405" s="29">
        <f>K405-((K405*P405)/100)</f>
        <v>574.15295700000001</v>
      </c>
      <c r="M405" s="15">
        <f t="shared" si="13"/>
        <v>1.7753108950721643</v>
      </c>
      <c r="N405">
        <v>1019.3</v>
      </c>
      <c r="O405" t="s">
        <v>31</v>
      </c>
      <c r="P405">
        <v>4.37</v>
      </c>
      <c r="Q405">
        <v>73.41</v>
      </c>
      <c r="R405">
        <v>1</v>
      </c>
      <c r="S405">
        <v>20</v>
      </c>
      <c r="T405">
        <v>1.87</v>
      </c>
    </row>
    <row r="406" spans="1:20">
      <c r="A406">
        <v>1405</v>
      </c>
      <c r="B406" s="1">
        <v>44601</v>
      </c>
      <c r="C406" t="s">
        <v>50</v>
      </c>
      <c r="D406" t="s">
        <v>40</v>
      </c>
      <c r="E406" t="s">
        <v>25</v>
      </c>
      <c r="F406" t="s">
        <v>20</v>
      </c>
      <c r="G406" t="s">
        <v>44</v>
      </c>
      <c r="H406">
        <v>41.56</v>
      </c>
      <c r="I406">
        <v>69</v>
      </c>
      <c r="J406">
        <f t="shared" si="12"/>
        <v>2867.6400000000003</v>
      </c>
      <c r="K406">
        <v>4381.63</v>
      </c>
      <c r="L406" s="29">
        <f>K406-((K406*P406)/100)</f>
        <v>3538.6043880000002</v>
      </c>
      <c r="M406" s="15">
        <f t="shared" si="13"/>
        <v>0.22711496168528458</v>
      </c>
      <c r="N406">
        <v>803.67</v>
      </c>
      <c r="O406" t="s">
        <v>38</v>
      </c>
      <c r="P406">
        <v>19.239999999999998</v>
      </c>
      <c r="Q406">
        <v>47.48</v>
      </c>
      <c r="R406">
        <v>1</v>
      </c>
      <c r="S406">
        <v>21</v>
      </c>
      <c r="T406">
        <v>4.3600000000000003</v>
      </c>
    </row>
    <row r="407" spans="1:20">
      <c r="A407">
        <v>1406</v>
      </c>
      <c r="B407" s="1">
        <v>44602</v>
      </c>
      <c r="C407" t="s">
        <v>50</v>
      </c>
      <c r="D407" t="s">
        <v>43</v>
      </c>
      <c r="E407" t="s">
        <v>19</v>
      </c>
      <c r="F407" t="s">
        <v>20</v>
      </c>
      <c r="G407" t="s">
        <v>39</v>
      </c>
      <c r="H407">
        <v>79.099999999999994</v>
      </c>
      <c r="I407">
        <v>43</v>
      </c>
      <c r="J407">
        <f t="shared" si="12"/>
        <v>3401.2999999999997</v>
      </c>
      <c r="K407">
        <v>4461.45</v>
      </c>
      <c r="L407" s="29">
        <f>K407-((K407*P407)/100)</f>
        <v>4398.0974099999994</v>
      </c>
      <c r="M407" s="15">
        <f t="shared" si="13"/>
        <v>0.15466233159215093</v>
      </c>
      <c r="N407">
        <v>680.22</v>
      </c>
      <c r="O407" t="s">
        <v>38</v>
      </c>
      <c r="P407">
        <v>1.42</v>
      </c>
      <c r="Q407">
        <v>57.35</v>
      </c>
      <c r="R407">
        <v>2</v>
      </c>
      <c r="S407">
        <v>29</v>
      </c>
      <c r="T407">
        <v>2.52</v>
      </c>
    </row>
    <row r="408" spans="1:20">
      <c r="A408">
        <v>1407</v>
      </c>
      <c r="B408" s="1">
        <v>44603</v>
      </c>
      <c r="C408" t="s">
        <v>51</v>
      </c>
      <c r="D408" t="s">
        <v>49</v>
      </c>
      <c r="E408" t="s">
        <v>25</v>
      </c>
      <c r="F408" t="s">
        <v>26</v>
      </c>
      <c r="G408" t="s">
        <v>39</v>
      </c>
      <c r="H408">
        <v>41.32</v>
      </c>
      <c r="I408">
        <v>62</v>
      </c>
      <c r="J408">
        <f t="shared" si="12"/>
        <v>2561.84</v>
      </c>
      <c r="K408">
        <v>2518.9299999999998</v>
      </c>
      <c r="L408" s="29">
        <f>K408-((K408*P408)/100)</f>
        <v>2039.0738349999999</v>
      </c>
      <c r="M408" s="15">
        <f t="shared" si="13"/>
        <v>0.47563750922241621</v>
      </c>
      <c r="N408">
        <v>969.86</v>
      </c>
      <c r="O408" t="s">
        <v>38</v>
      </c>
      <c r="P408">
        <v>19.05</v>
      </c>
      <c r="Q408">
        <v>50.47</v>
      </c>
      <c r="R408">
        <v>3</v>
      </c>
      <c r="S408">
        <v>17</v>
      </c>
      <c r="T408">
        <v>0.89</v>
      </c>
    </row>
    <row r="409" spans="1:20">
      <c r="A409">
        <v>1408</v>
      </c>
      <c r="B409" s="1">
        <v>44604</v>
      </c>
      <c r="C409" t="s">
        <v>45</v>
      </c>
      <c r="D409" t="s">
        <v>24</v>
      </c>
      <c r="E409" t="s">
        <v>25</v>
      </c>
      <c r="F409" t="s">
        <v>20</v>
      </c>
      <c r="G409" t="s">
        <v>41</v>
      </c>
      <c r="H409">
        <v>34.020000000000003</v>
      </c>
      <c r="I409">
        <v>24</v>
      </c>
      <c r="J409">
        <f t="shared" si="12"/>
        <v>816.48</v>
      </c>
      <c r="K409">
        <v>1170.1199999999999</v>
      </c>
      <c r="L409" s="29">
        <f>K409-((K409*P409)/100)</f>
        <v>977.0501999999999</v>
      </c>
      <c r="M409" s="15">
        <f t="shared" si="13"/>
        <v>0.41063396742562464</v>
      </c>
      <c r="N409">
        <v>401.21</v>
      </c>
      <c r="O409" t="s">
        <v>22</v>
      </c>
      <c r="P409">
        <v>16.5</v>
      </c>
      <c r="Q409">
        <v>28.48</v>
      </c>
      <c r="R409">
        <v>4</v>
      </c>
      <c r="S409">
        <v>26</v>
      </c>
      <c r="T409">
        <v>5.32</v>
      </c>
    </row>
    <row r="410" spans="1:20">
      <c r="A410">
        <v>1409</v>
      </c>
      <c r="B410" s="1">
        <v>44605</v>
      </c>
      <c r="C410" t="s">
        <v>45</v>
      </c>
      <c r="D410" t="s">
        <v>49</v>
      </c>
      <c r="E410" t="s">
        <v>19</v>
      </c>
      <c r="F410" t="s">
        <v>26</v>
      </c>
      <c r="G410" t="s">
        <v>41</v>
      </c>
      <c r="H410">
        <v>44.04</v>
      </c>
      <c r="I410">
        <v>26</v>
      </c>
      <c r="J410">
        <f t="shared" si="12"/>
        <v>1145.04</v>
      </c>
      <c r="K410">
        <v>4774.1899999999996</v>
      </c>
      <c r="L410" s="29">
        <f>K410-((K410*P410)/100)</f>
        <v>4610.9127019999996</v>
      </c>
      <c r="M410" s="15">
        <f t="shared" si="13"/>
        <v>0.28882784951064988</v>
      </c>
      <c r="N410">
        <v>1331.76</v>
      </c>
      <c r="O410" t="s">
        <v>22</v>
      </c>
      <c r="P410">
        <v>3.42</v>
      </c>
      <c r="Q410">
        <v>92.66</v>
      </c>
      <c r="R410">
        <v>5</v>
      </c>
      <c r="S410">
        <v>7</v>
      </c>
      <c r="T410">
        <v>5.93</v>
      </c>
    </row>
    <row r="411" spans="1:20">
      <c r="A411">
        <v>1410</v>
      </c>
      <c r="B411" s="1">
        <v>44606</v>
      </c>
      <c r="C411" t="s">
        <v>32</v>
      </c>
      <c r="D411" t="s">
        <v>24</v>
      </c>
      <c r="E411" t="s">
        <v>25</v>
      </c>
      <c r="F411" t="s">
        <v>26</v>
      </c>
      <c r="G411" t="s">
        <v>37</v>
      </c>
      <c r="H411">
        <v>7.81</v>
      </c>
      <c r="I411">
        <v>72</v>
      </c>
      <c r="J411">
        <f t="shared" si="12"/>
        <v>562.31999999999994</v>
      </c>
      <c r="K411">
        <v>1808.66</v>
      </c>
      <c r="L411" s="29">
        <f>K411-((K411*P411)/100)</f>
        <v>1468.9936520000001</v>
      </c>
      <c r="M411" s="15">
        <f t="shared" si="13"/>
        <v>0.47687748619352094</v>
      </c>
      <c r="N411">
        <v>700.53</v>
      </c>
      <c r="O411" t="s">
        <v>38</v>
      </c>
      <c r="P411">
        <v>18.78</v>
      </c>
      <c r="Q411">
        <v>32.68</v>
      </c>
      <c r="R411">
        <v>2</v>
      </c>
      <c r="S411">
        <v>13</v>
      </c>
      <c r="T411">
        <v>7.38</v>
      </c>
    </row>
    <row r="412" spans="1:20">
      <c r="A412">
        <v>1411</v>
      </c>
      <c r="B412" s="1">
        <v>44607</v>
      </c>
      <c r="C412" t="s">
        <v>27</v>
      </c>
      <c r="D412" t="s">
        <v>28</v>
      </c>
      <c r="E412" t="s">
        <v>19</v>
      </c>
      <c r="F412" t="s">
        <v>20</v>
      </c>
      <c r="G412" t="s">
        <v>47</v>
      </c>
      <c r="H412">
        <v>13.57</v>
      </c>
      <c r="I412">
        <v>22</v>
      </c>
      <c r="J412">
        <f t="shared" si="12"/>
        <v>298.54000000000002</v>
      </c>
      <c r="K412">
        <v>4998.57</v>
      </c>
      <c r="L412" s="29">
        <f>K412-((K412*P412)/100)</f>
        <v>4750.141071</v>
      </c>
      <c r="M412" s="15">
        <f t="shared" si="13"/>
        <v>7.6313523026314348E-2</v>
      </c>
      <c r="N412">
        <v>362.5</v>
      </c>
      <c r="O412" t="s">
        <v>38</v>
      </c>
      <c r="P412">
        <v>4.97</v>
      </c>
      <c r="Q412">
        <v>52.07</v>
      </c>
      <c r="R412">
        <v>5</v>
      </c>
      <c r="S412">
        <v>15</v>
      </c>
      <c r="T412">
        <v>1.18</v>
      </c>
    </row>
    <row r="413" spans="1:20">
      <c r="A413">
        <v>1412</v>
      </c>
      <c r="B413" s="1">
        <v>44608</v>
      </c>
      <c r="C413" t="s">
        <v>27</v>
      </c>
      <c r="D413" t="s">
        <v>49</v>
      </c>
      <c r="E413" t="s">
        <v>25</v>
      </c>
      <c r="F413" t="s">
        <v>33</v>
      </c>
      <c r="G413" t="s">
        <v>47</v>
      </c>
      <c r="H413">
        <v>73.42</v>
      </c>
      <c r="I413">
        <v>43</v>
      </c>
      <c r="J413">
        <f t="shared" si="12"/>
        <v>3157.06</v>
      </c>
      <c r="K413">
        <v>4727.8599999999997</v>
      </c>
      <c r="L413" s="29">
        <f>K413-((K413*P413)/100)</f>
        <v>4629.0477259999998</v>
      </c>
      <c r="M413" s="15">
        <f t="shared" si="13"/>
        <v>0.1024508771720536</v>
      </c>
      <c r="N413">
        <v>474.25</v>
      </c>
      <c r="O413" t="s">
        <v>31</v>
      </c>
      <c r="P413">
        <v>2.09</v>
      </c>
      <c r="Q413">
        <v>49.89</v>
      </c>
      <c r="R413">
        <v>1</v>
      </c>
      <c r="S413">
        <v>20</v>
      </c>
      <c r="T413">
        <v>4.1500000000000004</v>
      </c>
    </row>
    <row r="414" spans="1:20">
      <c r="A414">
        <v>1413</v>
      </c>
      <c r="B414" s="1">
        <v>44609</v>
      </c>
      <c r="C414" t="s">
        <v>35</v>
      </c>
      <c r="D414" t="s">
        <v>18</v>
      </c>
      <c r="E414" t="s">
        <v>19</v>
      </c>
      <c r="F414" t="s">
        <v>20</v>
      </c>
      <c r="G414" t="s">
        <v>37</v>
      </c>
      <c r="H414">
        <v>28.65</v>
      </c>
      <c r="I414">
        <v>24</v>
      </c>
      <c r="J414">
        <f t="shared" si="12"/>
        <v>687.59999999999991</v>
      </c>
      <c r="K414">
        <v>1154.99</v>
      </c>
      <c r="L414" s="29">
        <f>K414-((K414*P414)/100)</f>
        <v>1020.433665</v>
      </c>
      <c r="M414" s="15">
        <f t="shared" si="13"/>
        <v>0.73725517473984947</v>
      </c>
      <c r="N414">
        <v>752.32</v>
      </c>
      <c r="O414" t="s">
        <v>22</v>
      </c>
      <c r="P414">
        <v>11.65</v>
      </c>
      <c r="Q414">
        <v>80.27</v>
      </c>
      <c r="R414">
        <v>3</v>
      </c>
      <c r="S414">
        <v>27</v>
      </c>
      <c r="T414">
        <v>6.79</v>
      </c>
    </row>
    <row r="415" spans="1:20">
      <c r="A415">
        <v>1414</v>
      </c>
      <c r="B415" s="1">
        <v>44610</v>
      </c>
      <c r="C415" t="s">
        <v>42</v>
      </c>
      <c r="D415" t="s">
        <v>28</v>
      </c>
      <c r="E415" t="s">
        <v>25</v>
      </c>
      <c r="F415" t="s">
        <v>26</v>
      </c>
      <c r="G415" t="s">
        <v>44</v>
      </c>
      <c r="H415">
        <v>72.56</v>
      </c>
      <c r="I415">
        <v>12</v>
      </c>
      <c r="J415">
        <f t="shared" si="12"/>
        <v>870.72</v>
      </c>
      <c r="K415">
        <v>494.06</v>
      </c>
      <c r="L415" s="29">
        <f>K415-((K415*P415)/100)</f>
        <v>403.94345600000003</v>
      </c>
      <c r="M415" s="15">
        <f t="shared" si="13"/>
        <v>1.612354378628676</v>
      </c>
      <c r="N415">
        <v>651.29999999999995</v>
      </c>
      <c r="O415" t="s">
        <v>31</v>
      </c>
      <c r="P415">
        <v>18.239999999999998</v>
      </c>
      <c r="Q415">
        <v>27.84</v>
      </c>
      <c r="R415">
        <v>3</v>
      </c>
      <c r="S415">
        <v>26</v>
      </c>
      <c r="T415">
        <v>3.52</v>
      </c>
    </row>
    <row r="416" spans="1:20">
      <c r="A416">
        <v>1415</v>
      </c>
      <c r="B416" s="1">
        <v>44611</v>
      </c>
      <c r="C416" t="s">
        <v>32</v>
      </c>
      <c r="D416" t="s">
        <v>40</v>
      </c>
      <c r="E416" t="s">
        <v>25</v>
      </c>
      <c r="F416" t="s">
        <v>20</v>
      </c>
      <c r="G416" t="s">
        <v>41</v>
      </c>
      <c r="H416">
        <v>39.700000000000003</v>
      </c>
      <c r="I416">
        <v>18</v>
      </c>
      <c r="J416">
        <f t="shared" si="12"/>
        <v>714.6</v>
      </c>
      <c r="K416">
        <v>1003.35</v>
      </c>
      <c r="L416" s="29">
        <f>K416-((K416*P416)/100)</f>
        <v>927.39640499999996</v>
      </c>
      <c r="M416" s="15">
        <f t="shared" si="13"/>
        <v>0.52792958583875471</v>
      </c>
      <c r="N416">
        <v>489.6</v>
      </c>
      <c r="O416" t="s">
        <v>31</v>
      </c>
      <c r="P416">
        <v>7.57</v>
      </c>
      <c r="Q416">
        <v>47.76</v>
      </c>
      <c r="R416">
        <v>3</v>
      </c>
      <c r="S416">
        <v>17</v>
      </c>
      <c r="T416">
        <v>0.1</v>
      </c>
    </row>
    <row r="417" spans="1:20">
      <c r="A417">
        <v>1416</v>
      </c>
      <c r="B417" s="1">
        <v>44612</v>
      </c>
      <c r="C417" t="s">
        <v>46</v>
      </c>
      <c r="D417" t="s">
        <v>28</v>
      </c>
      <c r="E417" t="s">
        <v>29</v>
      </c>
      <c r="F417" t="s">
        <v>26</v>
      </c>
      <c r="G417" t="s">
        <v>47</v>
      </c>
      <c r="H417">
        <v>73.099999999999994</v>
      </c>
      <c r="I417">
        <v>44</v>
      </c>
      <c r="J417">
        <f t="shared" si="12"/>
        <v>3216.3999999999996</v>
      </c>
      <c r="K417">
        <v>3359.42</v>
      </c>
      <c r="L417" s="29">
        <f>K417-((K417*P417)/100)</f>
        <v>3008.3606100000002</v>
      </c>
      <c r="M417" s="15">
        <f t="shared" si="13"/>
        <v>0.36054853144749827</v>
      </c>
      <c r="N417">
        <v>1084.6600000000001</v>
      </c>
      <c r="O417" t="s">
        <v>22</v>
      </c>
      <c r="P417">
        <v>10.45</v>
      </c>
      <c r="Q417">
        <v>69.23</v>
      </c>
      <c r="R417">
        <v>1</v>
      </c>
      <c r="S417">
        <v>11</v>
      </c>
      <c r="T417">
        <v>8.56</v>
      </c>
    </row>
    <row r="418" spans="1:20">
      <c r="A418">
        <v>1417</v>
      </c>
      <c r="B418" s="1">
        <v>44613</v>
      </c>
      <c r="C418" t="s">
        <v>50</v>
      </c>
      <c r="D418" t="s">
        <v>40</v>
      </c>
      <c r="E418" t="s">
        <v>19</v>
      </c>
      <c r="F418" t="s">
        <v>20</v>
      </c>
      <c r="G418" t="s">
        <v>34</v>
      </c>
      <c r="H418">
        <v>35.01</v>
      </c>
      <c r="I418">
        <v>87</v>
      </c>
      <c r="J418">
        <f t="shared" si="12"/>
        <v>3045.87</v>
      </c>
      <c r="K418">
        <v>2352.23</v>
      </c>
      <c r="L418" s="29">
        <f>K418-((K418*P418)/100)</f>
        <v>2175.1070810000001</v>
      </c>
      <c r="M418" s="15">
        <f t="shared" si="13"/>
        <v>0.64763248315681432</v>
      </c>
      <c r="N418">
        <v>1408.67</v>
      </c>
      <c r="O418" t="s">
        <v>22</v>
      </c>
      <c r="P418">
        <v>7.53</v>
      </c>
      <c r="Q418">
        <v>55.22</v>
      </c>
      <c r="R418">
        <v>2</v>
      </c>
      <c r="S418">
        <v>17</v>
      </c>
      <c r="T418">
        <v>6.52</v>
      </c>
    </row>
    <row r="419" spans="1:20">
      <c r="A419">
        <v>1418</v>
      </c>
      <c r="B419" s="1">
        <v>44614</v>
      </c>
      <c r="C419" t="s">
        <v>35</v>
      </c>
      <c r="D419" t="s">
        <v>43</v>
      </c>
      <c r="E419" t="s">
        <v>36</v>
      </c>
      <c r="F419" t="s">
        <v>20</v>
      </c>
      <c r="G419" t="s">
        <v>47</v>
      </c>
      <c r="H419">
        <v>59.62</v>
      </c>
      <c r="I419">
        <v>59</v>
      </c>
      <c r="J419">
        <f t="shared" si="12"/>
        <v>3517.58</v>
      </c>
      <c r="K419">
        <v>2435.92</v>
      </c>
      <c r="L419" s="29">
        <f>K419-((K419*P419)/100)</f>
        <v>2059.3267679999999</v>
      </c>
      <c r="M419" s="15">
        <f t="shared" si="13"/>
        <v>0.37303938934668385</v>
      </c>
      <c r="N419">
        <v>768.21</v>
      </c>
      <c r="O419" t="s">
        <v>31</v>
      </c>
      <c r="P419">
        <v>15.46</v>
      </c>
      <c r="Q419">
        <v>96.38</v>
      </c>
      <c r="R419">
        <v>5</v>
      </c>
      <c r="S419">
        <v>18</v>
      </c>
      <c r="T419">
        <v>6.45</v>
      </c>
    </row>
    <row r="420" spans="1:20">
      <c r="A420">
        <v>1419</v>
      </c>
      <c r="B420" s="1">
        <v>44615</v>
      </c>
      <c r="C420" t="s">
        <v>23</v>
      </c>
      <c r="D420" t="s">
        <v>48</v>
      </c>
      <c r="E420" t="s">
        <v>25</v>
      </c>
      <c r="F420" t="s">
        <v>26</v>
      </c>
      <c r="G420" t="s">
        <v>41</v>
      </c>
      <c r="H420">
        <v>35.94</v>
      </c>
      <c r="I420">
        <v>34</v>
      </c>
      <c r="J420">
        <f t="shared" si="12"/>
        <v>1221.96</v>
      </c>
      <c r="K420">
        <v>1480.9</v>
      </c>
      <c r="L420" s="29">
        <f>K420-((K420*P420)/100)</f>
        <v>1433.5112000000001</v>
      </c>
      <c r="M420" s="15">
        <f t="shared" si="13"/>
        <v>0.41316035758911401</v>
      </c>
      <c r="N420">
        <v>592.27</v>
      </c>
      <c r="O420" t="s">
        <v>31</v>
      </c>
      <c r="P420">
        <v>3.2</v>
      </c>
      <c r="Q420">
        <v>82.5</v>
      </c>
      <c r="R420">
        <v>2</v>
      </c>
      <c r="S420">
        <v>19</v>
      </c>
      <c r="T420">
        <v>7.34</v>
      </c>
    </row>
    <row r="421" spans="1:20">
      <c r="A421">
        <v>1420</v>
      </c>
      <c r="B421" s="1">
        <v>44616</v>
      </c>
      <c r="C421" t="s">
        <v>45</v>
      </c>
      <c r="D421" t="s">
        <v>48</v>
      </c>
      <c r="E421" t="s">
        <v>29</v>
      </c>
      <c r="F421" t="s">
        <v>26</v>
      </c>
      <c r="G421" t="s">
        <v>41</v>
      </c>
      <c r="H421">
        <v>18.22</v>
      </c>
      <c r="I421">
        <v>16</v>
      </c>
      <c r="J421">
        <f t="shared" si="12"/>
        <v>291.52</v>
      </c>
      <c r="K421">
        <v>3352.68</v>
      </c>
      <c r="L421" s="29">
        <f>K421-((K421*P421)/100)</f>
        <v>2937.6182159999998</v>
      </c>
      <c r="M421" s="15">
        <f t="shared" si="13"/>
        <v>0.30702764405788258</v>
      </c>
      <c r="N421">
        <v>901.93</v>
      </c>
      <c r="O421" t="s">
        <v>22</v>
      </c>
      <c r="P421">
        <v>12.38</v>
      </c>
      <c r="Q421">
        <v>12.09</v>
      </c>
      <c r="R421">
        <v>3</v>
      </c>
      <c r="S421">
        <v>6</v>
      </c>
      <c r="T421">
        <v>7.22</v>
      </c>
    </row>
    <row r="422" spans="1:20">
      <c r="A422">
        <v>1421</v>
      </c>
      <c r="B422" s="1">
        <v>44617</v>
      </c>
      <c r="C422" t="s">
        <v>50</v>
      </c>
      <c r="D422" t="s">
        <v>43</v>
      </c>
      <c r="E422" t="s">
        <v>29</v>
      </c>
      <c r="F422" t="s">
        <v>20</v>
      </c>
      <c r="G422" t="s">
        <v>39</v>
      </c>
      <c r="H422">
        <v>38.24</v>
      </c>
      <c r="I422">
        <v>53</v>
      </c>
      <c r="J422">
        <f t="shared" si="12"/>
        <v>2026.72</v>
      </c>
      <c r="K422">
        <v>4344.16</v>
      </c>
      <c r="L422" s="29">
        <f>K422-((K422*P422)/100)</f>
        <v>4012.7005920000001</v>
      </c>
      <c r="M422" s="15">
        <f t="shared" si="13"/>
        <v>0.13206068777134417</v>
      </c>
      <c r="N422">
        <v>529.91999999999996</v>
      </c>
      <c r="O422" t="s">
        <v>38</v>
      </c>
      <c r="P422">
        <v>7.63</v>
      </c>
      <c r="Q422">
        <v>32.770000000000003</v>
      </c>
      <c r="R422">
        <v>5</v>
      </c>
      <c r="S422">
        <v>6</v>
      </c>
      <c r="T422">
        <v>5.05</v>
      </c>
    </row>
    <row r="423" spans="1:20">
      <c r="A423">
        <v>1422</v>
      </c>
      <c r="B423" s="1">
        <v>44618</v>
      </c>
      <c r="C423" t="s">
        <v>35</v>
      </c>
      <c r="D423" t="s">
        <v>18</v>
      </c>
      <c r="E423" t="s">
        <v>29</v>
      </c>
      <c r="F423" t="s">
        <v>20</v>
      </c>
      <c r="G423" t="s">
        <v>37</v>
      </c>
      <c r="H423">
        <v>58.16</v>
      </c>
      <c r="I423">
        <v>80</v>
      </c>
      <c r="J423">
        <f t="shared" si="12"/>
        <v>4652.7999999999993</v>
      </c>
      <c r="K423">
        <v>1269.9000000000001</v>
      </c>
      <c r="L423" s="29">
        <f>K423-((K423*P423)/100)</f>
        <v>1176.4353600000002</v>
      </c>
      <c r="M423" s="15">
        <f t="shared" si="13"/>
        <v>0.3747337210265424</v>
      </c>
      <c r="N423">
        <v>440.85</v>
      </c>
      <c r="O423" t="s">
        <v>38</v>
      </c>
      <c r="P423">
        <v>7.36</v>
      </c>
      <c r="Q423">
        <v>24.06</v>
      </c>
      <c r="R423">
        <v>5</v>
      </c>
      <c r="S423">
        <v>20</v>
      </c>
      <c r="T423">
        <v>6.82</v>
      </c>
    </row>
    <row r="424" spans="1:20">
      <c r="A424">
        <v>1423</v>
      </c>
      <c r="B424" s="1">
        <v>44619</v>
      </c>
      <c r="C424" t="s">
        <v>46</v>
      </c>
      <c r="D424" t="s">
        <v>43</v>
      </c>
      <c r="E424" t="s">
        <v>25</v>
      </c>
      <c r="F424" t="s">
        <v>20</v>
      </c>
      <c r="G424" t="s">
        <v>39</v>
      </c>
      <c r="H424">
        <v>11</v>
      </c>
      <c r="I424">
        <v>31</v>
      </c>
      <c r="J424">
        <f t="shared" si="12"/>
        <v>341</v>
      </c>
      <c r="K424">
        <v>1678.24</v>
      </c>
      <c r="L424" s="29">
        <f>K424-((K424*P424)/100)</f>
        <v>1632.7596960000001</v>
      </c>
      <c r="M424" s="15">
        <f t="shared" si="13"/>
        <v>0.17413462660582479</v>
      </c>
      <c r="N424">
        <v>284.32</v>
      </c>
      <c r="O424" t="s">
        <v>38</v>
      </c>
      <c r="P424">
        <v>2.71</v>
      </c>
      <c r="Q424">
        <v>19.46</v>
      </c>
      <c r="R424">
        <v>3</v>
      </c>
      <c r="S424">
        <v>1</v>
      </c>
      <c r="T424">
        <v>2.85</v>
      </c>
    </row>
    <row r="425" spans="1:20">
      <c r="A425">
        <v>1424</v>
      </c>
      <c r="B425" s="1">
        <v>44620</v>
      </c>
      <c r="C425" t="s">
        <v>27</v>
      </c>
      <c r="D425" t="s">
        <v>28</v>
      </c>
      <c r="E425" t="s">
        <v>19</v>
      </c>
      <c r="F425" t="s">
        <v>26</v>
      </c>
      <c r="G425" t="s">
        <v>37</v>
      </c>
      <c r="H425">
        <v>6.29</v>
      </c>
      <c r="I425">
        <v>62</v>
      </c>
      <c r="J425">
        <f t="shared" si="12"/>
        <v>389.98</v>
      </c>
      <c r="K425">
        <v>273.91000000000003</v>
      </c>
      <c r="L425" s="29">
        <f>K425-((K425*P425)/100)</f>
        <v>230.35831000000002</v>
      </c>
      <c r="M425" s="15">
        <f t="shared" si="13"/>
        <v>2.6025976662183359</v>
      </c>
      <c r="N425">
        <v>599.53</v>
      </c>
      <c r="O425" t="s">
        <v>22</v>
      </c>
      <c r="P425">
        <v>15.9</v>
      </c>
      <c r="Q425">
        <v>80.3</v>
      </c>
      <c r="R425">
        <v>2</v>
      </c>
      <c r="S425">
        <v>7</v>
      </c>
      <c r="T425">
        <v>1.63</v>
      </c>
    </row>
    <row r="426" spans="1:20">
      <c r="A426">
        <v>1425</v>
      </c>
      <c r="B426" s="1">
        <v>44621</v>
      </c>
      <c r="C426" t="s">
        <v>32</v>
      </c>
      <c r="D426" t="s">
        <v>48</v>
      </c>
      <c r="E426" t="s">
        <v>25</v>
      </c>
      <c r="F426" t="s">
        <v>33</v>
      </c>
      <c r="G426" t="s">
        <v>41</v>
      </c>
      <c r="H426">
        <v>46.11</v>
      </c>
      <c r="I426">
        <v>63</v>
      </c>
      <c r="J426">
        <f t="shared" si="12"/>
        <v>2904.93</v>
      </c>
      <c r="K426">
        <v>242.98</v>
      </c>
      <c r="L426" s="29">
        <f>K426-((K426*P426)/100)</f>
        <v>209.764634</v>
      </c>
      <c r="M426" s="15">
        <f t="shared" si="13"/>
        <v>5.3670152996333975</v>
      </c>
      <c r="N426">
        <v>1125.81</v>
      </c>
      <c r="O426" t="s">
        <v>22</v>
      </c>
      <c r="P426">
        <v>13.67</v>
      </c>
      <c r="Q426">
        <v>88.39</v>
      </c>
      <c r="R426">
        <v>5</v>
      </c>
      <c r="S426">
        <v>27</v>
      </c>
      <c r="T426">
        <v>4.79</v>
      </c>
    </row>
    <row r="427" spans="1:20">
      <c r="A427">
        <v>1426</v>
      </c>
      <c r="B427" s="1">
        <v>44622</v>
      </c>
      <c r="C427" t="s">
        <v>23</v>
      </c>
      <c r="D427" t="s">
        <v>48</v>
      </c>
      <c r="E427" t="s">
        <v>19</v>
      </c>
      <c r="F427" t="s">
        <v>26</v>
      </c>
      <c r="G427" t="s">
        <v>30</v>
      </c>
      <c r="H427">
        <v>32.909999999999997</v>
      </c>
      <c r="I427">
        <v>12</v>
      </c>
      <c r="J427">
        <f t="shared" si="12"/>
        <v>394.91999999999996</v>
      </c>
      <c r="K427">
        <v>4311.8999999999996</v>
      </c>
      <c r="L427" s="29">
        <f>K427-((K427*P427)/100)</f>
        <v>4126.0571099999997</v>
      </c>
      <c r="M427" s="15">
        <f t="shared" si="13"/>
        <v>4.426259625863492E-2</v>
      </c>
      <c r="N427">
        <v>182.63</v>
      </c>
      <c r="O427" t="s">
        <v>31</v>
      </c>
      <c r="P427">
        <v>4.3099999999999996</v>
      </c>
      <c r="Q427">
        <v>49.41</v>
      </c>
      <c r="R427">
        <v>1</v>
      </c>
      <c r="S427">
        <v>11</v>
      </c>
      <c r="T427">
        <v>1.03</v>
      </c>
    </row>
    <row r="428" spans="1:20">
      <c r="A428">
        <v>1427</v>
      </c>
      <c r="B428" s="1">
        <v>44623</v>
      </c>
      <c r="C428" t="s">
        <v>50</v>
      </c>
      <c r="D428" t="s">
        <v>40</v>
      </c>
      <c r="E428" t="s">
        <v>19</v>
      </c>
      <c r="F428" t="s">
        <v>20</v>
      </c>
      <c r="G428" t="s">
        <v>41</v>
      </c>
      <c r="H428">
        <v>67.36</v>
      </c>
      <c r="I428">
        <v>43</v>
      </c>
      <c r="J428">
        <f t="shared" si="12"/>
        <v>2896.48</v>
      </c>
      <c r="K428">
        <v>1474.7</v>
      </c>
      <c r="L428" s="29">
        <f>K428-((K428*P428)/100)</f>
        <v>1390.7895699999999</v>
      </c>
      <c r="M428" s="15">
        <f t="shared" si="13"/>
        <v>0.85379558893298291</v>
      </c>
      <c r="N428">
        <v>1187.45</v>
      </c>
      <c r="O428" t="s">
        <v>38</v>
      </c>
      <c r="P428">
        <v>5.69</v>
      </c>
      <c r="Q428">
        <v>88.6</v>
      </c>
      <c r="R428">
        <v>5</v>
      </c>
      <c r="S428">
        <v>9</v>
      </c>
      <c r="T428">
        <v>3.69</v>
      </c>
    </row>
    <row r="429" spans="1:20">
      <c r="A429">
        <v>1428</v>
      </c>
      <c r="B429" s="1">
        <v>44624</v>
      </c>
      <c r="C429" t="s">
        <v>45</v>
      </c>
      <c r="D429" t="s">
        <v>18</v>
      </c>
      <c r="E429" t="s">
        <v>25</v>
      </c>
      <c r="F429" t="s">
        <v>26</v>
      </c>
      <c r="G429" t="s">
        <v>37</v>
      </c>
      <c r="H429">
        <v>34.26</v>
      </c>
      <c r="I429">
        <v>96</v>
      </c>
      <c r="J429">
        <f t="shared" si="12"/>
        <v>3288.96</v>
      </c>
      <c r="K429">
        <v>2130.08</v>
      </c>
      <c r="L429" s="29">
        <f>K429-((K429*P429)/100)</f>
        <v>1775.208672</v>
      </c>
      <c r="M429" s="15">
        <f t="shared" si="13"/>
        <v>0.3902301802184977</v>
      </c>
      <c r="N429">
        <v>692.74</v>
      </c>
      <c r="O429" t="s">
        <v>31</v>
      </c>
      <c r="P429">
        <v>16.66</v>
      </c>
      <c r="Q429">
        <v>59.35</v>
      </c>
      <c r="R429">
        <v>5</v>
      </c>
      <c r="S429">
        <v>7</v>
      </c>
      <c r="T429">
        <v>5.71</v>
      </c>
    </row>
    <row r="430" spans="1:20">
      <c r="A430">
        <v>1429</v>
      </c>
      <c r="B430" s="1">
        <v>44625</v>
      </c>
      <c r="C430" t="s">
        <v>42</v>
      </c>
      <c r="D430" t="s">
        <v>28</v>
      </c>
      <c r="E430" t="s">
        <v>29</v>
      </c>
      <c r="F430" t="s">
        <v>20</v>
      </c>
      <c r="G430" t="s">
        <v>37</v>
      </c>
      <c r="H430">
        <v>68.89</v>
      </c>
      <c r="I430">
        <v>95</v>
      </c>
      <c r="J430">
        <f t="shared" si="12"/>
        <v>6544.55</v>
      </c>
      <c r="K430">
        <v>4048.27</v>
      </c>
      <c r="L430" s="29">
        <f>K430-((K430*P430)/100)</f>
        <v>3647.0864430000001</v>
      </c>
      <c r="M430" s="15">
        <f t="shared" si="13"/>
        <v>0.13778395655098541</v>
      </c>
      <c r="N430">
        <v>502.51</v>
      </c>
      <c r="O430" t="s">
        <v>31</v>
      </c>
      <c r="P430">
        <v>9.91</v>
      </c>
      <c r="Q430">
        <v>79.989999999999995</v>
      </c>
      <c r="R430">
        <v>3</v>
      </c>
      <c r="S430">
        <v>4</v>
      </c>
      <c r="T430">
        <v>8.9600000000000009</v>
      </c>
    </row>
    <row r="431" spans="1:20">
      <c r="A431">
        <v>1430</v>
      </c>
      <c r="B431" s="1">
        <v>44626</v>
      </c>
      <c r="C431" t="s">
        <v>32</v>
      </c>
      <c r="D431" t="s">
        <v>18</v>
      </c>
      <c r="E431" t="s">
        <v>29</v>
      </c>
      <c r="F431" t="s">
        <v>26</v>
      </c>
      <c r="G431" t="s">
        <v>34</v>
      </c>
      <c r="H431">
        <v>28.4</v>
      </c>
      <c r="I431">
        <v>87</v>
      </c>
      <c r="J431">
        <f t="shared" si="12"/>
        <v>2470.7999999999997</v>
      </c>
      <c r="K431">
        <v>976.17</v>
      </c>
      <c r="L431" s="29">
        <f>K431-((K431*P431)/100)</f>
        <v>907.05716399999994</v>
      </c>
      <c r="M431" s="15">
        <f t="shared" si="13"/>
        <v>0.2730147666856419</v>
      </c>
      <c r="N431">
        <v>247.64</v>
      </c>
      <c r="O431" t="s">
        <v>31</v>
      </c>
      <c r="P431">
        <v>7.08</v>
      </c>
      <c r="Q431">
        <v>84.39</v>
      </c>
      <c r="R431">
        <v>4</v>
      </c>
      <c r="S431">
        <v>16</v>
      </c>
      <c r="T431">
        <v>0.91</v>
      </c>
    </row>
    <row r="432" spans="1:20">
      <c r="A432">
        <v>1431</v>
      </c>
      <c r="B432" s="1">
        <v>44627</v>
      </c>
      <c r="C432" t="s">
        <v>46</v>
      </c>
      <c r="D432" t="s">
        <v>52</v>
      </c>
      <c r="E432" t="s">
        <v>25</v>
      </c>
      <c r="F432" t="s">
        <v>26</v>
      </c>
      <c r="G432" t="s">
        <v>47</v>
      </c>
      <c r="H432">
        <v>74.72</v>
      </c>
      <c r="I432">
        <v>63</v>
      </c>
      <c r="J432">
        <f t="shared" si="12"/>
        <v>4707.3599999999997</v>
      </c>
      <c r="K432">
        <v>3954.23</v>
      </c>
      <c r="L432" s="29">
        <f>K432-((K432*P432)/100)</f>
        <v>3373.3536130000002</v>
      </c>
      <c r="M432" s="15">
        <f t="shared" si="13"/>
        <v>0.22983656294203036</v>
      </c>
      <c r="N432">
        <v>775.32</v>
      </c>
      <c r="O432" t="s">
        <v>22</v>
      </c>
      <c r="P432">
        <v>14.69</v>
      </c>
      <c r="Q432">
        <v>44.91</v>
      </c>
      <c r="R432">
        <v>2</v>
      </c>
      <c r="S432">
        <v>20</v>
      </c>
      <c r="T432">
        <v>0.78</v>
      </c>
    </row>
    <row r="433" spans="1:20">
      <c r="A433">
        <v>1432</v>
      </c>
      <c r="B433" s="1">
        <v>44628</v>
      </c>
      <c r="C433" t="s">
        <v>51</v>
      </c>
      <c r="D433" t="s">
        <v>52</v>
      </c>
      <c r="E433" t="s">
        <v>19</v>
      </c>
      <c r="F433" t="s">
        <v>20</v>
      </c>
      <c r="G433" t="s">
        <v>34</v>
      </c>
      <c r="H433">
        <v>52.65</v>
      </c>
      <c r="I433">
        <v>37</v>
      </c>
      <c r="J433">
        <f t="shared" si="12"/>
        <v>1948.05</v>
      </c>
      <c r="K433">
        <v>3823.53</v>
      </c>
      <c r="L433" s="29">
        <f>K433-((K433*P433)/100)</f>
        <v>3342.9122790000001</v>
      </c>
      <c r="M433" s="15">
        <f t="shared" si="13"/>
        <v>0.29739039407201867</v>
      </c>
      <c r="N433">
        <v>994.15</v>
      </c>
      <c r="O433" t="s">
        <v>38</v>
      </c>
      <c r="P433">
        <v>12.57</v>
      </c>
      <c r="Q433">
        <v>12.52</v>
      </c>
      <c r="R433">
        <v>1</v>
      </c>
      <c r="S433">
        <v>4</v>
      </c>
      <c r="T433">
        <v>5.25</v>
      </c>
    </row>
    <row r="434" spans="1:20">
      <c r="A434">
        <v>1433</v>
      </c>
      <c r="B434" s="1">
        <v>44629</v>
      </c>
      <c r="C434" t="s">
        <v>17</v>
      </c>
      <c r="D434" t="s">
        <v>48</v>
      </c>
      <c r="E434" t="s">
        <v>36</v>
      </c>
      <c r="F434" t="s">
        <v>20</v>
      </c>
      <c r="G434" t="s">
        <v>21</v>
      </c>
      <c r="H434">
        <v>35.299999999999997</v>
      </c>
      <c r="I434">
        <v>69</v>
      </c>
      <c r="J434">
        <f t="shared" si="12"/>
        <v>2435.6999999999998</v>
      </c>
      <c r="K434">
        <v>497.58</v>
      </c>
      <c r="L434" s="29">
        <f>K434-((K434*P434)/100)</f>
        <v>441.054912</v>
      </c>
      <c r="M434" s="15">
        <f t="shared" si="13"/>
        <v>0.48964424638354331</v>
      </c>
      <c r="N434">
        <v>215.96</v>
      </c>
      <c r="O434" t="s">
        <v>22</v>
      </c>
      <c r="P434">
        <v>11.36</v>
      </c>
      <c r="Q434">
        <v>16.329999999999998</v>
      </c>
      <c r="R434">
        <v>3</v>
      </c>
      <c r="S434">
        <v>7</v>
      </c>
      <c r="T434">
        <v>5.62</v>
      </c>
    </row>
    <row r="435" spans="1:20">
      <c r="A435">
        <v>1434</v>
      </c>
      <c r="B435" s="1">
        <v>44630</v>
      </c>
      <c r="C435" t="s">
        <v>23</v>
      </c>
      <c r="D435" t="s">
        <v>28</v>
      </c>
      <c r="E435" t="s">
        <v>19</v>
      </c>
      <c r="F435" t="s">
        <v>20</v>
      </c>
      <c r="G435" t="s">
        <v>34</v>
      </c>
      <c r="H435">
        <v>63.42</v>
      </c>
      <c r="I435">
        <v>91</v>
      </c>
      <c r="J435">
        <f t="shared" si="12"/>
        <v>5771.22</v>
      </c>
      <c r="K435">
        <v>4790.26</v>
      </c>
      <c r="L435" s="29">
        <f>K435-((K435*P435)/100)</f>
        <v>4184.2921100000003</v>
      </c>
      <c r="M435" s="15">
        <f t="shared" si="13"/>
        <v>0.31611320749783883</v>
      </c>
      <c r="N435">
        <v>1322.71</v>
      </c>
      <c r="O435" t="s">
        <v>38</v>
      </c>
      <c r="P435">
        <v>12.65</v>
      </c>
      <c r="Q435">
        <v>85.55</v>
      </c>
      <c r="R435">
        <v>3</v>
      </c>
      <c r="S435">
        <v>8</v>
      </c>
      <c r="T435">
        <v>4.57</v>
      </c>
    </row>
    <row r="436" spans="1:20">
      <c r="A436">
        <v>1435</v>
      </c>
      <c r="B436" s="1">
        <v>44631</v>
      </c>
      <c r="C436" t="s">
        <v>51</v>
      </c>
      <c r="D436" t="s">
        <v>28</v>
      </c>
      <c r="E436" t="s">
        <v>19</v>
      </c>
      <c r="F436" t="s">
        <v>33</v>
      </c>
      <c r="G436" t="s">
        <v>41</v>
      </c>
      <c r="H436">
        <v>40.57</v>
      </c>
      <c r="I436">
        <v>93</v>
      </c>
      <c r="J436">
        <f t="shared" si="12"/>
        <v>3773.01</v>
      </c>
      <c r="K436">
        <v>3508.1</v>
      </c>
      <c r="L436" s="29">
        <f>K436-((K436*P436)/100)</f>
        <v>3250.9562699999997</v>
      </c>
      <c r="M436" s="15">
        <f t="shared" si="13"/>
        <v>0.22689323963130395</v>
      </c>
      <c r="N436">
        <v>737.62</v>
      </c>
      <c r="O436" t="s">
        <v>38</v>
      </c>
      <c r="P436">
        <v>7.33</v>
      </c>
      <c r="Q436">
        <v>43.09</v>
      </c>
      <c r="R436">
        <v>1</v>
      </c>
      <c r="S436">
        <v>16</v>
      </c>
      <c r="T436">
        <v>8.94</v>
      </c>
    </row>
    <row r="437" spans="1:20">
      <c r="A437">
        <v>1436</v>
      </c>
      <c r="B437" s="1">
        <v>44632</v>
      </c>
      <c r="C437" t="s">
        <v>46</v>
      </c>
      <c r="D437" t="s">
        <v>48</v>
      </c>
      <c r="E437" t="s">
        <v>29</v>
      </c>
      <c r="F437" t="s">
        <v>26</v>
      </c>
      <c r="G437" t="s">
        <v>21</v>
      </c>
      <c r="H437">
        <v>47.27</v>
      </c>
      <c r="I437">
        <v>17</v>
      </c>
      <c r="J437">
        <f t="shared" si="12"/>
        <v>803.59</v>
      </c>
      <c r="K437">
        <v>2467.41</v>
      </c>
      <c r="L437" s="29">
        <f>K437-((K437*P437)/100)</f>
        <v>2398.5692609999996</v>
      </c>
      <c r="M437" s="15">
        <f t="shared" si="13"/>
        <v>0.10769336712516138</v>
      </c>
      <c r="N437">
        <v>258.31</v>
      </c>
      <c r="O437" t="s">
        <v>38</v>
      </c>
      <c r="P437">
        <v>2.79</v>
      </c>
      <c r="Q437">
        <v>8.6199999999999992</v>
      </c>
      <c r="R437">
        <v>2</v>
      </c>
      <c r="S437">
        <v>24</v>
      </c>
      <c r="T437">
        <v>0.76</v>
      </c>
    </row>
    <row r="438" spans="1:20">
      <c r="A438">
        <v>1437</v>
      </c>
      <c r="B438" s="1">
        <v>44633</v>
      </c>
      <c r="C438" t="s">
        <v>23</v>
      </c>
      <c r="D438" t="s">
        <v>40</v>
      </c>
      <c r="E438" t="s">
        <v>25</v>
      </c>
      <c r="F438" t="s">
        <v>20</v>
      </c>
      <c r="G438" t="s">
        <v>37</v>
      </c>
      <c r="H438">
        <v>36.880000000000003</v>
      </c>
      <c r="I438">
        <v>72</v>
      </c>
      <c r="J438">
        <f t="shared" si="12"/>
        <v>2655.36</v>
      </c>
      <c r="K438">
        <v>576.54</v>
      </c>
      <c r="L438" s="29">
        <f>K438-((K438*P438)/100)</f>
        <v>496.86217199999999</v>
      </c>
      <c r="M438" s="15">
        <f t="shared" si="13"/>
        <v>2.0425382675338786</v>
      </c>
      <c r="N438">
        <v>1014.86</v>
      </c>
      <c r="O438" t="s">
        <v>31</v>
      </c>
      <c r="P438">
        <v>13.82</v>
      </c>
      <c r="Q438">
        <v>69.569999999999993</v>
      </c>
      <c r="R438">
        <v>3</v>
      </c>
      <c r="S438">
        <v>14</v>
      </c>
      <c r="T438">
        <v>8.14</v>
      </c>
    </row>
    <row r="439" spans="1:20">
      <c r="A439">
        <v>1438</v>
      </c>
      <c r="B439" s="1">
        <v>44634</v>
      </c>
      <c r="C439" t="s">
        <v>50</v>
      </c>
      <c r="D439" t="s">
        <v>49</v>
      </c>
      <c r="E439" t="s">
        <v>29</v>
      </c>
      <c r="F439" t="s">
        <v>20</v>
      </c>
      <c r="G439" t="s">
        <v>34</v>
      </c>
      <c r="H439">
        <v>56.99</v>
      </c>
      <c r="I439">
        <v>87</v>
      </c>
      <c r="J439">
        <f t="shared" si="12"/>
        <v>4958.13</v>
      </c>
      <c r="K439">
        <v>3854.89</v>
      </c>
      <c r="L439" s="29">
        <f>K439-((K439*P439)/100)</f>
        <v>3824.8218579999998</v>
      </c>
      <c r="M439" s="15">
        <f t="shared" si="13"/>
        <v>0.28895724847638121</v>
      </c>
      <c r="N439">
        <v>1105.21</v>
      </c>
      <c r="O439" t="s">
        <v>22</v>
      </c>
      <c r="P439">
        <v>0.78</v>
      </c>
      <c r="Q439">
        <v>59.62</v>
      </c>
      <c r="R439">
        <v>2</v>
      </c>
      <c r="S439">
        <v>29</v>
      </c>
      <c r="T439">
        <v>4.32</v>
      </c>
    </row>
    <row r="440" spans="1:20">
      <c r="A440">
        <v>1439</v>
      </c>
      <c r="B440" s="1">
        <v>44635</v>
      </c>
      <c r="C440" t="s">
        <v>17</v>
      </c>
      <c r="D440" t="s">
        <v>24</v>
      </c>
      <c r="E440" t="s">
        <v>25</v>
      </c>
      <c r="F440" t="s">
        <v>26</v>
      </c>
      <c r="G440" t="s">
        <v>30</v>
      </c>
      <c r="H440">
        <v>58.86</v>
      </c>
      <c r="I440">
        <v>64</v>
      </c>
      <c r="J440">
        <f t="shared" si="12"/>
        <v>3767.04</v>
      </c>
      <c r="K440">
        <v>4081.46</v>
      </c>
      <c r="L440" s="29">
        <f>K440-((K440*P440)/100)</f>
        <v>3520.6673959999998</v>
      </c>
      <c r="M440" s="15">
        <f t="shared" si="13"/>
        <v>0.33002833534349579</v>
      </c>
      <c r="N440">
        <v>1161.92</v>
      </c>
      <c r="O440" t="s">
        <v>31</v>
      </c>
      <c r="P440">
        <v>13.74</v>
      </c>
      <c r="Q440">
        <v>33.130000000000003</v>
      </c>
      <c r="R440">
        <v>3</v>
      </c>
      <c r="S440">
        <v>17</v>
      </c>
      <c r="T440">
        <v>1.87</v>
      </c>
    </row>
    <row r="441" spans="1:20">
      <c r="A441">
        <v>1440</v>
      </c>
      <c r="B441" s="1">
        <v>44636</v>
      </c>
      <c r="C441" t="s">
        <v>50</v>
      </c>
      <c r="D441" t="s">
        <v>43</v>
      </c>
      <c r="E441" t="s">
        <v>25</v>
      </c>
      <c r="F441" t="s">
        <v>20</v>
      </c>
      <c r="G441" t="s">
        <v>30</v>
      </c>
      <c r="H441">
        <v>49.5</v>
      </c>
      <c r="I441">
        <v>96</v>
      </c>
      <c r="J441">
        <f t="shared" si="12"/>
        <v>4752</v>
      </c>
      <c r="K441">
        <v>407.09</v>
      </c>
      <c r="L441" s="29">
        <f>K441-((K441*P441)/100)</f>
        <v>368.29432299999996</v>
      </c>
      <c r="M441" s="15">
        <f t="shared" si="13"/>
        <v>0.22549899581265065</v>
      </c>
      <c r="N441">
        <v>83.05</v>
      </c>
      <c r="O441" t="s">
        <v>38</v>
      </c>
      <c r="P441">
        <v>9.5299999999999994</v>
      </c>
      <c r="Q441">
        <v>41.23</v>
      </c>
      <c r="R441">
        <v>1</v>
      </c>
      <c r="S441">
        <v>19</v>
      </c>
      <c r="T441">
        <v>7.73</v>
      </c>
    </row>
    <row r="442" spans="1:20">
      <c r="A442">
        <v>1441</v>
      </c>
      <c r="B442" s="1">
        <v>44637</v>
      </c>
      <c r="C442" t="s">
        <v>45</v>
      </c>
      <c r="D442" t="s">
        <v>18</v>
      </c>
      <c r="E442" t="s">
        <v>36</v>
      </c>
      <c r="F442" t="s">
        <v>20</v>
      </c>
      <c r="G442" t="s">
        <v>34</v>
      </c>
      <c r="H442">
        <v>70.510000000000005</v>
      </c>
      <c r="I442">
        <v>39</v>
      </c>
      <c r="J442">
        <f t="shared" si="12"/>
        <v>2749.8900000000003</v>
      </c>
      <c r="K442">
        <v>4430.66</v>
      </c>
      <c r="L442" s="29">
        <f>K442-((K442*P442)/100)</f>
        <v>4189.1890299999995</v>
      </c>
      <c r="M442" s="15">
        <f t="shared" si="13"/>
        <v>0.18858542652108493</v>
      </c>
      <c r="N442">
        <v>790.02</v>
      </c>
      <c r="O442" t="s">
        <v>38</v>
      </c>
      <c r="P442">
        <v>5.45</v>
      </c>
      <c r="Q442">
        <v>20.63</v>
      </c>
      <c r="R442">
        <v>4</v>
      </c>
      <c r="S442">
        <v>1</v>
      </c>
      <c r="T442">
        <v>5.73</v>
      </c>
    </row>
    <row r="443" spans="1:20">
      <c r="A443">
        <v>1442</v>
      </c>
      <c r="B443" s="1">
        <v>44638</v>
      </c>
      <c r="C443" t="s">
        <v>42</v>
      </c>
      <c r="D443" t="s">
        <v>43</v>
      </c>
      <c r="E443" t="s">
        <v>29</v>
      </c>
      <c r="F443" t="s">
        <v>33</v>
      </c>
      <c r="G443" t="s">
        <v>21</v>
      </c>
      <c r="H443">
        <v>31.88</v>
      </c>
      <c r="I443">
        <v>38</v>
      </c>
      <c r="J443">
        <f t="shared" si="12"/>
        <v>1211.44</v>
      </c>
      <c r="K443">
        <v>4399.41</v>
      </c>
      <c r="L443" s="29">
        <f>K443-((K443*P443)/100)</f>
        <v>4107.7291169999999</v>
      </c>
      <c r="M443" s="15">
        <f t="shared" si="13"/>
        <v>0.20811985787036502</v>
      </c>
      <c r="N443">
        <v>854.9</v>
      </c>
      <c r="O443" t="s">
        <v>22</v>
      </c>
      <c r="P443">
        <v>6.63</v>
      </c>
      <c r="Q443">
        <v>48.51</v>
      </c>
      <c r="R443">
        <v>2</v>
      </c>
      <c r="S443">
        <v>30</v>
      </c>
      <c r="T443">
        <v>6.9</v>
      </c>
    </row>
    <row r="444" spans="1:20">
      <c r="A444">
        <v>1443</v>
      </c>
      <c r="B444" s="1">
        <v>44639</v>
      </c>
      <c r="C444" t="s">
        <v>35</v>
      </c>
      <c r="D444" t="s">
        <v>28</v>
      </c>
      <c r="E444" t="s">
        <v>36</v>
      </c>
      <c r="F444" t="s">
        <v>26</v>
      </c>
      <c r="G444" t="s">
        <v>41</v>
      </c>
      <c r="H444">
        <v>16.13</v>
      </c>
      <c r="I444">
        <v>32</v>
      </c>
      <c r="J444">
        <f t="shared" si="12"/>
        <v>516.16</v>
      </c>
      <c r="K444">
        <v>704.18</v>
      </c>
      <c r="L444" s="29">
        <f>K444-((K444*P444)/100)</f>
        <v>636.15621199999998</v>
      </c>
      <c r="M444" s="15">
        <f t="shared" si="13"/>
        <v>0.36725256406047641</v>
      </c>
      <c r="N444">
        <v>233.63</v>
      </c>
      <c r="O444" t="s">
        <v>31</v>
      </c>
      <c r="P444">
        <v>9.66</v>
      </c>
      <c r="Q444">
        <v>16.010000000000002</v>
      </c>
      <c r="R444">
        <v>5</v>
      </c>
      <c r="S444">
        <v>11</v>
      </c>
      <c r="T444">
        <v>2.56</v>
      </c>
    </row>
    <row r="445" spans="1:20">
      <c r="A445">
        <v>1444</v>
      </c>
      <c r="B445" s="1">
        <v>44640</v>
      </c>
      <c r="C445" t="s">
        <v>17</v>
      </c>
      <c r="D445" t="s">
        <v>48</v>
      </c>
      <c r="E445" t="s">
        <v>36</v>
      </c>
      <c r="F445" t="s">
        <v>20</v>
      </c>
      <c r="G445" t="s">
        <v>44</v>
      </c>
      <c r="H445">
        <v>25.96</v>
      </c>
      <c r="I445">
        <v>24</v>
      </c>
      <c r="J445">
        <f t="shared" si="12"/>
        <v>623.04</v>
      </c>
      <c r="K445">
        <v>4203.21</v>
      </c>
      <c r="L445" s="29">
        <f>K445-((K445*P445)/100)</f>
        <v>3740.0162580000001</v>
      </c>
      <c r="M445" s="15">
        <f t="shared" si="13"/>
        <v>0.33651190614690635</v>
      </c>
      <c r="N445">
        <v>1258.56</v>
      </c>
      <c r="O445" t="s">
        <v>31</v>
      </c>
      <c r="P445">
        <v>11.02</v>
      </c>
      <c r="Q445">
        <v>68.510000000000005</v>
      </c>
      <c r="R445">
        <v>1</v>
      </c>
      <c r="S445">
        <v>4</v>
      </c>
      <c r="T445">
        <v>4.3099999999999996</v>
      </c>
    </row>
    <row r="446" spans="1:20">
      <c r="A446">
        <v>1445</v>
      </c>
      <c r="B446" s="1">
        <v>44641</v>
      </c>
      <c r="C446" t="s">
        <v>27</v>
      </c>
      <c r="D446" t="s">
        <v>18</v>
      </c>
      <c r="E446" t="s">
        <v>25</v>
      </c>
      <c r="F446" t="s">
        <v>20</v>
      </c>
      <c r="G446" t="s">
        <v>41</v>
      </c>
      <c r="H446">
        <v>69.08</v>
      </c>
      <c r="I446">
        <v>40</v>
      </c>
      <c r="J446">
        <f t="shared" si="12"/>
        <v>2763.2</v>
      </c>
      <c r="K446">
        <v>2918.79</v>
      </c>
      <c r="L446" s="29">
        <f>K446-((K446*P446)/100)</f>
        <v>2549.2711859999999</v>
      </c>
      <c r="M446" s="15">
        <f t="shared" si="13"/>
        <v>0.34165843350963132</v>
      </c>
      <c r="N446">
        <v>870.98</v>
      </c>
      <c r="O446" t="s">
        <v>38</v>
      </c>
      <c r="P446">
        <v>12.66</v>
      </c>
      <c r="Q446">
        <v>63.85</v>
      </c>
      <c r="R446">
        <v>4</v>
      </c>
      <c r="S446">
        <v>19</v>
      </c>
      <c r="T446">
        <v>1.23</v>
      </c>
    </row>
    <row r="447" spans="1:20">
      <c r="A447">
        <v>1446</v>
      </c>
      <c r="B447" s="1">
        <v>44642</v>
      </c>
      <c r="C447" t="s">
        <v>50</v>
      </c>
      <c r="D447" t="s">
        <v>18</v>
      </c>
      <c r="E447" t="s">
        <v>36</v>
      </c>
      <c r="F447" t="s">
        <v>33</v>
      </c>
      <c r="G447" t="s">
        <v>41</v>
      </c>
      <c r="H447">
        <v>27.84</v>
      </c>
      <c r="I447">
        <v>17</v>
      </c>
      <c r="J447">
        <f t="shared" si="12"/>
        <v>473.28</v>
      </c>
      <c r="K447">
        <v>4415.75</v>
      </c>
      <c r="L447" s="29">
        <f>K447-((K447*P447)/100)</f>
        <v>3739.2570999999998</v>
      </c>
      <c r="M447" s="15">
        <f t="shared" si="13"/>
        <v>0.22644872426664645</v>
      </c>
      <c r="N447">
        <v>846.75</v>
      </c>
      <c r="O447" t="s">
        <v>38</v>
      </c>
      <c r="P447">
        <v>15.32</v>
      </c>
      <c r="Q447">
        <v>36.119999999999997</v>
      </c>
      <c r="R447">
        <v>2</v>
      </c>
      <c r="S447">
        <v>25</v>
      </c>
      <c r="T447">
        <v>9.0500000000000007</v>
      </c>
    </row>
    <row r="448" spans="1:20">
      <c r="A448">
        <v>1447</v>
      </c>
      <c r="B448" s="1">
        <v>44643</v>
      </c>
      <c r="C448" t="s">
        <v>32</v>
      </c>
      <c r="D448" t="s">
        <v>18</v>
      </c>
      <c r="E448" t="s">
        <v>29</v>
      </c>
      <c r="F448" t="s">
        <v>33</v>
      </c>
      <c r="G448" t="s">
        <v>47</v>
      </c>
      <c r="H448">
        <v>57.78</v>
      </c>
      <c r="I448">
        <v>29</v>
      </c>
      <c r="J448">
        <f t="shared" si="12"/>
        <v>1675.6200000000001</v>
      </c>
      <c r="K448">
        <v>961.92</v>
      </c>
      <c r="L448" s="29">
        <f>K448-((K448*P448)/100)</f>
        <v>800.22124799999995</v>
      </c>
      <c r="M448" s="15">
        <f t="shared" si="13"/>
        <v>1.3998253642972502</v>
      </c>
      <c r="N448">
        <v>1120.17</v>
      </c>
      <c r="O448" t="s">
        <v>31</v>
      </c>
      <c r="P448">
        <v>16.809999999999999</v>
      </c>
      <c r="Q448">
        <v>13.91</v>
      </c>
      <c r="R448">
        <v>2</v>
      </c>
      <c r="S448">
        <v>8</v>
      </c>
      <c r="T448">
        <v>5.17</v>
      </c>
    </row>
    <row r="449" spans="1:20">
      <c r="A449">
        <v>1448</v>
      </c>
      <c r="B449" s="1">
        <v>44644</v>
      </c>
      <c r="C449" t="s">
        <v>42</v>
      </c>
      <c r="D449" t="s">
        <v>48</v>
      </c>
      <c r="E449" t="s">
        <v>29</v>
      </c>
      <c r="F449" t="s">
        <v>33</v>
      </c>
      <c r="G449" t="s">
        <v>34</v>
      </c>
      <c r="H449">
        <v>23.5</v>
      </c>
      <c r="I449">
        <v>23</v>
      </c>
      <c r="J449">
        <f t="shared" si="12"/>
        <v>540.5</v>
      </c>
      <c r="K449">
        <v>4902.53</v>
      </c>
      <c r="L449" s="29">
        <f>K449-((K449*P449)/100)</f>
        <v>4629.4590790000002</v>
      </c>
      <c r="M449" s="15">
        <f t="shared" si="13"/>
        <v>9.0911269074423109E-2</v>
      </c>
      <c r="N449">
        <v>420.87</v>
      </c>
      <c r="O449" t="s">
        <v>22</v>
      </c>
      <c r="P449">
        <v>5.57</v>
      </c>
      <c r="Q449">
        <v>83.86</v>
      </c>
      <c r="R449">
        <v>1</v>
      </c>
      <c r="S449">
        <v>4</v>
      </c>
      <c r="T449">
        <v>7.78</v>
      </c>
    </row>
    <row r="450" spans="1:20">
      <c r="A450">
        <v>1449</v>
      </c>
      <c r="B450" s="1">
        <v>44645</v>
      </c>
      <c r="C450" t="s">
        <v>46</v>
      </c>
      <c r="D450" t="s">
        <v>52</v>
      </c>
      <c r="E450" t="s">
        <v>29</v>
      </c>
      <c r="F450" t="s">
        <v>33</v>
      </c>
      <c r="G450" t="s">
        <v>30</v>
      </c>
      <c r="H450">
        <v>8.6</v>
      </c>
      <c r="I450">
        <v>21</v>
      </c>
      <c r="J450">
        <f t="shared" si="12"/>
        <v>180.6</v>
      </c>
      <c r="K450">
        <v>4749.34</v>
      </c>
      <c r="L450" s="29">
        <f>K450-((K450*P450)/100)</f>
        <v>4503.3241880000005</v>
      </c>
      <c r="M450" s="15">
        <f t="shared" si="13"/>
        <v>0.22608410087663888</v>
      </c>
      <c r="N450">
        <v>1018.13</v>
      </c>
      <c r="O450" t="s">
        <v>31</v>
      </c>
      <c r="P450">
        <v>5.18</v>
      </c>
      <c r="Q450">
        <v>65.69</v>
      </c>
      <c r="R450">
        <v>3</v>
      </c>
      <c r="S450">
        <v>3</v>
      </c>
      <c r="T450">
        <v>8.9700000000000006</v>
      </c>
    </row>
    <row r="451" spans="1:20">
      <c r="A451">
        <v>1450</v>
      </c>
      <c r="B451" s="1">
        <v>44646</v>
      </c>
      <c r="C451" t="s">
        <v>51</v>
      </c>
      <c r="D451" t="s">
        <v>28</v>
      </c>
      <c r="E451" t="s">
        <v>19</v>
      </c>
      <c r="F451" t="s">
        <v>20</v>
      </c>
      <c r="G451" t="s">
        <v>44</v>
      </c>
      <c r="H451">
        <v>71.510000000000005</v>
      </c>
      <c r="I451">
        <v>54</v>
      </c>
      <c r="J451">
        <f t="shared" ref="J451:J501" si="14">+H451*I451</f>
        <v>3861.5400000000004</v>
      </c>
      <c r="K451">
        <v>4975.34</v>
      </c>
      <c r="L451" s="29">
        <f>K451-((K451*P451)/100)</f>
        <v>4800.2080320000005</v>
      </c>
      <c r="M451" s="15">
        <f t="shared" ref="M451:M501" si="15">+N451/L451</f>
        <v>0.24314362882179352</v>
      </c>
      <c r="N451">
        <v>1167.1400000000001</v>
      </c>
      <c r="O451" t="s">
        <v>22</v>
      </c>
      <c r="P451">
        <v>3.52</v>
      </c>
      <c r="Q451">
        <v>20.74</v>
      </c>
      <c r="R451">
        <v>1</v>
      </c>
      <c r="S451">
        <v>14</v>
      </c>
      <c r="T451">
        <v>0.99</v>
      </c>
    </row>
    <row r="452" spans="1:20">
      <c r="A452">
        <v>1451</v>
      </c>
      <c r="B452" s="1">
        <v>44647</v>
      </c>
      <c r="C452" t="s">
        <v>51</v>
      </c>
      <c r="D452" t="s">
        <v>48</v>
      </c>
      <c r="E452" t="s">
        <v>29</v>
      </c>
      <c r="F452" t="s">
        <v>20</v>
      </c>
      <c r="G452" t="s">
        <v>41</v>
      </c>
      <c r="H452">
        <v>31.53</v>
      </c>
      <c r="I452">
        <v>11</v>
      </c>
      <c r="J452">
        <f t="shared" si="14"/>
        <v>346.83000000000004</v>
      </c>
      <c r="K452">
        <v>3397.57</v>
      </c>
      <c r="L452" s="29">
        <f>K452-((K452*P452)/100)</f>
        <v>3193.036286</v>
      </c>
      <c r="M452" s="15">
        <f t="shared" si="15"/>
        <v>0.45004812701336144</v>
      </c>
      <c r="N452">
        <v>1437.02</v>
      </c>
      <c r="O452" t="s">
        <v>38</v>
      </c>
      <c r="P452">
        <v>6.02</v>
      </c>
      <c r="Q452">
        <v>97.33</v>
      </c>
      <c r="R452">
        <v>5</v>
      </c>
      <c r="S452">
        <v>30</v>
      </c>
      <c r="T452">
        <v>1.1200000000000001</v>
      </c>
    </row>
    <row r="453" spans="1:20">
      <c r="A453">
        <v>1452</v>
      </c>
      <c r="B453" s="1">
        <v>44648</v>
      </c>
      <c r="C453" t="s">
        <v>46</v>
      </c>
      <c r="D453" t="s">
        <v>43</v>
      </c>
      <c r="E453" t="s">
        <v>36</v>
      </c>
      <c r="F453" t="s">
        <v>20</v>
      </c>
      <c r="G453" t="s">
        <v>37</v>
      </c>
      <c r="H453">
        <v>30</v>
      </c>
      <c r="I453">
        <v>44</v>
      </c>
      <c r="J453">
        <f t="shared" si="14"/>
        <v>1320</v>
      </c>
      <c r="K453">
        <v>2441.7800000000002</v>
      </c>
      <c r="L453" s="29">
        <f>K453-((K453*P453)/100)</f>
        <v>2350.7016060000001</v>
      </c>
      <c r="M453" s="15">
        <f t="shared" si="15"/>
        <v>0.63766919466681127</v>
      </c>
      <c r="N453">
        <v>1498.97</v>
      </c>
      <c r="O453" t="s">
        <v>31</v>
      </c>
      <c r="P453">
        <v>3.73</v>
      </c>
      <c r="Q453">
        <v>44.83</v>
      </c>
      <c r="R453">
        <v>3</v>
      </c>
      <c r="S453">
        <v>19</v>
      </c>
      <c r="T453">
        <v>9.9499999999999993</v>
      </c>
    </row>
    <row r="454" spans="1:20">
      <c r="A454">
        <v>1453</v>
      </c>
      <c r="B454" s="1">
        <v>44649</v>
      </c>
      <c r="C454" t="s">
        <v>46</v>
      </c>
      <c r="D454" t="s">
        <v>40</v>
      </c>
      <c r="E454" t="s">
        <v>29</v>
      </c>
      <c r="F454" t="s">
        <v>33</v>
      </c>
      <c r="G454" t="s">
        <v>34</v>
      </c>
      <c r="H454">
        <v>25.31</v>
      </c>
      <c r="I454">
        <v>80</v>
      </c>
      <c r="J454">
        <f t="shared" si="14"/>
        <v>2024.8</v>
      </c>
      <c r="K454">
        <v>4169.7</v>
      </c>
      <c r="L454" s="29">
        <f>K454-((K454*P454)/100)</f>
        <v>4089.64176</v>
      </c>
      <c r="M454" s="15">
        <f t="shared" si="15"/>
        <v>0.3321978011100904</v>
      </c>
      <c r="N454">
        <v>1358.57</v>
      </c>
      <c r="O454" t="s">
        <v>38</v>
      </c>
      <c r="P454">
        <v>1.92</v>
      </c>
      <c r="Q454">
        <v>34.96</v>
      </c>
      <c r="R454">
        <v>1</v>
      </c>
      <c r="S454">
        <v>9</v>
      </c>
      <c r="T454">
        <v>2.67</v>
      </c>
    </row>
    <row r="455" spans="1:20">
      <c r="A455">
        <v>1454</v>
      </c>
      <c r="B455" s="1">
        <v>44650</v>
      </c>
      <c r="C455" t="s">
        <v>32</v>
      </c>
      <c r="D455" t="s">
        <v>52</v>
      </c>
      <c r="E455" t="s">
        <v>29</v>
      </c>
      <c r="F455" t="s">
        <v>33</v>
      </c>
      <c r="G455" t="s">
        <v>34</v>
      </c>
      <c r="H455">
        <v>73</v>
      </c>
      <c r="I455">
        <v>86</v>
      </c>
      <c r="J455">
        <f t="shared" si="14"/>
        <v>6278</v>
      </c>
      <c r="K455">
        <v>1991.46</v>
      </c>
      <c r="L455" s="29">
        <f>K455-((K455*P455)/100)</f>
        <v>1873.7647140000001</v>
      </c>
      <c r="M455" s="15">
        <f t="shared" si="15"/>
        <v>0.16332893757332223</v>
      </c>
      <c r="N455">
        <v>306.04000000000002</v>
      </c>
      <c r="O455" t="s">
        <v>38</v>
      </c>
      <c r="P455">
        <v>5.91</v>
      </c>
      <c r="Q455">
        <v>72.510000000000005</v>
      </c>
      <c r="R455">
        <v>3</v>
      </c>
      <c r="S455">
        <v>25</v>
      </c>
      <c r="T455">
        <v>8.83</v>
      </c>
    </row>
    <row r="456" spans="1:20">
      <c r="A456">
        <v>1455</v>
      </c>
      <c r="B456" s="1">
        <v>44651</v>
      </c>
      <c r="C456" t="s">
        <v>46</v>
      </c>
      <c r="D456" t="s">
        <v>18</v>
      </c>
      <c r="E456" t="s">
        <v>29</v>
      </c>
      <c r="F456" t="s">
        <v>20</v>
      </c>
      <c r="G456" t="s">
        <v>41</v>
      </c>
      <c r="H456">
        <v>11.52</v>
      </c>
      <c r="I456">
        <v>28</v>
      </c>
      <c r="J456">
        <f t="shared" si="14"/>
        <v>322.56</v>
      </c>
      <c r="K456">
        <v>1481.29</v>
      </c>
      <c r="L456" s="29">
        <f>K456-((K456*P456)/100)</f>
        <v>1420.112723</v>
      </c>
      <c r="M456" s="15">
        <f t="shared" si="15"/>
        <v>0.90412541145862269</v>
      </c>
      <c r="N456">
        <v>1283.96</v>
      </c>
      <c r="O456" t="s">
        <v>22</v>
      </c>
      <c r="P456">
        <v>4.13</v>
      </c>
      <c r="Q456">
        <v>34</v>
      </c>
      <c r="R456">
        <v>5</v>
      </c>
      <c r="S456">
        <v>19</v>
      </c>
      <c r="T456">
        <v>4.25</v>
      </c>
    </row>
    <row r="457" spans="1:20">
      <c r="A457">
        <v>1456</v>
      </c>
      <c r="B457" s="1">
        <v>44652</v>
      </c>
      <c r="C457" t="s">
        <v>50</v>
      </c>
      <c r="D457" t="s">
        <v>52</v>
      </c>
      <c r="E457" t="s">
        <v>19</v>
      </c>
      <c r="F457" t="s">
        <v>20</v>
      </c>
      <c r="G457" t="s">
        <v>39</v>
      </c>
      <c r="H457">
        <v>69.48</v>
      </c>
      <c r="I457">
        <v>89</v>
      </c>
      <c r="J457">
        <f t="shared" si="14"/>
        <v>6183.72</v>
      </c>
      <c r="K457">
        <v>2175.88</v>
      </c>
      <c r="L457" s="29">
        <f>K457-((K457*P457)/100)</f>
        <v>1932.616616</v>
      </c>
      <c r="M457" s="15">
        <f t="shared" si="15"/>
        <v>0.18153626388980607</v>
      </c>
      <c r="N457">
        <v>350.84</v>
      </c>
      <c r="O457" t="s">
        <v>31</v>
      </c>
      <c r="P457">
        <v>11.18</v>
      </c>
      <c r="Q457">
        <v>57.8</v>
      </c>
      <c r="R457">
        <v>5</v>
      </c>
      <c r="S457">
        <v>28</v>
      </c>
      <c r="T457">
        <v>1.93</v>
      </c>
    </row>
    <row r="458" spans="1:20">
      <c r="A458">
        <v>1457</v>
      </c>
      <c r="B458" s="1">
        <v>44653</v>
      </c>
      <c r="C458" t="s">
        <v>42</v>
      </c>
      <c r="D458" t="s">
        <v>43</v>
      </c>
      <c r="E458" t="s">
        <v>25</v>
      </c>
      <c r="F458" t="s">
        <v>33</v>
      </c>
      <c r="G458" t="s">
        <v>47</v>
      </c>
      <c r="H458">
        <v>34.4</v>
      </c>
      <c r="I458">
        <v>76</v>
      </c>
      <c r="J458">
        <f t="shared" si="14"/>
        <v>2614.4</v>
      </c>
      <c r="K458">
        <v>652.76</v>
      </c>
      <c r="L458" s="29">
        <f>K458-((K458*P458)/100)</f>
        <v>581.67443600000001</v>
      </c>
      <c r="M458" s="15">
        <f t="shared" si="15"/>
        <v>2.4467466883829152</v>
      </c>
      <c r="N458">
        <v>1423.21</v>
      </c>
      <c r="O458" t="s">
        <v>38</v>
      </c>
      <c r="P458">
        <v>10.89</v>
      </c>
      <c r="Q458">
        <v>33.35</v>
      </c>
      <c r="R458">
        <v>4</v>
      </c>
      <c r="S458">
        <v>9</v>
      </c>
      <c r="T458">
        <v>1.77</v>
      </c>
    </row>
    <row r="459" spans="1:20">
      <c r="A459">
        <v>1458</v>
      </c>
      <c r="B459" s="1">
        <v>44654</v>
      </c>
      <c r="C459" t="s">
        <v>51</v>
      </c>
      <c r="D459" t="s">
        <v>52</v>
      </c>
      <c r="E459" t="s">
        <v>19</v>
      </c>
      <c r="F459" t="s">
        <v>33</v>
      </c>
      <c r="G459" t="s">
        <v>41</v>
      </c>
      <c r="H459">
        <v>46.76</v>
      </c>
      <c r="I459">
        <v>54</v>
      </c>
      <c r="J459">
        <f t="shared" si="14"/>
        <v>2525.04</v>
      </c>
      <c r="K459">
        <v>552.34</v>
      </c>
      <c r="L459" s="29">
        <f>K459-((K459*P459)/100)</f>
        <v>492.07970600000004</v>
      </c>
      <c r="M459" s="15">
        <f t="shared" si="15"/>
        <v>1.5408885811681898</v>
      </c>
      <c r="N459">
        <v>758.24</v>
      </c>
      <c r="O459" t="s">
        <v>38</v>
      </c>
      <c r="P459">
        <v>10.91</v>
      </c>
      <c r="Q459">
        <v>53.14</v>
      </c>
      <c r="R459">
        <v>4</v>
      </c>
      <c r="S459">
        <v>3</v>
      </c>
      <c r="T459">
        <v>4.82</v>
      </c>
    </row>
    <row r="460" spans="1:20">
      <c r="A460">
        <v>1459</v>
      </c>
      <c r="B460" s="1">
        <v>44655</v>
      </c>
      <c r="C460" t="s">
        <v>45</v>
      </c>
      <c r="D460" t="s">
        <v>48</v>
      </c>
      <c r="E460" t="s">
        <v>19</v>
      </c>
      <c r="F460" t="s">
        <v>20</v>
      </c>
      <c r="G460" t="s">
        <v>30</v>
      </c>
      <c r="H460">
        <v>3.56</v>
      </c>
      <c r="I460">
        <v>80</v>
      </c>
      <c r="J460">
        <f t="shared" si="14"/>
        <v>284.8</v>
      </c>
      <c r="K460">
        <v>904.63</v>
      </c>
      <c r="L460" s="29">
        <f>K460-((K460*P460)/100)</f>
        <v>756.08975399999997</v>
      </c>
      <c r="M460" s="15">
        <f t="shared" si="15"/>
        <v>0.28673844454715364</v>
      </c>
      <c r="N460">
        <v>216.8</v>
      </c>
      <c r="O460" t="s">
        <v>31</v>
      </c>
      <c r="P460">
        <v>16.420000000000002</v>
      </c>
      <c r="Q460">
        <v>18.59</v>
      </c>
      <c r="R460">
        <v>1</v>
      </c>
      <c r="S460">
        <v>17</v>
      </c>
      <c r="T460">
        <v>5.52</v>
      </c>
    </row>
    <row r="461" spans="1:20">
      <c r="A461">
        <v>1460</v>
      </c>
      <c r="B461" s="1">
        <v>44656</v>
      </c>
      <c r="C461" t="s">
        <v>32</v>
      </c>
      <c r="D461" t="s">
        <v>52</v>
      </c>
      <c r="E461" t="s">
        <v>29</v>
      </c>
      <c r="F461" t="s">
        <v>20</v>
      </c>
      <c r="G461" t="s">
        <v>37</v>
      </c>
      <c r="H461">
        <v>24.45</v>
      </c>
      <c r="I461">
        <v>92</v>
      </c>
      <c r="J461">
        <f t="shared" si="14"/>
        <v>2249.4</v>
      </c>
      <c r="K461">
        <v>3377.23</v>
      </c>
      <c r="L461" s="29">
        <f>K461-((K461*P461)/100)</f>
        <v>3016.879559</v>
      </c>
      <c r="M461" s="15">
        <f t="shared" si="15"/>
        <v>5.1858218712535611E-2</v>
      </c>
      <c r="N461">
        <v>156.44999999999999</v>
      </c>
      <c r="O461" t="s">
        <v>38</v>
      </c>
      <c r="P461">
        <v>10.67</v>
      </c>
      <c r="Q461">
        <v>41.44</v>
      </c>
      <c r="R461">
        <v>1</v>
      </c>
      <c r="S461">
        <v>26</v>
      </c>
      <c r="T461">
        <v>8.5</v>
      </c>
    </row>
    <row r="462" spans="1:20">
      <c r="A462">
        <v>1461</v>
      </c>
      <c r="B462" s="1">
        <v>44657</v>
      </c>
      <c r="C462" t="s">
        <v>50</v>
      </c>
      <c r="D462" t="s">
        <v>28</v>
      </c>
      <c r="E462" t="s">
        <v>19</v>
      </c>
      <c r="F462" t="s">
        <v>20</v>
      </c>
      <c r="G462" t="s">
        <v>41</v>
      </c>
      <c r="H462">
        <v>41.19</v>
      </c>
      <c r="I462">
        <v>21</v>
      </c>
      <c r="J462">
        <f t="shared" si="14"/>
        <v>864.99</v>
      </c>
      <c r="K462">
        <v>2390</v>
      </c>
      <c r="L462" s="29">
        <f>K462-((K462*P462)/100)</f>
        <v>2142.8739999999998</v>
      </c>
      <c r="M462" s="15">
        <f t="shared" si="15"/>
        <v>0.41708938556350028</v>
      </c>
      <c r="N462">
        <v>893.77</v>
      </c>
      <c r="O462" t="s">
        <v>22</v>
      </c>
      <c r="P462">
        <v>10.34</v>
      </c>
      <c r="Q462">
        <v>83.65</v>
      </c>
      <c r="R462">
        <v>4</v>
      </c>
      <c r="S462">
        <v>23</v>
      </c>
      <c r="T462">
        <v>9.26</v>
      </c>
    </row>
    <row r="463" spans="1:20">
      <c r="A463">
        <v>1462</v>
      </c>
      <c r="B463" s="1">
        <v>44658</v>
      </c>
      <c r="C463" t="s">
        <v>50</v>
      </c>
      <c r="D463" t="s">
        <v>40</v>
      </c>
      <c r="E463" t="s">
        <v>36</v>
      </c>
      <c r="F463" t="s">
        <v>33</v>
      </c>
      <c r="G463" t="s">
        <v>44</v>
      </c>
      <c r="H463">
        <v>45.97</v>
      </c>
      <c r="I463">
        <v>81</v>
      </c>
      <c r="J463">
        <f t="shared" si="14"/>
        <v>3723.5699999999997</v>
      </c>
      <c r="K463">
        <v>3569.28</v>
      </c>
      <c r="L463" s="29">
        <f>K463-((K463*P463)/100)</f>
        <v>3328.3536000000004</v>
      </c>
      <c r="M463" s="15">
        <f t="shared" si="15"/>
        <v>0.1491998927037079</v>
      </c>
      <c r="N463">
        <v>496.59</v>
      </c>
      <c r="O463" t="s">
        <v>38</v>
      </c>
      <c r="P463">
        <v>6.75</v>
      </c>
      <c r="Q463">
        <v>49.31</v>
      </c>
      <c r="R463">
        <v>2</v>
      </c>
      <c r="S463">
        <v>22</v>
      </c>
      <c r="T463">
        <v>3.59</v>
      </c>
    </row>
    <row r="464" spans="1:20">
      <c r="A464">
        <v>1463</v>
      </c>
      <c r="B464" s="1">
        <v>44659</v>
      </c>
      <c r="C464" t="s">
        <v>46</v>
      </c>
      <c r="D464" t="s">
        <v>28</v>
      </c>
      <c r="E464" t="s">
        <v>29</v>
      </c>
      <c r="F464" t="s">
        <v>33</v>
      </c>
      <c r="G464" t="s">
        <v>21</v>
      </c>
      <c r="H464">
        <v>77.069999999999993</v>
      </c>
      <c r="I464">
        <v>35</v>
      </c>
      <c r="J464">
        <f t="shared" si="14"/>
        <v>2697.45</v>
      </c>
      <c r="K464">
        <v>2809.69</v>
      </c>
      <c r="L464" s="29">
        <f>K464-((K464*P464)/100)</f>
        <v>2339.9098320000003</v>
      </c>
      <c r="M464" s="15">
        <f t="shared" si="15"/>
        <v>8.545201069953022E-2</v>
      </c>
      <c r="N464">
        <v>199.95</v>
      </c>
      <c r="O464" t="s">
        <v>31</v>
      </c>
      <c r="P464">
        <v>16.72</v>
      </c>
      <c r="Q464">
        <v>90.32</v>
      </c>
      <c r="R464">
        <v>4</v>
      </c>
      <c r="S464">
        <v>16</v>
      </c>
      <c r="T464">
        <v>3.18</v>
      </c>
    </row>
    <row r="465" spans="1:20">
      <c r="A465">
        <v>1464</v>
      </c>
      <c r="B465" s="1">
        <v>44660</v>
      </c>
      <c r="C465" t="s">
        <v>27</v>
      </c>
      <c r="D465" t="s">
        <v>24</v>
      </c>
      <c r="E465" t="s">
        <v>25</v>
      </c>
      <c r="F465" t="s">
        <v>20</v>
      </c>
      <c r="G465" t="s">
        <v>44</v>
      </c>
      <c r="H465">
        <v>35.979999999999997</v>
      </c>
      <c r="I465">
        <v>89</v>
      </c>
      <c r="J465">
        <f t="shared" si="14"/>
        <v>3202.22</v>
      </c>
      <c r="K465">
        <v>2831.65</v>
      </c>
      <c r="L465" s="29">
        <f>K465-((K465*P465)/100)</f>
        <v>2824.2877100000001</v>
      </c>
      <c r="M465" s="15">
        <f t="shared" si="15"/>
        <v>0.50629756838760598</v>
      </c>
      <c r="N465">
        <v>1429.93</v>
      </c>
      <c r="O465" t="s">
        <v>38</v>
      </c>
      <c r="P465">
        <v>0.26</v>
      </c>
      <c r="Q465">
        <v>19.420000000000002</v>
      </c>
      <c r="R465">
        <v>4</v>
      </c>
      <c r="S465">
        <v>30</v>
      </c>
      <c r="T465">
        <v>0.89</v>
      </c>
    </row>
    <row r="466" spans="1:20">
      <c r="A466">
        <v>1465</v>
      </c>
      <c r="B466" s="1">
        <v>44661</v>
      </c>
      <c r="C466" t="s">
        <v>46</v>
      </c>
      <c r="D466" t="s">
        <v>24</v>
      </c>
      <c r="E466" t="s">
        <v>36</v>
      </c>
      <c r="F466" t="s">
        <v>33</v>
      </c>
      <c r="G466" t="s">
        <v>21</v>
      </c>
      <c r="H466">
        <v>76.7</v>
      </c>
      <c r="I466">
        <v>57</v>
      </c>
      <c r="J466">
        <f t="shared" si="14"/>
        <v>4371.9000000000005</v>
      </c>
      <c r="K466">
        <v>4076.18</v>
      </c>
      <c r="L466" s="29">
        <f>K466-((K466*P466)/100)</f>
        <v>3999.955434</v>
      </c>
      <c r="M466" s="15">
        <f t="shared" si="15"/>
        <v>0.27728058932168592</v>
      </c>
      <c r="N466">
        <v>1109.1099999999999</v>
      </c>
      <c r="O466" t="s">
        <v>22</v>
      </c>
      <c r="P466">
        <v>1.87</v>
      </c>
      <c r="Q466">
        <v>27.03</v>
      </c>
      <c r="R466">
        <v>5</v>
      </c>
      <c r="S466">
        <v>11</v>
      </c>
      <c r="T466">
        <v>0.73</v>
      </c>
    </row>
    <row r="467" spans="1:20">
      <c r="A467">
        <v>1466</v>
      </c>
      <c r="B467" s="1">
        <v>44662</v>
      </c>
      <c r="C467" t="s">
        <v>27</v>
      </c>
      <c r="D467" t="s">
        <v>48</v>
      </c>
      <c r="E467" t="s">
        <v>36</v>
      </c>
      <c r="F467" t="s">
        <v>33</v>
      </c>
      <c r="G467" t="s">
        <v>47</v>
      </c>
      <c r="H467">
        <v>37.950000000000003</v>
      </c>
      <c r="I467">
        <v>42</v>
      </c>
      <c r="J467">
        <f t="shared" si="14"/>
        <v>1593.9</v>
      </c>
      <c r="K467">
        <v>3677.82</v>
      </c>
      <c r="L467" s="29">
        <f>K467-((K467*P467)/100)</f>
        <v>3266.2719420000003</v>
      </c>
      <c r="M467" s="15">
        <f t="shared" si="15"/>
        <v>0.20235914575908878</v>
      </c>
      <c r="N467">
        <v>660.96</v>
      </c>
      <c r="O467" t="s">
        <v>31</v>
      </c>
      <c r="P467">
        <v>11.19</v>
      </c>
      <c r="Q467">
        <v>13.43</v>
      </c>
      <c r="R467">
        <v>3</v>
      </c>
      <c r="S467">
        <v>20</v>
      </c>
      <c r="T467">
        <v>3.59</v>
      </c>
    </row>
    <row r="468" spans="1:20">
      <c r="A468">
        <v>1467</v>
      </c>
      <c r="B468" s="1">
        <v>44663</v>
      </c>
      <c r="C468" t="s">
        <v>32</v>
      </c>
      <c r="D468" t="s">
        <v>24</v>
      </c>
      <c r="E468" t="s">
        <v>36</v>
      </c>
      <c r="F468" t="s">
        <v>33</v>
      </c>
      <c r="G468" t="s">
        <v>37</v>
      </c>
      <c r="H468">
        <v>30.14</v>
      </c>
      <c r="I468">
        <v>78</v>
      </c>
      <c r="J468">
        <f t="shared" si="14"/>
        <v>2350.92</v>
      </c>
      <c r="K468">
        <v>868.31</v>
      </c>
      <c r="L468" s="29">
        <f>K468-((K468*P468)/100)</f>
        <v>716.7030739999999</v>
      </c>
      <c r="M468" s="15">
        <f t="shared" si="15"/>
        <v>0.86539324652038552</v>
      </c>
      <c r="N468">
        <v>620.23</v>
      </c>
      <c r="O468" t="s">
        <v>38</v>
      </c>
      <c r="P468">
        <v>17.46</v>
      </c>
      <c r="Q468">
        <v>56.9</v>
      </c>
      <c r="R468">
        <v>4</v>
      </c>
      <c r="S468">
        <v>17</v>
      </c>
      <c r="T468">
        <v>6.77</v>
      </c>
    </row>
    <row r="469" spans="1:20">
      <c r="A469">
        <v>1468</v>
      </c>
      <c r="B469" s="1">
        <v>44664</v>
      </c>
      <c r="C469" t="s">
        <v>17</v>
      </c>
      <c r="D469" t="s">
        <v>18</v>
      </c>
      <c r="E469" t="s">
        <v>25</v>
      </c>
      <c r="F469" t="s">
        <v>33</v>
      </c>
      <c r="G469" t="s">
        <v>34</v>
      </c>
      <c r="H469">
        <v>5.96</v>
      </c>
      <c r="I469">
        <v>92</v>
      </c>
      <c r="J469">
        <f t="shared" si="14"/>
        <v>548.32000000000005</v>
      </c>
      <c r="K469">
        <v>4590.45</v>
      </c>
      <c r="L469" s="29">
        <f>K469-((K469*P469)/100)</f>
        <v>3911.5224449999996</v>
      </c>
      <c r="M469" s="15">
        <f t="shared" si="15"/>
        <v>0.23319820167873281</v>
      </c>
      <c r="N469">
        <v>912.16</v>
      </c>
      <c r="O469" t="s">
        <v>31</v>
      </c>
      <c r="P469">
        <v>14.79</v>
      </c>
      <c r="Q469">
        <v>46.94</v>
      </c>
      <c r="R469">
        <v>3</v>
      </c>
      <c r="S469">
        <v>17</v>
      </c>
      <c r="T469">
        <v>9.56</v>
      </c>
    </row>
    <row r="470" spans="1:20">
      <c r="A470">
        <v>1469</v>
      </c>
      <c r="B470" s="1">
        <v>44665</v>
      </c>
      <c r="C470" t="s">
        <v>17</v>
      </c>
      <c r="D470" t="s">
        <v>28</v>
      </c>
      <c r="E470" t="s">
        <v>19</v>
      </c>
      <c r="F470" t="s">
        <v>26</v>
      </c>
      <c r="G470" t="s">
        <v>39</v>
      </c>
      <c r="H470">
        <v>33.89</v>
      </c>
      <c r="I470">
        <v>10</v>
      </c>
      <c r="J470">
        <f t="shared" si="14"/>
        <v>338.9</v>
      </c>
      <c r="K470">
        <v>882.42</v>
      </c>
      <c r="L470" s="29">
        <f>K470-((K470*P470)/100)</f>
        <v>829.563042</v>
      </c>
      <c r="M470" s="15">
        <f t="shared" si="15"/>
        <v>0.97300622030362816</v>
      </c>
      <c r="N470">
        <v>807.17</v>
      </c>
      <c r="O470" t="s">
        <v>38</v>
      </c>
      <c r="P470">
        <v>5.99</v>
      </c>
      <c r="Q470">
        <v>50.42</v>
      </c>
      <c r="R470">
        <v>4</v>
      </c>
      <c r="S470">
        <v>6</v>
      </c>
      <c r="T470">
        <v>8.39</v>
      </c>
    </row>
    <row r="471" spans="1:20">
      <c r="A471">
        <v>1470</v>
      </c>
      <c r="B471" s="1">
        <v>44666</v>
      </c>
      <c r="C471" t="s">
        <v>23</v>
      </c>
      <c r="D471" t="s">
        <v>43</v>
      </c>
      <c r="E471" t="s">
        <v>36</v>
      </c>
      <c r="F471" t="s">
        <v>20</v>
      </c>
      <c r="G471" t="s">
        <v>37</v>
      </c>
      <c r="H471">
        <v>5.62</v>
      </c>
      <c r="I471">
        <v>68</v>
      </c>
      <c r="J471">
        <f t="shared" si="14"/>
        <v>382.16</v>
      </c>
      <c r="K471">
        <v>4699.1099999999997</v>
      </c>
      <c r="L471" s="29">
        <f>K471-((K471*P471)/100)</f>
        <v>4390.3784729999998</v>
      </c>
      <c r="M471" s="15">
        <f t="shared" si="15"/>
        <v>0.30092394269080597</v>
      </c>
      <c r="N471">
        <v>1321.17</v>
      </c>
      <c r="O471" t="s">
        <v>22</v>
      </c>
      <c r="P471">
        <v>6.57</v>
      </c>
      <c r="Q471">
        <v>27.28</v>
      </c>
      <c r="R471">
        <v>4</v>
      </c>
      <c r="S471">
        <v>2</v>
      </c>
      <c r="T471">
        <v>9.7899999999999991</v>
      </c>
    </row>
    <row r="472" spans="1:20">
      <c r="A472">
        <v>1471</v>
      </c>
      <c r="B472" s="1">
        <v>44667</v>
      </c>
      <c r="C472" t="s">
        <v>46</v>
      </c>
      <c r="D472" t="s">
        <v>18</v>
      </c>
      <c r="E472" t="s">
        <v>19</v>
      </c>
      <c r="F472" t="s">
        <v>33</v>
      </c>
      <c r="G472" t="s">
        <v>44</v>
      </c>
      <c r="H472">
        <v>69.94</v>
      </c>
      <c r="I472">
        <v>58</v>
      </c>
      <c r="J472">
        <f t="shared" si="14"/>
        <v>4056.52</v>
      </c>
      <c r="K472">
        <v>2778.69</v>
      </c>
      <c r="L472" s="29">
        <f>K472-((K472*P472)/100)</f>
        <v>2350.2160020000001</v>
      </c>
      <c r="M472" s="15">
        <f t="shared" si="15"/>
        <v>0.40907303804495154</v>
      </c>
      <c r="N472">
        <v>961.41</v>
      </c>
      <c r="O472" t="s">
        <v>38</v>
      </c>
      <c r="P472">
        <v>15.42</v>
      </c>
      <c r="Q472">
        <v>89.08</v>
      </c>
      <c r="R472">
        <v>5</v>
      </c>
      <c r="S472">
        <v>9</v>
      </c>
      <c r="T472">
        <v>6.04</v>
      </c>
    </row>
    <row r="473" spans="1:20">
      <c r="A473">
        <v>1472</v>
      </c>
      <c r="B473" s="1">
        <v>44668</v>
      </c>
      <c r="C473" t="s">
        <v>23</v>
      </c>
      <c r="D473" t="s">
        <v>18</v>
      </c>
      <c r="E473" t="s">
        <v>19</v>
      </c>
      <c r="F473" t="s">
        <v>33</v>
      </c>
      <c r="G473" t="s">
        <v>37</v>
      </c>
      <c r="H473">
        <v>34.909999999999997</v>
      </c>
      <c r="I473">
        <v>97</v>
      </c>
      <c r="J473">
        <f t="shared" si="14"/>
        <v>3386.2699999999995</v>
      </c>
      <c r="K473">
        <v>3471.74</v>
      </c>
      <c r="L473" s="29">
        <f>K473-((K473*P473)/100)</f>
        <v>3426.6073799999999</v>
      </c>
      <c r="M473" s="15">
        <f t="shared" si="15"/>
        <v>0.35718127706828207</v>
      </c>
      <c r="N473">
        <v>1223.92</v>
      </c>
      <c r="O473" t="s">
        <v>22</v>
      </c>
      <c r="P473">
        <v>1.3</v>
      </c>
      <c r="Q473">
        <v>65.67</v>
      </c>
      <c r="R473">
        <v>5</v>
      </c>
      <c r="S473">
        <v>7</v>
      </c>
      <c r="T473">
        <v>9.75</v>
      </c>
    </row>
    <row r="474" spans="1:20">
      <c r="A474">
        <v>1473</v>
      </c>
      <c r="B474" s="1">
        <v>44669</v>
      </c>
      <c r="C474" t="s">
        <v>45</v>
      </c>
      <c r="D474" t="s">
        <v>52</v>
      </c>
      <c r="E474" t="s">
        <v>25</v>
      </c>
      <c r="F474" t="s">
        <v>20</v>
      </c>
      <c r="G474" t="s">
        <v>21</v>
      </c>
      <c r="H474">
        <v>70.67</v>
      </c>
      <c r="I474">
        <v>41</v>
      </c>
      <c r="J474">
        <f t="shared" si="14"/>
        <v>2897.4700000000003</v>
      </c>
      <c r="K474">
        <v>4421.8</v>
      </c>
      <c r="L474" s="29">
        <f>K474-((K474*P474)/100)</f>
        <v>4012.7835</v>
      </c>
      <c r="M474" s="15">
        <f t="shared" si="15"/>
        <v>0.3232170387462967</v>
      </c>
      <c r="N474">
        <v>1297</v>
      </c>
      <c r="O474" t="s">
        <v>31</v>
      </c>
      <c r="P474">
        <v>9.25</v>
      </c>
      <c r="Q474">
        <v>19.489999999999998</v>
      </c>
      <c r="R474">
        <v>2</v>
      </c>
      <c r="S474">
        <v>2</v>
      </c>
      <c r="T474">
        <v>0.98</v>
      </c>
    </row>
    <row r="475" spans="1:20">
      <c r="A475">
        <v>1474</v>
      </c>
      <c r="B475" s="1">
        <v>44670</v>
      </c>
      <c r="C475" t="s">
        <v>51</v>
      </c>
      <c r="D475" t="s">
        <v>48</v>
      </c>
      <c r="E475" t="s">
        <v>19</v>
      </c>
      <c r="F475" t="s">
        <v>20</v>
      </c>
      <c r="G475" t="s">
        <v>44</v>
      </c>
      <c r="H475">
        <v>40.17</v>
      </c>
      <c r="I475">
        <v>76</v>
      </c>
      <c r="J475">
        <f t="shared" si="14"/>
        <v>3052.92</v>
      </c>
      <c r="K475">
        <v>3046.04</v>
      </c>
      <c r="L475" s="29">
        <f>K475-((K475*P475)/100)</f>
        <v>2549.8400839999999</v>
      </c>
      <c r="M475" s="15">
        <f t="shared" si="15"/>
        <v>0.40909232172851823</v>
      </c>
      <c r="N475">
        <v>1043.1199999999999</v>
      </c>
      <c r="O475" t="s">
        <v>22</v>
      </c>
      <c r="P475">
        <v>16.29</v>
      </c>
      <c r="Q475">
        <v>98.16</v>
      </c>
      <c r="R475">
        <v>4</v>
      </c>
      <c r="S475">
        <v>30</v>
      </c>
      <c r="T475">
        <v>6.3</v>
      </c>
    </row>
    <row r="476" spans="1:20">
      <c r="A476">
        <v>1475</v>
      </c>
      <c r="B476" s="1">
        <v>44671</v>
      </c>
      <c r="C476" t="s">
        <v>42</v>
      </c>
      <c r="D476" t="s">
        <v>52</v>
      </c>
      <c r="E476" t="s">
        <v>29</v>
      </c>
      <c r="F476" t="s">
        <v>33</v>
      </c>
      <c r="G476" t="s">
        <v>47</v>
      </c>
      <c r="H476">
        <v>26.56</v>
      </c>
      <c r="I476">
        <v>93</v>
      </c>
      <c r="J476">
        <f t="shared" si="14"/>
        <v>2470.08</v>
      </c>
      <c r="K476">
        <v>2952.49</v>
      </c>
      <c r="L476" s="29">
        <f>K476-((K476*P476)/100)</f>
        <v>2614.4298949999998</v>
      </c>
      <c r="M476" s="15">
        <f t="shared" si="15"/>
        <v>0.44198163515874273</v>
      </c>
      <c r="N476">
        <v>1155.53</v>
      </c>
      <c r="O476" t="s">
        <v>38</v>
      </c>
      <c r="P476">
        <v>11.45</v>
      </c>
      <c r="Q476">
        <v>85.03</v>
      </c>
      <c r="R476">
        <v>5</v>
      </c>
      <c r="S476">
        <v>1</v>
      </c>
      <c r="T476">
        <v>3.79</v>
      </c>
    </row>
    <row r="477" spans="1:20">
      <c r="A477">
        <v>1476</v>
      </c>
      <c r="B477" s="1">
        <v>44672</v>
      </c>
      <c r="C477" t="s">
        <v>51</v>
      </c>
      <c r="D477" t="s">
        <v>18</v>
      </c>
      <c r="E477" t="s">
        <v>25</v>
      </c>
      <c r="F477" t="s">
        <v>26</v>
      </c>
      <c r="G477" t="s">
        <v>37</v>
      </c>
      <c r="H477">
        <v>34.520000000000003</v>
      </c>
      <c r="I477">
        <v>39</v>
      </c>
      <c r="J477">
        <f t="shared" si="14"/>
        <v>1346.2800000000002</v>
      </c>
      <c r="K477">
        <v>3534.74</v>
      </c>
      <c r="L477" s="29">
        <f>K477-((K477*P477)/100)</f>
        <v>3014.7797459999997</v>
      </c>
      <c r="M477" s="15">
        <f t="shared" si="15"/>
        <v>1.7049338369808726E-2</v>
      </c>
      <c r="N477">
        <v>51.4</v>
      </c>
      <c r="O477" t="s">
        <v>22</v>
      </c>
      <c r="P477">
        <v>14.71</v>
      </c>
      <c r="Q477">
        <v>39.94</v>
      </c>
      <c r="R477">
        <v>4</v>
      </c>
      <c r="S477">
        <v>25</v>
      </c>
      <c r="T477">
        <v>6.93</v>
      </c>
    </row>
    <row r="478" spans="1:20">
      <c r="A478">
        <v>1477</v>
      </c>
      <c r="B478" s="1">
        <v>44673</v>
      </c>
      <c r="C478" t="s">
        <v>45</v>
      </c>
      <c r="D478" t="s">
        <v>18</v>
      </c>
      <c r="E478" t="s">
        <v>25</v>
      </c>
      <c r="F478" t="s">
        <v>33</v>
      </c>
      <c r="G478" t="s">
        <v>37</v>
      </c>
      <c r="H478">
        <v>16.829999999999998</v>
      </c>
      <c r="I478">
        <v>43</v>
      </c>
      <c r="J478">
        <f t="shared" si="14"/>
        <v>723.68999999999994</v>
      </c>
      <c r="K478">
        <v>1746.29</v>
      </c>
      <c r="L478" s="29">
        <f>K478-((K478*P478)/100)</f>
        <v>1716.0791830000001</v>
      </c>
      <c r="M478" s="15">
        <f t="shared" si="15"/>
        <v>0.36365454821789533</v>
      </c>
      <c r="N478">
        <v>624.05999999999995</v>
      </c>
      <c r="O478" t="s">
        <v>22</v>
      </c>
      <c r="P478">
        <v>1.73</v>
      </c>
      <c r="Q478">
        <v>45.16</v>
      </c>
      <c r="R478">
        <v>4</v>
      </c>
      <c r="S478">
        <v>11</v>
      </c>
      <c r="T478">
        <v>3.1</v>
      </c>
    </row>
    <row r="479" spans="1:20">
      <c r="A479">
        <v>1478</v>
      </c>
      <c r="B479" s="1">
        <v>44674</v>
      </c>
      <c r="C479" t="s">
        <v>51</v>
      </c>
      <c r="D479" t="s">
        <v>52</v>
      </c>
      <c r="E479" t="s">
        <v>25</v>
      </c>
      <c r="F479" t="s">
        <v>26</v>
      </c>
      <c r="G479" t="s">
        <v>34</v>
      </c>
      <c r="H479">
        <v>52.43</v>
      </c>
      <c r="I479">
        <v>44</v>
      </c>
      <c r="J479">
        <f t="shared" si="14"/>
        <v>2306.92</v>
      </c>
      <c r="K479">
        <v>3030.41</v>
      </c>
      <c r="L479" s="29">
        <f>K479-((K479*P479)/100)</f>
        <v>2911.314887</v>
      </c>
      <c r="M479" s="15">
        <f t="shared" si="15"/>
        <v>0.38971394165099804</v>
      </c>
      <c r="N479">
        <v>1134.58</v>
      </c>
      <c r="O479" t="s">
        <v>38</v>
      </c>
      <c r="P479">
        <v>3.93</v>
      </c>
      <c r="Q479">
        <v>72.459999999999994</v>
      </c>
      <c r="R479">
        <v>1</v>
      </c>
      <c r="S479">
        <v>15</v>
      </c>
      <c r="T479">
        <v>8.36</v>
      </c>
    </row>
    <row r="480" spans="1:20">
      <c r="A480">
        <v>1479</v>
      </c>
      <c r="B480" s="1">
        <v>44675</v>
      </c>
      <c r="C480" t="s">
        <v>23</v>
      </c>
      <c r="D480" t="s">
        <v>28</v>
      </c>
      <c r="E480" t="s">
        <v>25</v>
      </c>
      <c r="F480" t="s">
        <v>33</v>
      </c>
      <c r="G480" t="s">
        <v>44</v>
      </c>
      <c r="H480">
        <v>42.15</v>
      </c>
      <c r="I480">
        <v>10</v>
      </c>
      <c r="J480">
        <f t="shared" si="14"/>
        <v>421.5</v>
      </c>
      <c r="K480">
        <v>4891.93</v>
      </c>
      <c r="L480" s="29">
        <f>K480-((K480*P480)/100)</f>
        <v>4878.2325960000007</v>
      </c>
      <c r="M480" s="15">
        <f t="shared" si="15"/>
        <v>7.5529403887407406E-2</v>
      </c>
      <c r="N480">
        <v>368.45</v>
      </c>
      <c r="O480" t="s">
        <v>22</v>
      </c>
      <c r="P480">
        <v>0.28000000000000003</v>
      </c>
      <c r="Q480">
        <v>44</v>
      </c>
      <c r="R480">
        <v>2</v>
      </c>
      <c r="S480">
        <v>28</v>
      </c>
      <c r="T480">
        <v>4.16</v>
      </c>
    </row>
    <row r="481" spans="1:20">
      <c r="A481">
        <v>1480</v>
      </c>
      <c r="B481" s="1">
        <v>44676</v>
      </c>
      <c r="C481" t="s">
        <v>51</v>
      </c>
      <c r="D481" t="s">
        <v>24</v>
      </c>
      <c r="E481" t="s">
        <v>25</v>
      </c>
      <c r="F481" t="s">
        <v>33</v>
      </c>
      <c r="G481" t="s">
        <v>21</v>
      </c>
      <c r="H481">
        <v>36.119999999999997</v>
      </c>
      <c r="I481">
        <v>29</v>
      </c>
      <c r="J481">
        <f t="shared" si="14"/>
        <v>1047.48</v>
      </c>
      <c r="K481">
        <v>3896.81</v>
      </c>
      <c r="L481" s="29">
        <f>K481-((K481*P481)/100)</f>
        <v>3390.2246999999998</v>
      </c>
      <c r="M481" s="15">
        <f t="shared" si="15"/>
        <v>0.24515484180148886</v>
      </c>
      <c r="N481">
        <v>831.13</v>
      </c>
      <c r="O481" t="s">
        <v>38</v>
      </c>
      <c r="P481">
        <v>13</v>
      </c>
      <c r="Q481">
        <v>44.11</v>
      </c>
      <c r="R481">
        <v>1</v>
      </c>
      <c r="S481">
        <v>26</v>
      </c>
      <c r="T481">
        <v>2.8</v>
      </c>
    </row>
    <row r="482" spans="1:20">
      <c r="A482">
        <v>1481</v>
      </c>
      <c r="B482" s="1">
        <v>44677</v>
      </c>
      <c r="C482" t="s">
        <v>35</v>
      </c>
      <c r="D482" t="s">
        <v>49</v>
      </c>
      <c r="E482" t="s">
        <v>25</v>
      </c>
      <c r="F482" t="s">
        <v>20</v>
      </c>
      <c r="G482" t="s">
        <v>21</v>
      </c>
      <c r="H482">
        <v>61.4</v>
      </c>
      <c r="I482">
        <v>53</v>
      </c>
      <c r="J482">
        <f t="shared" si="14"/>
        <v>3254.2</v>
      </c>
      <c r="K482">
        <v>385.73</v>
      </c>
      <c r="L482" s="29">
        <f>K482-((K482*P482)/100)</f>
        <v>330.57060999999999</v>
      </c>
      <c r="M482" s="15">
        <f t="shared" si="15"/>
        <v>4.4873922699903668</v>
      </c>
      <c r="N482">
        <v>1483.4</v>
      </c>
      <c r="O482" t="s">
        <v>31</v>
      </c>
      <c r="P482">
        <v>14.3</v>
      </c>
      <c r="Q482">
        <v>44.43</v>
      </c>
      <c r="R482">
        <v>1</v>
      </c>
      <c r="S482">
        <v>5</v>
      </c>
      <c r="T482">
        <v>6.45</v>
      </c>
    </row>
    <row r="483" spans="1:20">
      <c r="A483">
        <v>1482</v>
      </c>
      <c r="B483" s="1">
        <v>44678</v>
      </c>
      <c r="C483" t="s">
        <v>50</v>
      </c>
      <c r="D483" t="s">
        <v>48</v>
      </c>
      <c r="E483" t="s">
        <v>25</v>
      </c>
      <c r="F483" t="s">
        <v>33</v>
      </c>
      <c r="G483" t="s">
        <v>39</v>
      </c>
      <c r="H483">
        <v>17.760000000000002</v>
      </c>
      <c r="I483">
        <v>72</v>
      </c>
      <c r="J483">
        <f t="shared" si="14"/>
        <v>1278.72</v>
      </c>
      <c r="K483">
        <v>1364.03</v>
      </c>
      <c r="L483" s="29">
        <f>K483-((K483*P483)/100)</f>
        <v>1310.8328300000001</v>
      </c>
      <c r="M483" s="15">
        <f t="shared" si="15"/>
        <v>0.54491311451209223</v>
      </c>
      <c r="N483">
        <v>714.29</v>
      </c>
      <c r="O483" t="s">
        <v>38</v>
      </c>
      <c r="P483">
        <v>3.9</v>
      </c>
      <c r="Q483">
        <v>58.32</v>
      </c>
      <c r="R483">
        <v>3</v>
      </c>
      <c r="S483">
        <v>4</v>
      </c>
      <c r="T483">
        <v>5.9</v>
      </c>
    </row>
    <row r="484" spans="1:20">
      <c r="A484">
        <v>1483</v>
      </c>
      <c r="B484" s="1">
        <v>44679</v>
      </c>
      <c r="C484" t="s">
        <v>45</v>
      </c>
      <c r="D484" t="s">
        <v>18</v>
      </c>
      <c r="E484" t="s">
        <v>36</v>
      </c>
      <c r="F484" t="s">
        <v>20</v>
      </c>
      <c r="G484" t="s">
        <v>44</v>
      </c>
      <c r="H484">
        <v>39.869999999999997</v>
      </c>
      <c r="I484">
        <v>59</v>
      </c>
      <c r="J484">
        <f t="shared" si="14"/>
        <v>2352.33</v>
      </c>
      <c r="K484">
        <v>3293.01</v>
      </c>
      <c r="L484" s="29">
        <f>K484-((K484*P484)/100)</f>
        <v>3008.8232370000001</v>
      </c>
      <c r="M484" s="15">
        <f t="shared" si="15"/>
        <v>0.44173083471835733</v>
      </c>
      <c r="N484">
        <v>1329.09</v>
      </c>
      <c r="O484" t="s">
        <v>22</v>
      </c>
      <c r="P484">
        <v>8.6300000000000008</v>
      </c>
      <c r="Q484">
        <v>41.54</v>
      </c>
      <c r="R484">
        <v>1</v>
      </c>
      <c r="S484">
        <v>26</v>
      </c>
      <c r="T484">
        <v>5.05</v>
      </c>
    </row>
    <row r="485" spans="1:20">
      <c r="A485">
        <v>1484</v>
      </c>
      <c r="B485" s="1">
        <v>44680</v>
      </c>
      <c r="C485" t="s">
        <v>23</v>
      </c>
      <c r="D485" t="s">
        <v>49</v>
      </c>
      <c r="E485" t="s">
        <v>36</v>
      </c>
      <c r="F485" t="s">
        <v>20</v>
      </c>
      <c r="G485" t="s">
        <v>44</v>
      </c>
      <c r="H485">
        <v>45.02</v>
      </c>
      <c r="I485">
        <v>31</v>
      </c>
      <c r="J485">
        <f t="shared" si="14"/>
        <v>1395.6200000000001</v>
      </c>
      <c r="K485">
        <v>1634.34</v>
      </c>
      <c r="L485" s="29">
        <f>K485-((K485*P485)/100)</f>
        <v>1417.2996479999999</v>
      </c>
      <c r="M485" s="15">
        <f t="shared" si="15"/>
        <v>0.42781355435713764</v>
      </c>
      <c r="N485">
        <v>606.34</v>
      </c>
      <c r="O485" t="s">
        <v>38</v>
      </c>
      <c r="P485">
        <v>13.28</v>
      </c>
      <c r="Q485">
        <v>70.73</v>
      </c>
      <c r="R485">
        <v>4</v>
      </c>
      <c r="S485">
        <v>25</v>
      </c>
      <c r="T485">
        <v>2.94</v>
      </c>
    </row>
    <row r="486" spans="1:20">
      <c r="A486">
        <v>1485</v>
      </c>
      <c r="B486" s="1">
        <v>44681</v>
      </c>
      <c r="C486" t="s">
        <v>17</v>
      </c>
      <c r="D486" t="s">
        <v>48</v>
      </c>
      <c r="E486" t="s">
        <v>19</v>
      </c>
      <c r="F486" t="s">
        <v>26</v>
      </c>
      <c r="G486" t="s">
        <v>39</v>
      </c>
      <c r="H486">
        <v>41.12</v>
      </c>
      <c r="I486">
        <v>24</v>
      </c>
      <c r="J486">
        <f t="shared" si="14"/>
        <v>986.87999999999988</v>
      </c>
      <c r="K486">
        <v>3895.95</v>
      </c>
      <c r="L486" s="29">
        <f>K486-((K486*P486)/100)</f>
        <v>3768.5524349999996</v>
      </c>
      <c r="M486" s="15">
        <f t="shared" si="15"/>
        <v>9.9250310683284951E-2</v>
      </c>
      <c r="N486">
        <v>374.03</v>
      </c>
      <c r="O486" t="s">
        <v>31</v>
      </c>
      <c r="P486">
        <v>3.27</v>
      </c>
      <c r="Q486">
        <v>54.65</v>
      </c>
      <c r="R486">
        <v>2</v>
      </c>
      <c r="S486">
        <v>17</v>
      </c>
      <c r="T486">
        <v>6.63</v>
      </c>
    </row>
    <row r="487" spans="1:20">
      <c r="A487">
        <v>1486</v>
      </c>
      <c r="B487" s="1">
        <v>44682</v>
      </c>
      <c r="C487" t="s">
        <v>51</v>
      </c>
      <c r="D487" t="s">
        <v>48</v>
      </c>
      <c r="E487" t="s">
        <v>25</v>
      </c>
      <c r="F487" t="s">
        <v>33</v>
      </c>
      <c r="G487" t="s">
        <v>30</v>
      </c>
      <c r="H487">
        <v>26.26</v>
      </c>
      <c r="I487">
        <v>57</v>
      </c>
      <c r="J487">
        <f t="shared" si="14"/>
        <v>1496.8200000000002</v>
      </c>
      <c r="K487">
        <v>1391.57</v>
      </c>
      <c r="L487" s="29">
        <f>K487-((K487*P487)/100)</f>
        <v>1352.6060399999999</v>
      </c>
      <c r="M487" s="15">
        <f t="shared" si="15"/>
        <v>1.1080240333689477</v>
      </c>
      <c r="N487">
        <v>1498.72</v>
      </c>
      <c r="O487" t="s">
        <v>38</v>
      </c>
      <c r="P487">
        <v>2.8</v>
      </c>
      <c r="Q487">
        <v>19.82</v>
      </c>
      <c r="R487">
        <v>1</v>
      </c>
      <c r="S487">
        <v>18</v>
      </c>
      <c r="T487">
        <v>8.19</v>
      </c>
    </row>
    <row r="488" spans="1:20">
      <c r="A488">
        <v>1487</v>
      </c>
      <c r="B488" s="1">
        <v>44683</v>
      </c>
      <c r="C488" t="s">
        <v>46</v>
      </c>
      <c r="D488" t="s">
        <v>52</v>
      </c>
      <c r="E488" t="s">
        <v>19</v>
      </c>
      <c r="F488" t="s">
        <v>20</v>
      </c>
      <c r="G488" t="s">
        <v>47</v>
      </c>
      <c r="H488">
        <v>11.34</v>
      </c>
      <c r="I488">
        <v>47</v>
      </c>
      <c r="J488">
        <f t="shared" si="14"/>
        <v>532.98</v>
      </c>
      <c r="K488">
        <v>1038.32</v>
      </c>
      <c r="L488" s="29">
        <f>K488-((K488*P488)/100)</f>
        <v>845.29631199999994</v>
      </c>
      <c r="M488" s="15">
        <f t="shared" si="15"/>
        <v>0.70505453713608546</v>
      </c>
      <c r="N488">
        <v>595.98</v>
      </c>
      <c r="O488" t="s">
        <v>22</v>
      </c>
      <c r="P488">
        <v>18.59</v>
      </c>
      <c r="Q488">
        <v>52.17</v>
      </c>
      <c r="R488">
        <v>3</v>
      </c>
      <c r="S488">
        <v>26</v>
      </c>
      <c r="T488">
        <v>6.33</v>
      </c>
    </row>
    <row r="489" spans="1:20">
      <c r="A489">
        <v>1488</v>
      </c>
      <c r="B489" s="1">
        <v>44684</v>
      </c>
      <c r="C489" t="s">
        <v>45</v>
      </c>
      <c r="D489" t="s">
        <v>52</v>
      </c>
      <c r="E489" t="s">
        <v>36</v>
      </c>
      <c r="F489" t="s">
        <v>26</v>
      </c>
      <c r="G489" t="s">
        <v>44</v>
      </c>
      <c r="H489">
        <v>54.84</v>
      </c>
      <c r="I489">
        <v>77</v>
      </c>
      <c r="J489">
        <f t="shared" si="14"/>
        <v>4222.68</v>
      </c>
      <c r="K489">
        <v>2283.9</v>
      </c>
      <c r="L489" s="29">
        <f>K489-((K489*P489)/100)</f>
        <v>1897.0073400000001</v>
      </c>
      <c r="M489" s="15">
        <f t="shared" si="15"/>
        <v>0.58047218731372963</v>
      </c>
      <c r="N489">
        <v>1101.1600000000001</v>
      </c>
      <c r="O489" t="s">
        <v>22</v>
      </c>
      <c r="P489">
        <v>16.940000000000001</v>
      </c>
      <c r="Q489">
        <v>45.23</v>
      </c>
      <c r="R489">
        <v>2</v>
      </c>
      <c r="S489">
        <v>29</v>
      </c>
      <c r="T489">
        <v>9.59</v>
      </c>
    </row>
    <row r="490" spans="1:20">
      <c r="A490">
        <v>1489</v>
      </c>
      <c r="B490" s="1">
        <v>44685</v>
      </c>
      <c r="C490" t="s">
        <v>45</v>
      </c>
      <c r="D490" t="s">
        <v>43</v>
      </c>
      <c r="E490" t="s">
        <v>19</v>
      </c>
      <c r="F490" t="s">
        <v>20</v>
      </c>
      <c r="G490" t="s">
        <v>39</v>
      </c>
      <c r="H490">
        <v>66.569999999999993</v>
      </c>
      <c r="I490">
        <v>99</v>
      </c>
      <c r="J490">
        <f t="shared" si="14"/>
        <v>6590.4299999999994</v>
      </c>
      <c r="K490">
        <v>3437.33</v>
      </c>
      <c r="L490" s="29">
        <f>K490-((K490*P490)/100)</f>
        <v>3131.063897</v>
      </c>
      <c r="M490" s="15">
        <f t="shared" si="15"/>
        <v>0.28283038262122057</v>
      </c>
      <c r="N490">
        <v>885.56</v>
      </c>
      <c r="O490" t="s">
        <v>31</v>
      </c>
      <c r="P490">
        <v>8.91</v>
      </c>
      <c r="Q490">
        <v>43.66</v>
      </c>
      <c r="R490">
        <v>1</v>
      </c>
      <c r="S490">
        <v>15</v>
      </c>
      <c r="T490">
        <v>6.61</v>
      </c>
    </row>
    <row r="491" spans="1:20">
      <c r="A491">
        <v>1490</v>
      </c>
      <c r="B491" s="1">
        <v>44686</v>
      </c>
      <c r="C491" t="s">
        <v>32</v>
      </c>
      <c r="D491" t="s">
        <v>18</v>
      </c>
      <c r="E491" t="s">
        <v>36</v>
      </c>
      <c r="F491" t="s">
        <v>20</v>
      </c>
      <c r="G491" t="s">
        <v>30</v>
      </c>
      <c r="H491">
        <v>75.64</v>
      </c>
      <c r="I491">
        <v>44</v>
      </c>
      <c r="J491">
        <f t="shared" si="14"/>
        <v>3328.16</v>
      </c>
      <c r="K491">
        <v>3947.53</v>
      </c>
      <c r="L491" s="29">
        <f>K491-((K491*P491)/100)</f>
        <v>3723.7050490000001</v>
      </c>
      <c r="M491" s="15">
        <f t="shared" si="15"/>
        <v>0.19476300900759125</v>
      </c>
      <c r="N491">
        <v>725.24</v>
      </c>
      <c r="O491" t="s">
        <v>22</v>
      </c>
      <c r="P491">
        <v>5.67</v>
      </c>
      <c r="Q491">
        <v>67.16</v>
      </c>
      <c r="R491">
        <v>3</v>
      </c>
      <c r="S491">
        <v>27</v>
      </c>
      <c r="T491">
        <v>3.02</v>
      </c>
    </row>
    <row r="492" spans="1:20">
      <c r="A492">
        <v>1491</v>
      </c>
      <c r="B492" s="1">
        <v>44687</v>
      </c>
      <c r="C492" t="s">
        <v>45</v>
      </c>
      <c r="D492" t="s">
        <v>49</v>
      </c>
      <c r="E492" t="s">
        <v>36</v>
      </c>
      <c r="F492" t="s">
        <v>20</v>
      </c>
      <c r="G492" t="s">
        <v>41</v>
      </c>
      <c r="H492">
        <v>8.52</v>
      </c>
      <c r="I492">
        <v>12</v>
      </c>
      <c r="J492">
        <f t="shared" si="14"/>
        <v>102.24</v>
      </c>
      <c r="K492">
        <v>4318.75</v>
      </c>
      <c r="L492" s="29">
        <f>K492-((K492*P492)/100)</f>
        <v>3719.3074999999999</v>
      </c>
      <c r="M492" s="15">
        <f t="shared" si="15"/>
        <v>5.5397409329559333E-2</v>
      </c>
      <c r="N492">
        <v>206.04</v>
      </c>
      <c r="O492" t="s">
        <v>38</v>
      </c>
      <c r="P492">
        <v>13.88</v>
      </c>
      <c r="Q492">
        <v>42.15</v>
      </c>
      <c r="R492">
        <v>5</v>
      </c>
      <c r="S492">
        <v>13</v>
      </c>
      <c r="T492">
        <v>6.62</v>
      </c>
    </row>
    <row r="493" spans="1:20">
      <c r="A493">
        <v>1492</v>
      </c>
      <c r="B493" s="1">
        <v>44688</v>
      </c>
      <c r="C493" t="s">
        <v>35</v>
      </c>
      <c r="D493" t="s">
        <v>52</v>
      </c>
      <c r="E493" t="s">
        <v>19</v>
      </c>
      <c r="F493" t="s">
        <v>33</v>
      </c>
      <c r="G493" t="s">
        <v>39</v>
      </c>
      <c r="H493">
        <v>76.28</v>
      </c>
      <c r="I493">
        <v>15</v>
      </c>
      <c r="J493">
        <f t="shared" si="14"/>
        <v>1144.2</v>
      </c>
      <c r="K493">
        <v>1791.85</v>
      </c>
      <c r="L493" s="29">
        <f>K493-((K493*P493)/100)</f>
        <v>1609.0812999999998</v>
      </c>
      <c r="M493" s="15">
        <f t="shared" si="15"/>
        <v>0.8097850618237874</v>
      </c>
      <c r="N493">
        <v>1303.01</v>
      </c>
      <c r="O493" t="s">
        <v>38</v>
      </c>
      <c r="P493">
        <v>10.199999999999999</v>
      </c>
      <c r="Q493">
        <v>73.489999999999995</v>
      </c>
      <c r="R493">
        <v>3</v>
      </c>
      <c r="S493">
        <v>4</v>
      </c>
      <c r="T493">
        <v>6.91</v>
      </c>
    </row>
    <row r="494" spans="1:20">
      <c r="A494">
        <v>1493</v>
      </c>
      <c r="B494" s="1">
        <v>44689</v>
      </c>
      <c r="C494" t="s">
        <v>27</v>
      </c>
      <c r="D494" t="s">
        <v>40</v>
      </c>
      <c r="E494" t="s">
        <v>36</v>
      </c>
      <c r="F494" t="s">
        <v>33</v>
      </c>
      <c r="G494" t="s">
        <v>41</v>
      </c>
      <c r="H494">
        <v>33.33</v>
      </c>
      <c r="I494">
        <v>39</v>
      </c>
      <c r="J494">
        <f t="shared" si="14"/>
        <v>1299.8699999999999</v>
      </c>
      <c r="K494">
        <v>4004.93</v>
      </c>
      <c r="L494" s="29">
        <f>K494-((K494*P494)/100)</f>
        <v>3211.553367</v>
      </c>
      <c r="M494" s="15">
        <f t="shared" si="15"/>
        <v>0.17568756782860587</v>
      </c>
      <c r="N494">
        <v>564.23</v>
      </c>
      <c r="O494" t="s">
        <v>38</v>
      </c>
      <c r="P494">
        <v>19.809999999999999</v>
      </c>
      <c r="Q494">
        <v>36.07</v>
      </c>
      <c r="R494">
        <v>3</v>
      </c>
      <c r="S494">
        <v>28</v>
      </c>
      <c r="T494">
        <v>4.1500000000000004</v>
      </c>
    </row>
    <row r="495" spans="1:20">
      <c r="A495">
        <v>1494</v>
      </c>
      <c r="B495" s="1">
        <v>44690</v>
      </c>
      <c r="C495" t="s">
        <v>46</v>
      </c>
      <c r="D495" t="s">
        <v>48</v>
      </c>
      <c r="E495" t="s">
        <v>29</v>
      </c>
      <c r="F495" t="s">
        <v>33</v>
      </c>
      <c r="G495" t="s">
        <v>44</v>
      </c>
      <c r="H495">
        <v>60.84</v>
      </c>
      <c r="I495">
        <v>25</v>
      </c>
      <c r="J495">
        <f t="shared" si="14"/>
        <v>1521</v>
      </c>
      <c r="K495">
        <v>3019.62</v>
      </c>
      <c r="L495" s="29">
        <f>K495-((K495*P495)/100)</f>
        <v>2534.0651039999998</v>
      </c>
      <c r="M495" s="15">
        <f t="shared" si="15"/>
        <v>0.13181587145205406</v>
      </c>
      <c r="N495">
        <v>334.03</v>
      </c>
      <c r="O495" t="s">
        <v>31</v>
      </c>
      <c r="P495">
        <v>16.079999999999998</v>
      </c>
      <c r="Q495">
        <v>5.39</v>
      </c>
      <c r="R495">
        <v>4</v>
      </c>
      <c r="S495">
        <v>20</v>
      </c>
      <c r="T495">
        <v>1.75</v>
      </c>
    </row>
    <row r="496" spans="1:20">
      <c r="A496">
        <v>1495</v>
      </c>
      <c r="B496" s="1">
        <v>44691</v>
      </c>
      <c r="C496" t="s">
        <v>17</v>
      </c>
      <c r="D496" t="s">
        <v>48</v>
      </c>
      <c r="E496" t="s">
        <v>36</v>
      </c>
      <c r="F496" t="s">
        <v>33</v>
      </c>
      <c r="G496" t="s">
        <v>39</v>
      </c>
      <c r="H496">
        <v>24.29</v>
      </c>
      <c r="I496">
        <v>26</v>
      </c>
      <c r="J496">
        <f t="shared" si="14"/>
        <v>631.54</v>
      </c>
      <c r="K496">
        <v>3169.76</v>
      </c>
      <c r="L496" s="29">
        <f>K496-((K496*P496)/100)</f>
        <v>2761.4949120000001</v>
      </c>
      <c r="M496" s="15">
        <f t="shared" si="15"/>
        <v>0.3822060273996985</v>
      </c>
      <c r="N496">
        <v>1055.46</v>
      </c>
      <c r="O496" t="s">
        <v>31</v>
      </c>
      <c r="P496">
        <v>12.88</v>
      </c>
      <c r="Q496">
        <v>56.48</v>
      </c>
      <c r="R496">
        <v>1</v>
      </c>
      <c r="S496">
        <v>15</v>
      </c>
      <c r="T496">
        <v>7.43</v>
      </c>
    </row>
    <row r="497" spans="1:20">
      <c r="A497">
        <v>1496</v>
      </c>
      <c r="B497" s="1">
        <v>44692</v>
      </c>
      <c r="C497" t="s">
        <v>45</v>
      </c>
      <c r="D497" t="s">
        <v>49</v>
      </c>
      <c r="E497" t="s">
        <v>29</v>
      </c>
      <c r="F497" t="s">
        <v>33</v>
      </c>
      <c r="G497" t="s">
        <v>21</v>
      </c>
      <c r="H497">
        <v>46.88</v>
      </c>
      <c r="I497">
        <v>13</v>
      </c>
      <c r="J497">
        <f t="shared" si="14"/>
        <v>609.44000000000005</v>
      </c>
      <c r="K497">
        <v>1074.96</v>
      </c>
      <c r="L497" s="29">
        <f>K497-((K497*P497)/100)</f>
        <v>988.21072800000002</v>
      </c>
      <c r="M497" s="15">
        <f t="shared" si="15"/>
        <v>0.57359223487401767</v>
      </c>
      <c r="N497">
        <v>566.83000000000004</v>
      </c>
      <c r="O497" t="s">
        <v>31</v>
      </c>
      <c r="P497">
        <v>8.07</v>
      </c>
      <c r="Q497">
        <v>33.1</v>
      </c>
      <c r="R497">
        <v>1</v>
      </c>
      <c r="S497">
        <v>22</v>
      </c>
      <c r="T497">
        <v>9.92</v>
      </c>
    </row>
    <row r="498" spans="1:20">
      <c r="A498">
        <v>1497</v>
      </c>
      <c r="B498" s="1">
        <v>44693</v>
      </c>
      <c r="C498" t="s">
        <v>32</v>
      </c>
      <c r="D498" t="s">
        <v>28</v>
      </c>
      <c r="E498" t="s">
        <v>25</v>
      </c>
      <c r="F498" t="s">
        <v>26</v>
      </c>
      <c r="G498" t="s">
        <v>37</v>
      </c>
      <c r="H498">
        <v>10.14</v>
      </c>
      <c r="I498">
        <v>11</v>
      </c>
      <c r="J498">
        <f t="shared" si="14"/>
        <v>111.54</v>
      </c>
      <c r="K498">
        <v>2992.17</v>
      </c>
      <c r="L498" s="29">
        <f>K498-((K498*P498)/100)</f>
        <v>2648.3696669999999</v>
      </c>
      <c r="M498" s="15">
        <f t="shared" si="15"/>
        <v>0.21556658313742874</v>
      </c>
      <c r="N498">
        <v>570.9</v>
      </c>
      <c r="O498" t="s">
        <v>22</v>
      </c>
      <c r="P498">
        <v>11.49</v>
      </c>
      <c r="Q498">
        <v>36.85</v>
      </c>
      <c r="R498">
        <v>1</v>
      </c>
      <c r="S498">
        <v>2</v>
      </c>
      <c r="T498">
        <v>3.84</v>
      </c>
    </row>
    <row r="499" spans="1:20">
      <c r="A499">
        <v>1498</v>
      </c>
      <c r="B499" s="1">
        <v>44694</v>
      </c>
      <c r="C499" t="s">
        <v>45</v>
      </c>
      <c r="D499" t="s">
        <v>49</v>
      </c>
      <c r="E499" t="s">
        <v>19</v>
      </c>
      <c r="F499" t="s">
        <v>33</v>
      </c>
      <c r="G499" t="s">
        <v>30</v>
      </c>
      <c r="H499">
        <v>36.159999999999997</v>
      </c>
      <c r="I499">
        <v>93</v>
      </c>
      <c r="J499">
        <f t="shared" si="14"/>
        <v>3362.8799999999997</v>
      </c>
      <c r="K499">
        <v>2888.77</v>
      </c>
      <c r="L499" s="29">
        <f>K499-((K499*P499)/100)</f>
        <v>2622.1365289999999</v>
      </c>
      <c r="M499" s="15">
        <f t="shared" si="15"/>
        <v>2.3057533172407899E-2</v>
      </c>
      <c r="N499">
        <v>60.46</v>
      </c>
      <c r="O499" t="s">
        <v>38</v>
      </c>
      <c r="P499">
        <v>9.23</v>
      </c>
      <c r="Q499">
        <v>23.98</v>
      </c>
      <c r="R499">
        <v>1</v>
      </c>
      <c r="S499">
        <v>8</v>
      </c>
      <c r="T499">
        <v>5.59</v>
      </c>
    </row>
    <row r="500" spans="1:20">
      <c r="A500">
        <v>1499</v>
      </c>
      <c r="B500" s="1">
        <v>44695</v>
      </c>
      <c r="C500" t="s">
        <v>51</v>
      </c>
      <c r="D500" t="s">
        <v>24</v>
      </c>
      <c r="E500" t="s">
        <v>29</v>
      </c>
      <c r="F500" t="s">
        <v>26</v>
      </c>
      <c r="G500" t="s">
        <v>30</v>
      </c>
      <c r="H500">
        <v>22.18</v>
      </c>
      <c r="I500">
        <v>61</v>
      </c>
      <c r="J500">
        <f t="shared" si="14"/>
        <v>1352.98</v>
      </c>
      <c r="K500">
        <v>863.01</v>
      </c>
      <c r="L500" s="29">
        <f>K500-((K500*P500)/100)</f>
        <v>720.00924299999997</v>
      </c>
      <c r="M500" s="15">
        <f t="shared" si="15"/>
        <v>0.73169894014818926</v>
      </c>
      <c r="N500">
        <v>526.83000000000004</v>
      </c>
      <c r="O500" t="s">
        <v>31</v>
      </c>
      <c r="P500">
        <v>16.57</v>
      </c>
      <c r="Q500">
        <v>30.98</v>
      </c>
      <c r="R500">
        <v>5</v>
      </c>
      <c r="S500">
        <v>23</v>
      </c>
      <c r="T500">
        <v>6.26</v>
      </c>
    </row>
    <row r="501" spans="1:20">
      <c r="A501">
        <v>1500</v>
      </c>
      <c r="B501" s="1">
        <v>44696</v>
      </c>
      <c r="C501" t="s">
        <v>50</v>
      </c>
      <c r="D501" t="s">
        <v>28</v>
      </c>
      <c r="E501" t="s">
        <v>19</v>
      </c>
      <c r="F501" t="s">
        <v>20</v>
      </c>
      <c r="G501" t="s">
        <v>44</v>
      </c>
      <c r="H501">
        <v>76.900000000000006</v>
      </c>
      <c r="I501">
        <v>40</v>
      </c>
      <c r="J501">
        <f t="shared" si="14"/>
        <v>3076</v>
      </c>
      <c r="K501">
        <v>2352.44</v>
      </c>
      <c r="L501" s="29">
        <f>K501-((K501*P501)/100)</f>
        <v>1907.5935959999999</v>
      </c>
      <c r="M501" s="15">
        <f t="shared" si="15"/>
        <v>0.73568080902699784</v>
      </c>
      <c r="N501">
        <v>1403.38</v>
      </c>
      <c r="O501" t="s">
        <v>22</v>
      </c>
      <c r="P501">
        <v>18.91</v>
      </c>
      <c r="Q501">
        <v>89.55</v>
      </c>
      <c r="R501">
        <v>4</v>
      </c>
      <c r="S501">
        <v>22</v>
      </c>
      <c r="T501">
        <v>8.3699999999999992</v>
      </c>
    </row>
  </sheetData>
  <autoFilter ref="A1:T501" xr:uid="{63307858-AF89-4089-9C1D-63490C8B718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7310-A591-4408-AE90-5EEBBCB4C774}">
  <dimension ref="A1:Z39"/>
  <sheetViews>
    <sheetView topLeftCell="A13" zoomScale="90" zoomScaleNormal="90" workbookViewId="0">
      <selection activeCell="B39" sqref="B39"/>
    </sheetView>
  </sheetViews>
  <sheetFormatPr defaultRowHeight="14.4"/>
  <cols>
    <col min="2" max="2" width="182.6640625" bestFit="1" customWidth="1"/>
  </cols>
  <sheetData>
    <row r="1" spans="1:26" s="9" customFormat="1" ht="21">
      <c r="A1" s="24" t="s">
        <v>80</v>
      </c>
      <c r="B1" s="24"/>
      <c r="C1" s="11"/>
      <c r="D1" s="11"/>
      <c r="E1" s="11"/>
      <c r="F1" s="11"/>
      <c r="G1" s="11"/>
      <c r="H1" s="11"/>
      <c r="I1" s="11"/>
      <c r="J1" s="11"/>
      <c r="K1" s="11"/>
      <c r="L1" s="11"/>
      <c r="M1" s="11"/>
      <c r="N1" s="11"/>
      <c r="O1" s="11"/>
      <c r="P1" s="11"/>
      <c r="Q1" s="11"/>
      <c r="R1" s="11"/>
      <c r="S1" s="11"/>
      <c r="T1" s="11"/>
    </row>
    <row r="2" spans="1:26" ht="13.8" customHeight="1">
      <c r="A2" s="6"/>
      <c r="B2" s="7"/>
      <c r="C2" s="7"/>
      <c r="D2" s="7"/>
      <c r="E2" s="7"/>
      <c r="F2" s="7"/>
      <c r="G2" s="7"/>
      <c r="H2" s="7"/>
      <c r="I2" s="7"/>
      <c r="J2" s="7"/>
      <c r="K2" s="7"/>
      <c r="L2" s="7"/>
      <c r="M2" s="7"/>
      <c r="N2" s="7"/>
      <c r="O2" s="7"/>
      <c r="P2" s="7"/>
      <c r="Q2" s="7"/>
      <c r="R2" s="7"/>
      <c r="S2" s="7"/>
      <c r="T2" s="7"/>
      <c r="U2" s="7"/>
      <c r="V2" s="7"/>
      <c r="W2" s="7"/>
      <c r="X2" s="7"/>
      <c r="Y2" s="7"/>
    </row>
    <row r="3" spans="1:26" s="10" customFormat="1">
      <c r="B3" s="10" t="s">
        <v>81</v>
      </c>
      <c r="C3" s="7"/>
      <c r="D3" s="7"/>
      <c r="E3" s="7"/>
      <c r="F3" s="7"/>
      <c r="G3" s="7"/>
      <c r="H3" s="7"/>
      <c r="I3" s="7"/>
      <c r="J3" s="7"/>
      <c r="K3" s="7"/>
      <c r="L3" s="7"/>
      <c r="M3" s="7"/>
      <c r="N3" s="7"/>
      <c r="O3" s="7"/>
      <c r="P3" s="7"/>
      <c r="Q3" s="7"/>
      <c r="R3" s="7"/>
      <c r="S3" s="7"/>
      <c r="T3" s="7"/>
      <c r="U3" s="7"/>
      <c r="V3" s="7"/>
      <c r="W3" s="7"/>
      <c r="X3" s="7"/>
      <c r="Y3" s="7"/>
    </row>
    <row r="4" spans="1:26" s="10" customFormat="1">
      <c r="B4" s="10" t="s">
        <v>82</v>
      </c>
      <c r="C4" s="7"/>
      <c r="D4" s="7"/>
      <c r="E4" s="7"/>
      <c r="F4" s="7"/>
      <c r="G4" s="7"/>
      <c r="H4" s="7"/>
      <c r="I4" s="7"/>
      <c r="J4" s="7"/>
      <c r="K4" s="7"/>
      <c r="L4" s="7"/>
      <c r="M4" s="7"/>
      <c r="N4" s="7"/>
      <c r="O4" s="7"/>
      <c r="P4" s="7"/>
      <c r="Q4" s="7"/>
      <c r="R4" s="7"/>
      <c r="S4" s="7"/>
      <c r="T4" s="7"/>
      <c r="U4" s="7"/>
      <c r="V4" s="7"/>
      <c r="W4" s="7"/>
      <c r="X4" s="7"/>
      <c r="Y4" s="7"/>
      <c r="Z4" s="7"/>
    </row>
    <row r="5" spans="1:26" s="10" customFormat="1">
      <c r="B5" s="10" t="s">
        <v>83</v>
      </c>
      <c r="C5" s="7"/>
      <c r="D5" s="7"/>
      <c r="E5" s="7"/>
      <c r="F5" s="7"/>
      <c r="G5" s="7"/>
      <c r="H5" s="7"/>
      <c r="I5" s="7"/>
      <c r="J5" s="7"/>
      <c r="K5" s="7"/>
      <c r="L5" s="7"/>
      <c r="M5" s="7"/>
      <c r="N5" s="7"/>
      <c r="O5" s="7"/>
      <c r="P5" s="7"/>
      <c r="Q5" s="7"/>
      <c r="R5" s="7"/>
      <c r="S5" s="7"/>
      <c r="T5" s="7"/>
      <c r="U5" s="7"/>
      <c r="V5" s="7"/>
      <c r="W5" s="7"/>
      <c r="X5" s="7"/>
      <c r="Y5" s="7"/>
    </row>
    <row r="6" spans="1:26">
      <c r="A6" s="8"/>
      <c r="B6" s="7"/>
      <c r="C6" s="7"/>
      <c r="D6" s="7"/>
      <c r="E6" s="7"/>
      <c r="F6" s="7"/>
      <c r="G6" s="7"/>
      <c r="H6" s="7"/>
      <c r="I6" s="7"/>
      <c r="J6" s="7"/>
      <c r="K6" s="7"/>
      <c r="L6" s="7"/>
      <c r="M6" s="7"/>
      <c r="N6" s="7"/>
      <c r="O6" s="7"/>
      <c r="P6" s="7"/>
      <c r="Q6" s="7"/>
      <c r="R6" s="7"/>
      <c r="S6" s="7"/>
      <c r="T6" s="7"/>
      <c r="U6" s="7"/>
      <c r="V6" s="7"/>
      <c r="W6" s="7"/>
      <c r="X6" s="7"/>
      <c r="Y6" s="7"/>
    </row>
    <row r="8" spans="1:26" ht="18">
      <c r="B8" s="2" t="s">
        <v>53</v>
      </c>
    </row>
    <row r="9" spans="1:26">
      <c r="B9" s="3"/>
    </row>
    <row r="10" spans="1:26">
      <c r="B10" s="3" t="s">
        <v>54</v>
      </c>
    </row>
    <row r="11" spans="1:26">
      <c r="B11" s="3" t="s">
        <v>55</v>
      </c>
    </row>
    <row r="12" spans="1:26">
      <c r="B12" s="3" t="s">
        <v>56</v>
      </c>
    </row>
    <row r="13" spans="1:26">
      <c r="B13" s="3" t="s">
        <v>57</v>
      </c>
    </row>
    <row r="14" spans="1:26">
      <c r="B14" s="3" t="s">
        <v>58</v>
      </c>
    </row>
    <row r="15" spans="1:26">
      <c r="B15" s="3" t="s">
        <v>59</v>
      </c>
    </row>
    <row r="16" spans="1:26">
      <c r="B16" s="3" t="s">
        <v>60</v>
      </c>
    </row>
    <row r="17" spans="2:21">
      <c r="B17" s="3" t="s">
        <v>61</v>
      </c>
    </row>
    <row r="19" spans="2:21" ht="18">
      <c r="B19" s="2" t="s">
        <v>62</v>
      </c>
    </row>
    <row r="20" spans="2:21">
      <c r="B20" s="4"/>
      <c r="C20" s="5"/>
      <c r="D20" s="5"/>
      <c r="E20" s="5"/>
      <c r="F20" s="5"/>
      <c r="G20" s="5"/>
      <c r="H20" s="5"/>
      <c r="I20" s="5"/>
      <c r="J20" s="5"/>
      <c r="K20" s="5"/>
      <c r="L20" s="5"/>
      <c r="M20" s="5"/>
      <c r="N20" s="5"/>
      <c r="O20" s="5"/>
      <c r="P20" s="5"/>
      <c r="Q20" s="5"/>
      <c r="R20" s="5"/>
      <c r="S20" s="5"/>
      <c r="T20" s="5"/>
      <c r="U20" s="5"/>
    </row>
    <row r="21" spans="2:21">
      <c r="B21" s="3" t="s">
        <v>63</v>
      </c>
      <c r="U21" s="5"/>
    </row>
    <row r="22" spans="2:21">
      <c r="B22" s="3" t="s">
        <v>64</v>
      </c>
      <c r="U22" s="5"/>
    </row>
    <row r="23" spans="2:21">
      <c r="B23" s="3" t="s">
        <v>65</v>
      </c>
      <c r="U23" s="5"/>
    </row>
    <row r="24" spans="2:21">
      <c r="B24" s="3" t="s">
        <v>66</v>
      </c>
      <c r="U24" s="5"/>
    </row>
    <row r="25" spans="2:21">
      <c r="B25" s="3" t="s">
        <v>67</v>
      </c>
      <c r="U25" s="5"/>
    </row>
    <row r="26" spans="2:21">
      <c r="B26" s="3" t="s">
        <v>68</v>
      </c>
      <c r="U26" s="5"/>
    </row>
    <row r="27" spans="2:21">
      <c r="B27" s="3" t="s">
        <v>69</v>
      </c>
      <c r="U27" s="5"/>
    </row>
    <row r="28" spans="2:21">
      <c r="B28" s="3" t="s">
        <v>70</v>
      </c>
    </row>
    <row r="30" spans="2:21" ht="18">
      <c r="B30" s="2" t="s">
        <v>71</v>
      </c>
    </row>
    <row r="31" spans="2:21">
      <c r="B31" s="3"/>
    </row>
    <row r="32" spans="2:21">
      <c r="B32" s="3" t="s">
        <v>72</v>
      </c>
    </row>
    <row r="33" spans="2:2">
      <c r="B33" s="3" t="s">
        <v>73</v>
      </c>
    </row>
    <row r="34" spans="2:2">
      <c r="B34" s="3" t="s">
        <v>74</v>
      </c>
    </row>
    <row r="35" spans="2:2">
      <c r="B35" s="3" t="s">
        <v>75</v>
      </c>
    </row>
    <row r="36" spans="2:2">
      <c r="B36" s="3" t="s">
        <v>76</v>
      </c>
    </row>
    <row r="37" spans="2:2">
      <c r="B37" s="3" t="s">
        <v>77</v>
      </c>
    </row>
    <row r="38" spans="2:2">
      <c r="B38" s="3" t="s">
        <v>78</v>
      </c>
    </row>
    <row r="39" spans="2:2">
      <c r="B39" s="3" t="s">
        <v>79</v>
      </c>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232A3-B90C-4052-AD90-F6A8A6351B5C}">
  <dimension ref="A1:R560"/>
  <sheetViews>
    <sheetView topLeftCell="A539" workbookViewId="0">
      <selection activeCell="E556" sqref="E556"/>
    </sheetView>
  </sheetViews>
  <sheetFormatPr defaultRowHeight="14.4"/>
  <cols>
    <col min="1" max="1" width="7.6640625" customWidth="1"/>
    <col min="2" max="2" width="27.88671875" customWidth="1"/>
    <col min="3" max="3" width="23.5546875" bestFit="1" customWidth="1"/>
    <col min="4" max="4" width="12.5546875" bestFit="1" customWidth="1"/>
    <col min="5" max="5" width="23.33203125" bestFit="1" customWidth="1"/>
    <col min="11" max="11" width="19.77734375" customWidth="1"/>
    <col min="12" max="12" width="9.88671875" customWidth="1"/>
    <col min="18" max="18" width="13.5546875" customWidth="1"/>
  </cols>
  <sheetData>
    <row r="1" spans="1:18" ht="15" thickBot="1"/>
    <row r="2" spans="1:18" ht="15.6" thickTop="1" thickBot="1">
      <c r="A2">
        <v>1</v>
      </c>
      <c r="B2" s="25" t="s">
        <v>54</v>
      </c>
      <c r="C2" s="25"/>
      <c r="D2" s="25"/>
      <c r="E2" s="25"/>
      <c r="F2" s="25"/>
      <c r="G2" s="25"/>
      <c r="H2" s="25"/>
      <c r="I2" s="25"/>
      <c r="J2" s="25"/>
      <c r="K2" s="25"/>
      <c r="L2" s="25"/>
      <c r="M2" s="25"/>
      <c r="N2" s="25"/>
      <c r="O2" s="25"/>
      <c r="P2" s="25"/>
      <c r="Q2" s="25"/>
      <c r="R2" s="25"/>
    </row>
    <row r="3" spans="1:18" ht="15" thickTop="1">
      <c r="B3" s="20" t="s">
        <v>90</v>
      </c>
      <c r="C3" s="20"/>
    </row>
    <row r="4" spans="1:18">
      <c r="B4" s="20" t="s">
        <v>85</v>
      </c>
      <c r="C4" s="20" t="s">
        <v>86</v>
      </c>
    </row>
    <row r="5" spans="1:18">
      <c r="B5" s="20" t="s">
        <v>87</v>
      </c>
      <c r="C5" s="20" t="s">
        <v>88</v>
      </c>
    </row>
    <row r="6" spans="1:18">
      <c r="B6" s="20" t="s">
        <v>89</v>
      </c>
      <c r="C6" s="20" t="s">
        <v>9</v>
      </c>
    </row>
    <row r="7" spans="1:18">
      <c r="B7" s="13"/>
    </row>
    <row r="8" spans="1:18">
      <c r="B8" s="14">
        <f>SUMIF(Dataset!B2:B501,"&lt;1-1-22",Dataset!K2:K501)</f>
        <v>974311.36000000022</v>
      </c>
    </row>
    <row r="9" spans="1:18" ht="15" thickBot="1">
      <c r="B9" s="1"/>
    </row>
    <row r="10" spans="1:18" ht="15.6" thickTop="1" thickBot="1">
      <c r="A10">
        <v>2</v>
      </c>
      <c r="B10" s="25" t="s">
        <v>84</v>
      </c>
      <c r="C10" s="25"/>
      <c r="D10" s="25"/>
      <c r="E10" s="25"/>
      <c r="F10" s="25"/>
      <c r="G10" s="25"/>
      <c r="H10" s="25"/>
      <c r="I10" s="25"/>
      <c r="J10" s="25"/>
      <c r="K10" s="25"/>
      <c r="L10" s="25"/>
      <c r="M10" s="25"/>
      <c r="N10" s="25"/>
      <c r="O10" s="25"/>
      <c r="P10" s="25"/>
      <c r="Q10" s="25"/>
      <c r="R10" s="25"/>
    </row>
    <row r="11" spans="1:18" ht="15" thickTop="1">
      <c r="B11" s="1"/>
    </row>
    <row r="12" spans="1:18">
      <c r="B12" s="1" t="s">
        <v>94</v>
      </c>
    </row>
    <row r="13" spans="1:18">
      <c r="B13" t="s">
        <v>85</v>
      </c>
      <c r="C13" t="s">
        <v>91</v>
      </c>
    </row>
    <row r="14" spans="1:18">
      <c r="B14" s="1" t="s">
        <v>92</v>
      </c>
      <c r="C14" t="s">
        <v>38</v>
      </c>
    </row>
    <row r="15" spans="1:18">
      <c r="B15" s="1"/>
    </row>
    <row r="16" spans="1:18">
      <c r="B16" s="15">
        <f>+COUNTIF(Dataset!O6:O499,"Completed")</f>
        <v>185</v>
      </c>
    </row>
    <row r="17" spans="1:12">
      <c r="B17" s="14"/>
    </row>
    <row r="18" spans="1:12" ht="15" thickBot="1">
      <c r="B18" s="1"/>
    </row>
    <row r="19" spans="1:12" ht="15.6" thickTop="1" thickBot="1">
      <c r="A19">
        <v>3</v>
      </c>
      <c r="B19" s="25" t="s">
        <v>93</v>
      </c>
      <c r="C19" s="25"/>
      <c r="D19" s="25"/>
      <c r="E19" s="25"/>
      <c r="F19" s="25"/>
      <c r="G19" s="25"/>
      <c r="H19" s="25"/>
      <c r="I19" s="25"/>
      <c r="J19" s="25"/>
      <c r="K19" s="25"/>
      <c r="L19" s="25"/>
    </row>
    <row r="20" spans="1:12" ht="15" thickTop="1">
      <c r="B20" s="1"/>
    </row>
    <row r="21" spans="1:12">
      <c r="B21" s="1" t="s">
        <v>145</v>
      </c>
    </row>
    <row r="22" spans="1:12">
      <c r="B22" s="1" t="s">
        <v>95</v>
      </c>
      <c r="C22" t="s">
        <v>9</v>
      </c>
    </row>
    <row r="23" spans="1:12">
      <c r="B23" s="1" t="s">
        <v>98</v>
      </c>
      <c r="C23" t="s">
        <v>3</v>
      </c>
    </row>
    <row r="24" spans="1:12">
      <c r="B24" s="1" t="s">
        <v>97</v>
      </c>
      <c r="C24" t="s">
        <v>40</v>
      </c>
    </row>
    <row r="25" spans="1:12">
      <c r="B25" s="1" t="s">
        <v>99</v>
      </c>
      <c r="C25" t="s">
        <v>4</v>
      </c>
    </row>
    <row r="26" spans="1:12">
      <c r="B26" s="1" t="s">
        <v>100</v>
      </c>
      <c r="C26" t="s">
        <v>36</v>
      </c>
    </row>
    <row r="27" spans="1:12" ht="15" thickTop="1">
      <c r="B27" s="1"/>
    </row>
    <row r="28" spans="1:12">
      <c r="B28" s="15">
        <f>COUNTIFS(Dataset!D2:D501,Dataset!D463,Dataset!E2:E501,Dataset!E467)</f>
        <v>13</v>
      </c>
    </row>
    <row r="29" spans="1:12" ht="15" thickBot="1">
      <c r="B29" s="1"/>
    </row>
    <row r="30" spans="1:12" ht="15.6" thickTop="1" thickBot="1">
      <c r="A30">
        <v>4</v>
      </c>
      <c r="B30" s="25" t="s">
        <v>101</v>
      </c>
      <c r="C30" s="25"/>
      <c r="D30" s="25"/>
      <c r="E30" s="25"/>
      <c r="F30" s="25"/>
      <c r="G30" s="25"/>
      <c r="H30" s="25"/>
      <c r="I30" s="25"/>
      <c r="J30" s="25"/>
      <c r="K30" s="25"/>
    </row>
    <row r="31" spans="1:12" ht="15" thickTop="1">
      <c r="B31" s="1" t="s">
        <v>94</v>
      </c>
    </row>
    <row r="32" spans="1:12">
      <c r="B32" s="1" t="s">
        <v>96</v>
      </c>
      <c r="C32" t="s">
        <v>7</v>
      </c>
    </row>
    <row r="33" spans="1:11">
      <c r="B33" s="1" t="s">
        <v>102</v>
      </c>
      <c r="C33" t="s">
        <v>103</v>
      </c>
    </row>
    <row r="34" spans="1:11">
      <c r="B34" s="1"/>
    </row>
    <row r="35" spans="1:11">
      <c r="B35" s="14">
        <f>COUNTIF(Dataset!H2:H501,"&gt;=20")</f>
        <v>400</v>
      </c>
    </row>
    <row r="36" spans="1:11" ht="15" thickBot="1">
      <c r="B36" s="1"/>
    </row>
    <row r="37" spans="1:11" ht="15.6" thickTop="1" thickBot="1">
      <c r="A37">
        <v>5</v>
      </c>
      <c r="B37" s="25" t="s">
        <v>104</v>
      </c>
      <c r="C37" s="25"/>
      <c r="D37" s="25"/>
      <c r="E37" s="25"/>
      <c r="F37" s="25"/>
      <c r="G37" s="25"/>
      <c r="H37" s="25"/>
      <c r="I37" s="25"/>
      <c r="J37" s="25"/>
      <c r="K37" s="25"/>
    </row>
    <row r="38" spans="1:11" ht="15" thickTop="1">
      <c r="B38" s="1"/>
    </row>
    <row r="39" spans="1:11">
      <c r="B39" s="1" t="s">
        <v>94</v>
      </c>
    </row>
    <row r="40" spans="1:11">
      <c r="B40" t="s">
        <v>105</v>
      </c>
      <c r="C40" t="s">
        <v>14</v>
      </c>
    </row>
    <row r="41" spans="1:11">
      <c r="B41" s="1" t="s">
        <v>102</v>
      </c>
      <c r="C41" t="s">
        <v>106</v>
      </c>
    </row>
    <row r="42" spans="1:11">
      <c r="B42" s="14">
        <f>COUNTIFS(Dataset!R2:R501,"&gt;0",Dataset!R2:R501,"&lt;6")</f>
        <v>500</v>
      </c>
    </row>
    <row r="43" spans="1:11">
      <c r="B43" s="1"/>
    </row>
    <row r="44" spans="1:11">
      <c r="B44" s="1"/>
    </row>
    <row r="45" spans="1:11" ht="15" thickBot="1">
      <c r="B45" s="1"/>
    </row>
    <row r="46" spans="1:11" ht="15.6" thickTop="1" thickBot="1">
      <c r="A46">
        <v>6</v>
      </c>
      <c r="B46" s="25" t="s">
        <v>107</v>
      </c>
      <c r="C46" s="25"/>
      <c r="D46" s="25"/>
      <c r="E46" s="25"/>
      <c r="F46" s="25"/>
      <c r="G46" s="25"/>
      <c r="H46" s="25"/>
      <c r="I46" s="25"/>
      <c r="J46" s="25"/>
      <c r="K46" s="25"/>
    </row>
    <row r="47" spans="1:11" ht="15" thickTop="1">
      <c r="B47" s="1"/>
    </row>
    <row r="48" spans="1:11">
      <c r="B48" s="1"/>
    </row>
    <row r="49" spans="1:11">
      <c r="B49" s="16" t="s">
        <v>114</v>
      </c>
      <c r="C49" s="14">
        <f>AVERAGE(Dataset!R2:R501)</f>
        <v>2.99</v>
      </c>
    </row>
    <row r="50" spans="1:11" ht="13.8" customHeight="1"/>
    <row r="51" spans="1:11" ht="15" thickBot="1">
      <c r="B51" s="1"/>
    </row>
    <row r="52" spans="1:11" ht="15.6" thickTop="1" thickBot="1">
      <c r="A52">
        <v>7</v>
      </c>
      <c r="B52" s="25" t="s">
        <v>108</v>
      </c>
      <c r="C52" s="25"/>
      <c r="D52" s="25"/>
      <c r="E52" s="25"/>
      <c r="F52" s="25"/>
      <c r="G52" s="25"/>
      <c r="H52" s="25"/>
      <c r="I52" s="25"/>
      <c r="J52" s="25"/>
      <c r="K52" s="25"/>
    </row>
    <row r="53" spans="1:11" ht="15" thickTop="1"/>
    <row r="54" spans="1:11">
      <c r="B54" s="17" t="s">
        <v>110</v>
      </c>
      <c r="C54" s="12" t="s">
        <v>109</v>
      </c>
      <c r="D54" s="12" t="s">
        <v>111</v>
      </c>
      <c r="E54" s="12" t="s">
        <v>112</v>
      </c>
    </row>
    <row r="55" spans="1:11">
      <c r="B55" s="18" cm="1">
        <f t="array" ref="B55:B554">+Dataset!K2:K501</f>
        <v>2931.7</v>
      </c>
      <c r="C55" s="13" cm="1">
        <f t="array" ref="C55:C554">+Dataset!P2:P501</f>
        <v>12.58</v>
      </c>
      <c r="D55" s="13">
        <f>+B55*C55/100</f>
        <v>368.80786000000001</v>
      </c>
      <c r="E55" s="18">
        <f>+B55-D55</f>
        <v>2562.8921399999999</v>
      </c>
    </row>
    <row r="56" spans="1:11">
      <c r="B56" s="18">
        <v>2487.38</v>
      </c>
      <c r="C56" s="13">
        <v>10.39</v>
      </c>
      <c r="D56" s="13">
        <f t="shared" ref="D56:D119" si="0">+B56*C56/100</f>
        <v>258.438782</v>
      </c>
      <c r="E56" s="18">
        <f t="shared" ref="E56:E119" si="1">+B56-D56</f>
        <v>2228.9412179999999</v>
      </c>
    </row>
    <row r="57" spans="1:11">
      <c r="B57" s="18">
        <v>579.55999999999995</v>
      </c>
      <c r="C57" s="13">
        <v>10.27</v>
      </c>
      <c r="D57" s="13">
        <f t="shared" si="0"/>
        <v>59.520811999999999</v>
      </c>
      <c r="E57" s="18">
        <f t="shared" si="1"/>
        <v>520.03918799999997</v>
      </c>
    </row>
    <row r="58" spans="1:11">
      <c r="B58" s="18">
        <v>3869.33</v>
      </c>
      <c r="C58" s="13">
        <v>14.34</v>
      </c>
      <c r="D58" s="13">
        <f t="shared" si="0"/>
        <v>554.86192199999994</v>
      </c>
      <c r="E58" s="18">
        <f t="shared" si="1"/>
        <v>3314.4680779999999</v>
      </c>
    </row>
    <row r="59" spans="1:11">
      <c r="B59" s="18">
        <v>2513.1</v>
      </c>
      <c r="C59" s="13">
        <v>4.13</v>
      </c>
      <c r="D59" s="13">
        <f t="shared" si="0"/>
        <v>103.79102999999999</v>
      </c>
      <c r="E59" s="18">
        <f t="shared" si="1"/>
        <v>2409.30897</v>
      </c>
    </row>
    <row r="60" spans="1:11">
      <c r="B60" s="18">
        <v>1233.47</v>
      </c>
      <c r="C60" s="13">
        <v>14.23</v>
      </c>
      <c r="D60" s="13">
        <f t="shared" si="0"/>
        <v>175.52278100000001</v>
      </c>
      <c r="E60" s="18">
        <f t="shared" si="1"/>
        <v>1057.9472190000001</v>
      </c>
    </row>
    <row r="61" spans="1:11">
      <c r="B61" s="18">
        <v>2409.27</v>
      </c>
      <c r="C61" s="13">
        <v>4.17</v>
      </c>
      <c r="D61" s="13">
        <f t="shared" si="0"/>
        <v>100.466559</v>
      </c>
      <c r="E61" s="18">
        <f t="shared" si="1"/>
        <v>2308.803441</v>
      </c>
    </row>
    <row r="62" spans="1:11">
      <c r="B62" s="18">
        <v>1262.24</v>
      </c>
      <c r="C62" s="13">
        <v>1.88</v>
      </c>
      <c r="D62" s="13">
        <f t="shared" si="0"/>
        <v>23.730111999999998</v>
      </c>
      <c r="E62" s="18">
        <f t="shared" si="1"/>
        <v>1238.509888</v>
      </c>
    </row>
    <row r="63" spans="1:11">
      <c r="B63" s="18">
        <v>2594.84</v>
      </c>
      <c r="C63" s="13">
        <v>16.37</v>
      </c>
      <c r="D63" s="13">
        <f t="shared" si="0"/>
        <v>424.77530800000005</v>
      </c>
      <c r="E63" s="18">
        <f t="shared" si="1"/>
        <v>2170.0646919999999</v>
      </c>
    </row>
    <row r="64" spans="1:11">
      <c r="B64" s="18">
        <v>383.58</v>
      </c>
      <c r="C64" s="13">
        <v>2.95</v>
      </c>
      <c r="D64" s="13">
        <f t="shared" si="0"/>
        <v>11.31561</v>
      </c>
      <c r="E64" s="18">
        <f t="shared" si="1"/>
        <v>372.26438999999999</v>
      </c>
    </row>
    <row r="65" spans="2:5">
      <c r="B65" s="18">
        <v>2421.06</v>
      </c>
      <c r="C65" s="13">
        <v>1.7</v>
      </c>
      <c r="D65" s="13">
        <f t="shared" si="0"/>
        <v>41.158019999999993</v>
      </c>
      <c r="E65" s="18">
        <f t="shared" si="1"/>
        <v>2379.9019800000001</v>
      </c>
    </row>
    <row r="66" spans="2:5">
      <c r="B66" s="18">
        <v>2644.84</v>
      </c>
      <c r="C66" s="13">
        <v>16.11</v>
      </c>
      <c r="D66" s="13">
        <f t="shared" si="0"/>
        <v>426.08372400000002</v>
      </c>
      <c r="E66" s="18">
        <f t="shared" si="1"/>
        <v>2218.7562760000001</v>
      </c>
    </row>
    <row r="67" spans="2:5">
      <c r="B67" s="18">
        <v>2846.3</v>
      </c>
      <c r="C67" s="13">
        <v>15.08</v>
      </c>
      <c r="D67" s="13">
        <f t="shared" si="0"/>
        <v>429.22204000000005</v>
      </c>
      <c r="E67" s="18">
        <f t="shared" si="1"/>
        <v>2417.0779600000001</v>
      </c>
    </row>
    <row r="68" spans="2:5">
      <c r="B68" s="18">
        <v>1430.22</v>
      </c>
      <c r="C68" s="13">
        <v>5.9</v>
      </c>
      <c r="D68" s="13">
        <f t="shared" si="0"/>
        <v>84.382980000000003</v>
      </c>
      <c r="E68" s="18">
        <f t="shared" si="1"/>
        <v>1345.8370199999999</v>
      </c>
    </row>
    <row r="69" spans="2:5">
      <c r="B69" s="18">
        <v>4756.33</v>
      </c>
      <c r="C69" s="13">
        <v>15.54</v>
      </c>
      <c r="D69" s="13">
        <f t="shared" si="0"/>
        <v>739.13368200000002</v>
      </c>
      <c r="E69" s="18">
        <f t="shared" si="1"/>
        <v>4017.1963179999998</v>
      </c>
    </row>
    <row r="70" spans="2:5">
      <c r="B70" s="18">
        <v>2996.04</v>
      </c>
      <c r="C70" s="13">
        <v>16.899999999999999</v>
      </c>
      <c r="D70" s="13">
        <f t="shared" si="0"/>
        <v>506.33075999999994</v>
      </c>
      <c r="E70" s="18">
        <f t="shared" si="1"/>
        <v>2489.7092400000001</v>
      </c>
    </row>
    <row r="71" spans="2:5">
      <c r="B71" s="18">
        <v>4675.38</v>
      </c>
      <c r="C71" s="13">
        <v>19.510000000000002</v>
      </c>
      <c r="D71" s="13">
        <f t="shared" si="0"/>
        <v>912.16663800000015</v>
      </c>
      <c r="E71" s="18">
        <f t="shared" si="1"/>
        <v>3763.213362</v>
      </c>
    </row>
    <row r="72" spans="2:5">
      <c r="B72" s="18">
        <v>1258.78</v>
      </c>
      <c r="C72" s="13">
        <v>16.72</v>
      </c>
      <c r="D72" s="13">
        <f t="shared" si="0"/>
        <v>210.46801599999998</v>
      </c>
      <c r="E72" s="18">
        <f t="shared" si="1"/>
        <v>1048.3119839999999</v>
      </c>
    </row>
    <row r="73" spans="2:5">
      <c r="B73" s="18">
        <v>3250.21</v>
      </c>
      <c r="C73" s="13">
        <v>15.01</v>
      </c>
      <c r="D73" s="13">
        <f t="shared" si="0"/>
        <v>487.85652099999999</v>
      </c>
      <c r="E73" s="18">
        <f t="shared" si="1"/>
        <v>2762.3534789999999</v>
      </c>
    </row>
    <row r="74" spans="2:5">
      <c r="B74" s="18">
        <v>4361.46</v>
      </c>
      <c r="C74" s="13">
        <v>11.58</v>
      </c>
      <c r="D74" s="13">
        <f t="shared" si="0"/>
        <v>505.05706800000002</v>
      </c>
      <c r="E74" s="18">
        <f t="shared" si="1"/>
        <v>3856.402932</v>
      </c>
    </row>
    <row r="75" spans="2:5">
      <c r="B75" s="18">
        <v>335.07</v>
      </c>
      <c r="C75" s="13">
        <v>1.55</v>
      </c>
      <c r="D75" s="13">
        <f t="shared" si="0"/>
        <v>5.1935850000000006</v>
      </c>
      <c r="E75" s="18">
        <f t="shared" si="1"/>
        <v>329.87641500000001</v>
      </c>
    </row>
    <row r="76" spans="2:5">
      <c r="B76" s="18">
        <v>2532.33</v>
      </c>
      <c r="C76" s="13">
        <v>14.56</v>
      </c>
      <c r="D76" s="13">
        <f t="shared" si="0"/>
        <v>368.70724800000005</v>
      </c>
      <c r="E76" s="18">
        <f t="shared" si="1"/>
        <v>2163.6227519999998</v>
      </c>
    </row>
    <row r="77" spans="2:5">
      <c r="B77" s="18">
        <v>1804.39</v>
      </c>
      <c r="C77" s="13">
        <v>15.32</v>
      </c>
      <c r="D77" s="13">
        <f t="shared" si="0"/>
        <v>276.432548</v>
      </c>
      <c r="E77" s="18">
        <f t="shared" si="1"/>
        <v>1527.9574520000001</v>
      </c>
    </row>
    <row r="78" spans="2:5">
      <c r="B78" s="18">
        <v>3775.13</v>
      </c>
      <c r="C78" s="13">
        <v>12.75</v>
      </c>
      <c r="D78" s="13">
        <f t="shared" si="0"/>
        <v>481.32907499999999</v>
      </c>
      <c r="E78" s="18">
        <f t="shared" si="1"/>
        <v>3293.800925</v>
      </c>
    </row>
    <row r="79" spans="2:5">
      <c r="B79" s="18">
        <v>2690.69</v>
      </c>
      <c r="C79" s="13">
        <v>1.9</v>
      </c>
      <c r="D79" s="13">
        <f t="shared" si="0"/>
        <v>51.123109999999997</v>
      </c>
      <c r="E79" s="18">
        <f t="shared" si="1"/>
        <v>2639.5668900000001</v>
      </c>
    </row>
    <row r="80" spans="2:5">
      <c r="B80" s="18">
        <v>1061.44</v>
      </c>
      <c r="C80" s="13">
        <v>4.55</v>
      </c>
      <c r="D80" s="13">
        <f t="shared" si="0"/>
        <v>48.295519999999996</v>
      </c>
      <c r="E80" s="18">
        <f t="shared" si="1"/>
        <v>1013.14448</v>
      </c>
    </row>
    <row r="81" spans="2:5">
      <c r="B81" s="18">
        <v>1335.06</v>
      </c>
      <c r="C81" s="13">
        <v>7.44</v>
      </c>
      <c r="D81" s="13">
        <f t="shared" si="0"/>
        <v>99.328463999999997</v>
      </c>
      <c r="E81" s="18">
        <f t="shared" si="1"/>
        <v>1235.731536</v>
      </c>
    </row>
    <row r="82" spans="2:5">
      <c r="B82" s="18">
        <v>4242.71</v>
      </c>
      <c r="C82" s="13">
        <v>1.51</v>
      </c>
      <c r="D82" s="13">
        <f t="shared" si="0"/>
        <v>64.064920999999998</v>
      </c>
      <c r="E82" s="18">
        <f t="shared" si="1"/>
        <v>4178.6450789999999</v>
      </c>
    </row>
    <row r="83" spans="2:5">
      <c r="B83" s="18">
        <v>1620.03</v>
      </c>
      <c r="C83" s="13">
        <v>15.35</v>
      </c>
      <c r="D83" s="13">
        <f t="shared" si="0"/>
        <v>248.67460499999999</v>
      </c>
      <c r="E83" s="18">
        <f t="shared" si="1"/>
        <v>1371.355395</v>
      </c>
    </row>
    <row r="84" spans="2:5">
      <c r="B84" s="18">
        <v>1056.28</v>
      </c>
      <c r="C84" s="13">
        <v>3.77</v>
      </c>
      <c r="D84" s="13">
        <f t="shared" si="0"/>
        <v>39.821756000000001</v>
      </c>
      <c r="E84" s="18">
        <f t="shared" si="1"/>
        <v>1016.4582439999999</v>
      </c>
    </row>
    <row r="85" spans="2:5">
      <c r="B85" s="18">
        <v>2072.9499999999998</v>
      </c>
      <c r="C85" s="13">
        <v>3.84</v>
      </c>
      <c r="D85" s="13">
        <f t="shared" si="0"/>
        <v>79.601279999999988</v>
      </c>
      <c r="E85" s="18">
        <f t="shared" si="1"/>
        <v>1993.3487199999997</v>
      </c>
    </row>
    <row r="86" spans="2:5">
      <c r="B86" s="18">
        <v>4632.2</v>
      </c>
      <c r="C86" s="13">
        <v>11.85</v>
      </c>
      <c r="D86" s="13">
        <f t="shared" si="0"/>
        <v>548.91570000000002</v>
      </c>
      <c r="E86" s="18">
        <f t="shared" si="1"/>
        <v>4083.2842999999998</v>
      </c>
    </row>
    <row r="87" spans="2:5">
      <c r="B87" s="18">
        <v>3893.74</v>
      </c>
      <c r="C87" s="13">
        <v>7.5</v>
      </c>
      <c r="D87" s="13">
        <f t="shared" si="0"/>
        <v>292.03050000000002</v>
      </c>
      <c r="E87" s="18">
        <f t="shared" si="1"/>
        <v>3601.7094999999999</v>
      </c>
    </row>
    <row r="88" spans="2:5">
      <c r="B88" s="18">
        <v>2431</v>
      </c>
      <c r="C88" s="13">
        <v>18.690000000000001</v>
      </c>
      <c r="D88" s="13">
        <f t="shared" si="0"/>
        <v>454.35390000000007</v>
      </c>
      <c r="E88" s="18">
        <f t="shared" si="1"/>
        <v>1976.6460999999999</v>
      </c>
    </row>
    <row r="89" spans="2:5">
      <c r="B89" s="18">
        <v>1002.07</v>
      </c>
      <c r="C89" s="13">
        <v>13.58</v>
      </c>
      <c r="D89" s="13">
        <f t="shared" si="0"/>
        <v>136.08110600000001</v>
      </c>
      <c r="E89" s="18">
        <f t="shared" si="1"/>
        <v>865.98889400000007</v>
      </c>
    </row>
    <row r="90" spans="2:5">
      <c r="B90" s="18">
        <v>1438.57</v>
      </c>
      <c r="C90" s="13">
        <v>10.46</v>
      </c>
      <c r="D90" s="13">
        <f t="shared" si="0"/>
        <v>150.474422</v>
      </c>
      <c r="E90" s="18">
        <f t="shared" si="1"/>
        <v>1288.0955779999999</v>
      </c>
    </row>
    <row r="91" spans="2:5">
      <c r="B91" s="18">
        <v>4812.62</v>
      </c>
      <c r="C91" s="13">
        <v>12.37</v>
      </c>
      <c r="D91" s="13">
        <f t="shared" si="0"/>
        <v>595.3210939999999</v>
      </c>
      <c r="E91" s="18">
        <f t="shared" si="1"/>
        <v>4217.298906</v>
      </c>
    </row>
    <row r="92" spans="2:5">
      <c r="B92" s="18">
        <v>3098.12</v>
      </c>
      <c r="C92" s="13">
        <v>15.79</v>
      </c>
      <c r="D92" s="13">
        <f t="shared" si="0"/>
        <v>489.19314799999995</v>
      </c>
      <c r="E92" s="18">
        <f t="shared" si="1"/>
        <v>2608.9268520000001</v>
      </c>
    </row>
    <row r="93" spans="2:5">
      <c r="B93" s="18">
        <v>4467.16</v>
      </c>
      <c r="C93" s="13">
        <v>6.54</v>
      </c>
      <c r="D93" s="13">
        <f t="shared" si="0"/>
        <v>292.152264</v>
      </c>
      <c r="E93" s="18">
        <f t="shared" si="1"/>
        <v>4175.0077359999996</v>
      </c>
    </row>
    <row r="94" spans="2:5">
      <c r="B94" s="18">
        <v>3467.6</v>
      </c>
      <c r="C94" s="13">
        <v>0.55000000000000004</v>
      </c>
      <c r="D94" s="13">
        <f t="shared" si="0"/>
        <v>19.0718</v>
      </c>
      <c r="E94" s="18">
        <f t="shared" si="1"/>
        <v>3448.5281999999997</v>
      </c>
    </row>
    <row r="95" spans="2:5">
      <c r="B95" s="18">
        <v>3229.71</v>
      </c>
      <c r="C95" s="13">
        <v>11.32</v>
      </c>
      <c r="D95" s="13">
        <f t="shared" si="0"/>
        <v>365.60317200000003</v>
      </c>
      <c r="E95" s="18">
        <f t="shared" si="1"/>
        <v>2864.106828</v>
      </c>
    </row>
    <row r="96" spans="2:5">
      <c r="B96" s="18">
        <v>3417.82</v>
      </c>
      <c r="C96" s="13">
        <v>8.6999999999999993</v>
      </c>
      <c r="D96" s="13">
        <f t="shared" si="0"/>
        <v>297.35034000000002</v>
      </c>
      <c r="E96" s="18">
        <f t="shared" si="1"/>
        <v>3120.4696600000002</v>
      </c>
    </row>
    <row r="97" spans="2:5">
      <c r="B97" s="18">
        <v>3411.48</v>
      </c>
      <c r="C97" s="13">
        <v>10.09</v>
      </c>
      <c r="D97" s="13">
        <f t="shared" si="0"/>
        <v>344.21833200000003</v>
      </c>
      <c r="E97" s="18">
        <f t="shared" si="1"/>
        <v>3067.2616680000001</v>
      </c>
    </row>
    <row r="98" spans="2:5">
      <c r="B98" s="18">
        <v>344.42</v>
      </c>
      <c r="C98" s="13">
        <v>15.97</v>
      </c>
      <c r="D98" s="13">
        <f t="shared" si="0"/>
        <v>55.003874000000003</v>
      </c>
      <c r="E98" s="18">
        <f t="shared" si="1"/>
        <v>289.41612600000002</v>
      </c>
    </row>
    <row r="99" spans="2:5">
      <c r="B99" s="18">
        <v>337.16</v>
      </c>
      <c r="C99" s="13">
        <v>15.14</v>
      </c>
      <c r="D99" s="13">
        <f t="shared" si="0"/>
        <v>51.04602400000001</v>
      </c>
      <c r="E99" s="18">
        <f t="shared" si="1"/>
        <v>286.11397600000004</v>
      </c>
    </row>
    <row r="100" spans="2:5">
      <c r="B100" s="18">
        <v>1800.18</v>
      </c>
      <c r="C100" s="13">
        <v>5.84</v>
      </c>
      <c r="D100" s="13">
        <f t="shared" si="0"/>
        <v>105.130512</v>
      </c>
      <c r="E100" s="18">
        <f t="shared" si="1"/>
        <v>1695.0494880000001</v>
      </c>
    </row>
    <row r="101" spans="2:5">
      <c r="B101" s="18">
        <v>3081.78</v>
      </c>
      <c r="C101" s="13">
        <v>5.82</v>
      </c>
      <c r="D101" s="13">
        <f t="shared" si="0"/>
        <v>179.35959600000001</v>
      </c>
      <c r="E101" s="18">
        <f t="shared" si="1"/>
        <v>2902.4204040000004</v>
      </c>
    </row>
    <row r="102" spans="2:5">
      <c r="B102" s="18">
        <v>4447.1899999999996</v>
      </c>
      <c r="C102" s="13">
        <v>2.42</v>
      </c>
      <c r="D102" s="13">
        <f t="shared" si="0"/>
        <v>107.62199799999999</v>
      </c>
      <c r="E102" s="18">
        <f t="shared" si="1"/>
        <v>4339.568002</v>
      </c>
    </row>
    <row r="103" spans="2:5">
      <c r="B103" s="18">
        <v>1604.14</v>
      </c>
      <c r="C103" s="13">
        <v>11.76</v>
      </c>
      <c r="D103" s="13">
        <f t="shared" si="0"/>
        <v>188.64686400000002</v>
      </c>
      <c r="E103" s="18">
        <f t="shared" si="1"/>
        <v>1415.493136</v>
      </c>
    </row>
    <row r="104" spans="2:5">
      <c r="B104" s="18">
        <v>1646.07</v>
      </c>
      <c r="C104" s="13">
        <v>14.98</v>
      </c>
      <c r="D104" s="13">
        <f t="shared" si="0"/>
        <v>246.58128600000001</v>
      </c>
      <c r="E104" s="18">
        <f t="shared" si="1"/>
        <v>1399.4887139999998</v>
      </c>
    </row>
    <row r="105" spans="2:5">
      <c r="B105" s="18">
        <v>4739.46</v>
      </c>
      <c r="C105" s="13">
        <v>11.57</v>
      </c>
      <c r="D105" s="13">
        <f t="shared" si="0"/>
        <v>548.35552199999995</v>
      </c>
      <c r="E105" s="18">
        <f t="shared" si="1"/>
        <v>4191.1044780000002</v>
      </c>
    </row>
    <row r="106" spans="2:5">
      <c r="B106" s="18">
        <v>2554.08</v>
      </c>
      <c r="C106" s="13">
        <v>1.57</v>
      </c>
      <c r="D106" s="13">
        <f t="shared" si="0"/>
        <v>40.099055999999997</v>
      </c>
      <c r="E106" s="18">
        <f t="shared" si="1"/>
        <v>2513.9809439999999</v>
      </c>
    </row>
    <row r="107" spans="2:5">
      <c r="B107" s="18">
        <v>1516.36</v>
      </c>
      <c r="C107" s="13">
        <v>4.3499999999999996</v>
      </c>
      <c r="D107" s="13">
        <f t="shared" si="0"/>
        <v>65.961659999999995</v>
      </c>
      <c r="E107" s="18">
        <f t="shared" si="1"/>
        <v>1450.39834</v>
      </c>
    </row>
    <row r="108" spans="2:5">
      <c r="B108" s="18">
        <v>1771.19</v>
      </c>
      <c r="C108" s="13">
        <v>4.88</v>
      </c>
      <c r="D108" s="13">
        <f t="shared" si="0"/>
        <v>86.434072</v>
      </c>
      <c r="E108" s="18">
        <f t="shared" si="1"/>
        <v>1684.755928</v>
      </c>
    </row>
    <row r="109" spans="2:5">
      <c r="B109" s="18">
        <v>1421.68</v>
      </c>
      <c r="C109" s="13">
        <v>4.3099999999999996</v>
      </c>
      <c r="D109" s="13">
        <f t="shared" si="0"/>
        <v>61.274407999999994</v>
      </c>
      <c r="E109" s="18">
        <f t="shared" si="1"/>
        <v>1360.4055920000001</v>
      </c>
    </row>
    <row r="110" spans="2:5">
      <c r="B110" s="18">
        <v>3774.09</v>
      </c>
      <c r="C110" s="13">
        <v>15.59</v>
      </c>
      <c r="D110" s="13">
        <f t="shared" si="0"/>
        <v>588.38063099999999</v>
      </c>
      <c r="E110" s="18">
        <f t="shared" si="1"/>
        <v>3185.7093690000002</v>
      </c>
    </row>
    <row r="111" spans="2:5">
      <c r="B111" s="18">
        <v>4840.7299999999996</v>
      </c>
      <c r="C111" s="13">
        <v>13.12</v>
      </c>
      <c r="D111" s="13">
        <f t="shared" si="0"/>
        <v>635.10377599999993</v>
      </c>
      <c r="E111" s="18">
        <f t="shared" si="1"/>
        <v>4205.6262239999996</v>
      </c>
    </row>
    <row r="112" spans="2:5">
      <c r="B112" s="18">
        <v>4623.09</v>
      </c>
      <c r="C112" s="13">
        <v>10.08</v>
      </c>
      <c r="D112" s="13">
        <f t="shared" si="0"/>
        <v>466.00747200000006</v>
      </c>
      <c r="E112" s="18">
        <f t="shared" si="1"/>
        <v>4157.0825279999999</v>
      </c>
    </row>
    <row r="113" spans="2:5">
      <c r="B113" s="18">
        <v>4484.26</v>
      </c>
      <c r="C113" s="13">
        <v>16.64</v>
      </c>
      <c r="D113" s="13">
        <f t="shared" si="0"/>
        <v>746.18086400000004</v>
      </c>
      <c r="E113" s="18">
        <f t="shared" si="1"/>
        <v>3738.0791360000003</v>
      </c>
    </row>
    <row r="114" spans="2:5">
      <c r="B114" s="18">
        <v>2227.85</v>
      </c>
      <c r="C114" s="13">
        <v>9.42</v>
      </c>
      <c r="D114" s="13">
        <f t="shared" si="0"/>
        <v>209.86346999999998</v>
      </c>
      <c r="E114" s="18">
        <f t="shared" si="1"/>
        <v>2017.9865299999999</v>
      </c>
    </row>
    <row r="115" spans="2:5">
      <c r="B115" s="18">
        <v>3608.7</v>
      </c>
      <c r="C115" s="13">
        <v>2.96</v>
      </c>
      <c r="D115" s="13">
        <f t="shared" si="0"/>
        <v>106.81751999999999</v>
      </c>
      <c r="E115" s="18">
        <f t="shared" si="1"/>
        <v>3501.8824799999998</v>
      </c>
    </row>
    <row r="116" spans="2:5">
      <c r="B116" s="18">
        <v>2696.01</v>
      </c>
      <c r="C116" s="13">
        <v>5.52</v>
      </c>
      <c r="D116" s="13">
        <f t="shared" si="0"/>
        <v>148.81975199999999</v>
      </c>
      <c r="E116" s="18">
        <f t="shared" si="1"/>
        <v>2547.1902480000003</v>
      </c>
    </row>
    <row r="117" spans="2:5">
      <c r="B117" s="18">
        <v>4994.9799999999996</v>
      </c>
      <c r="C117" s="13">
        <v>12.74</v>
      </c>
      <c r="D117" s="13">
        <f t="shared" si="0"/>
        <v>636.3604519999999</v>
      </c>
      <c r="E117" s="18">
        <f t="shared" si="1"/>
        <v>4358.6195479999997</v>
      </c>
    </row>
    <row r="118" spans="2:5">
      <c r="B118" s="18">
        <v>2401.63</v>
      </c>
      <c r="C118" s="13">
        <v>18.100000000000001</v>
      </c>
      <c r="D118" s="13">
        <f t="shared" si="0"/>
        <v>434.69503000000003</v>
      </c>
      <c r="E118" s="18">
        <f t="shared" si="1"/>
        <v>1966.93497</v>
      </c>
    </row>
    <row r="119" spans="2:5">
      <c r="B119" s="18">
        <v>4901.09</v>
      </c>
      <c r="C119" s="13">
        <v>11.27</v>
      </c>
      <c r="D119" s="13">
        <f t="shared" si="0"/>
        <v>552.35284300000001</v>
      </c>
      <c r="E119" s="18">
        <f t="shared" si="1"/>
        <v>4348.7371570000005</v>
      </c>
    </row>
    <row r="120" spans="2:5">
      <c r="B120" s="18">
        <v>4749.41</v>
      </c>
      <c r="C120" s="13">
        <v>7.35</v>
      </c>
      <c r="D120" s="13">
        <f t="shared" ref="D120:D183" si="2">+B120*C120/100</f>
        <v>349.08163499999995</v>
      </c>
      <c r="E120" s="18">
        <f t="shared" ref="E120:E183" si="3">+B120-D120</f>
        <v>4400.3283650000003</v>
      </c>
    </row>
    <row r="121" spans="2:5">
      <c r="B121" s="18">
        <v>4314.57</v>
      </c>
      <c r="C121" s="13">
        <v>14.52</v>
      </c>
      <c r="D121" s="13">
        <f t="shared" si="2"/>
        <v>626.47556399999996</v>
      </c>
      <c r="E121" s="18">
        <f t="shared" si="3"/>
        <v>3688.0944359999999</v>
      </c>
    </row>
    <row r="122" spans="2:5">
      <c r="B122" s="18">
        <v>635.71</v>
      </c>
      <c r="C122" s="13">
        <v>18.489999999999998</v>
      </c>
      <c r="D122" s="13">
        <f t="shared" si="2"/>
        <v>117.542779</v>
      </c>
      <c r="E122" s="18">
        <f t="shared" si="3"/>
        <v>518.16722100000004</v>
      </c>
    </row>
    <row r="123" spans="2:5">
      <c r="B123" s="18">
        <v>2717.03</v>
      </c>
      <c r="C123" s="13">
        <v>10.039999999999999</v>
      </c>
      <c r="D123" s="13">
        <f t="shared" si="2"/>
        <v>272.78981199999998</v>
      </c>
      <c r="E123" s="18">
        <f t="shared" si="3"/>
        <v>2444.2401880000002</v>
      </c>
    </row>
    <row r="124" spans="2:5">
      <c r="B124" s="18">
        <v>2621.37</v>
      </c>
      <c r="C124" s="13">
        <v>18.5</v>
      </c>
      <c r="D124" s="13">
        <f t="shared" si="2"/>
        <v>484.95345000000003</v>
      </c>
      <c r="E124" s="18">
        <f t="shared" si="3"/>
        <v>2136.4165499999999</v>
      </c>
    </row>
    <row r="125" spans="2:5">
      <c r="B125" s="18">
        <v>2732.26</v>
      </c>
      <c r="C125" s="13">
        <v>10.75</v>
      </c>
      <c r="D125" s="13">
        <f t="shared" si="2"/>
        <v>293.71795000000003</v>
      </c>
      <c r="E125" s="18">
        <f t="shared" si="3"/>
        <v>2438.54205</v>
      </c>
    </row>
    <row r="126" spans="2:5">
      <c r="B126" s="18">
        <v>2327.65</v>
      </c>
      <c r="C126" s="13">
        <v>18.27</v>
      </c>
      <c r="D126" s="13">
        <f t="shared" si="2"/>
        <v>425.26165500000002</v>
      </c>
      <c r="E126" s="18">
        <f t="shared" si="3"/>
        <v>1902.3883450000001</v>
      </c>
    </row>
    <row r="127" spans="2:5">
      <c r="B127" s="18">
        <v>4493.09</v>
      </c>
      <c r="C127" s="13">
        <v>2.33</v>
      </c>
      <c r="D127" s="13">
        <f t="shared" si="2"/>
        <v>104.688997</v>
      </c>
      <c r="E127" s="18">
        <f t="shared" si="3"/>
        <v>4388.4010029999999</v>
      </c>
    </row>
    <row r="128" spans="2:5">
      <c r="B128" s="18">
        <v>3224.69</v>
      </c>
      <c r="C128" s="13">
        <v>2.96</v>
      </c>
      <c r="D128" s="13">
        <f t="shared" si="2"/>
        <v>95.450823999999997</v>
      </c>
      <c r="E128" s="18">
        <f t="shared" si="3"/>
        <v>3129.239176</v>
      </c>
    </row>
    <row r="129" spans="2:5">
      <c r="B129" s="18">
        <v>3102.58</v>
      </c>
      <c r="C129" s="13">
        <v>17.670000000000002</v>
      </c>
      <c r="D129" s="13">
        <f t="shared" si="2"/>
        <v>548.22588600000006</v>
      </c>
      <c r="E129" s="18">
        <f t="shared" si="3"/>
        <v>2554.3541139999998</v>
      </c>
    </row>
    <row r="130" spans="2:5">
      <c r="B130" s="18">
        <v>4730.22</v>
      </c>
      <c r="C130" s="13">
        <v>4.13</v>
      </c>
      <c r="D130" s="13">
        <f t="shared" si="2"/>
        <v>195.35808600000001</v>
      </c>
      <c r="E130" s="18">
        <f t="shared" si="3"/>
        <v>4534.8619140000001</v>
      </c>
    </row>
    <row r="131" spans="2:5">
      <c r="B131" s="18">
        <v>567.62</v>
      </c>
      <c r="C131" s="13">
        <v>15.15</v>
      </c>
      <c r="D131" s="13">
        <f t="shared" si="2"/>
        <v>85.994430000000008</v>
      </c>
      <c r="E131" s="18">
        <f t="shared" si="3"/>
        <v>481.62556999999998</v>
      </c>
    </row>
    <row r="132" spans="2:5">
      <c r="B132" s="18">
        <v>1601.16</v>
      </c>
      <c r="C132" s="13">
        <v>12.34</v>
      </c>
      <c r="D132" s="13">
        <f t="shared" si="2"/>
        <v>197.583144</v>
      </c>
      <c r="E132" s="18">
        <f t="shared" si="3"/>
        <v>1403.5768560000001</v>
      </c>
    </row>
    <row r="133" spans="2:5">
      <c r="B133" s="18">
        <v>1901.32</v>
      </c>
      <c r="C133" s="13">
        <v>5.92</v>
      </c>
      <c r="D133" s="13">
        <f t="shared" si="2"/>
        <v>112.558144</v>
      </c>
      <c r="E133" s="18">
        <f t="shared" si="3"/>
        <v>1788.7618559999999</v>
      </c>
    </row>
    <row r="134" spans="2:5">
      <c r="B134" s="18">
        <v>1154.6600000000001</v>
      </c>
      <c r="C134" s="13">
        <v>3.02</v>
      </c>
      <c r="D134" s="13">
        <f t="shared" si="2"/>
        <v>34.870732000000004</v>
      </c>
      <c r="E134" s="18">
        <f t="shared" si="3"/>
        <v>1119.789268</v>
      </c>
    </row>
    <row r="135" spans="2:5">
      <c r="B135" s="18">
        <v>2247.84</v>
      </c>
      <c r="C135" s="13">
        <v>11.51</v>
      </c>
      <c r="D135" s="13">
        <f t="shared" si="2"/>
        <v>258.726384</v>
      </c>
      <c r="E135" s="18">
        <f t="shared" si="3"/>
        <v>1989.1136160000001</v>
      </c>
    </row>
    <row r="136" spans="2:5">
      <c r="B136" s="18">
        <v>2103.0700000000002</v>
      </c>
      <c r="C136" s="13">
        <v>2.4700000000000002</v>
      </c>
      <c r="D136" s="13">
        <f t="shared" si="2"/>
        <v>51.94582900000001</v>
      </c>
      <c r="E136" s="18">
        <f t="shared" si="3"/>
        <v>2051.1241709999999</v>
      </c>
    </row>
    <row r="137" spans="2:5">
      <c r="B137" s="18">
        <v>1868.08</v>
      </c>
      <c r="C137" s="13">
        <v>10.87</v>
      </c>
      <c r="D137" s="13">
        <f t="shared" si="2"/>
        <v>203.06029599999999</v>
      </c>
      <c r="E137" s="18">
        <f t="shared" si="3"/>
        <v>1665.0197039999998</v>
      </c>
    </row>
    <row r="138" spans="2:5">
      <c r="B138" s="18">
        <v>2670.74</v>
      </c>
      <c r="C138" s="13">
        <v>7.86</v>
      </c>
      <c r="D138" s="13">
        <f t="shared" si="2"/>
        <v>209.920164</v>
      </c>
      <c r="E138" s="18">
        <f t="shared" si="3"/>
        <v>2460.8198359999997</v>
      </c>
    </row>
    <row r="139" spans="2:5">
      <c r="B139" s="18">
        <v>3108.29</v>
      </c>
      <c r="C139" s="13">
        <v>6.91</v>
      </c>
      <c r="D139" s="13">
        <f t="shared" si="2"/>
        <v>214.782839</v>
      </c>
      <c r="E139" s="18">
        <f t="shared" si="3"/>
        <v>2893.507161</v>
      </c>
    </row>
    <row r="140" spans="2:5">
      <c r="B140" s="18">
        <v>4772.12</v>
      </c>
      <c r="C140" s="13">
        <v>19.87</v>
      </c>
      <c r="D140" s="13">
        <f t="shared" si="2"/>
        <v>948.22024400000009</v>
      </c>
      <c r="E140" s="18">
        <f t="shared" si="3"/>
        <v>3823.8997559999998</v>
      </c>
    </row>
    <row r="141" spans="2:5">
      <c r="B141" s="18">
        <v>1988.45</v>
      </c>
      <c r="C141" s="13">
        <v>17.16</v>
      </c>
      <c r="D141" s="13">
        <f t="shared" si="2"/>
        <v>341.21802000000002</v>
      </c>
      <c r="E141" s="18">
        <f t="shared" si="3"/>
        <v>1647.23198</v>
      </c>
    </row>
    <row r="142" spans="2:5">
      <c r="B142" s="18">
        <v>2766.03</v>
      </c>
      <c r="C142" s="13">
        <v>11.86</v>
      </c>
      <c r="D142" s="13">
        <f t="shared" si="2"/>
        <v>328.05115799999999</v>
      </c>
      <c r="E142" s="18">
        <f t="shared" si="3"/>
        <v>2437.9788420000004</v>
      </c>
    </row>
    <row r="143" spans="2:5">
      <c r="B143" s="18">
        <v>3797.03</v>
      </c>
      <c r="C143" s="13">
        <v>18.11</v>
      </c>
      <c r="D143" s="13">
        <f t="shared" si="2"/>
        <v>687.64213300000006</v>
      </c>
      <c r="E143" s="18">
        <f t="shared" si="3"/>
        <v>3109.3878670000004</v>
      </c>
    </row>
    <row r="144" spans="2:5">
      <c r="B144" s="18">
        <v>1822.19</v>
      </c>
      <c r="C144" s="13">
        <v>12.82</v>
      </c>
      <c r="D144" s="13">
        <f t="shared" si="2"/>
        <v>233.604758</v>
      </c>
      <c r="E144" s="18">
        <f t="shared" si="3"/>
        <v>1588.5852420000001</v>
      </c>
    </row>
    <row r="145" spans="2:5">
      <c r="B145" s="18">
        <v>300.67</v>
      </c>
      <c r="C145" s="13">
        <v>14.01</v>
      </c>
      <c r="D145" s="13">
        <f t="shared" si="2"/>
        <v>42.123866999999997</v>
      </c>
      <c r="E145" s="18">
        <f t="shared" si="3"/>
        <v>258.546133</v>
      </c>
    </row>
    <row r="146" spans="2:5">
      <c r="B146" s="18">
        <v>2982.49</v>
      </c>
      <c r="C146" s="13">
        <v>11.74</v>
      </c>
      <c r="D146" s="13">
        <f t="shared" si="2"/>
        <v>350.14432599999998</v>
      </c>
      <c r="E146" s="18">
        <f t="shared" si="3"/>
        <v>2632.3456739999997</v>
      </c>
    </row>
    <row r="147" spans="2:5">
      <c r="B147" s="18">
        <v>1029.42</v>
      </c>
      <c r="C147" s="13">
        <v>5.0599999999999996</v>
      </c>
      <c r="D147" s="13">
        <f t="shared" si="2"/>
        <v>52.088652000000003</v>
      </c>
      <c r="E147" s="18">
        <f t="shared" si="3"/>
        <v>977.33134800000005</v>
      </c>
    </row>
    <row r="148" spans="2:5">
      <c r="B148" s="18">
        <v>2264.7199999999998</v>
      </c>
      <c r="C148" s="13">
        <v>11.83</v>
      </c>
      <c r="D148" s="13">
        <f t="shared" si="2"/>
        <v>267.91637599999996</v>
      </c>
      <c r="E148" s="18">
        <f t="shared" si="3"/>
        <v>1996.8036239999999</v>
      </c>
    </row>
    <row r="149" spans="2:5">
      <c r="B149" s="18">
        <v>1286.3800000000001</v>
      </c>
      <c r="C149" s="13">
        <v>6.33</v>
      </c>
      <c r="D149" s="13">
        <f t="shared" si="2"/>
        <v>81.427854000000011</v>
      </c>
      <c r="E149" s="18">
        <f t="shared" si="3"/>
        <v>1204.9521460000001</v>
      </c>
    </row>
    <row r="150" spans="2:5">
      <c r="B150" s="18">
        <v>1743.01</v>
      </c>
      <c r="C150" s="13">
        <v>1.28</v>
      </c>
      <c r="D150" s="13">
        <f t="shared" si="2"/>
        <v>22.310527999999998</v>
      </c>
      <c r="E150" s="18">
        <f t="shared" si="3"/>
        <v>1720.699472</v>
      </c>
    </row>
    <row r="151" spans="2:5">
      <c r="B151" s="18">
        <v>4173.74</v>
      </c>
      <c r="C151" s="13">
        <v>0.35</v>
      </c>
      <c r="D151" s="13">
        <f t="shared" si="2"/>
        <v>14.608089999999997</v>
      </c>
      <c r="E151" s="18">
        <f t="shared" si="3"/>
        <v>4159.1319100000001</v>
      </c>
    </row>
    <row r="152" spans="2:5">
      <c r="B152" s="18">
        <v>4684.16</v>
      </c>
      <c r="C152" s="13">
        <v>12.93</v>
      </c>
      <c r="D152" s="13">
        <f t="shared" si="2"/>
        <v>605.66188799999998</v>
      </c>
      <c r="E152" s="18">
        <f t="shared" si="3"/>
        <v>4078.4981119999998</v>
      </c>
    </row>
    <row r="153" spans="2:5">
      <c r="B153" s="18">
        <v>445.74</v>
      </c>
      <c r="C153" s="13">
        <v>17.46</v>
      </c>
      <c r="D153" s="13">
        <f t="shared" si="2"/>
        <v>77.826204000000004</v>
      </c>
      <c r="E153" s="18">
        <f t="shared" si="3"/>
        <v>367.91379599999999</v>
      </c>
    </row>
    <row r="154" spans="2:5">
      <c r="B154" s="18">
        <v>2989.6</v>
      </c>
      <c r="C154" s="13">
        <v>2.88</v>
      </c>
      <c r="D154" s="13">
        <f t="shared" si="2"/>
        <v>86.10047999999999</v>
      </c>
      <c r="E154" s="18">
        <f t="shared" si="3"/>
        <v>2903.4995199999998</v>
      </c>
    </row>
    <row r="155" spans="2:5">
      <c r="B155" s="18">
        <v>1442.96</v>
      </c>
      <c r="C155" s="13">
        <v>15.16</v>
      </c>
      <c r="D155" s="13">
        <f t="shared" si="2"/>
        <v>218.752736</v>
      </c>
      <c r="E155" s="18">
        <f t="shared" si="3"/>
        <v>1224.2072640000001</v>
      </c>
    </row>
    <row r="156" spans="2:5">
      <c r="B156" s="18">
        <v>1699.4</v>
      </c>
      <c r="C156" s="13">
        <v>12.92</v>
      </c>
      <c r="D156" s="13">
        <f t="shared" si="2"/>
        <v>219.56247999999999</v>
      </c>
      <c r="E156" s="18">
        <f t="shared" si="3"/>
        <v>1479.83752</v>
      </c>
    </row>
    <row r="157" spans="2:5">
      <c r="B157" s="18">
        <v>1269.9000000000001</v>
      </c>
      <c r="C157" s="13">
        <v>14.69</v>
      </c>
      <c r="D157" s="13">
        <f t="shared" si="2"/>
        <v>186.54831000000001</v>
      </c>
      <c r="E157" s="18">
        <f t="shared" si="3"/>
        <v>1083.35169</v>
      </c>
    </row>
    <row r="158" spans="2:5">
      <c r="B158" s="18">
        <v>3772.99</v>
      </c>
      <c r="C158" s="13">
        <v>8.36</v>
      </c>
      <c r="D158" s="13">
        <f t="shared" si="2"/>
        <v>315.42196399999995</v>
      </c>
      <c r="E158" s="18">
        <f t="shared" si="3"/>
        <v>3457.5680359999997</v>
      </c>
    </row>
    <row r="159" spans="2:5">
      <c r="B159" s="18">
        <v>523.79</v>
      </c>
      <c r="C159" s="13">
        <v>0.94</v>
      </c>
      <c r="D159" s="13">
        <f t="shared" si="2"/>
        <v>4.9236259999999996</v>
      </c>
      <c r="E159" s="18">
        <f t="shared" si="3"/>
        <v>518.86637399999995</v>
      </c>
    </row>
    <row r="160" spans="2:5">
      <c r="B160" s="18">
        <v>4149.2700000000004</v>
      </c>
      <c r="C160" s="13">
        <v>18.71</v>
      </c>
      <c r="D160" s="13">
        <f t="shared" si="2"/>
        <v>776.32841700000006</v>
      </c>
      <c r="E160" s="18">
        <f t="shared" si="3"/>
        <v>3372.9415830000003</v>
      </c>
    </row>
    <row r="161" spans="2:5">
      <c r="B161" s="18">
        <v>3525.43</v>
      </c>
      <c r="C161" s="13">
        <v>1.25</v>
      </c>
      <c r="D161" s="13">
        <f t="shared" si="2"/>
        <v>44.067874999999994</v>
      </c>
      <c r="E161" s="18">
        <f t="shared" si="3"/>
        <v>3481.3621249999997</v>
      </c>
    </row>
    <row r="162" spans="2:5">
      <c r="B162" s="18">
        <v>4045.8</v>
      </c>
      <c r="C162" s="13">
        <v>2.27</v>
      </c>
      <c r="D162" s="13">
        <f t="shared" si="2"/>
        <v>91.839660000000009</v>
      </c>
      <c r="E162" s="18">
        <f t="shared" si="3"/>
        <v>3953.9603400000001</v>
      </c>
    </row>
    <row r="163" spans="2:5">
      <c r="B163" s="18">
        <v>3865.36</v>
      </c>
      <c r="C163" s="13">
        <v>19.73</v>
      </c>
      <c r="D163" s="13">
        <f t="shared" si="2"/>
        <v>762.63552800000002</v>
      </c>
      <c r="E163" s="18">
        <f t="shared" si="3"/>
        <v>3102.7244719999999</v>
      </c>
    </row>
    <row r="164" spans="2:5">
      <c r="B164" s="18">
        <v>3240.77</v>
      </c>
      <c r="C164" s="13">
        <v>5.39</v>
      </c>
      <c r="D164" s="13">
        <f t="shared" si="2"/>
        <v>174.677503</v>
      </c>
      <c r="E164" s="18">
        <f t="shared" si="3"/>
        <v>3066.0924970000001</v>
      </c>
    </row>
    <row r="165" spans="2:5">
      <c r="B165" s="18">
        <v>2422.73</v>
      </c>
      <c r="C165" s="13">
        <v>5.62</v>
      </c>
      <c r="D165" s="13">
        <f t="shared" si="2"/>
        <v>136.15742599999999</v>
      </c>
      <c r="E165" s="18">
        <f t="shared" si="3"/>
        <v>2286.5725739999998</v>
      </c>
    </row>
    <row r="166" spans="2:5">
      <c r="B166" s="18">
        <v>2034.04</v>
      </c>
      <c r="C166" s="13">
        <v>2.4300000000000002</v>
      </c>
      <c r="D166" s="13">
        <f t="shared" si="2"/>
        <v>49.427171999999999</v>
      </c>
      <c r="E166" s="18">
        <f t="shared" si="3"/>
        <v>1984.612828</v>
      </c>
    </row>
    <row r="167" spans="2:5">
      <c r="B167" s="18">
        <v>343.57</v>
      </c>
      <c r="C167" s="13">
        <v>5.23</v>
      </c>
      <c r="D167" s="13">
        <f t="shared" si="2"/>
        <v>17.968710999999999</v>
      </c>
      <c r="E167" s="18">
        <f t="shared" si="3"/>
        <v>325.60128900000001</v>
      </c>
    </row>
    <row r="168" spans="2:5">
      <c r="B168" s="18">
        <v>4583.41</v>
      </c>
      <c r="C168" s="13">
        <v>3.09</v>
      </c>
      <c r="D168" s="13">
        <f t="shared" si="2"/>
        <v>141.62736899999999</v>
      </c>
      <c r="E168" s="18">
        <f t="shared" si="3"/>
        <v>4441.782631</v>
      </c>
    </row>
    <row r="169" spans="2:5">
      <c r="B169" s="18">
        <v>416.31</v>
      </c>
      <c r="C169" s="13">
        <v>8.9600000000000009</v>
      </c>
      <c r="D169" s="13">
        <f t="shared" si="2"/>
        <v>37.301376000000005</v>
      </c>
      <c r="E169" s="18">
        <f t="shared" si="3"/>
        <v>379.008624</v>
      </c>
    </row>
    <row r="170" spans="2:5">
      <c r="B170" s="18">
        <v>3364.12</v>
      </c>
      <c r="C170" s="13">
        <v>7.4</v>
      </c>
      <c r="D170" s="13">
        <f t="shared" si="2"/>
        <v>248.94488000000001</v>
      </c>
      <c r="E170" s="18">
        <f t="shared" si="3"/>
        <v>3115.1751199999999</v>
      </c>
    </row>
    <row r="171" spans="2:5">
      <c r="B171" s="18">
        <v>2422.44</v>
      </c>
      <c r="C171" s="13">
        <v>6.59</v>
      </c>
      <c r="D171" s="13">
        <f t="shared" si="2"/>
        <v>159.63879600000001</v>
      </c>
      <c r="E171" s="18">
        <f t="shared" si="3"/>
        <v>2262.8012039999999</v>
      </c>
    </row>
    <row r="172" spans="2:5">
      <c r="B172" s="18">
        <v>4525.28</v>
      </c>
      <c r="C172" s="13">
        <v>8.5</v>
      </c>
      <c r="D172" s="13">
        <f t="shared" si="2"/>
        <v>384.64879999999999</v>
      </c>
      <c r="E172" s="18">
        <f t="shared" si="3"/>
        <v>4140.6311999999998</v>
      </c>
    </row>
    <row r="173" spans="2:5">
      <c r="B173" s="18">
        <v>4244.8500000000004</v>
      </c>
      <c r="C173" s="13">
        <v>12.37</v>
      </c>
      <c r="D173" s="13">
        <f t="shared" si="2"/>
        <v>525.08794499999999</v>
      </c>
      <c r="E173" s="18">
        <f t="shared" si="3"/>
        <v>3719.7620550000001</v>
      </c>
    </row>
    <row r="174" spans="2:5">
      <c r="B174" s="18">
        <v>2979.58</v>
      </c>
      <c r="C174" s="13">
        <v>1.62</v>
      </c>
      <c r="D174" s="13">
        <f t="shared" si="2"/>
        <v>48.269196000000001</v>
      </c>
      <c r="E174" s="18">
        <f t="shared" si="3"/>
        <v>2931.3108039999997</v>
      </c>
    </row>
    <row r="175" spans="2:5">
      <c r="B175" s="18">
        <v>4810.62</v>
      </c>
      <c r="C175" s="13">
        <v>11.02</v>
      </c>
      <c r="D175" s="13">
        <f t="shared" si="2"/>
        <v>530.13032399999997</v>
      </c>
      <c r="E175" s="18">
        <f t="shared" si="3"/>
        <v>4280.4896760000001</v>
      </c>
    </row>
    <row r="176" spans="2:5">
      <c r="B176" s="18">
        <v>4617.28</v>
      </c>
      <c r="C176" s="13">
        <v>1.23</v>
      </c>
      <c r="D176" s="13">
        <f t="shared" si="2"/>
        <v>56.792543999999999</v>
      </c>
      <c r="E176" s="18">
        <f t="shared" si="3"/>
        <v>4560.4874559999998</v>
      </c>
    </row>
    <row r="177" spans="2:5">
      <c r="B177" s="18">
        <v>1167.9100000000001</v>
      </c>
      <c r="C177" s="13">
        <v>13.63</v>
      </c>
      <c r="D177" s="13">
        <f t="shared" si="2"/>
        <v>159.18613300000004</v>
      </c>
      <c r="E177" s="18">
        <f t="shared" si="3"/>
        <v>1008.723867</v>
      </c>
    </row>
    <row r="178" spans="2:5">
      <c r="B178" s="18">
        <v>4656.2</v>
      </c>
      <c r="C178" s="13">
        <v>9.34</v>
      </c>
      <c r="D178" s="13">
        <f t="shared" si="2"/>
        <v>434.88907999999998</v>
      </c>
      <c r="E178" s="18">
        <f t="shared" si="3"/>
        <v>4221.3109199999999</v>
      </c>
    </row>
    <row r="179" spans="2:5">
      <c r="B179" s="18">
        <v>4256.45</v>
      </c>
      <c r="C179" s="13">
        <v>7.54</v>
      </c>
      <c r="D179" s="13">
        <f t="shared" si="2"/>
        <v>320.93633</v>
      </c>
      <c r="E179" s="18">
        <f t="shared" si="3"/>
        <v>3935.5136699999998</v>
      </c>
    </row>
    <row r="180" spans="2:5">
      <c r="B180" s="18">
        <v>552.91999999999996</v>
      </c>
      <c r="C180" s="13">
        <v>5.74</v>
      </c>
      <c r="D180" s="13">
        <f t="shared" si="2"/>
        <v>31.737608000000002</v>
      </c>
      <c r="E180" s="18">
        <f t="shared" si="3"/>
        <v>521.18239199999994</v>
      </c>
    </row>
    <row r="181" spans="2:5">
      <c r="B181" s="18">
        <v>4065.04</v>
      </c>
      <c r="C181" s="13">
        <v>2.39</v>
      </c>
      <c r="D181" s="13">
        <f t="shared" si="2"/>
        <v>97.15445600000001</v>
      </c>
      <c r="E181" s="18">
        <f t="shared" si="3"/>
        <v>3967.8855439999998</v>
      </c>
    </row>
    <row r="182" spans="2:5">
      <c r="B182" s="18">
        <v>4693.7299999999996</v>
      </c>
      <c r="C182" s="13">
        <v>9.32</v>
      </c>
      <c r="D182" s="13">
        <f t="shared" si="2"/>
        <v>437.45563599999991</v>
      </c>
      <c r="E182" s="18">
        <f t="shared" si="3"/>
        <v>4256.2743639999999</v>
      </c>
    </row>
    <row r="183" spans="2:5">
      <c r="B183" s="18">
        <v>2532.25</v>
      </c>
      <c r="C183" s="13">
        <v>1.1200000000000001</v>
      </c>
      <c r="D183" s="13">
        <f t="shared" si="2"/>
        <v>28.361200000000004</v>
      </c>
      <c r="E183" s="18">
        <f t="shared" si="3"/>
        <v>2503.8888000000002</v>
      </c>
    </row>
    <row r="184" spans="2:5">
      <c r="B184" s="18">
        <v>580.69000000000005</v>
      </c>
      <c r="C184" s="13">
        <v>10.14</v>
      </c>
      <c r="D184" s="13">
        <f t="shared" ref="D184:D247" si="4">+B184*C184/100</f>
        <v>58.881966000000013</v>
      </c>
      <c r="E184" s="18">
        <f t="shared" ref="E184:E247" si="5">+B184-D184</f>
        <v>521.80803400000002</v>
      </c>
    </row>
    <row r="185" spans="2:5">
      <c r="B185" s="18">
        <v>593.33000000000004</v>
      </c>
      <c r="C185" s="13">
        <v>15.33</v>
      </c>
      <c r="D185" s="13">
        <f t="shared" si="4"/>
        <v>90.95748900000001</v>
      </c>
      <c r="E185" s="18">
        <f t="shared" si="5"/>
        <v>502.37251100000003</v>
      </c>
    </row>
    <row r="186" spans="2:5">
      <c r="B186" s="18">
        <v>4471.75</v>
      </c>
      <c r="C186" s="13">
        <v>1.7</v>
      </c>
      <c r="D186" s="13">
        <f t="shared" si="4"/>
        <v>76.019749999999988</v>
      </c>
      <c r="E186" s="18">
        <f t="shared" si="5"/>
        <v>4395.7302499999996</v>
      </c>
    </row>
    <row r="187" spans="2:5">
      <c r="B187" s="18">
        <v>1486.93</v>
      </c>
      <c r="C187" s="13">
        <v>13.69</v>
      </c>
      <c r="D187" s="13">
        <f t="shared" si="4"/>
        <v>203.56071700000001</v>
      </c>
      <c r="E187" s="18">
        <f t="shared" si="5"/>
        <v>1283.369283</v>
      </c>
    </row>
    <row r="188" spans="2:5">
      <c r="B188" s="18">
        <v>2036.8</v>
      </c>
      <c r="C188" s="13">
        <v>8.93</v>
      </c>
      <c r="D188" s="13">
        <f t="shared" si="4"/>
        <v>181.88623999999999</v>
      </c>
      <c r="E188" s="18">
        <f t="shared" si="5"/>
        <v>1854.9137599999999</v>
      </c>
    </row>
    <row r="189" spans="2:5">
      <c r="B189" s="18">
        <v>1536.32</v>
      </c>
      <c r="C189" s="13">
        <v>15.5</v>
      </c>
      <c r="D189" s="13">
        <f t="shared" si="4"/>
        <v>238.12959999999998</v>
      </c>
      <c r="E189" s="18">
        <f t="shared" si="5"/>
        <v>1298.1904</v>
      </c>
    </row>
    <row r="190" spans="2:5">
      <c r="B190" s="18">
        <v>2174.16</v>
      </c>
      <c r="C190" s="13">
        <v>14.85</v>
      </c>
      <c r="D190" s="13">
        <f t="shared" si="4"/>
        <v>322.86275999999998</v>
      </c>
      <c r="E190" s="18">
        <f t="shared" si="5"/>
        <v>1851.2972399999999</v>
      </c>
    </row>
    <row r="191" spans="2:5">
      <c r="B191" s="18">
        <v>3996.37</v>
      </c>
      <c r="C191" s="13">
        <v>10.24</v>
      </c>
      <c r="D191" s="13">
        <f t="shared" si="4"/>
        <v>409.22828800000002</v>
      </c>
      <c r="E191" s="18">
        <f t="shared" si="5"/>
        <v>3587.1417119999996</v>
      </c>
    </row>
    <row r="192" spans="2:5">
      <c r="B192" s="18">
        <v>2531.04</v>
      </c>
      <c r="C192" s="13">
        <v>9.91</v>
      </c>
      <c r="D192" s="13">
        <f t="shared" si="4"/>
        <v>250.826064</v>
      </c>
      <c r="E192" s="18">
        <f t="shared" si="5"/>
        <v>2280.2139360000001</v>
      </c>
    </row>
    <row r="193" spans="2:5">
      <c r="B193" s="18">
        <v>3321.69</v>
      </c>
      <c r="C193" s="13">
        <v>3.03</v>
      </c>
      <c r="D193" s="13">
        <f t="shared" si="4"/>
        <v>100.64720699999999</v>
      </c>
      <c r="E193" s="18">
        <f t="shared" si="5"/>
        <v>3221.0427930000001</v>
      </c>
    </row>
    <row r="194" spans="2:5">
      <c r="B194" s="18">
        <v>4971.97</v>
      </c>
      <c r="C194" s="13">
        <v>9.14</v>
      </c>
      <c r="D194" s="13">
        <f t="shared" si="4"/>
        <v>454.43805800000001</v>
      </c>
      <c r="E194" s="18">
        <f t="shared" si="5"/>
        <v>4517.5319420000005</v>
      </c>
    </row>
    <row r="195" spans="2:5">
      <c r="B195" s="18">
        <v>1160.95</v>
      </c>
      <c r="C195" s="13">
        <v>3.72</v>
      </c>
      <c r="D195" s="13">
        <f t="shared" si="4"/>
        <v>43.187340000000006</v>
      </c>
      <c r="E195" s="18">
        <f t="shared" si="5"/>
        <v>1117.7626600000001</v>
      </c>
    </row>
    <row r="196" spans="2:5">
      <c r="B196" s="18">
        <v>395.48</v>
      </c>
      <c r="C196" s="13">
        <v>14.4</v>
      </c>
      <c r="D196" s="13">
        <f t="shared" si="4"/>
        <v>56.949120000000001</v>
      </c>
      <c r="E196" s="18">
        <f t="shared" si="5"/>
        <v>338.53088000000002</v>
      </c>
    </row>
    <row r="197" spans="2:5">
      <c r="B197" s="18">
        <v>668.55</v>
      </c>
      <c r="C197" s="13">
        <v>5.67</v>
      </c>
      <c r="D197" s="13">
        <f t="shared" si="4"/>
        <v>37.906784999999992</v>
      </c>
      <c r="E197" s="18">
        <f t="shared" si="5"/>
        <v>630.64321499999994</v>
      </c>
    </row>
    <row r="198" spans="2:5">
      <c r="B198" s="18">
        <v>3799.08</v>
      </c>
      <c r="C198" s="13">
        <v>11.99</v>
      </c>
      <c r="D198" s="13">
        <f t="shared" si="4"/>
        <v>455.50969199999997</v>
      </c>
      <c r="E198" s="18">
        <f t="shared" si="5"/>
        <v>3343.5703079999998</v>
      </c>
    </row>
    <row r="199" spans="2:5">
      <c r="B199" s="18">
        <v>1476.69</v>
      </c>
      <c r="C199" s="13">
        <v>11.13</v>
      </c>
      <c r="D199" s="13">
        <f t="shared" si="4"/>
        <v>164.35559700000002</v>
      </c>
      <c r="E199" s="18">
        <f t="shared" si="5"/>
        <v>1312.3344030000001</v>
      </c>
    </row>
    <row r="200" spans="2:5">
      <c r="B200" s="18">
        <v>516.64</v>
      </c>
      <c r="C200" s="13">
        <v>0.42</v>
      </c>
      <c r="D200" s="13">
        <f t="shared" si="4"/>
        <v>2.1698879999999998</v>
      </c>
      <c r="E200" s="18">
        <f t="shared" si="5"/>
        <v>514.47011199999997</v>
      </c>
    </row>
    <row r="201" spans="2:5">
      <c r="B201" s="18">
        <v>1381.89</v>
      </c>
      <c r="C201" s="13">
        <v>7.85</v>
      </c>
      <c r="D201" s="13">
        <f t="shared" si="4"/>
        <v>108.478365</v>
      </c>
      <c r="E201" s="18">
        <f t="shared" si="5"/>
        <v>1273.4116350000002</v>
      </c>
    </row>
    <row r="202" spans="2:5">
      <c r="B202" s="18">
        <v>1146.42</v>
      </c>
      <c r="C202" s="13">
        <v>6.86</v>
      </c>
      <c r="D202" s="13">
        <f t="shared" si="4"/>
        <v>78.644412000000017</v>
      </c>
      <c r="E202" s="18">
        <f t="shared" si="5"/>
        <v>1067.775588</v>
      </c>
    </row>
    <row r="203" spans="2:5">
      <c r="B203" s="18">
        <v>1597.68</v>
      </c>
      <c r="C203" s="13">
        <v>3.51</v>
      </c>
      <c r="D203" s="13">
        <f t="shared" si="4"/>
        <v>56.078567999999997</v>
      </c>
      <c r="E203" s="18">
        <f t="shared" si="5"/>
        <v>1541.6014320000002</v>
      </c>
    </row>
    <row r="204" spans="2:5">
      <c r="B204" s="18">
        <v>2551.62</v>
      </c>
      <c r="C204" s="13">
        <v>5.31</v>
      </c>
      <c r="D204" s="13">
        <f t="shared" si="4"/>
        <v>135.49102199999999</v>
      </c>
      <c r="E204" s="18">
        <f t="shared" si="5"/>
        <v>2416.1289779999997</v>
      </c>
    </row>
    <row r="205" spans="2:5">
      <c r="B205" s="18">
        <v>3465.48</v>
      </c>
      <c r="C205" s="13">
        <v>14.93</v>
      </c>
      <c r="D205" s="13">
        <f t="shared" si="4"/>
        <v>517.396164</v>
      </c>
      <c r="E205" s="18">
        <f t="shared" si="5"/>
        <v>2948.0838359999998</v>
      </c>
    </row>
    <row r="206" spans="2:5">
      <c r="B206" s="18">
        <v>361.86</v>
      </c>
      <c r="C206" s="13">
        <v>3.35</v>
      </c>
      <c r="D206" s="13">
        <f t="shared" si="4"/>
        <v>12.122310000000001</v>
      </c>
      <c r="E206" s="18">
        <f t="shared" si="5"/>
        <v>349.73768999999999</v>
      </c>
    </row>
    <row r="207" spans="2:5">
      <c r="B207" s="18">
        <v>345.07</v>
      </c>
      <c r="C207" s="13">
        <v>10.83</v>
      </c>
      <c r="D207" s="13">
        <f t="shared" si="4"/>
        <v>37.371080999999997</v>
      </c>
      <c r="E207" s="18">
        <f t="shared" si="5"/>
        <v>307.69891899999999</v>
      </c>
    </row>
    <row r="208" spans="2:5">
      <c r="B208" s="18">
        <v>663</v>
      </c>
      <c r="C208" s="13">
        <v>7.96</v>
      </c>
      <c r="D208" s="13">
        <f t="shared" si="4"/>
        <v>52.774799999999999</v>
      </c>
      <c r="E208" s="18">
        <f t="shared" si="5"/>
        <v>610.22519999999997</v>
      </c>
    </row>
    <row r="209" spans="2:5">
      <c r="B209" s="18">
        <v>647.95000000000005</v>
      </c>
      <c r="C209" s="13">
        <v>15.46</v>
      </c>
      <c r="D209" s="13">
        <f t="shared" si="4"/>
        <v>100.17307000000001</v>
      </c>
      <c r="E209" s="18">
        <f t="shared" si="5"/>
        <v>547.77692999999999</v>
      </c>
    </row>
    <row r="210" spans="2:5">
      <c r="B210" s="18">
        <v>2724.12</v>
      </c>
      <c r="C210" s="13">
        <v>12.91</v>
      </c>
      <c r="D210" s="13">
        <f t="shared" si="4"/>
        <v>351.68389199999996</v>
      </c>
      <c r="E210" s="18">
        <f t="shared" si="5"/>
        <v>2372.4361079999999</v>
      </c>
    </row>
    <row r="211" spans="2:5">
      <c r="B211" s="18">
        <v>2465.61</v>
      </c>
      <c r="C211" s="13">
        <v>0.83</v>
      </c>
      <c r="D211" s="13">
        <f t="shared" si="4"/>
        <v>20.464563000000002</v>
      </c>
      <c r="E211" s="18">
        <f t="shared" si="5"/>
        <v>2445.1454370000001</v>
      </c>
    </row>
    <row r="212" spans="2:5">
      <c r="B212" s="18">
        <v>4255.62</v>
      </c>
      <c r="C212" s="13">
        <v>4.82</v>
      </c>
      <c r="D212" s="13">
        <f t="shared" si="4"/>
        <v>205.12088400000002</v>
      </c>
      <c r="E212" s="18">
        <f t="shared" si="5"/>
        <v>4050.499116</v>
      </c>
    </row>
    <row r="213" spans="2:5">
      <c r="B213" s="18">
        <v>330.94</v>
      </c>
      <c r="C213" s="13">
        <v>9.99</v>
      </c>
      <c r="D213" s="13">
        <f t="shared" si="4"/>
        <v>33.060906000000003</v>
      </c>
      <c r="E213" s="18">
        <f t="shared" si="5"/>
        <v>297.87909400000001</v>
      </c>
    </row>
    <row r="214" spans="2:5">
      <c r="B214" s="18">
        <v>2353.5100000000002</v>
      </c>
      <c r="C214" s="13">
        <v>2.9</v>
      </c>
      <c r="D214" s="13">
        <f t="shared" si="4"/>
        <v>68.25179</v>
      </c>
      <c r="E214" s="18">
        <f t="shared" si="5"/>
        <v>2285.2582100000004</v>
      </c>
    </row>
    <row r="215" spans="2:5">
      <c r="B215" s="18">
        <v>4991.25</v>
      </c>
      <c r="C215" s="13">
        <v>18.2</v>
      </c>
      <c r="D215" s="13">
        <f t="shared" si="4"/>
        <v>908.40750000000003</v>
      </c>
      <c r="E215" s="18">
        <f t="shared" si="5"/>
        <v>4082.8424999999997</v>
      </c>
    </row>
    <row r="216" spans="2:5">
      <c r="B216" s="18">
        <v>1046.6400000000001</v>
      </c>
      <c r="C216" s="13">
        <v>6.74</v>
      </c>
      <c r="D216" s="13">
        <f t="shared" si="4"/>
        <v>70.543536000000017</v>
      </c>
      <c r="E216" s="18">
        <f t="shared" si="5"/>
        <v>976.09646400000008</v>
      </c>
    </row>
    <row r="217" spans="2:5">
      <c r="B217" s="18">
        <v>4284.6499999999996</v>
      </c>
      <c r="C217" s="13">
        <v>16.88</v>
      </c>
      <c r="D217" s="13">
        <f t="shared" si="4"/>
        <v>723.24891999999988</v>
      </c>
      <c r="E217" s="18">
        <f t="shared" si="5"/>
        <v>3561.4010799999996</v>
      </c>
    </row>
    <row r="218" spans="2:5">
      <c r="B218" s="18">
        <v>1041.57</v>
      </c>
      <c r="C218" s="13">
        <v>10.86</v>
      </c>
      <c r="D218" s="13">
        <f t="shared" si="4"/>
        <v>113.11450199999999</v>
      </c>
      <c r="E218" s="18">
        <f t="shared" si="5"/>
        <v>928.45549799999992</v>
      </c>
    </row>
    <row r="219" spans="2:5">
      <c r="B219" s="18">
        <v>3589.96</v>
      </c>
      <c r="C219" s="13">
        <v>7.4</v>
      </c>
      <c r="D219" s="13">
        <f t="shared" si="4"/>
        <v>265.65703999999999</v>
      </c>
      <c r="E219" s="18">
        <f t="shared" si="5"/>
        <v>3324.30296</v>
      </c>
    </row>
    <row r="220" spans="2:5">
      <c r="B220" s="18">
        <v>4928.13</v>
      </c>
      <c r="C220" s="13">
        <v>15.76</v>
      </c>
      <c r="D220" s="13">
        <f t="shared" si="4"/>
        <v>776.67328800000007</v>
      </c>
      <c r="E220" s="18">
        <f t="shared" si="5"/>
        <v>4151.4567120000002</v>
      </c>
    </row>
    <row r="221" spans="2:5">
      <c r="B221" s="18">
        <v>3224.28</v>
      </c>
      <c r="C221" s="13">
        <v>10.23</v>
      </c>
      <c r="D221" s="13">
        <f t="shared" si="4"/>
        <v>329.84384400000005</v>
      </c>
      <c r="E221" s="18">
        <f t="shared" si="5"/>
        <v>2894.4361560000002</v>
      </c>
    </row>
    <row r="222" spans="2:5">
      <c r="B222" s="18">
        <v>1470.6</v>
      </c>
      <c r="C222" s="13">
        <v>9.01</v>
      </c>
      <c r="D222" s="13">
        <f t="shared" si="4"/>
        <v>132.50106</v>
      </c>
      <c r="E222" s="18">
        <f t="shared" si="5"/>
        <v>1338.0989399999999</v>
      </c>
    </row>
    <row r="223" spans="2:5">
      <c r="B223" s="18">
        <v>4484.97</v>
      </c>
      <c r="C223" s="13">
        <v>12.13</v>
      </c>
      <c r="D223" s="13">
        <f t="shared" si="4"/>
        <v>544.02686100000005</v>
      </c>
      <c r="E223" s="18">
        <f t="shared" si="5"/>
        <v>3940.943139</v>
      </c>
    </row>
    <row r="224" spans="2:5">
      <c r="B224" s="18">
        <v>3598.58</v>
      </c>
      <c r="C224" s="13">
        <v>12.36</v>
      </c>
      <c r="D224" s="13">
        <f t="shared" si="4"/>
        <v>444.78448800000001</v>
      </c>
      <c r="E224" s="18">
        <f t="shared" si="5"/>
        <v>3153.7955119999997</v>
      </c>
    </row>
    <row r="225" spans="2:5">
      <c r="B225" s="18">
        <v>4757.1499999999996</v>
      </c>
      <c r="C225" s="13">
        <v>12.97</v>
      </c>
      <c r="D225" s="13">
        <f t="shared" si="4"/>
        <v>617.00235499999997</v>
      </c>
      <c r="E225" s="18">
        <f t="shared" si="5"/>
        <v>4140.147645</v>
      </c>
    </row>
    <row r="226" spans="2:5">
      <c r="B226" s="18">
        <v>666.24</v>
      </c>
      <c r="C226" s="13">
        <v>2.76</v>
      </c>
      <c r="D226" s="13">
        <f t="shared" si="4"/>
        <v>18.388223999999997</v>
      </c>
      <c r="E226" s="18">
        <f t="shared" si="5"/>
        <v>647.85177599999997</v>
      </c>
    </row>
    <row r="227" spans="2:5">
      <c r="B227" s="18">
        <v>4241.26</v>
      </c>
      <c r="C227" s="13">
        <v>0.51</v>
      </c>
      <c r="D227" s="13">
        <f t="shared" si="4"/>
        <v>21.630426000000003</v>
      </c>
      <c r="E227" s="18">
        <f t="shared" si="5"/>
        <v>4219.6295740000005</v>
      </c>
    </row>
    <row r="228" spans="2:5">
      <c r="B228" s="18">
        <v>2071.29</v>
      </c>
      <c r="C228" s="13">
        <v>16.190000000000001</v>
      </c>
      <c r="D228" s="13">
        <f t="shared" si="4"/>
        <v>335.34185100000002</v>
      </c>
      <c r="E228" s="18">
        <f t="shared" si="5"/>
        <v>1735.9481489999998</v>
      </c>
    </row>
    <row r="229" spans="2:5">
      <c r="B229" s="18">
        <v>3543.81</v>
      </c>
      <c r="C229" s="13">
        <v>7.83</v>
      </c>
      <c r="D229" s="13">
        <f t="shared" si="4"/>
        <v>277.480323</v>
      </c>
      <c r="E229" s="18">
        <f t="shared" si="5"/>
        <v>3266.3296769999997</v>
      </c>
    </row>
    <row r="230" spans="2:5">
      <c r="B230" s="18">
        <v>1744.81</v>
      </c>
      <c r="C230" s="13">
        <v>11.25</v>
      </c>
      <c r="D230" s="13">
        <f t="shared" si="4"/>
        <v>196.29112499999999</v>
      </c>
      <c r="E230" s="18">
        <f t="shared" si="5"/>
        <v>1548.518875</v>
      </c>
    </row>
    <row r="231" spans="2:5">
      <c r="B231" s="18">
        <v>1097.98</v>
      </c>
      <c r="C231" s="13">
        <v>17.510000000000002</v>
      </c>
      <c r="D231" s="13">
        <f t="shared" si="4"/>
        <v>192.25629800000002</v>
      </c>
      <c r="E231" s="18">
        <f t="shared" si="5"/>
        <v>905.723702</v>
      </c>
    </row>
    <row r="232" spans="2:5">
      <c r="B232" s="18">
        <v>1880.75</v>
      </c>
      <c r="C232" s="13">
        <v>8.31</v>
      </c>
      <c r="D232" s="13">
        <f t="shared" si="4"/>
        <v>156.29032500000002</v>
      </c>
      <c r="E232" s="18">
        <f t="shared" si="5"/>
        <v>1724.4596750000001</v>
      </c>
    </row>
    <row r="233" spans="2:5">
      <c r="B233" s="18">
        <v>4067.52</v>
      </c>
      <c r="C233" s="13">
        <v>7.74</v>
      </c>
      <c r="D233" s="13">
        <f t="shared" si="4"/>
        <v>314.82604800000001</v>
      </c>
      <c r="E233" s="18">
        <f t="shared" si="5"/>
        <v>3752.6939520000001</v>
      </c>
    </row>
    <row r="234" spans="2:5">
      <c r="B234" s="18">
        <v>1604.21</v>
      </c>
      <c r="C234" s="13">
        <v>1.71</v>
      </c>
      <c r="D234" s="13">
        <f t="shared" si="4"/>
        <v>27.431990999999996</v>
      </c>
      <c r="E234" s="18">
        <f t="shared" si="5"/>
        <v>1576.7780090000001</v>
      </c>
    </row>
    <row r="235" spans="2:5">
      <c r="B235" s="18">
        <v>4961.18</v>
      </c>
      <c r="C235" s="13">
        <v>6.35</v>
      </c>
      <c r="D235" s="13">
        <f t="shared" si="4"/>
        <v>315.03492999999997</v>
      </c>
      <c r="E235" s="18">
        <f t="shared" si="5"/>
        <v>4646.1450700000005</v>
      </c>
    </row>
    <row r="236" spans="2:5">
      <c r="B236" s="18">
        <v>1646.36</v>
      </c>
      <c r="C236" s="13">
        <v>12.37</v>
      </c>
      <c r="D236" s="13">
        <f t="shared" si="4"/>
        <v>203.65473199999997</v>
      </c>
      <c r="E236" s="18">
        <f t="shared" si="5"/>
        <v>1442.7052679999999</v>
      </c>
    </row>
    <row r="237" spans="2:5">
      <c r="B237" s="18">
        <v>2275.5100000000002</v>
      </c>
      <c r="C237" s="13">
        <v>19.48</v>
      </c>
      <c r="D237" s="13">
        <f t="shared" si="4"/>
        <v>443.26934800000004</v>
      </c>
      <c r="E237" s="18">
        <f t="shared" si="5"/>
        <v>1832.2406520000002</v>
      </c>
    </row>
    <row r="238" spans="2:5">
      <c r="B238" s="18">
        <v>2702.66</v>
      </c>
      <c r="C238" s="13">
        <v>11.74</v>
      </c>
      <c r="D238" s="13">
        <f t="shared" si="4"/>
        <v>317.292284</v>
      </c>
      <c r="E238" s="18">
        <f t="shared" si="5"/>
        <v>2385.3677159999997</v>
      </c>
    </row>
    <row r="239" spans="2:5">
      <c r="B239" s="18">
        <v>1873.4</v>
      </c>
      <c r="C239" s="13">
        <v>9.9</v>
      </c>
      <c r="D239" s="13">
        <f t="shared" si="4"/>
        <v>185.4666</v>
      </c>
      <c r="E239" s="18">
        <f t="shared" si="5"/>
        <v>1687.9334000000001</v>
      </c>
    </row>
    <row r="240" spans="2:5">
      <c r="B240" s="18">
        <v>1183.78</v>
      </c>
      <c r="C240" s="13">
        <v>5.0599999999999996</v>
      </c>
      <c r="D240" s="13">
        <f t="shared" si="4"/>
        <v>59.899267999999992</v>
      </c>
      <c r="E240" s="18">
        <f t="shared" si="5"/>
        <v>1123.8807320000001</v>
      </c>
    </row>
    <row r="241" spans="2:5">
      <c r="B241" s="18">
        <v>819.84</v>
      </c>
      <c r="C241" s="13">
        <v>3.72</v>
      </c>
      <c r="D241" s="13">
        <f t="shared" si="4"/>
        <v>30.498048000000004</v>
      </c>
      <c r="E241" s="18">
        <f t="shared" si="5"/>
        <v>789.34195199999999</v>
      </c>
    </row>
    <row r="242" spans="2:5">
      <c r="B242" s="18">
        <v>1586.74</v>
      </c>
      <c r="C242" s="13">
        <v>12.54</v>
      </c>
      <c r="D242" s="13">
        <f t="shared" si="4"/>
        <v>198.97719599999999</v>
      </c>
      <c r="E242" s="18">
        <f t="shared" si="5"/>
        <v>1387.762804</v>
      </c>
    </row>
    <row r="243" spans="2:5">
      <c r="B243" s="18">
        <v>1046.58</v>
      </c>
      <c r="C243" s="13">
        <v>14.83</v>
      </c>
      <c r="D243" s="13">
        <f t="shared" si="4"/>
        <v>155.20781399999998</v>
      </c>
      <c r="E243" s="18">
        <f t="shared" si="5"/>
        <v>891.37218599999994</v>
      </c>
    </row>
    <row r="244" spans="2:5">
      <c r="B244" s="18">
        <v>3721.87</v>
      </c>
      <c r="C244" s="13">
        <v>1.0900000000000001</v>
      </c>
      <c r="D244" s="13">
        <f t="shared" si="4"/>
        <v>40.568383000000004</v>
      </c>
      <c r="E244" s="18">
        <f t="shared" si="5"/>
        <v>3681.3016170000001</v>
      </c>
    </row>
    <row r="245" spans="2:5">
      <c r="B245" s="18">
        <v>1543.81</v>
      </c>
      <c r="C245" s="13">
        <v>6.81</v>
      </c>
      <c r="D245" s="13">
        <f t="shared" si="4"/>
        <v>105.13346099999998</v>
      </c>
      <c r="E245" s="18">
        <f t="shared" si="5"/>
        <v>1438.676539</v>
      </c>
    </row>
    <row r="246" spans="2:5">
      <c r="B246" s="18">
        <v>2117.0500000000002</v>
      </c>
      <c r="C246" s="13">
        <v>16.3</v>
      </c>
      <c r="D246" s="13">
        <f t="shared" si="4"/>
        <v>345.07915000000003</v>
      </c>
      <c r="E246" s="18">
        <f t="shared" si="5"/>
        <v>1771.9708500000002</v>
      </c>
    </row>
    <row r="247" spans="2:5">
      <c r="B247" s="18">
        <v>3048.82</v>
      </c>
      <c r="C247" s="13">
        <v>10.71</v>
      </c>
      <c r="D247" s="13">
        <f t="shared" si="4"/>
        <v>326.52862200000004</v>
      </c>
      <c r="E247" s="18">
        <f t="shared" si="5"/>
        <v>2722.2913779999999</v>
      </c>
    </row>
    <row r="248" spans="2:5">
      <c r="B248" s="18">
        <v>3753.76</v>
      </c>
      <c r="C248" s="13">
        <v>16.239999999999998</v>
      </c>
      <c r="D248" s="13">
        <f t="shared" ref="D248:D311" si="6">+B248*C248/100</f>
        <v>609.61062399999992</v>
      </c>
      <c r="E248" s="18">
        <f t="shared" ref="E248:E311" si="7">+B248-D248</f>
        <v>3144.1493760000003</v>
      </c>
    </row>
    <row r="249" spans="2:5">
      <c r="B249" s="18">
        <v>232.97</v>
      </c>
      <c r="C249" s="13">
        <v>6.34</v>
      </c>
      <c r="D249" s="13">
        <f t="shared" si="6"/>
        <v>14.770298</v>
      </c>
      <c r="E249" s="18">
        <f t="shared" si="7"/>
        <v>218.199702</v>
      </c>
    </row>
    <row r="250" spans="2:5">
      <c r="B250" s="18">
        <v>1315.16</v>
      </c>
      <c r="C250" s="13">
        <v>16.79</v>
      </c>
      <c r="D250" s="13">
        <f t="shared" si="6"/>
        <v>220.81536400000002</v>
      </c>
      <c r="E250" s="18">
        <f t="shared" si="7"/>
        <v>1094.344636</v>
      </c>
    </row>
    <row r="251" spans="2:5">
      <c r="B251" s="18">
        <v>1423.23</v>
      </c>
      <c r="C251" s="13">
        <v>0.83</v>
      </c>
      <c r="D251" s="13">
        <f t="shared" si="6"/>
        <v>11.812809</v>
      </c>
      <c r="E251" s="18">
        <f t="shared" si="7"/>
        <v>1411.417191</v>
      </c>
    </row>
    <row r="252" spans="2:5">
      <c r="B252" s="18">
        <v>939.15</v>
      </c>
      <c r="C252" s="13">
        <v>0.04</v>
      </c>
      <c r="D252" s="13">
        <f t="shared" si="6"/>
        <v>0.37566000000000005</v>
      </c>
      <c r="E252" s="18">
        <f t="shared" si="7"/>
        <v>938.77433999999994</v>
      </c>
    </row>
    <row r="253" spans="2:5">
      <c r="B253" s="18">
        <v>4760.51</v>
      </c>
      <c r="C253" s="13">
        <v>17.84</v>
      </c>
      <c r="D253" s="13">
        <f t="shared" si="6"/>
        <v>849.27498400000002</v>
      </c>
      <c r="E253" s="18">
        <f t="shared" si="7"/>
        <v>3911.2350160000001</v>
      </c>
    </row>
    <row r="254" spans="2:5">
      <c r="B254" s="18">
        <v>3718.37</v>
      </c>
      <c r="C254" s="13">
        <v>12.92</v>
      </c>
      <c r="D254" s="13">
        <f t="shared" si="6"/>
        <v>480.41340400000001</v>
      </c>
      <c r="E254" s="18">
        <f t="shared" si="7"/>
        <v>3237.956596</v>
      </c>
    </row>
    <row r="255" spans="2:5">
      <c r="B255" s="18">
        <v>4405.93</v>
      </c>
      <c r="C255" s="13">
        <v>10.74</v>
      </c>
      <c r="D255" s="13">
        <f t="shared" si="6"/>
        <v>473.19688200000002</v>
      </c>
      <c r="E255" s="18">
        <f t="shared" si="7"/>
        <v>3932.7331180000001</v>
      </c>
    </row>
    <row r="256" spans="2:5">
      <c r="B256" s="18">
        <v>3813.88</v>
      </c>
      <c r="C256" s="13">
        <v>5.21</v>
      </c>
      <c r="D256" s="13">
        <f t="shared" si="6"/>
        <v>198.703148</v>
      </c>
      <c r="E256" s="18">
        <f t="shared" si="7"/>
        <v>3615.1768520000001</v>
      </c>
    </row>
    <row r="257" spans="2:5">
      <c r="B257" s="18">
        <v>2167.5700000000002</v>
      </c>
      <c r="C257" s="13">
        <v>10.98</v>
      </c>
      <c r="D257" s="13">
        <f t="shared" si="6"/>
        <v>237.99918600000004</v>
      </c>
      <c r="E257" s="18">
        <f t="shared" si="7"/>
        <v>1929.5708140000002</v>
      </c>
    </row>
    <row r="258" spans="2:5">
      <c r="B258" s="18">
        <v>894.22</v>
      </c>
      <c r="C258" s="13">
        <v>12.75</v>
      </c>
      <c r="D258" s="13">
        <f t="shared" si="6"/>
        <v>114.01305000000001</v>
      </c>
      <c r="E258" s="18">
        <f t="shared" si="7"/>
        <v>780.20695000000001</v>
      </c>
    </row>
    <row r="259" spans="2:5">
      <c r="B259" s="18">
        <v>745.07</v>
      </c>
      <c r="C259" s="13">
        <v>7.19</v>
      </c>
      <c r="D259" s="13">
        <f t="shared" si="6"/>
        <v>53.570533000000005</v>
      </c>
      <c r="E259" s="18">
        <f t="shared" si="7"/>
        <v>691.4994670000001</v>
      </c>
    </row>
    <row r="260" spans="2:5">
      <c r="B260" s="18">
        <v>3633.03</v>
      </c>
      <c r="C260" s="13">
        <v>11.61</v>
      </c>
      <c r="D260" s="13">
        <f t="shared" si="6"/>
        <v>421.79478300000005</v>
      </c>
      <c r="E260" s="18">
        <f t="shared" si="7"/>
        <v>3211.2352170000004</v>
      </c>
    </row>
    <row r="261" spans="2:5">
      <c r="B261" s="18">
        <v>3108.6</v>
      </c>
      <c r="C261" s="13">
        <v>19.12</v>
      </c>
      <c r="D261" s="13">
        <f t="shared" si="6"/>
        <v>594.36432000000002</v>
      </c>
      <c r="E261" s="18">
        <f t="shared" si="7"/>
        <v>2514.2356799999998</v>
      </c>
    </row>
    <row r="262" spans="2:5">
      <c r="B262" s="18">
        <v>3604.8</v>
      </c>
      <c r="C262" s="13">
        <v>15.11</v>
      </c>
      <c r="D262" s="13">
        <f t="shared" si="6"/>
        <v>544.68528000000003</v>
      </c>
      <c r="E262" s="18">
        <f t="shared" si="7"/>
        <v>3060.11472</v>
      </c>
    </row>
    <row r="263" spans="2:5">
      <c r="B263" s="18">
        <v>4948.87</v>
      </c>
      <c r="C263" s="13">
        <v>6.07</v>
      </c>
      <c r="D263" s="13">
        <f t="shared" si="6"/>
        <v>300.39640900000001</v>
      </c>
      <c r="E263" s="18">
        <f t="shared" si="7"/>
        <v>4648.4735909999999</v>
      </c>
    </row>
    <row r="264" spans="2:5">
      <c r="B264" s="18">
        <v>4381.5</v>
      </c>
      <c r="C264" s="13">
        <v>17.75</v>
      </c>
      <c r="D264" s="13">
        <f t="shared" si="6"/>
        <v>777.71624999999995</v>
      </c>
      <c r="E264" s="18">
        <f t="shared" si="7"/>
        <v>3603.7837500000001</v>
      </c>
    </row>
    <row r="265" spans="2:5">
      <c r="B265" s="18">
        <v>3555.1</v>
      </c>
      <c r="C265" s="13">
        <v>16.12</v>
      </c>
      <c r="D265" s="13">
        <f t="shared" si="6"/>
        <v>573.08212000000003</v>
      </c>
      <c r="E265" s="18">
        <f t="shared" si="7"/>
        <v>2982.0178799999999</v>
      </c>
    </row>
    <row r="266" spans="2:5">
      <c r="B266" s="18">
        <v>2034.95</v>
      </c>
      <c r="C266" s="13">
        <v>4.4800000000000004</v>
      </c>
      <c r="D266" s="13">
        <f t="shared" si="6"/>
        <v>91.165760000000006</v>
      </c>
      <c r="E266" s="18">
        <f t="shared" si="7"/>
        <v>1943.78424</v>
      </c>
    </row>
    <row r="267" spans="2:5">
      <c r="B267" s="18">
        <v>3339.04</v>
      </c>
      <c r="C267" s="13">
        <v>7.04</v>
      </c>
      <c r="D267" s="13">
        <f t="shared" si="6"/>
        <v>235.06841599999998</v>
      </c>
      <c r="E267" s="18">
        <f t="shared" si="7"/>
        <v>3103.9715839999999</v>
      </c>
    </row>
    <row r="268" spans="2:5">
      <c r="B268" s="18">
        <v>845.95</v>
      </c>
      <c r="C268" s="13">
        <v>4.58</v>
      </c>
      <c r="D268" s="13">
        <f t="shared" si="6"/>
        <v>38.744510000000005</v>
      </c>
      <c r="E268" s="18">
        <f t="shared" si="7"/>
        <v>807.20549000000005</v>
      </c>
    </row>
    <row r="269" spans="2:5">
      <c r="B269" s="18">
        <v>4648.55</v>
      </c>
      <c r="C269" s="13">
        <v>8.0500000000000007</v>
      </c>
      <c r="D269" s="13">
        <f t="shared" si="6"/>
        <v>374.20827500000007</v>
      </c>
      <c r="E269" s="18">
        <f t="shared" si="7"/>
        <v>4274.3417250000002</v>
      </c>
    </row>
    <row r="270" spans="2:5">
      <c r="B270" s="18">
        <v>2540.17</v>
      </c>
      <c r="C270" s="13">
        <v>17.22</v>
      </c>
      <c r="D270" s="13">
        <f t="shared" si="6"/>
        <v>437.41727399999996</v>
      </c>
      <c r="E270" s="18">
        <f t="shared" si="7"/>
        <v>2102.7527260000002</v>
      </c>
    </row>
    <row r="271" spans="2:5">
      <c r="B271" s="18">
        <v>3073.47</v>
      </c>
      <c r="C271" s="13">
        <v>6.62</v>
      </c>
      <c r="D271" s="13">
        <f t="shared" si="6"/>
        <v>203.46371400000001</v>
      </c>
      <c r="E271" s="18">
        <f t="shared" si="7"/>
        <v>2870.0062859999998</v>
      </c>
    </row>
    <row r="272" spans="2:5">
      <c r="B272" s="18">
        <v>4524.34</v>
      </c>
      <c r="C272" s="13">
        <v>18.23</v>
      </c>
      <c r="D272" s="13">
        <f t="shared" si="6"/>
        <v>824.78718200000003</v>
      </c>
      <c r="E272" s="18">
        <f t="shared" si="7"/>
        <v>3699.5528180000001</v>
      </c>
    </row>
    <row r="273" spans="2:5">
      <c r="B273" s="18">
        <v>2533.4899999999998</v>
      </c>
      <c r="C273" s="13">
        <v>9.56</v>
      </c>
      <c r="D273" s="13">
        <f t="shared" si="6"/>
        <v>242.20164399999999</v>
      </c>
      <c r="E273" s="18">
        <f t="shared" si="7"/>
        <v>2291.288356</v>
      </c>
    </row>
    <row r="274" spans="2:5">
      <c r="B274" s="18">
        <v>3776.49</v>
      </c>
      <c r="C274" s="13">
        <v>10.59</v>
      </c>
      <c r="D274" s="13">
        <f t="shared" si="6"/>
        <v>399.93029100000001</v>
      </c>
      <c r="E274" s="18">
        <f t="shared" si="7"/>
        <v>3376.5597089999997</v>
      </c>
    </row>
    <row r="275" spans="2:5">
      <c r="B275" s="18">
        <v>4170.67</v>
      </c>
      <c r="C275" s="13">
        <v>12.08</v>
      </c>
      <c r="D275" s="13">
        <f t="shared" si="6"/>
        <v>503.816936</v>
      </c>
      <c r="E275" s="18">
        <f t="shared" si="7"/>
        <v>3666.8530639999999</v>
      </c>
    </row>
    <row r="276" spans="2:5">
      <c r="B276" s="18">
        <v>2973.49</v>
      </c>
      <c r="C276" s="13">
        <v>3.03</v>
      </c>
      <c r="D276" s="13">
        <f t="shared" si="6"/>
        <v>90.096746999999993</v>
      </c>
      <c r="E276" s="18">
        <f t="shared" si="7"/>
        <v>2883.3932529999997</v>
      </c>
    </row>
    <row r="277" spans="2:5">
      <c r="B277" s="18">
        <v>3497.41</v>
      </c>
      <c r="C277" s="13">
        <v>14.82</v>
      </c>
      <c r="D277" s="13">
        <f t="shared" si="6"/>
        <v>518.31616199999996</v>
      </c>
      <c r="E277" s="18">
        <f t="shared" si="7"/>
        <v>2979.0938379999998</v>
      </c>
    </row>
    <row r="278" spans="2:5">
      <c r="B278" s="18">
        <v>952.23</v>
      </c>
      <c r="C278" s="13">
        <v>4.91</v>
      </c>
      <c r="D278" s="13">
        <f t="shared" si="6"/>
        <v>46.754493000000004</v>
      </c>
      <c r="E278" s="18">
        <f t="shared" si="7"/>
        <v>905.47550699999999</v>
      </c>
    </row>
    <row r="279" spans="2:5">
      <c r="B279" s="18">
        <v>1857.86</v>
      </c>
      <c r="C279" s="13">
        <v>16.440000000000001</v>
      </c>
      <c r="D279" s="13">
        <f t="shared" si="6"/>
        <v>305.43218400000001</v>
      </c>
      <c r="E279" s="18">
        <f t="shared" si="7"/>
        <v>1552.4278159999999</v>
      </c>
    </row>
    <row r="280" spans="2:5">
      <c r="B280" s="18">
        <v>2053.4</v>
      </c>
      <c r="C280" s="13">
        <v>17.829999999999998</v>
      </c>
      <c r="D280" s="13">
        <f t="shared" si="6"/>
        <v>366.12121999999994</v>
      </c>
      <c r="E280" s="18">
        <f t="shared" si="7"/>
        <v>1687.2787800000001</v>
      </c>
    </row>
    <row r="281" spans="2:5">
      <c r="B281" s="18">
        <v>4765.6899999999996</v>
      </c>
      <c r="C281" s="13">
        <v>14.28</v>
      </c>
      <c r="D281" s="13">
        <f t="shared" si="6"/>
        <v>680.54053199999998</v>
      </c>
      <c r="E281" s="18">
        <f t="shared" si="7"/>
        <v>4085.1494679999996</v>
      </c>
    </row>
    <row r="282" spans="2:5">
      <c r="B282" s="18">
        <v>2106.71</v>
      </c>
      <c r="C282" s="13">
        <v>8.61</v>
      </c>
      <c r="D282" s="13">
        <f t="shared" si="6"/>
        <v>181.38773099999997</v>
      </c>
      <c r="E282" s="18">
        <f t="shared" si="7"/>
        <v>1925.322269</v>
      </c>
    </row>
    <row r="283" spans="2:5">
      <c r="B283" s="18">
        <v>3407.57</v>
      </c>
      <c r="C283" s="13">
        <v>19.93</v>
      </c>
      <c r="D283" s="13">
        <f t="shared" si="6"/>
        <v>679.12870099999998</v>
      </c>
      <c r="E283" s="18">
        <f t="shared" si="7"/>
        <v>2728.4412990000001</v>
      </c>
    </row>
    <row r="284" spans="2:5">
      <c r="B284" s="18">
        <v>488.2</v>
      </c>
      <c r="C284" s="13">
        <v>0.88</v>
      </c>
      <c r="D284" s="13">
        <f t="shared" si="6"/>
        <v>4.2961599999999995</v>
      </c>
      <c r="E284" s="18">
        <f t="shared" si="7"/>
        <v>483.90384</v>
      </c>
    </row>
    <row r="285" spans="2:5">
      <c r="B285" s="18">
        <v>3048.88</v>
      </c>
      <c r="C285" s="13">
        <v>19.920000000000002</v>
      </c>
      <c r="D285" s="13">
        <f t="shared" si="6"/>
        <v>607.33689600000002</v>
      </c>
      <c r="E285" s="18">
        <f t="shared" si="7"/>
        <v>2441.5431040000003</v>
      </c>
    </row>
    <row r="286" spans="2:5">
      <c r="B286" s="18">
        <v>3634.61</v>
      </c>
      <c r="C286" s="13">
        <v>0.77</v>
      </c>
      <c r="D286" s="13">
        <f t="shared" si="6"/>
        <v>27.986497</v>
      </c>
      <c r="E286" s="18">
        <f t="shared" si="7"/>
        <v>3606.6235030000003</v>
      </c>
    </row>
    <row r="287" spans="2:5">
      <c r="B287" s="18">
        <v>261.86</v>
      </c>
      <c r="C287" s="13">
        <v>13.62</v>
      </c>
      <c r="D287" s="13">
        <f t="shared" si="6"/>
        <v>35.665331999999999</v>
      </c>
      <c r="E287" s="18">
        <f t="shared" si="7"/>
        <v>226.19466800000001</v>
      </c>
    </row>
    <row r="288" spans="2:5">
      <c r="B288" s="18">
        <v>3788.8</v>
      </c>
      <c r="C288" s="13">
        <v>2.23</v>
      </c>
      <c r="D288" s="13">
        <f t="shared" si="6"/>
        <v>84.49024</v>
      </c>
      <c r="E288" s="18">
        <f t="shared" si="7"/>
        <v>3704.3097600000001</v>
      </c>
    </row>
    <row r="289" spans="2:5">
      <c r="B289" s="18">
        <v>3119.69</v>
      </c>
      <c r="C289" s="13">
        <v>7.98</v>
      </c>
      <c r="D289" s="13">
        <f t="shared" si="6"/>
        <v>248.95126200000001</v>
      </c>
      <c r="E289" s="18">
        <f t="shared" si="7"/>
        <v>2870.738738</v>
      </c>
    </row>
    <row r="290" spans="2:5">
      <c r="B290" s="18">
        <v>3904.26</v>
      </c>
      <c r="C290" s="13">
        <v>4.68</v>
      </c>
      <c r="D290" s="13">
        <f t="shared" si="6"/>
        <v>182.719368</v>
      </c>
      <c r="E290" s="18">
        <f t="shared" si="7"/>
        <v>3721.5406320000002</v>
      </c>
    </row>
    <row r="291" spans="2:5">
      <c r="B291" s="18">
        <v>1206.4100000000001</v>
      </c>
      <c r="C291" s="13">
        <v>13.62</v>
      </c>
      <c r="D291" s="13">
        <f t="shared" si="6"/>
        <v>164.313042</v>
      </c>
      <c r="E291" s="18">
        <f t="shared" si="7"/>
        <v>1042.0969580000001</v>
      </c>
    </row>
    <row r="292" spans="2:5">
      <c r="B292" s="18">
        <v>500.07</v>
      </c>
      <c r="C292" s="13">
        <v>7.82</v>
      </c>
      <c r="D292" s="13">
        <f t="shared" si="6"/>
        <v>39.105474000000001</v>
      </c>
      <c r="E292" s="18">
        <f t="shared" si="7"/>
        <v>460.96452599999998</v>
      </c>
    </row>
    <row r="293" spans="2:5">
      <c r="B293" s="18">
        <v>686.01</v>
      </c>
      <c r="C293" s="13">
        <v>5.04</v>
      </c>
      <c r="D293" s="13">
        <f t="shared" si="6"/>
        <v>34.574904000000004</v>
      </c>
      <c r="E293" s="18">
        <f t="shared" si="7"/>
        <v>651.43509599999993</v>
      </c>
    </row>
    <row r="294" spans="2:5">
      <c r="B294" s="18">
        <v>4186.2</v>
      </c>
      <c r="C294" s="13">
        <v>3.74</v>
      </c>
      <c r="D294" s="13">
        <f t="shared" si="6"/>
        <v>156.56388000000001</v>
      </c>
      <c r="E294" s="18">
        <f t="shared" si="7"/>
        <v>4029.6361199999997</v>
      </c>
    </row>
    <row r="295" spans="2:5">
      <c r="B295" s="18">
        <v>2221.9899999999998</v>
      </c>
      <c r="C295" s="13">
        <v>13.47</v>
      </c>
      <c r="D295" s="13">
        <f t="shared" si="6"/>
        <v>299.302053</v>
      </c>
      <c r="E295" s="18">
        <f t="shared" si="7"/>
        <v>1922.6879469999999</v>
      </c>
    </row>
    <row r="296" spans="2:5">
      <c r="B296" s="18">
        <v>3683.98</v>
      </c>
      <c r="C296" s="13">
        <v>12.87</v>
      </c>
      <c r="D296" s="13">
        <f t="shared" si="6"/>
        <v>474.12822599999998</v>
      </c>
      <c r="E296" s="18">
        <f t="shared" si="7"/>
        <v>3209.8517740000002</v>
      </c>
    </row>
    <row r="297" spans="2:5">
      <c r="B297" s="18">
        <v>3216.88</v>
      </c>
      <c r="C297" s="13">
        <v>1.82</v>
      </c>
      <c r="D297" s="13">
        <f t="shared" si="6"/>
        <v>58.547216000000006</v>
      </c>
      <c r="E297" s="18">
        <f t="shared" si="7"/>
        <v>3158.3327840000002</v>
      </c>
    </row>
    <row r="298" spans="2:5">
      <c r="B298" s="18">
        <v>3601.13</v>
      </c>
      <c r="C298" s="13">
        <v>2.2799999999999998</v>
      </c>
      <c r="D298" s="13">
        <f t="shared" si="6"/>
        <v>82.105763999999994</v>
      </c>
      <c r="E298" s="18">
        <f t="shared" si="7"/>
        <v>3519.0242360000002</v>
      </c>
    </row>
    <row r="299" spans="2:5">
      <c r="B299" s="18">
        <v>4884.4799999999996</v>
      </c>
      <c r="C299" s="13">
        <v>4.49</v>
      </c>
      <c r="D299" s="13">
        <f t="shared" si="6"/>
        <v>219.31315199999997</v>
      </c>
      <c r="E299" s="18">
        <f t="shared" si="7"/>
        <v>4665.1668479999998</v>
      </c>
    </row>
    <row r="300" spans="2:5">
      <c r="B300" s="18">
        <v>4497.3100000000004</v>
      </c>
      <c r="C300" s="13">
        <v>14.42</v>
      </c>
      <c r="D300" s="13">
        <f t="shared" si="6"/>
        <v>648.51210200000014</v>
      </c>
      <c r="E300" s="18">
        <f t="shared" si="7"/>
        <v>3848.7978980000003</v>
      </c>
    </row>
    <row r="301" spans="2:5">
      <c r="B301" s="18">
        <v>485.78</v>
      </c>
      <c r="C301" s="13">
        <v>8.7100000000000009</v>
      </c>
      <c r="D301" s="13">
        <f t="shared" si="6"/>
        <v>42.311437999999995</v>
      </c>
      <c r="E301" s="18">
        <f t="shared" si="7"/>
        <v>443.46856199999996</v>
      </c>
    </row>
    <row r="302" spans="2:5">
      <c r="B302" s="18">
        <v>3567.91</v>
      </c>
      <c r="C302" s="13">
        <v>3.29</v>
      </c>
      <c r="D302" s="13">
        <f t="shared" si="6"/>
        <v>117.38423899999999</v>
      </c>
      <c r="E302" s="18">
        <f t="shared" si="7"/>
        <v>3450.5257609999999</v>
      </c>
    </row>
    <row r="303" spans="2:5">
      <c r="B303" s="18">
        <v>2950.21</v>
      </c>
      <c r="C303" s="13">
        <v>2.37</v>
      </c>
      <c r="D303" s="13">
        <f t="shared" si="6"/>
        <v>69.919977000000003</v>
      </c>
      <c r="E303" s="18">
        <f t="shared" si="7"/>
        <v>2880.290023</v>
      </c>
    </row>
    <row r="304" spans="2:5">
      <c r="B304" s="18">
        <v>3543.8</v>
      </c>
      <c r="C304" s="13">
        <v>1.82</v>
      </c>
      <c r="D304" s="13">
        <f t="shared" si="6"/>
        <v>64.497160000000008</v>
      </c>
      <c r="E304" s="18">
        <f t="shared" si="7"/>
        <v>3479.3028400000003</v>
      </c>
    </row>
    <row r="305" spans="2:5">
      <c r="B305" s="18">
        <v>1539.37</v>
      </c>
      <c r="C305" s="13">
        <v>15.09</v>
      </c>
      <c r="D305" s="13">
        <f t="shared" si="6"/>
        <v>232.29093299999997</v>
      </c>
      <c r="E305" s="18">
        <f t="shared" si="7"/>
        <v>1307.0790669999999</v>
      </c>
    </row>
    <row r="306" spans="2:5">
      <c r="B306" s="18">
        <v>4250.95</v>
      </c>
      <c r="C306" s="13">
        <v>14.13</v>
      </c>
      <c r="D306" s="13">
        <f t="shared" si="6"/>
        <v>600.65923499999997</v>
      </c>
      <c r="E306" s="18">
        <f t="shared" si="7"/>
        <v>3650.2907649999997</v>
      </c>
    </row>
    <row r="307" spans="2:5">
      <c r="B307" s="18">
        <v>3215.64</v>
      </c>
      <c r="C307" s="13">
        <v>0.7</v>
      </c>
      <c r="D307" s="13">
        <f t="shared" si="6"/>
        <v>22.50948</v>
      </c>
      <c r="E307" s="18">
        <f t="shared" si="7"/>
        <v>3193.1305199999997</v>
      </c>
    </row>
    <row r="308" spans="2:5">
      <c r="B308" s="18">
        <v>1403.44</v>
      </c>
      <c r="C308" s="13">
        <v>10.039999999999999</v>
      </c>
      <c r="D308" s="13">
        <f t="shared" si="6"/>
        <v>140.90537599999999</v>
      </c>
      <c r="E308" s="18">
        <f t="shared" si="7"/>
        <v>1262.5346240000001</v>
      </c>
    </row>
    <row r="309" spans="2:5">
      <c r="B309" s="18">
        <v>4534.1499999999996</v>
      </c>
      <c r="C309" s="13">
        <v>0.26</v>
      </c>
      <c r="D309" s="13">
        <f t="shared" si="6"/>
        <v>11.788789999999999</v>
      </c>
      <c r="E309" s="18">
        <f t="shared" si="7"/>
        <v>4522.36121</v>
      </c>
    </row>
    <row r="310" spans="2:5">
      <c r="B310" s="18">
        <v>2803.64</v>
      </c>
      <c r="C310" s="13">
        <v>5.39</v>
      </c>
      <c r="D310" s="13">
        <f t="shared" si="6"/>
        <v>151.11619599999997</v>
      </c>
      <c r="E310" s="18">
        <f t="shared" si="7"/>
        <v>2652.5238039999999</v>
      </c>
    </row>
    <row r="311" spans="2:5">
      <c r="B311" s="18">
        <v>737.47</v>
      </c>
      <c r="C311" s="13">
        <v>19.989999999999998</v>
      </c>
      <c r="D311" s="13">
        <f t="shared" si="6"/>
        <v>147.420253</v>
      </c>
      <c r="E311" s="18">
        <f t="shared" si="7"/>
        <v>590.04974700000002</v>
      </c>
    </row>
    <row r="312" spans="2:5">
      <c r="B312" s="18">
        <v>2506.09</v>
      </c>
      <c r="C312" s="13">
        <v>12.35</v>
      </c>
      <c r="D312" s="13">
        <f t="shared" ref="D312:D375" si="8">+B312*C312/100</f>
        <v>309.502115</v>
      </c>
      <c r="E312" s="18">
        <f t="shared" ref="E312:E375" si="9">+B312-D312</f>
        <v>2196.5878849999999</v>
      </c>
    </row>
    <row r="313" spans="2:5">
      <c r="B313" s="18">
        <v>2693.97</v>
      </c>
      <c r="C313" s="13">
        <v>9.74</v>
      </c>
      <c r="D313" s="13">
        <f t="shared" si="8"/>
        <v>262.39267799999999</v>
      </c>
      <c r="E313" s="18">
        <f t="shared" si="9"/>
        <v>2431.5773219999996</v>
      </c>
    </row>
    <row r="314" spans="2:5">
      <c r="B314" s="18">
        <v>1272.52</v>
      </c>
      <c r="C314" s="13">
        <v>7.24</v>
      </c>
      <c r="D314" s="13">
        <f t="shared" si="8"/>
        <v>92.130448000000001</v>
      </c>
      <c r="E314" s="18">
        <f t="shared" si="9"/>
        <v>1180.3895520000001</v>
      </c>
    </row>
    <row r="315" spans="2:5">
      <c r="B315" s="18">
        <v>2828.77</v>
      </c>
      <c r="C315" s="13">
        <v>16.53</v>
      </c>
      <c r="D315" s="13">
        <f t="shared" si="8"/>
        <v>467.59568100000001</v>
      </c>
      <c r="E315" s="18">
        <f t="shared" si="9"/>
        <v>2361.1743189999997</v>
      </c>
    </row>
    <row r="316" spans="2:5">
      <c r="B316" s="18">
        <v>4424.1099999999997</v>
      </c>
      <c r="C316" s="13">
        <v>1.1599999999999999</v>
      </c>
      <c r="D316" s="13">
        <f t="shared" si="8"/>
        <v>51.319675999999987</v>
      </c>
      <c r="E316" s="18">
        <f t="shared" si="9"/>
        <v>4372.7903239999996</v>
      </c>
    </row>
    <row r="317" spans="2:5">
      <c r="B317" s="18">
        <v>3318.26</v>
      </c>
      <c r="C317" s="13">
        <v>16.079999999999998</v>
      </c>
      <c r="D317" s="13">
        <f t="shared" si="8"/>
        <v>533.57620799999995</v>
      </c>
      <c r="E317" s="18">
        <f t="shared" si="9"/>
        <v>2784.6837920000003</v>
      </c>
    </row>
    <row r="318" spans="2:5">
      <c r="B318" s="18">
        <v>2176.65</v>
      </c>
      <c r="C318" s="13">
        <v>13.61</v>
      </c>
      <c r="D318" s="13">
        <f t="shared" si="8"/>
        <v>296.24206500000003</v>
      </c>
      <c r="E318" s="18">
        <f t="shared" si="9"/>
        <v>1880.4079350000002</v>
      </c>
    </row>
    <row r="319" spans="2:5">
      <c r="B319" s="18">
        <v>2836.97</v>
      </c>
      <c r="C319" s="13">
        <v>12.39</v>
      </c>
      <c r="D319" s="13">
        <f t="shared" si="8"/>
        <v>351.50058299999995</v>
      </c>
      <c r="E319" s="18">
        <f t="shared" si="9"/>
        <v>2485.4694169999998</v>
      </c>
    </row>
    <row r="320" spans="2:5">
      <c r="B320" s="18">
        <v>3589.92</v>
      </c>
      <c r="C320" s="13">
        <v>11.24</v>
      </c>
      <c r="D320" s="13">
        <f t="shared" si="8"/>
        <v>403.50700799999998</v>
      </c>
      <c r="E320" s="18">
        <f t="shared" si="9"/>
        <v>3186.412992</v>
      </c>
    </row>
    <row r="321" spans="2:5">
      <c r="B321" s="18">
        <v>3031.85</v>
      </c>
      <c r="C321" s="13">
        <v>18.2</v>
      </c>
      <c r="D321" s="13">
        <f t="shared" si="8"/>
        <v>551.79669999999999</v>
      </c>
      <c r="E321" s="18">
        <f t="shared" si="9"/>
        <v>2480.0533</v>
      </c>
    </row>
    <row r="322" spans="2:5">
      <c r="B322" s="18">
        <v>4959.51</v>
      </c>
      <c r="C322" s="13">
        <v>10.5</v>
      </c>
      <c r="D322" s="13">
        <f t="shared" si="8"/>
        <v>520.74855000000002</v>
      </c>
      <c r="E322" s="18">
        <f t="shared" si="9"/>
        <v>4438.76145</v>
      </c>
    </row>
    <row r="323" spans="2:5">
      <c r="B323" s="18">
        <v>1879.16</v>
      </c>
      <c r="C323" s="13">
        <v>10.64</v>
      </c>
      <c r="D323" s="13">
        <f t="shared" si="8"/>
        <v>199.94262400000002</v>
      </c>
      <c r="E323" s="18">
        <f t="shared" si="9"/>
        <v>1679.2173760000001</v>
      </c>
    </row>
    <row r="324" spans="2:5">
      <c r="B324" s="18">
        <v>3738.06</v>
      </c>
      <c r="C324" s="13">
        <v>18.41</v>
      </c>
      <c r="D324" s="13">
        <f t="shared" si="8"/>
        <v>688.17684599999995</v>
      </c>
      <c r="E324" s="18">
        <f t="shared" si="9"/>
        <v>3049.8831540000001</v>
      </c>
    </row>
    <row r="325" spans="2:5">
      <c r="B325" s="18">
        <v>1460.28</v>
      </c>
      <c r="C325" s="13">
        <v>10.210000000000001</v>
      </c>
      <c r="D325" s="13">
        <f t="shared" si="8"/>
        <v>149.09458800000002</v>
      </c>
      <c r="E325" s="18">
        <f t="shared" si="9"/>
        <v>1311.185412</v>
      </c>
    </row>
    <row r="326" spans="2:5">
      <c r="B326" s="18">
        <v>3863.13</v>
      </c>
      <c r="C326" s="13">
        <v>10.91</v>
      </c>
      <c r="D326" s="13">
        <f t="shared" si="8"/>
        <v>421.46748300000002</v>
      </c>
      <c r="E326" s="18">
        <f t="shared" si="9"/>
        <v>3441.6625170000002</v>
      </c>
    </row>
    <row r="327" spans="2:5">
      <c r="B327" s="18">
        <v>2211.2199999999998</v>
      </c>
      <c r="C327" s="13">
        <v>8.67</v>
      </c>
      <c r="D327" s="13">
        <f t="shared" si="8"/>
        <v>191.712774</v>
      </c>
      <c r="E327" s="18">
        <f t="shared" si="9"/>
        <v>2019.5072259999997</v>
      </c>
    </row>
    <row r="328" spans="2:5">
      <c r="B328" s="18">
        <v>3759.63</v>
      </c>
      <c r="C328" s="13">
        <v>11.94</v>
      </c>
      <c r="D328" s="13">
        <f t="shared" si="8"/>
        <v>448.89982199999997</v>
      </c>
      <c r="E328" s="18">
        <f t="shared" si="9"/>
        <v>3310.7301780000003</v>
      </c>
    </row>
    <row r="329" spans="2:5">
      <c r="B329" s="18">
        <v>2380.8000000000002</v>
      </c>
      <c r="C329" s="13">
        <v>7.58</v>
      </c>
      <c r="D329" s="13">
        <f t="shared" si="8"/>
        <v>180.46464</v>
      </c>
      <c r="E329" s="18">
        <f t="shared" si="9"/>
        <v>2200.33536</v>
      </c>
    </row>
    <row r="330" spans="2:5">
      <c r="B330" s="18">
        <v>632.23</v>
      </c>
      <c r="C330" s="13">
        <v>17.52</v>
      </c>
      <c r="D330" s="13">
        <f t="shared" si="8"/>
        <v>110.766696</v>
      </c>
      <c r="E330" s="18">
        <f t="shared" si="9"/>
        <v>521.46330399999999</v>
      </c>
    </row>
    <row r="331" spans="2:5">
      <c r="B331" s="18">
        <v>1014.68</v>
      </c>
      <c r="C331" s="13">
        <v>6</v>
      </c>
      <c r="D331" s="13">
        <f t="shared" si="8"/>
        <v>60.880800000000001</v>
      </c>
      <c r="E331" s="18">
        <f t="shared" si="9"/>
        <v>953.79919999999993</v>
      </c>
    </row>
    <row r="332" spans="2:5">
      <c r="B332" s="18">
        <v>3614.62</v>
      </c>
      <c r="C332" s="13">
        <v>11.67</v>
      </c>
      <c r="D332" s="13">
        <f t="shared" si="8"/>
        <v>421.82615399999997</v>
      </c>
      <c r="E332" s="18">
        <f t="shared" si="9"/>
        <v>3192.793846</v>
      </c>
    </row>
    <row r="333" spans="2:5">
      <c r="B333" s="18">
        <v>4065.91</v>
      </c>
      <c r="C333" s="13">
        <v>1.83</v>
      </c>
      <c r="D333" s="13">
        <f t="shared" si="8"/>
        <v>74.406153000000003</v>
      </c>
      <c r="E333" s="18">
        <f t="shared" si="9"/>
        <v>3991.503847</v>
      </c>
    </row>
    <row r="334" spans="2:5">
      <c r="B334" s="18">
        <v>4984.63</v>
      </c>
      <c r="C334" s="13">
        <v>7.43</v>
      </c>
      <c r="D334" s="13">
        <f t="shared" si="8"/>
        <v>370.35800900000004</v>
      </c>
      <c r="E334" s="18">
        <f t="shared" si="9"/>
        <v>4614.2719909999996</v>
      </c>
    </row>
    <row r="335" spans="2:5">
      <c r="B335" s="18">
        <v>3901.96</v>
      </c>
      <c r="C335" s="13">
        <v>4.68</v>
      </c>
      <c r="D335" s="13">
        <f t="shared" si="8"/>
        <v>182.611728</v>
      </c>
      <c r="E335" s="18">
        <f t="shared" si="9"/>
        <v>3719.3482720000002</v>
      </c>
    </row>
    <row r="336" spans="2:5">
      <c r="B336" s="18">
        <v>1270.6400000000001</v>
      </c>
      <c r="C336" s="13">
        <v>15.51</v>
      </c>
      <c r="D336" s="13">
        <f t="shared" si="8"/>
        <v>197.07626400000001</v>
      </c>
      <c r="E336" s="18">
        <f t="shared" si="9"/>
        <v>1073.5637360000001</v>
      </c>
    </row>
    <row r="337" spans="2:5">
      <c r="B337" s="18">
        <v>1457.68</v>
      </c>
      <c r="C337" s="13">
        <v>10.33</v>
      </c>
      <c r="D337" s="13">
        <f t="shared" si="8"/>
        <v>150.57834400000002</v>
      </c>
      <c r="E337" s="18">
        <f t="shared" si="9"/>
        <v>1307.101656</v>
      </c>
    </row>
    <row r="338" spans="2:5">
      <c r="B338" s="18">
        <v>3890.29</v>
      </c>
      <c r="C338" s="13">
        <v>8.81</v>
      </c>
      <c r="D338" s="13">
        <f t="shared" si="8"/>
        <v>342.73454900000002</v>
      </c>
      <c r="E338" s="18">
        <f t="shared" si="9"/>
        <v>3547.5554510000002</v>
      </c>
    </row>
    <row r="339" spans="2:5">
      <c r="B339" s="18">
        <v>1044.95</v>
      </c>
      <c r="C339" s="13">
        <v>1.17</v>
      </c>
      <c r="D339" s="13">
        <f t="shared" si="8"/>
        <v>12.225915000000001</v>
      </c>
      <c r="E339" s="18">
        <f t="shared" si="9"/>
        <v>1032.7240850000001</v>
      </c>
    </row>
    <row r="340" spans="2:5">
      <c r="B340" s="18">
        <v>1862.86</v>
      </c>
      <c r="C340" s="13">
        <v>10.210000000000001</v>
      </c>
      <c r="D340" s="13">
        <f t="shared" si="8"/>
        <v>190.19800600000002</v>
      </c>
      <c r="E340" s="18">
        <f t="shared" si="9"/>
        <v>1672.6619939999998</v>
      </c>
    </row>
    <row r="341" spans="2:5">
      <c r="B341" s="18">
        <v>1218.22</v>
      </c>
      <c r="C341" s="13">
        <v>8.4</v>
      </c>
      <c r="D341" s="13">
        <f t="shared" si="8"/>
        <v>102.33048000000001</v>
      </c>
      <c r="E341" s="18">
        <f t="shared" si="9"/>
        <v>1115.8895199999999</v>
      </c>
    </row>
    <row r="342" spans="2:5">
      <c r="B342" s="18">
        <v>4204.1499999999996</v>
      </c>
      <c r="C342" s="13">
        <v>0.73</v>
      </c>
      <c r="D342" s="13">
        <f t="shared" si="8"/>
        <v>30.690294999999995</v>
      </c>
      <c r="E342" s="18">
        <f t="shared" si="9"/>
        <v>4173.4597049999993</v>
      </c>
    </row>
    <row r="343" spans="2:5">
      <c r="B343" s="18">
        <v>3632.54</v>
      </c>
      <c r="C343" s="13">
        <v>17.34</v>
      </c>
      <c r="D343" s="13">
        <f t="shared" si="8"/>
        <v>629.88243599999998</v>
      </c>
      <c r="E343" s="18">
        <f t="shared" si="9"/>
        <v>3002.6575640000001</v>
      </c>
    </row>
    <row r="344" spans="2:5">
      <c r="B344" s="18">
        <v>1874.11</v>
      </c>
      <c r="C344" s="13">
        <v>5.71</v>
      </c>
      <c r="D344" s="13">
        <f t="shared" si="8"/>
        <v>107.011681</v>
      </c>
      <c r="E344" s="18">
        <f t="shared" si="9"/>
        <v>1767.0983189999999</v>
      </c>
    </row>
    <row r="345" spans="2:5">
      <c r="B345" s="18">
        <v>795.56</v>
      </c>
      <c r="C345" s="13">
        <v>11.91</v>
      </c>
      <c r="D345" s="13">
        <f t="shared" si="8"/>
        <v>94.751195999999993</v>
      </c>
      <c r="E345" s="18">
        <f t="shared" si="9"/>
        <v>700.80880400000001</v>
      </c>
    </row>
    <row r="346" spans="2:5">
      <c r="B346" s="18">
        <v>2589.89</v>
      </c>
      <c r="C346" s="13">
        <v>8.31</v>
      </c>
      <c r="D346" s="13">
        <f t="shared" si="8"/>
        <v>215.21985899999999</v>
      </c>
      <c r="E346" s="18">
        <f t="shared" si="9"/>
        <v>2374.6701410000001</v>
      </c>
    </row>
    <row r="347" spans="2:5">
      <c r="B347" s="18">
        <v>552.19000000000005</v>
      </c>
      <c r="C347" s="13">
        <v>9.17</v>
      </c>
      <c r="D347" s="13">
        <f t="shared" si="8"/>
        <v>50.635823000000002</v>
      </c>
      <c r="E347" s="18">
        <f t="shared" si="9"/>
        <v>501.55417700000004</v>
      </c>
    </row>
    <row r="348" spans="2:5">
      <c r="B348" s="18">
        <v>4301.87</v>
      </c>
      <c r="C348" s="13">
        <v>0.13</v>
      </c>
      <c r="D348" s="13">
        <f t="shared" si="8"/>
        <v>5.5924310000000004</v>
      </c>
      <c r="E348" s="18">
        <f t="shared" si="9"/>
        <v>4296.2775689999999</v>
      </c>
    </row>
    <row r="349" spans="2:5">
      <c r="B349" s="18">
        <v>4445.3999999999996</v>
      </c>
      <c r="C349" s="13">
        <v>2.67</v>
      </c>
      <c r="D349" s="13">
        <f t="shared" si="8"/>
        <v>118.69217999999999</v>
      </c>
      <c r="E349" s="18">
        <f t="shared" si="9"/>
        <v>4326.7078199999996</v>
      </c>
    </row>
    <row r="350" spans="2:5">
      <c r="B350" s="18">
        <v>3111.67</v>
      </c>
      <c r="C350" s="13">
        <v>13.58</v>
      </c>
      <c r="D350" s="13">
        <f t="shared" si="8"/>
        <v>422.56478600000003</v>
      </c>
      <c r="E350" s="18">
        <f t="shared" si="9"/>
        <v>2689.1052140000002</v>
      </c>
    </row>
    <row r="351" spans="2:5">
      <c r="B351" s="18">
        <v>1791.95</v>
      </c>
      <c r="C351" s="13">
        <v>8.7799999999999994</v>
      </c>
      <c r="D351" s="13">
        <f t="shared" si="8"/>
        <v>157.33321000000001</v>
      </c>
      <c r="E351" s="18">
        <f t="shared" si="9"/>
        <v>1634.61679</v>
      </c>
    </row>
    <row r="352" spans="2:5">
      <c r="B352" s="18">
        <v>4895</v>
      </c>
      <c r="C352" s="13">
        <v>8.85</v>
      </c>
      <c r="D352" s="13">
        <f t="shared" si="8"/>
        <v>433.20749999999998</v>
      </c>
      <c r="E352" s="18">
        <f t="shared" si="9"/>
        <v>4461.7924999999996</v>
      </c>
    </row>
    <row r="353" spans="2:5">
      <c r="B353" s="18">
        <v>4071.98</v>
      </c>
      <c r="C353" s="13">
        <v>8.09</v>
      </c>
      <c r="D353" s="13">
        <f t="shared" si="8"/>
        <v>329.423182</v>
      </c>
      <c r="E353" s="18">
        <f t="shared" si="9"/>
        <v>3742.556818</v>
      </c>
    </row>
    <row r="354" spans="2:5">
      <c r="B354" s="18">
        <v>4666.46</v>
      </c>
      <c r="C354" s="13">
        <v>7.66</v>
      </c>
      <c r="D354" s="13">
        <f t="shared" si="8"/>
        <v>357.45083599999998</v>
      </c>
      <c r="E354" s="18">
        <f t="shared" si="9"/>
        <v>4309.0091640000001</v>
      </c>
    </row>
    <row r="355" spans="2:5">
      <c r="B355" s="18">
        <v>4680.01</v>
      </c>
      <c r="C355" s="13">
        <v>8.4499999999999993</v>
      </c>
      <c r="D355" s="13">
        <f t="shared" si="8"/>
        <v>395.46084499999995</v>
      </c>
      <c r="E355" s="18">
        <f t="shared" si="9"/>
        <v>4284.5491550000006</v>
      </c>
    </row>
    <row r="356" spans="2:5">
      <c r="B356" s="18">
        <v>1477.87</v>
      </c>
      <c r="C356" s="13">
        <v>10.67</v>
      </c>
      <c r="D356" s="13">
        <f t="shared" si="8"/>
        <v>157.688729</v>
      </c>
      <c r="E356" s="18">
        <f t="shared" si="9"/>
        <v>1320.1812709999999</v>
      </c>
    </row>
    <row r="357" spans="2:5">
      <c r="B357" s="18">
        <v>1019.69</v>
      </c>
      <c r="C357" s="13">
        <v>2.84</v>
      </c>
      <c r="D357" s="13">
        <f t="shared" si="8"/>
        <v>28.959196000000002</v>
      </c>
      <c r="E357" s="18">
        <f t="shared" si="9"/>
        <v>990.73080400000003</v>
      </c>
    </row>
    <row r="358" spans="2:5">
      <c r="B358" s="18">
        <v>1816.68</v>
      </c>
      <c r="C358" s="13">
        <v>6.36</v>
      </c>
      <c r="D358" s="13">
        <f t="shared" si="8"/>
        <v>115.54084800000001</v>
      </c>
      <c r="E358" s="18">
        <f t="shared" si="9"/>
        <v>1701.139152</v>
      </c>
    </row>
    <row r="359" spans="2:5">
      <c r="B359" s="18">
        <v>931.59</v>
      </c>
      <c r="C359" s="13">
        <v>11.71</v>
      </c>
      <c r="D359" s="13">
        <f t="shared" si="8"/>
        <v>109.089189</v>
      </c>
      <c r="E359" s="18">
        <f t="shared" si="9"/>
        <v>822.500811</v>
      </c>
    </row>
    <row r="360" spans="2:5">
      <c r="B360" s="18">
        <v>4892.78</v>
      </c>
      <c r="C360" s="13">
        <v>10.79</v>
      </c>
      <c r="D360" s="13">
        <f t="shared" si="8"/>
        <v>527.93096199999991</v>
      </c>
      <c r="E360" s="18">
        <f t="shared" si="9"/>
        <v>4364.8490380000003</v>
      </c>
    </row>
    <row r="361" spans="2:5">
      <c r="B361" s="18">
        <v>3109.69</v>
      </c>
      <c r="C361" s="13">
        <v>10.83</v>
      </c>
      <c r="D361" s="13">
        <f t="shared" si="8"/>
        <v>336.779427</v>
      </c>
      <c r="E361" s="18">
        <f t="shared" si="9"/>
        <v>2772.9105730000001</v>
      </c>
    </row>
    <row r="362" spans="2:5">
      <c r="B362" s="18">
        <v>473.65</v>
      </c>
      <c r="C362" s="13">
        <v>14.02</v>
      </c>
      <c r="D362" s="13">
        <f t="shared" si="8"/>
        <v>66.405729999999991</v>
      </c>
      <c r="E362" s="18">
        <f t="shared" si="9"/>
        <v>407.24426999999997</v>
      </c>
    </row>
    <row r="363" spans="2:5">
      <c r="B363" s="18">
        <v>3389.14</v>
      </c>
      <c r="C363" s="13">
        <v>12.13</v>
      </c>
      <c r="D363" s="13">
        <f t="shared" si="8"/>
        <v>411.10268199999996</v>
      </c>
      <c r="E363" s="18">
        <f t="shared" si="9"/>
        <v>2978.0373179999997</v>
      </c>
    </row>
    <row r="364" spans="2:5">
      <c r="B364" s="18">
        <v>3411.12</v>
      </c>
      <c r="C364" s="13">
        <v>7.3</v>
      </c>
      <c r="D364" s="13">
        <f t="shared" si="8"/>
        <v>249.01175999999998</v>
      </c>
      <c r="E364" s="18">
        <f t="shared" si="9"/>
        <v>3162.10824</v>
      </c>
    </row>
    <row r="365" spans="2:5">
      <c r="B365" s="18">
        <v>3255.43</v>
      </c>
      <c r="C365" s="13">
        <v>13.38</v>
      </c>
      <c r="D365" s="13">
        <f t="shared" si="8"/>
        <v>435.57653400000004</v>
      </c>
      <c r="E365" s="18">
        <f t="shared" si="9"/>
        <v>2819.8534659999996</v>
      </c>
    </row>
    <row r="366" spans="2:5">
      <c r="B366" s="18">
        <v>2925.15</v>
      </c>
      <c r="C366" s="13">
        <v>15.76</v>
      </c>
      <c r="D366" s="13">
        <f t="shared" si="8"/>
        <v>461.00364000000002</v>
      </c>
      <c r="E366" s="18">
        <f t="shared" si="9"/>
        <v>2464.1463600000002</v>
      </c>
    </row>
    <row r="367" spans="2:5">
      <c r="B367" s="18">
        <v>4464.1400000000003</v>
      </c>
      <c r="C367" s="13">
        <v>5.47</v>
      </c>
      <c r="D367" s="13">
        <f t="shared" si="8"/>
        <v>244.188458</v>
      </c>
      <c r="E367" s="18">
        <f t="shared" si="9"/>
        <v>4219.9515420000007</v>
      </c>
    </row>
    <row r="368" spans="2:5">
      <c r="B368" s="18">
        <v>2230.8200000000002</v>
      </c>
      <c r="C368" s="13">
        <v>6.76</v>
      </c>
      <c r="D368" s="13">
        <f t="shared" si="8"/>
        <v>150.80343200000002</v>
      </c>
      <c r="E368" s="18">
        <f t="shared" si="9"/>
        <v>2080.016568</v>
      </c>
    </row>
    <row r="369" spans="2:5">
      <c r="B369" s="18">
        <v>835.6</v>
      </c>
      <c r="C369" s="13">
        <v>8.24</v>
      </c>
      <c r="D369" s="13">
        <f t="shared" si="8"/>
        <v>68.853440000000006</v>
      </c>
      <c r="E369" s="18">
        <f t="shared" si="9"/>
        <v>766.74656000000004</v>
      </c>
    </row>
    <row r="370" spans="2:5">
      <c r="B370" s="18">
        <v>736.24</v>
      </c>
      <c r="C370" s="13">
        <v>11.47</v>
      </c>
      <c r="D370" s="13">
        <f t="shared" si="8"/>
        <v>84.446728000000007</v>
      </c>
      <c r="E370" s="18">
        <f t="shared" si="9"/>
        <v>651.793272</v>
      </c>
    </row>
    <row r="371" spans="2:5">
      <c r="B371" s="18">
        <v>1600.63</v>
      </c>
      <c r="C371" s="13">
        <v>11.39</v>
      </c>
      <c r="D371" s="13">
        <f t="shared" si="8"/>
        <v>182.31175700000003</v>
      </c>
      <c r="E371" s="18">
        <f t="shared" si="9"/>
        <v>1418.3182430000002</v>
      </c>
    </row>
    <row r="372" spans="2:5">
      <c r="B372" s="18">
        <v>3829.13</v>
      </c>
      <c r="C372" s="13">
        <v>11.54</v>
      </c>
      <c r="D372" s="13">
        <f t="shared" si="8"/>
        <v>441.88160199999999</v>
      </c>
      <c r="E372" s="18">
        <f t="shared" si="9"/>
        <v>3387.2483980000002</v>
      </c>
    </row>
    <row r="373" spans="2:5">
      <c r="B373" s="18">
        <v>1080.3800000000001</v>
      </c>
      <c r="C373" s="13">
        <v>2.11</v>
      </c>
      <c r="D373" s="13">
        <f t="shared" si="8"/>
        <v>22.796018</v>
      </c>
      <c r="E373" s="18">
        <f t="shared" si="9"/>
        <v>1057.5839820000001</v>
      </c>
    </row>
    <row r="374" spans="2:5">
      <c r="B374" s="18">
        <v>1887.15</v>
      </c>
      <c r="C374" s="13">
        <v>4.66</v>
      </c>
      <c r="D374" s="13">
        <f t="shared" si="8"/>
        <v>87.941190000000006</v>
      </c>
      <c r="E374" s="18">
        <f t="shared" si="9"/>
        <v>1799.2088100000001</v>
      </c>
    </row>
    <row r="375" spans="2:5">
      <c r="B375" s="18">
        <v>2283.33</v>
      </c>
      <c r="C375" s="13">
        <v>12.01</v>
      </c>
      <c r="D375" s="13">
        <f t="shared" si="8"/>
        <v>274.22793299999995</v>
      </c>
      <c r="E375" s="18">
        <f t="shared" si="9"/>
        <v>2009.102067</v>
      </c>
    </row>
    <row r="376" spans="2:5">
      <c r="B376" s="18">
        <v>4451.96</v>
      </c>
      <c r="C376" s="13">
        <v>13.93</v>
      </c>
      <c r="D376" s="13">
        <f t="shared" ref="D376:D439" si="10">+B376*C376/100</f>
        <v>620.15802799999994</v>
      </c>
      <c r="E376" s="18">
        <f t="shared" ref="E376:E439" si="11">+B376-D376</f>
        <v>3831.8019720000002</v>
      </c>
    </row>
    <row r="377" spans="2:5">
      <c r="B377" s="18">
        <v>2339.31</v>
      </c>
      <c r="C377" s="13">
        <v>14.93</v>
      </c>
      <c r="D377" s="13">
        <f t="shared" si="10"/>
        <v>349.258983</v>
      </c>
      <c r="E377" s="18">
        <f t="shared" si="11"/>
        <v>1990.051017</v>
      </c>
    </row>
    <row r="378" spans="2:5">
      <c r="B378" s="18">
        <v>2179.48</v>
      </c>
      <c r="C378" s="13">
        <v>9.3000000000000007</v>
      </c>
      <c r="D378" s="13">
        <f t="shared" si="10"/>
        <v>202.69164000000001</v>
      </c>
      <c r="E378" s="18">
        <f t="shared" si="11"/>
        <v>1976.78836</v>
      </c>
    </row>
    <row r="379" spans="2:5">
      <c r="B379" s="18">
        <v>255.46</v>
      </c>
      <c r="C379" s="13">
        <v>5</v>
      </c>
      <c r="D379" s="13">
        <f t="shared" si="10"/>
        <v>12.773</v>
      </c>
      <c r="E379" s="18">
        <f t="shared" si="11"/>
        <v>242.68700000000001</v>
      </c>
    </row>
    <row r="380" spans="2:5">
      <c r="B380" s="18">
        <v>1869.73</v>
      </c>
      <c r="C380" s="13">
        <v>17.579999999999998</v>
      </c>
      <c r="D380" s="13">
        <f t="shared" si="10"/>
        <v>328.698534</v>
      </c>
      <c r="E380" s="18">
        <f t="shared" si="11"/>
        <v>1541.0314659999999</v>
      </c>
    </row>
    <row r="381" spans="2:5">
      <c r="B381" s="18">
        <v>4278.97</v>
      </c>
      <c r="C381" s="13">
        <v>1.71</v>
      </c>
      <c r="D381" s="13">
        <f t="shared" si="10"/>
        <v>73.170387000000005</v>
      </c>
      <c r="E381" s="18">
        <f t="shared" si="11"/>
        <v>4205.7996130000001</v>
      </c>
    </row>
    <row r="382" spans="2:5">
      <c r="B382" s="18">
        <v>1615.48</v>
      </c>
      <c r="C382" s="13">
        <v>19.149999999999999</v>
      </c>
      <c r="D382" s="13">
        <f t="shared" si="10"/>
        <v>309.36442</v>
      </c>
      <c r="E382" s="18">
        <f t="shared" si="11"/>
        <v>1306.1155800000001</v>
      </c>
    </row>
    <row r="383" spans="2:5">
      <c r="B383" s="18">
        <v>1241.05</v>
      </c>
      <c r="C383" s="13">
        <v>0.94</v>
      </c>
      <c r="D383" s="13">
        <f t="shared" si="10"/>
        <v>11.66587</v>
      </c>
      <c r="E383" s="18">
        <f t="shared" si="11"/>
        <v>1229.3841299999999</v>
      </c>
    </row>
    <row r="384" spans="2:5">
      <c r="B384" s="18">
        <v>4296.08</v>
      </c>
      <c r="C384" s="13">
        <v>15.32</v>
      </c>
      <c r="D384" s="13">
        <f t="shared" si="10"/>
        <v>658.15945600000009</v>
      </c>
      <c r="E384" s="18">
        <f t="shared" si="11"/>
        <v>3637.9205439999996</v>
      </c>
    </row>
    <row r="385" spans="2:5">
      <c r="B385" s="18">
        <v>3327.74</v>
      </c>
      <c r="C385" s="13">
        <v>11.23</v>
      </c>
      <c r="D385" s="13">
        <f t="shared" si="10"/>
        <v>373.70520199999999</v>
      </c>
      <c r="E385" s="18">
        <f t="shared" si="11"/>
        <v>2954.0347979999997</v>
      </c>
    </row>
    <row r="386" spans="2:5">
      <c r="B386" s="18">
        <v>1465.23</v>
      </c>
      <c r="C386" s="13">
        <v>0.44</v>
      </c>
      <c r="D386" s="13">
        <f t="shared" si="10"/>
        <v>6.447012</v>
      </c>
      <c r="E386" s="18">
        <f t="shared" si="11"/>
        <v>1458.7829879999999</v>
      </c>
    </row>
    <row r="387" spans="2:5">
      <c r="B387" s="18">
        <v>1316.38</v>
      </c>
      <c r="C387" s="13">
        <v>1.3</v>
      </c>
      <c r="D387" s="13">
        <f t="shared" si="10"/>
        <v>17.112940000000002</v>
      </c>
      <c r="E387" s="18">
        <f t="shared" si="11"/>
        <v>1299.2670600000001</v>
      </c>
    </row>
    <row r="388" spans="2:5">
      <c r="B388" s="18">
        <v>1887.8</v>
      </c>
      <c r="C388" s="13">
        <v>13.85</v>
      </c>
      <c r="D388" s="13">
        <f t="shared" si="10"/>
        <v>261.46029999999996</v>
      </c>
      <c r="E388" s="18">
        <f t="shared" si="11"/>
        <v>1626.3397</v>
      </c>
    </row>
    <row r="389" spans="2:5">
      <c r="B389" s="18">
        <v>1315.72</v>
      </c>
      <c r="C389" s="13">
        <v>8.67</v>
      </c>
      <c r="D389" s="13">
        <f t="shared" si="10"/>
        <v>114.072924</v>
      </c>
      <c r="E389" s="18">
        <f t="shared" si="11"/>
        <v>1201.647076</v>
      </c>
    </row>
    <row r="390" spans="2:5">
      <c r="B390" s="18">
        <v>1491.78</v>
      </c>
      <c r="C390" s="13">
        <v>0.61</v>
      </c>
      <c r="D390" s="13">
        <f t="shared" si="10"/>
        <v>9.0998579999999993</v>
      </c>
      <c r="E390" s="18">
        <f t="shared" si="11"/>
        <v>1482.6801419999999</v>
      </c>
    </row>
    <row r="391" spans="2:5">
      <c r="B391" s="18">
        <v>3967.98</v>
      </c>
      <c r="C391" s="13">
        <v>8.17</v>
      </c>
      <c r="D391" s="13">
        <f t="shared" si="10"/>
        <v>324.183966</v>
      </c>
      <c r="E391" s="18">
        <f t="shared" si="11"/>
        <v>3643.796034</v>
      </c>
    </row>
    <row r="392" spans="2:5">
      <c r="B392" s="18">
        <v>2948.16</v>
      </c>
      <c r="C392" s="13">
        <v>0.9</v>
      </c>
      <c r="D392" s="13">
        <f t="shared" si="10"/>
        <v>26.533439999999999</v>
      </c>
      <c r="E392" s="18">
        <f t="shared" si="11"/>
        <v>2921.6265599999997</v>
      </c>
    </row>
    <row r="393" spans="2:5">
      <c r="B393" s="18">
        <v>1774.8</v>
      </c>
      <c r="C393" s="13">
        <v>17.04</v>
      </c>
      <c r="D393" s="13">
        <f t="shared" si="10"/>
        <v>302.42591999999996</v>
      </c>
      <c r="E393" s="18">
        <f t="shared" si="11"/>
        <v>1472.37408</v>
      </c>
    </row>
    <row r="394" spans="2:5">
      <c r="B394" s="18">
        <v>3424.48</v>
      </c>
      <c r="C394" s="13">
        <v>7.54</v>
      </c>
      <c r="D394" s="13">
        <f t="shared" si="10"/>
        <v>258.20579199999997</v>
      </c>
      <c r="E394" s="18">
        <f t="shared" si="11"/>
        <v>3166.2742079999998</v>
      </c>
    </row>
    <row r="395" spans="2:5">
      <c r="B395" s="18">
        <v>590.64</v>
      </c>
      <c r="C395" s="13">
        <v>0.89</v>
      </c>
      <c r="D395" s="13">
        <f t="shared" si="10"/>
        <v>5.2566959999999998</v>
      </c>
      <c r="E395" s="18">
        <f t="shared" si="11"/>
        <v>585.38330399999995</v>
      </c>
    </row>
    <row r="396" spans="2:5">
      <c r="B396" s="18">
        <v>616.11</v>
      </c>
      <c r="C396" s="13">
        <v>0.72</v>
      </c>
      <c r="D396" s="13">
        <f t="shared" si="10"/>
        <v>4.4359919999999997</v>
      </c>
      <c r="E396" s="18">
        <f t="shared" si="11"/>
        <v>611.67400799999996</v>
      </c>
    </row>
    <row r="397" spans="2:5">
      <c r="B397" s="18">
        <v>4642.3</v>
      </c>
      <c r="C397" s="13">
        <v>17.88</v>
      </c>
      <c r="D397" s="13">
        <f t="shared" si="10"/>
        <v>830.04323999999997</v>
      </c>
      <c r="E397" s="18">
        <f t="shared" si="11"/>
        <v>3812.2567600000002</v>
      </c>
    </row>
    <row r="398" spans="2:5">
      <c r="B398" s="18">
        <v>4293.1400000000003</v>
      </c>
      <c r="C398" s="13">
        <v>19.48</v>
      </c>
      <c r="D398" s="13">
        <f t="shared" si="10"/>
        <v>836.30367200000012</v>
      </c>
      <c r="E398" s="18">
        <f t="shared" si="11"/>
        <v>3456.8363280000003</v>
      </c>
    </row>
    <row r="399" spans="2:5">
      <c r="B399" s="18">
        <v>4528.32</v>
      </c>
      <c r="C399" s="13">
        <v>11.7</v>
      </c>
      <c r="D399" s="13">
        <f t="shared" si="10"/>
        <v>529.8134399999999</v>
      </c>
      <c r="E399" s="18">
        <f t="shared" si="11"/>
        <v>3998.5065599999998</v>
      </c>
    </row>
    <row r="400" spans="2:5">
      <c r="B400" s="18">
        <v>2274.06</v>
      </c>
      <c r="C400" s="13">
        <v>10.68</v>
      </c>
      <c r="D400" s="13">
        <f t="shared" si="10"/>
        <v>242.86960799999997</v>
      </c>
      <c r="E400" s="18">
        <f t="shared" si="11"/>
        <v>2031.190392</v>
      </c>
    </row>
    <row r="401" spans="2:5">
      <c r="B401" s="18">
        <v>2286.54</v>
      </c>
      <c r="C401" s="13">
        <v>19.59</v>
      </c>
      <c r="D401" s="13">
        <f t="shared" si="10"/>
        <v>447.93318599999998</v>
      </c>
      <c r="E401" s="18">
        <f t="shared" si="11"/>
        <v>1838.606814</v>
      </c>
    </row>
    <row r="402" spans="2:5">
      <c r="B402" s="18">
        <v>1037.31</v>
      </c>
      <c r="C402" s="13">
        <v>2.9</v>
      </c>
      <c r="D402" s="13">
        <f t="shared" si="10"/>
        <v>30.081989999999998</v>
      </c>
      <c r="E402" s="18">
        <f t="shared" si="11"/>
        <v>1007.2280099999999</v>
      </c>
    </row>
    <row r="403" spans="2:5">
      <c r="B403" s="18">
        <v>1352.31</v>
      </c>
      <c r="C403" s="13">
        <v>8.5</v>
      </c>
      <c r="D403" s="13">
        <f t="shared" si="10"/>
        <v>114.94635</v>
      </c>
      <c r="E403" s="18">
        <f t="shared" si="11"/>
        <v>1237.36365</v>
      </c>
    </row>
    <row r="404" spans="2:5">
      <c r="B404" s="18">
        <v>3194.28</v>
      </c>
      <c r="C404" s="13">
        <v>18.18</v>
      </c>
      <c r="D404" s="13">
        <f t="shared" si="10"/>
        <v>580.72010399999999</v>
      </c>
      <c r="E404" s="18">
        <f t="shared" si="11"/>
        <v>2613.5598960000002</v>
      </c>
    </row>
    <row r="405" spans="2:5">
      <c r="B405" s="18">
        <v>3043.01</v>
      </c>
      <c r="C405" s="13">
        <v>4.5199999999999996</v>
      </c>
      <c r="D405" s="13">
        <f t="shared" si="10"/>
        <v>137.54405199999999</v>
      </c>
      <c r="E405" s="18">
        <f t="shared" si="11"/>
        <v>2905.465948</v>
      </c>
    </row>
    <row r="406" spans="2:5">
      <c r="B406" s="18">
        <v>2485.1799999999998</v>
      </c>
      <c r="C406" s="13">
        <v>3.96</v>
      </c>
      <c r="D406" s="13">
        <f t="shared" si="10"/>
        <v>98.413128</v>
      </c>
      <c r="E406" s="18">
        <f t="shared" si="11"/>
        <v>2386.7668719999997</v>
      </c>
    </row>
    <row r="407" spans="2:5">
      <c r="B407" s="18">
        <v>4835.5600000000004</v>
      </c>
      <c r="C407" s="13">
        <v>19.62</v>
      </c>
      <c r="D407" s="13">
        <f t="shared" si="10"/>
        <v>948.73687200000018</v>
      </c>
      <c r="E407" s="18">
        <f t="shared" si="11"/>
        <v>3886.823128</v>
      </c>
    </row>
    <row r="408" spans="2:5">
      <c r="B408" s="18">
        <v>3948.37</v>
      </c>
      <c r="C408" s="13">
        <v>5</v>
      </c>
      <c r="D408" s="13">
        <f t="shared" si="10"/>
        <v>197.41849999999999</v>
      </c>
      <c r="E408" s="18">
        <f t="shared" si="11"/>
        <v>3750.9515000000001</v>
      </c>
    </row>
    <row r="409" spans="2:5">
      <c r="B409" s="18">
        <v>2168.64</v>
      </c>
      <c r="C409" s="13">
        <v>16.059999999999999</v>
      </c>
      <c r="D409" s="13">
        <f t="shared" si="10"/>
        <v>348.28358399999996</v>
      </c>
      <c r="E409" s="18">
        <f t="shared" si="11"/>
        <v>1820.3564159999999</v>
      </c>
    </row>
    <row r="410" spans="2:5">
      <c r="B410" s="18">
        <v>3519.64</v>
      </c>
      <c r="C410" s="13">
        <v>12.05</v>
      </c>
      <c r="D410" s="13">
        <f t="shared" si="10"/>
        <v>424.11662000000001</v>
      </c>
      <c r="E410" s="18">
        <f t="shared" si="11"/>
        <v>3095.5233799999996</v>
      </c>
    </row>
    <row r="411" spans="2:5">
      <c r="B411" s="18">
        <v>2045.51</v>
      </c>
      <c r="C411" s="13">
        <v>1.05</v>
      </c>
      <c r="D411" s="13">
        <f t="shared" si="10"/>
        <v>21.477854999999998</v>
      </c>
      <c r="E411" s="18">
        <f t="shared" si="11"/>
        <v>2024.0321449999999</v>
      </c>
    </row>
    <row r="412" spans="2:5">
      <c r="B412" s="18">
        <v>4457.83</v>
      </c>
      <c r="C412" s="13">
        <v>10.54</v>
      </c>
      <c r="D412" s="13">
        <f t="shared" si="10"/>
        <v>469.85528199999993</v>
      </c>
      <c r="E412" s="18">
        <f t="shared" si="11"/>
        <v>3987.9747179999999</v>
      </c>
    </row>
    <row r="413" spans="2:5">
      <c r="B413" s="18">
        <v>2449.12</v>
      </c>
      <c r="C413" s="13">
        <v>9.91</v>
      </c>
      <c r="D413" s="13">
        <f t="shared" si="10"/>
        <v>242.70779200000001</v>
      </c>
      <c r="E413" s="18">
        <f t="shared" si="11"/>
        <v>2206.4122079999997</v>
      </c>
    </row>
    <row r="414" spans="2:5">
      <c r="B414" s="18">
        <v>4765.91</v>
      </c>
      <c r="C414" s="13">
        <v>9.9</v>
      </c>
      <c r="D414" s="13">
        <f t="shared" si="10"/>
        <v>471.82508999999999</v>
      </c>
      <c r="E414" s="18">
        <f t="shared" si="11"/>
        <v>4294.0849099999996</v>
      </c>
    </row>
    <row r="415" spans="2:5">
      <c r="B415" s="18">
        <v>3012.05</v>
      </c>
      <c r="C415" s="13">
        <v>14.12</v>
      </c>
      <c r="D415" s="13">
        <f t="shared" si="10"/>
        <v>425.30146000000002</v>
      </c>
      <c r="E415" s="18">
        <f t="shared" si="11"/>
        <v>2586.74854</v>
      </c>
    </row>
    <row r="416" spans="2:5">
      <c r="B416" s="18">
        <v>2315.61</v>
      </c>
      <c r="C416" s="13">
        <v>3</v>
      </c>
      <c r="D416" s="13">
        <f t="shared" si="10"/>
        <v>69.468299999999999</v>
      </c>
      <c r="E416" s="18">
        <f t="shared" si="11"/>
        <v>2246.1417000000001</v>
      </c>
    </row>
    <row r="417" spans="2:5">
      <c r="B417" s="18">
        <v>3224.64</v>
      </c>
      <c r="C417" s="13">
        <v>16.5</v>
      </c>
      <c r="D417" s="13">
        <f t="shared" si="10"/>
        <v>532.06560000000002</v>
      </c>
      <c r="E417" s="18">
        <f t="shared" si="11"/>
        <v>2692.5744</v>
      </c>
    </row>
    <row r="418" spans="2:5">
      <c r="B418" s="18">
        <v>3690.66</v>
      </c>
      <c r="C418" s="13">
        <v>10.1</v>
      </c>
      <c r="D418" s="13">
        <f t="shared" si="10"/>
        <v>372.75665999999995</v>
      </c>
      <c r="E418" s="18">
        <f t="shared" si="11"/>
        <v>3317.9033399999998</v>
      </c>
    </row>
    <row r="419" spans="2:5">
      <c r="B419" s="18">
        <v>4904.78</v>
      </c>
      <c r="C419" s="13">
        <v>1.65</v>
      </c>
      <c r="D419" s="13">
        <f t="shared" si="10"/>
        <v>80.928869999999989</v>
      </c>
      <c r="E419" s="18">
        <f t="shared" si="11"/>
        <v>4823.85113</v>
      </c>
    </row>
    <row r="420" spans="2:5">
      <c r="B420" s="18">
        <v>4390.3500000000004</v>
      </c>
      <c r="C420" s="13">
        <v>4.8099999999999996</v>
      </c>
      <c r="D420" s="13">
        <f t="shared" si="10"/>
        <v>211.17583500000001</v>
      </c>
      <c r="E420" s="18">
        <f t="shared" si="11"/>
        <v>4179.1741650000004</v>
      </c>
    </row>
    <row r="421" spans="2:5">
      <c r="B421" s="18">
        <v>1528.03</v>
      </c>
      <c r="C421" s="13">
        <v>13.58</v>
      </c>
      <c r="D421" s="13">
        <f t="shared" si="10"/>
        <v>207.50647399999997</v>
      </c>
      <c r="E421" s="18">
        <f t="shared" si="11"/>
        <v>1320.5235259999999</v>
      </c>
    </row>
    <row r="422" spans="2:5">
      <c r="B422" s="18">
        <v>4495.72</v>
      </c>
      <c r="C422" s="13">
        <v>10.17</v>
      </c>
      <c r="D422" s="13">
        <f t="shared" si="10"/>
        <v>457.21472399999999</v>
      </c>
      <c r="E422" s="18">
        <f t="shared" si="11"/>
        <v>4038.5052760000003</v>
      </c>
    </row>
    <row r="423" spans="2:5">
      <c r="B423" s="18">
        <v>2921.5</v>
      </c>
      <c r="C423" s="13">
        <v>9.32</v>
      </c>
      <c r="D423" s="13">
        <f t="shared" si="10"/>
        <v>272.28379999999999</v>
      </c>
      <c r="E423" s="18">
        <f t="shared" si="11"/>
        <v>2649.2161999999998</v>
      </c>
    </row>
    <row r="424" spans="2:5">
      <c r="B424" s="18">
        <v>2269.91</v>
      </c>
      <c r="C424" s="13">
        <v>4.83</v>
      </c>
      <c r="D424" s="13">
        <f t="shared" si="10"/>
        <v>109.63665299999998</v>
      </c>
      <c r="E424" s="18">
        <f t="shared" si="11"/>
        <v>2160.2733469999998</v>
      </c>
    </row>
    <row r="425" spans="2:5">
      <c r="B425" s="18">
        <v>507.26</v>
      </c>
      <c r="C425" s="13">
        <v>4.88</v>
      </c>
      <c r="D425" s="13">
        <f t="shared" si="10"/>
        <v>24.754287999999995</v>
      </c>
      <c r="E425" s="18">
        <f t="shared" si="11"/>
        <v>482.50571200000002</v>
      </c>
    </row>
    <row r="426" spans="2:5">
      <c r="B426" s="18">
        <v>1276.4000000000001</v>
      </c>
      <c r="C426" s="13">
        <v>10.95</v>
      </c>
      <c r="D426" s="13">
        <f t="shared" si="10"/>
        <v>139.76580000000001</v>
      </c>
      <c r="E426" s="18">
        <f t="shared" si="11"/>
        <v>1136.6342</v>
      </c>
    </row>
    <row r="427" spans="2:5">
      <c r="B427" s="18">
        <v>2876.87</v>
      </c>
      <c r="C427" s="13">
        <v>9.15</v>
      </c>
      <c r="D427" s="13">
        <f t="shared" si="10"/>
        <v>263.23360500000001</v>
      </c>
      <c r="E427" s="18">
        <f t="shared" si="11"/>
        <v>2613.636395</v>
      </c>
    </row>
    <row r="428" spans="2:5">
      <c r="B428" s="18">
        <v>3881.26</v>
      </c>
      <c r="C428" s="13">
        <v>19.809999999999999</v>
      </c>
      <c r="D428" s="13">
        <f t="shared" si="10"/>
        <v>768.8776059999999</v>
      </c>
      <c r="E428" s="18">
        <f t="shared" si="11"/>
        <v>3112.3823940000002</v>
      </c>
    </row>
    <row r="429" spans="2:5">
      <c r="B429" s="18">
        <v>4469.55</v>
      </c>
      <c r="C429" s="13">
        <v>13.09</v>
      </c>
      <c r="D429" s="13">
        <f t="shared" si="10"/>
        <v>585.06409500000007</v>
      </c>
      <c r="E429" s="18">
        <f t="shared" si="11"/>
        <v>3884.485905</v>
      </c>
    </row>
    <row r="430" spans="2:5">
      <c r="B430" s="18">
        <v>3108.33</v>
      </c>
      <c r="C430" s="13">
        <v>0.45</v>
      </c>
      <c r="D430" s="13">
        <f t="shared" si="10"/>
        <v>13.987485</v>
      </c>
      <c r="E430" s="18">
        <f t="shared" si="11"/>
        <v>3094.3425149999998</v>
      </c>
    </row>
    <row r="431" spans="2:5">
      <c r="B431" s="18">
        <v>2892.22</v>
      </c>
      <c r="C431" s="13">
        <v>9.5299999999999994</v>
      </c>
      <c r="D431" s="13">
        <f t="shared" si="10"/>
        <v>275.62856599999998</v>
      </c>
      <c r="E431" s="18">
        <f t="shared" si="11"/>
        <v>2616.5914339999999</v>
      </c>
    </row>
    <row r="432" spans="2:5">
      <c r="B432" s="18">
        <v>1232.3499999999999</v>
      </c>
      <c r="C432" s="13">
        <v>1.48</v>
      </c>
      <c r="D432" s="13">
        <f t="shared" si="10"/>
        <v>18.238779999999998</v>
      </c>
      <c r="E432" s="18">
        <f t="shared" si="11"/>
        <v>1214.11122</v>
      </c>
    </row>
    <row r="433" spans="2:5">
      <c r="B433" s="18">
        <v>1645.44</v>
      </c>
      <c r="C433" s="13">
        <v>9.6199999999999992</v>
      </c>
      <c r="D433" s="13">
        <f t="shared" si="10"/>
        <v>158.29132799999999</v>
      </c>
      <c r="E433" s="18">
        <f t="shared" si="11"/>
        <v>1487.148672</v>
      </c>
    </row>
    <row r="434" spans="2:5">
      <c r="B434" s="18">
        <v>343.45</v>
      </c>
      <c r="C434" s="13">
        <v>6.49</v>
      </c>
      <c r="D434" s="13">
        <f t="shared" si="10"/>
        <v>22.289904999999997</v>
      </c>
      <c r="E434" s="18">
        <f t="shared" si="11"/>
        <v>321.16009500000001</v>
      </c>
    </row>
    <row r="435" spans="2:5">
      <c r="B435" s="18">
        <v>4973.88</v>
      </c>
      <c r="C435" s="13">
        <v>9.36</v>
      </c>
      <c r="D435" s="13">
        <f t="shared" si="10"/>
        <v>465.55516799999998</v>
      </c>
      <c r="E435" s="18">
        <f t="shared" si="11"/>
        <v>4508.3248320000002</v>
      </c>
    </row>
    <row r="436" spans="2:5">
      <c r="B436" s="18">
        <v>3036.71</v>
      </c>
      <c r="C436" s="13">
        <v>9.85</v>
      </c>
      <c r="D436" s="13">
        <f t="shared" si="10"/>
        <v>299.11593499999998</v>
      </c>
      <c r="E436" s="18">
        <f t="shared" si="11"/>
        <v>2737.5940650000002</v>
      </c>
    </row>
    <row r="437" spans="2:5">
      <c r="B437" s="18">
        <v>3636.56</v>
      </c>
      <c r="C437" s="13">
        <v>11.96</v>
      </c>
      <c r="D437" s="13">
        <f t="shared" si="10"/>
        <v>434.93257600000004</v>
      </c>
      <c r="E437" s="18">
        <f t="shared" si="11"/>
        <v>3201.6274239999998</v>
      </c>
    </row>
    <row r="438" spans="2:5">
      <c r="B438" s="18">
        <v>2199.86</v>
      </c>
      <c r="C438" s="13">
        <v>6.81</v>
      </c>
      <c r="D438" s="13">
        <f t="shared" si="10"/>
        <v>149.81046599999999</v>
      </c>
      <c r="E438" s="18">
        <f t="shared" si="11"/>
        <v>2050.0495340000002</v>
      </c>
    </row>
    <row r="439" spans="2:5">
      <c r="B439" s="18">
        <v>328.85</v>
      </c>
      <c r="C439" s="13">
        <v>5.93</v>
      </c>
      <c r="D439" s="13">
        <f t="shared" si="10"/>
        <v>19.500805</v>
      </c>
      <c r="E439" s="18">
        <f t="shared" si="11"/>
        <v>309.34919500000001</v>
      </c>
    </row>
    <row r="440" spans="2:5">
      <c r="B440" s="18">
        <v>3145.71</v>
      </c>
      <c r="C440" s="13">
        <v>11.25</v>
      </c>
      <c r="D440" s="13">
        <f t="shared" ref="D440:D503" si="12">+B440*C440/100</f>
        <v>353.89237500000002</v>
      </c>
      <c r="E440" s="18">
        <f t="shared" ref="E440:E503" si="13">+B440-D440</f>
        <v>2791.8176250000001</v>
      </c>
    </row>
    <row r="441" spans="2:5">
      <c r="B441" s="18">
        <v>2922.12</v>
      </c>
      <c r="C441" s="13">
        <v>16.27</v>
      </c>
      <c r="D441" s="13">
        <f t="shared" si="12"/>
        <v>475.42892399999999</v>
      </c>
      <c r="E441" s="18">
        <f t="shared" si="13"/>
        <v>2446.6910760000001</v>
      </c>
    </row>
    <row r="442" spans="2:5">
      <c r="B442" s="18">
        <v>4717.1099999999997</v>
      </c>
      <c r="C442" s="13">
        <v>15.19</v>
      </c>
      <c r="D442" s="13">
        <f t="shared" si="12"/>
        <v>716.52900899999997</v>
      </c>
      <c r="E442" s="18">
        <f t="shared" si="13"/>
        <v>4000.5809909999998</v>
      </c>
    </row>
    <row r="443" spans="2:5">
      <c r="B443" s="18">
        <v>1577.37</v>
      </c>
      <c r="C443" s="13">
        <v>15.87</v>
      </c>
      <c r="D443" s="13">
        <f t="shared" si="12"/>
        <v>250.32861899999997</v>
      </c>
      <c r="E443" s="18">
        <f t="shared" si="13"/>
        <v>1327.041381</v>
      </c>
    </row>
    <row r="444" spans="2:5">
      <c r="B444" s="18">
        <v>3771.28</v>
      </c>
      <c r="C444" s="13">
        <v>16.170000000000002</v>
      </c>
      <c r="D444" s="13">
        <f t="shared" si="12"/>
        <v>609.81597600000009</v>
      </c>
      <c r="E444" s="18">
        <f t="shared" si="13"/>
        <v>3161.4640239999999</v>
      </c>
    </row>
    <row r="445" spans="2:5">
      <c r="B445" s="18">
        <v>4565.88</v>
      </c>
      <c r="C445" s="13">
        <v>8.92</v>
      </c>
      <c r="D445" s="13">
        <f t="shared" si="12"/>
        <v>407.27649600000007</v>
      </c>
      <c r="E445" s="18">
        <f t="shared" si="13"/>
        <v>4158.6035039999997</v>
      </c>
    </row>
    <row r="446" spans="2:5">
      <c r="B446" s="18">
        <v>825.29</v>
      </c>
      <c r="C446" s="13">
        <v>5</v>
      </c>
      <c r="D446" s="13">
        <f t="shared" si="12"/>
        <v>41.264499999999998</v>
      </c>
      <c r="E446" s="18">
        <f t="shared" si="13"/>
        <v>784.02549999999997</v>
      </c>
    </row>
    <row r="447" spans="2:5">
      <c r="B447" s="18">
        <v>4416.38</v>
      </c>
      <c r="C447" s="13">
        <v>17.18</v>
      </c>
      <c r="D447" s="13">
        <f t="shared" si="12"/>
        <v>758.73408400000005</v>
      </c>
      <c r="E447" s="18">
        <f t="shared" si="13"/>
        <v>3657.6459159999999</v>
      </c>
    </row>
    <row r="448" spans="2:5">
      <c r="B448" s="18">
        <v>3506.2</v>
      </c>
      <c r="C448" s="13">
        <v>11.98</v>
      </c>
      <c r="D448" s="13">
        <f t="shared" si="12"/>
        <v>420.04275999999999</v>
      </c>
      <c r="E448" s="18">
        <f t="shared" si="13"/>
        <v>3086.15724</v>
      </c>
    </row>
    <row r="449" spans="2:5">
      <c r="B449" s="18">
        <v>1637.82</v>
      </c>
      <c r="C449" s="13">
        <v>15.82</v>
      </c>
      <c r="D449" s="13">
        <f t="shared" si="12"/>
        <v>259.10312399999998</v>
      </c>
      <c r="E449" s="18">
        <f t="shared" si="13"/>
        <v>1378.716876</v>
      </c>
    </row>
    <row r="450" spans="2:5">
      <c r="B450" s="18">
        <v>2826.74</v>
      </c>
      <c r="C450" s="13">
        <v>7.83</v>
      </c>
      <c r="D450" s="13">
        <f t="shared" si="12"/>
        <v>221.33374199999997</v>
      </c>
      <c r="E450" s="18">
        <f t="shared" si="13"/>
        <v>2605.406258</v>
      </c>
    </row>
    <row r="451" spans="2:5">
      <c r="B451" s="18">
        <v>2537.0100000000002</v>
      </c>
      <c r="C451" s="13">
        <v>15.49</v>
      </c>
      <c r="D451" s="13">
        <f t="shared" si="12"/>
        <v>392.98284900000004</v>
      </c>
      <c r="E451" s="18">
        <f t="shared" si="13"/>
        <v>2144.0271510000002</v>
      </c>
    </row>
    <row r="452" spans="2:5">
      <c r="B452" s="18">
        <v>1879.53</v>
      </c>
      <c r="C452" s="13">
        <v>6.59</v>
      </c>
      <c r="D452" s="13">
        <f t="shared" si="12"/>
        <v>123.86102699999999</v>
      </c>
      <c r="E452" s="18">
        <f t="shared" si="13"/>
        <v>1755.6689730000001</v>
      </c>
    </row>
    <row r="453" spans="2:5">
      <c r="B453" s="18">
        <v>1410.65</v>
      </c>
      <c r="C453" s="13">
        <v>8.4499999999999993</v>
      </c>
      <c r="D453" s="13">
        <f t="shared" si="12"/>
        <v>119.19992500000001</v>
      </c>
      <c r="E453" s="18">
        <f t="shared" si="13"/>
        <v>1291.4500750000002</v>
      </c>
    </row>
    <row r="454" spans="2:5">
      <c r="B454" s="18">
        <v>4315.84</v>
      </c>
      <c r="C454" s="13">
        <v>3.8</v>
      </c>
      <c r="D454" s="13">
        <f t="shared" si="12"/>
        <v>164.00191999999998</v>
      </c>
      <c r="E454" s="18">
        <f t="shared" si="13"/>
        <v>4151.8380800000004</v>
      </c>
    </row>
    <row r="455" spans="2:5">
      <c r="B455" s="18">
        <v>1732.66</v>
      </c>
      <c r="C455" s="13">
        <v>4.51</v>
      </c>
      <c r="D455" s="13">
        <f t="shared" si="12"/>
        <v>78.142966000000001</v>
      </c>
      <c r="E455" s="18">
        <f t="shared" si="13"/>
        <v>1654.517034</v>
      </c>
    </row>
    <row r="456" spans="2:5">
      <c r="B456" s="18">
        <v>3752</v>
      </c>
      <c r="C456" s="13">
        <v>16.13</v>
      </c>
      <c r="D456" s="13">
        <f t="shared" si="12"/>
        <v>605.19759999999997</v>
      </c>
      <c r="E456" s="18">
        <f t="shared" si="13"/>
        <v>3146.8024</v>
      </c>
    </row>
    <row r="457" spans="2:5">
      <c r="B457" s="18">
        <v>4965.76</v>
      </c>
      <c r="C457" s="13">
        <v>10.28</v>
      </c>
      <c r="D457" s="13">
        <f t="shared" si="12"/>
        <v>510.48012799999998</v>
      </c>
      <c r="E457" s="18">
        <f t="shared" si="13"/>
        <v>4455.2798720000001</v>
      </c>
    </row>
    <row r="458" spans="2:5">
      <c r="B458" s="18">
        <v>600.39</v>
      </c>
      <c r="C458" s="13">
        <v>4.37</v>
      </c>
      <c r="D458" s="13">
        <f t="shared" si="12"/>
        <v>26.237043</v>
      </c>
      <c r="E458" s="18">
        <f t="shared" si="13"/>
        <v>574.15295700000001</v>
      </c>
    </row>
    <row r="459" spans="2:5">
      <c r="B459" s="18">
        <v>4381.63</v>
      </c>
      <c r="C459" s="13">
        <v>19.239999999999998</v>
      </c>
      <c r="D459" s="13">
        <f t="shared" si="12"/>
        <v>843.02561199999991</v>
      </c>
      <c r="E459" s="18">
        <f t="shared" si="13"/>
        <v>3538.6043880000002</v>
      </c>
    </row>
    <row r="460" spans="2:5">
      <c r="B460" s="18">
        <v>4461.45</v>
      </c>
      <c r="C460" s="13">
        <v>1.42</v>
      </c>
      <c r="D460" s="13">
        <f t="shared" si="12"/>
        <v>63.352589999999992</v>
      </c>
      <c r="E460" s="18">
        <f t="shared" si="13"/>
        <v>4398.0974099999994</v>
      </c>
    </row>
    <row r="461" spans="2:5">
      <c r="B461" s="18">
        <v>2518.9299999999998</v>
      </c>
      <c r="C461" s="13">
        <v>19.05</v>
      </c>
      <c r="D461" s="13">
        <f t="shared" si="12"/>
        <v>479.85616499999998</v>
      </c>
      <c r="E461" s="18">
        <f t="shared" si="13"/>
        <v>2039.0738349999999</v>
      </c>
    </row>
    <row r="462" spans="2:5">
      <c r="B462" s="18">
        <v>1170.1199999999999</v>
      </c>
      <c r="C462" s="13">
        <v>16.5</v>
      </c>
      <c r="D462" s="13">
        <f t="shared" si="12"/>
        <v>193.06979999999999</v>
      </c>
      <c r="E462" s="18">
        <f t="shared" si="13"/>
        <v>977.0501999999999</v>
      </c>
    </row>
    <row r="463" spans="2:5">
      <c r="B463" s="18">
        <v>4774.1899999999996</v>
      </c>
      <c r="C463" s="13">
        <v>3.42</v>
      </c>
      <c r="D463" s="13">
        <f t="shared" si="12"/>
        <v>163.277298</v>
      </c>
      <c r="E463" s="18">
        <f t="shared" si="13"/>
        <v>4610.9127019999996</v>
      </c>
    </row>
    <row r="464" spans="2:5">
      <c r="B464" s="18">
        <v>1808.66</v>
      </c>
      <c r="C464" s="13">
        <v>18.78</v>
      </c>
      <c r="D464" s="13">
        <f t="shared" si="12"/>
        <v>339.66634800000008</v>
      </c>
      <c r="E464" s="18">
        <f t="shared" si="13"/>
        <v>1468.9936520000001</v>
      </c>
    </row>
    <row r="465" spans="2:5">
      <c r="B465" s="18">
        <v>4998.57</v>
      </c>
      <c r="C465" s="13">
        <v>4.97</v>
      </c>
      <c r="D465" s="13">
        <f t="shared" si="12"/>
        <v>248.42892899999998</v>
      </c>
      <c r="E465" s="18">
        <f t="shared" si="13"/>
        <v>4750.141071</v>
      </c>
    </row>
    <row r="466" spans="2:5">
      <c r="B466" s="18">
        <v>4727.8599999999997</v>
      </c>
      <c r="C466" s="13">
        <v>2.09</v>
      </c>
      <c r="D466" s="13">
        <f t="shared" si="12"/>
        <v>98.812273999999974</v>
      </c>
      <c r="E466" s="18">
        <f t="shared" si="13"/>
        <v>4629.0477259999998</v>
      </c>
    </row>
    <row r="467" spans="2:5">
      <c r="B467" s="18">
        <v>1154.99</v>
      </c>
      <c r="C467" s="13">
        <v>11.65</v>
      </c>
      <c r="D467" s="13">
        <f t="shared" si="12"/>
        <v>134.55633499999999</v>
      </c>
      <c r="E467" s="18">
        <f t="shared" si="13"/>
        <v>1020.433665</v>
      </c>
    </row>
    <row r="468" spans="2:5">
      <c r="B468" s="18">
        <v>494.06</v>
      </c>
      <c r="C468" s="13">
        <v>18.239999999999998</v>
      </c>
      <c r="D468" s="13">
        <f t="shared" si="12"/>
        <v>90.11654399999999</v>
      </c>
      <c r="E468" s="18">
        <f t="shared" si="13"/>
        <v>403.94345600000003</v>
      </c>
    </row>
    <row r="469" spans="2:5">
      <c r="B469" s="18">
        <v>1003.35</v>
      </c>
      <c r="C469" s="13">
        <v>7.57</v>
      </c>
      <c r="D469" s="13">
        <f t="shared" si="12"/>
        <v>75.953595000000007</v>
      </c>
      <c r="E469" s="18">
        <f t="shared" si="13"/>
        <v>927.39640499999996</v>
      </c>
    </row>
    <row r="470" spans="2:5">
      <c r="B470" s="18">
        <v>3359.42</v>
      </c>
      <c r="C470" s="13">
        <v>10.45</v>
      </c>
      <c r="D470" s="13">
        <f t="shared" si="12"/>
        <v>351.05939000000001</v>
      </c>
      <c r="E470" s="18">
        <f t="shared" si="13"/>
        <v>3008.3606100000002</v>
      </c>
    </row>
    <row r="471" spans="2:5">
      <c r="B471" s="18">
        <v>2352.23</v>
      </c>
      <c r="C471" s="13">
        <v>7.53</v>
      </c>
      <c r="D471" s="13">
        <f t="shared" si="12"/>
        <v>177.122919</v>
      </c>
      <c r="E471" s="18">
        <f t="shared" si="13"/>
        <v>2175.1070810000001</v>
      </c>
    </row>
    <row r="472" spans="2:5">
      <c r="B472" s="18">
        <v>2435.92</v>
      </c>
      <c r="C472" s="13">
        <v>15.46</v>
      </c>
      <c r="D472" s="13">
        <f t="shared" si="12"/>
        <v>376.59323200000006</v>
      </c>
      <c r="E472" s="18">
        <f t="shared" si="13"/>
        <v>2059.3267679999999</v>
      </c>
    </row>
    <row r="473" spans="2:5">
      <c r="B473" s="18">
        <v>1480.9</v>
      </c>
      <c r="C473" s="13">
        <v>3.2</v>
      </c>
      <c r="D473" s="13">
        <f t="shared" si="12"/>
        <v>47.388800000000003</v>
      </c>
      <c r="E473" s="18">
        <f t="shared" si="13"/>
        <v>1433.5112000000001</v>
      </c>
    </row>
    <row r="474" spans="2:5">
      <c r="B474" s="18">
        <v>3352.68</v>
      </c>
      <c r="C474" s="13">
        <v>12.38</v>
      </c>
      <c r="D474" s="13">
        <f t="shared" si="12"/>
        <v>415.06178399999999</v>
      </c>
      <c r="E474" s="18">
        <f t="shared" si="13"/>
        <v>2937.6182159999998</v>
      </c>
    </row>
    <row r="475" spans="2:5">
      <c r="B475" s="18">
        <v>4344.16</v>
      </c>
      <c r="C475" s="13">
        <v>7.63</v>
      </c>
      <c r="D475" s="13">
        <f t="shared" si="12"/>
        <v>331.45940799999994</v>
      </c>
      <c r="E475" s="18">
        <f t="shared" si="13"/>
        <v>4012.7005920000001</v>
      </c>
    </row>
    <row r="476" spans="2:5">
      <c r="B476" s="18">
        <v>1269.9000000000001</v>
      </c>
      <c r="C476" s="13">
        <v>7.36</v>
      </c>
      <c r="D476" s="13">
        <f t="shared" si="12"/>
        <v>93.464640000000017</v>
      </c>
      <c r="E476" s="18">
        <f t="shared" si="13"/>
        <v>1176.4353600000002</v>
      </c>
    </row>
    <row r="477" spans="2:5">
      <c r="B477" s="18">
        <v>1678.24</v>
      </c>
      <c r="C477" s="13">
        <v>2.71</v>
      </c>
      <c r="D477" s="13">
        <f t="shared" si="12"/>
        <v>45.480303999999997</v>
      </c>
      <c r="E477" s="18">
        <f t="shared" si="13"/>
        <v>1632.7596960000001</v>
      </c>
    </row>
    <row r="478" spans="2:5">
      <c r="B478" s="18">
        <v>273.91000000000003</v>
      </c>
      <c r="C478" s="13">
        <v>15.9</v>
      </c>
      <c r="D478" s="13">
        <f t="shared" si="12"/>
        <v>43.551690000000008</v>
      </c>
      <c r="E478" s="18">
        <f t="shared" si="13"/>
        <v>230.35831000000002</v>
      </c>
    </row>
    <row r="479" spans="2:5">
      <c r="B479" s="18">
        <v>242.98</v>
      </c>
      <c r="C479" s="13">
        <v>13.67</v>
      </c>
      <c r="D479" s="13">
        <f t="shared" si="12"/>
        <v>33.215365999999996</v>
      </c>
      <c r="E479" s="18">
        <f t="shared" si="13"/>
        <v>209.764634</v>
      </c>
    </row>
    <row r="480" spans="2:5">
      <c r="B480" s="18">
        <v>4311.8999999999996</v>
      </c>
      <c r="C480" s="13">
        <v>4.3099999999999996</v>
      </c>
      <c r="D480" s="13">
        <f t="shared" si="12"/>
        <v>185.84288999999998</v>
      </c>
      <c r="E480" s="18">
        <f t="shared" si="13"/>
        <v>4126.0571099999997</v>
      </c>
    </row>
    <row r="481" spans="2:5">
      <c r="B481" s="18">
        <v>1474.7</v>
      </c>
      <c r="C481" s="13">
        <v>5.69</v>
      </c>
      <c r="D481" s="13">
        <f t="shared" si="12"/>
        <v>83.910430000000019</v>
      </c>
      <c r="E481" s="18">
        <f t="shared" si="13"/>
        <v>1390.7895699999999</v>
      </c>
    </row>
    <row r="482" spans="2:5">
      <c r="B482" s="18">
        <v>2130.08</v>
      </c>
      <c r="C482" s="13">
        <v>16.66</v>
      </c>
      <c r="D482" s="13">
        <f t="shared" si="12"/>
        <v>354.87132800000001</v>
      </c>
      <c r="E482" s="18">
        <f t="shared" si="13"/>
        <v>1775.208672</v>
      </c>
    </row>
    <row r="483" spans="2:5">
      <c r="B483" s="18">
        <v>4048.27</v>
      </c>
      <c r="C483" s="13">
        <v>9.91</v>
      </c>
      <c r="D483" s="13">
        <f t="shared" si="12"/>
        <v>401.18355700000001</v>
      </c>
      <c r="E483" s="18">
        <f t="shared" si="13"/>
        <v>3647.0864430000001</v>
      </c>
    </row>
    <row r="484" spans="2:5">
      <c r="B484" s="18">
        <v>976.17</v>
      </c>
      <c r="C484" s="13">
        <v>7.08</v>
      </c>
      <c r="D484" s="13">
        <f t="shared" si="12"/>
        <v>69.112836000000001</v>
      </c>
      <c r="E484" s="18">
        <f t="shared" si="13"/>
        <v>907.05716399999994</v>
      </c>
    </row>
    <row r="485" spans="2:5">
      <c r="B485" s="18">
        <v>3954.23</v>
      </c>
      <c r="C485" s="13">
        <v>14.69</v>
      </c>
      <c r="D485" s="13">
        <f t="shared" si="12"/>
        <v>580.87638699999991</v>
      </c>
      <c r="E485" s="18">
        <f t="shared" si="13"/>
        <v>3373.3536130000002</v>
      </c>
    </row>
    <row r="486" spans="2:5">
      <c r="B486" s="18">
        <v>3823.53</v>
      </c>
      <c r="C486" s="13">
        <v>12.57</v>
      </c>
      <c r="D486" s="13">
        <f t="shared" si="12"/>
        <v>480.61772100000002</v>
      </c>
      <c r="E486" s="18">
        <f t="shared" si="13"/>
        <v>3342.9122790000001</v>
      </c>
    </row>
    <row r="487" spans="2:5">
      <c r="B487" s="18">
        <v>497.58</v>
      </c>
      <c r="C487" s="13">
        <v>11.36</v>
      </c>
      <c r="D487" s="13">
        <f t="shared" si="12"/>
        <v>56.525087999999997</v>
      </c>
      <c r="E487" s="18">
        <f t="shared" si="13"/>
        <v>441.054912</v>
      </c>
    </row>
    <row r="488" spans="2:5">
      <c r="B488" s="18">
        <v>4790.26</v>
      </c>
      <c r="C488" s="13">
        <v>12.65</v>
      </c>
      <c r="D488" s="13">
        <f t="shared" si="12"/>
        <v>605.96789000000001</v>
      </c>
      <c r="E488" s="18">
        <f t="shared" si="13"/>
        <v>4184.2921100000003</v>
      </c>
    </row>
    <row r="489" spans="2:5">
      <c r="B489" s="18">
        <v>3508.1</v>
      </c>
      <c r="C489" s="13">
        <v>7.33</v>
      </c>
      <c r="D489" s="13">
        <f t="shared" si="12"/>
        <v>257.14373000000001</v>
      </c>
      <c r="E489" s="18">
        <f t="shared" si="13"/>
        <v>3250.9562699999997</v>
      </c>
    </row>
    <row r="490" spans="2:5">
      <c r="B490" s="18">
        <v>2467.41</v>
      </c>
      <c r="C490" s="13">
        <v>2.79</v>
      </c>
      <c r="D490" s="13">
        <f t="shared" si="12"/>
        <v>68.840738999999999</v>
      </c>
      <c r="E490" s="18">
        <f t="shared" si="13"/>
        <v>2398.5692609999996</v>
      </c>
    </row>
    <row r="491" spans="2:5">
      <c r="B491" s="18">
        <v>576.54</v>
      </c>
      <c r="C491" s="13">
        <v>13.82</v>
      </c>
      <c r="D491" s="13">
        <f t="shared" si="12"/>
        <v>79.677828000000005</v>
      </c>
      <c r="E491" s="18">
        <f t="shared" si="13"/>
        <v>496.86217199999999</v>
      </c>
    </row>
    <row r="492" spans="2:5">
      <c r="B492" s="18">
        <v>3854.89</v>
      </c>
      <c r="C492" s="13">
        <v>0.78</v>
      </c>
      <c r="D492" s="13">
        <f t="shared" si="12"/>
        <v>30.068141999999998</v>
      </c>
      <c r="E492" s="18">
        <f t="shared" si="13"/>
        <v>3824.8218579999998</v>
      </c>
    </row>
    <row r="493" spans="2:5">
      <c r="B493" s="18">
        <v>4081.46</v>
      </c>
      <c r="C493" s="13">
        <v>13.74</v>
      </c>
      <c r="D493" s="13">
        <f t="shared" si="12"/>
        <v>560.79260399999998</v>
      </c>
      <c r="E493" s="18">
        <f t="shared" si="13"/>
        <v>3520.6673959999998</v>
      </c>
    </row>
    <row r="494" spans="2:5">
      <c r="B494" s="18">
        <v>407.09</v>
      </c>
      <c r="C494" s="13">
        <v>9.5299999999999994</v>
      </c>
      <c r="D494" s="13">
        <f t="shared" si="12"/>
        <v>38.795676999999998</v>
      </c>
      <c r="E494" s="18">
        <f t="shared" si="13"/>
        <v>368.29432299999996</v>
      </c>
    </row>
    <row r="495" spans="2:5">
      <c r="B495" s="18">
        <v>4430.66</v>
      </c>
      <c r="C495" s="13">
        <v>5.45</v>
      </c>
      <c r="D495" s="13">
        <f t="shared" si="12"/>
        <v>241.47097000000002</v>
      </c>
      <c r="E495" s="18">
        <f t="shared" si="13"/>
        <v>4189.1890299999995</v>
      </c>
    </row>
    <row r="496" spans="2:5">
      <c r="B496" s="18">
        <v>4399.41</v>
      </c>
      <c r="C496" s="13">
        <v>6.63</v>
      </c>
      <c r="D496" s="13">
        <f t="shared" si="12"/>
        <v>291.68088299999999</v>
      </c>
      <c r="E496" s="18">
        <f t="shared" si="13"/>
        <v>4107.7291169999999</v>
      </c>
    </row>
    <row r="497" spans="2:5">
      <c r="B497" s="18">
        <v>704.18</v>
      </c>
      <c r="C497" s="13">
        <v>9.66</v>
      </c>
      <c r="D497" s="13">
        <f t="shared" si="12"/>
        <v>68.023787999999996</v>
      </c>
      <c r="E497" s="18">
        <f t="shared" si="13"/>
        <v>636.15621199999998</v>
      </c>
    </row>
    <row r="498" spans="2:5">
      <c r="B498" s="18">
        <v>4203.21</v>
      </c>
      <c r="C498" s="13">
        <v>11.02</v>
      </c>
      <c r="D498" s="13">
        <f t="shared" si="12"/>
        <v>463.19374199999999</v>
      </c>
      <c r="E498" s="18">
        <f t="shared" si="13"/>
        <v>3740.0162580000001</v>
      </c>
    </row>
    <row r="499" spans="2:5">
      <c r="B499" s="18">
        <v>2918.79</v>
      </c>
      <c r="C499" s="13">
        <v>12.66</v>
      </c>
      <c r="D499" s="13">
        <f t="shared" si="12"/>
        <v>369.51881399999996</v>
      </c>
      <c r="E499" s="18">
        <f t="shared" si="13"/>
        <v>2549.2711859999999</v>
      </c>
    </row>
    <row r="500" spans="2:5">
      <c r="B500" s="18">
        <v>4415.75</v>
      </c>
      <c r="C500" s="13">
        <v>15.32</v>
      </c>
      <c r="D500" s="13">
        <f t="shared" si="12"/>
        <v>676.49290000000008</v>
      </c>
      <c r="E500" s="18">
        <f t="shared" si="13"/>
        <v>3739.2570999999998</v>
      </c>
    </row>
    <row r="501" spans="2:5">
      <c r="B501" s="18">
        <v>961.92</v>
      </c>
      <c r="C501" s="13">
        <v>16.809999999999999</v>
      </c>
      <c r="D501" s="13">
        <f t="shared" si="12"/>
        <v>161.69875199999998</v>
      </c>
      <c r="E501" s="18">
        <f t="shared" si="13"/>
        <v>800.22124799999995</v>
      </c>
    </row>
    <row r="502" spans="2:5">
      <c r="B502" s="18">
        <v>4902.53</v>
      </c>
      <c r="C502" s="13">
        <v>5.57</v>
      </c>
      <c r="D502" s="13">
        <f t="shared" si="12"/>
        <v>273.070921</v>
      </c>
      <c r="E502" s="18">
        <f t="shared" si="13"/>
        <v>4629.4590790000002</v>
      </c>
    </row>
    <row r="503" spans="2:5">
      <c r="B503" s="18">
        <v>4749.34</v>
      </c>
      <c r="C503" s="13">
        <v>5.18</v>
      </c>
      <c r="D503" s="13">
        <f t="shared" si="12"/>
        <v>246.01581200000001</v>
      </c>
      <c r="E503" s="18">
        <f t="shared" si="13"/>
        <v>4503.3241880000005</v>
      </c>
    </row>
    <row r="504" spans="2:5">
      <c r="B504" s="18">
        <v>4975.34</v>
      </c>
      <c r="C504" s="13">
        <v>3.52</v>
      </c>
      <c r="D504" s="13">
        <f t="shared" ref="D504:D554" si="14">+B504*C504/100</f>
        <v>175.13196800000003</v>
      </c>
      <c r="E504" s="18">
        <f t="shared" ref="E504:E554" si="15">+B504-D504</f>
        <v>4800.2080320000005</v>
      </c>
    </row>
    <row r="505" spans="2:5">
      <c r="B505" s="18">
        <v>3397.57</v>
      </c>
      <c r="C505" s="13">
        <v>6.02</v>
      </c>
      <c r="D505" s="13">
        <f t="shared" si="14"/>
        <v>204.533714</v>
      </c>
      <c r="E505" s="18">
        <f t="shared" si="15"/>
        <v>3193.036286</v>
      </c>
    </row>
    <row r="506" spans="2:5">
      <c r="B506" s="18">
        <v>2441.7800000000002</v>
      </c>
      <c r="C506" s="13">
        <v>3.73</v>
      </c>
      <c r="D506" s="13">
        <f t="shared" si="14"/>
        <v>91.078394000000003</v>
      </c>
      <c r="E506" s="18">
        <f t="shared" si="15"/>
        <v>2350.7016060000001</v>
      </c>
    </row>
    <row r="507" spans="2:5">
      <c r="B507" s="18">
        <v>4169.7</v>
      </c>
      <c r="C507" s="13">
        <v>1.92</v>
      </c>
      <c r="D507" s="13">
        <f t="shared" si="14"/>
        <v>80.058239999999998</v>
      </c>
      <c r="E507" s="18">
        <f t="shared" si="15"/>
        <v>4089.64176</v>
      </c>
    </row>
    <row r="508" spans="2:5">
      <c r="B508" s="18">
        <v>1991.46</v>
      </c>
      <c r="C508" s="13">
        <v>5.91</v>
      </c>
      <c r="D508" s="13">
        <f t="shared" si="14"/>
        <v>117.695286</v>
      </c>
      <c r="E508" s="18">
        <f t="shared" si="15"/>
        <v>1873.7647140000001</v>
      </c>
    </row>
    <row r="509" spans="2:5">
      <c r="B509" s="18">
        <v>1481.29</v>
      </c>
      <c r="C509" s="13">
        <v>4.13</v>
      </c>
      <c r="D509" s="13">
        <f t="shared" si="14"/>
        <v>61.177276999999997</v>
      </c>
      <c r="E509" s="18">
        <f t="shared" si="15"/>
        <v>1420.112723</v>
      </c>
    </row>
    <row r="510" spans="2:5">
      <c r="B510" s="18">
        <v>2175.88</v>
      </c>
      <c r="C510" s="13">
        <v>11.18</v>
      </c>
      <c r="D510" s="13">
        <f t="shared" si="14"/>
        <v>243.263384</v>
      </c>
      <c r="E510" s="18">
        <f t="shared" si="15"/>
        <v>1932.616616</v>
      </c>
    </row>
    <row r="511" spans="2:5">
      <c r="B511" s="18">
        <v>652.76</v>
      </c>
      <c r="C511" s="13">
        <v>10.89</v>
      </c>
      <c r="D511" s="13">
        <f t="shared" si="14"/>
        <v>71.085564000000005</v>
      </c>
      <c r="E511" s="18">
        <f t="shared" si="15"/>
        <v>581.67443600000001</v>
      </c>
    </row>
    <row r="512" spans="2:5">
      <c r="B512" s="18">
        <v>552.34</v>
      </c>
      <c r="C512" s="13">
        <v>10.91</v>
      </c>
      <c r="D512" s="13">
        <f t="shared" si="14"/>
        <v>60.260294000000002</v>
      </c>
      <c r="E512" s="18">
        <f t="shared" si="15"/>
        <v>492.07970600000004</v>
      </c>
    </row>
    <row r="513" spans="2:5">
      <c r="B513" s="18">
        <v>904.63</v>
      </c>
      <c r="C513" s="13">
        <v>16.420000000000002</v>
      </c>
      <c r="D513" s="13">
        <f t="shared" si="14"/>
        <v>148.540246</v>
      </c>
      <c r="E513" s="18">
        <f t="shared" si="15"/>
        <v>756.08975399999997</v>
      </c>
    </row>
    <row r="514" spans="2:5">
      <c r="B514" s="18">
        <v>3377.23</v>
      </c>
      <c r="C514" s="13">
        <v>10.67</v>
      </c>
      <c r="D514" s="13">
        <f t="shared" si="14"/>
        <v>360.35044099999999</v>
      </c>
      <c r="E514" s="18">
        <f t="shared" si="15"/>
        <v>3016.879559</v>
      </c>
    </row>
    <row r="515" spans="2:5">
      <c r="B515" s="18">
        <v>2390</v>
      </c>
      <c r="C515" s="13">
        <v>10.34</v>
      </c>
      <c r="D515" s="13">
        <f t="shared" si="14"/>
        <v>247.12599999999998</v>
      </c>
      <c r="E515" s="18">
        <f t="shared" si="15"/>
        <v>2142.8739999999998</v>
      </c>
    </row>
    <row r="516" spans="2:5">
      <c r="B516" s="18">
        <v>3569.28</v>
      </c>
      <c r="C516" s="13">
        <v>6.75</v>
      </c>
      <c r="D516" s="13">
        <f t="shared" si="14"/>
        <v>240.92640000000003</v>
      </c>
      <c r="E516" s="18">
        <f t="shared" si="15"/>
        <v>3328.3536000000004</v>
      </c>
    </row>
    <row r="517" spans="2:5">
      <c r="B517" s="18">
        <v>2809.69</v>
      </c>
      <c r="C517" s="13">
        <v>16.72</v>
      </c>
      <c r="D517" s="13">
        <f t="shared" si="14"/>
        <v>469.780168</v>
      </c>
      <c r="E517" s="18">
        <f t="shared" si="15"/>
        <v>2339.9098320000003</v>
      </c>
    </row>
    <row r="518" spans="2:5">
      <c r="B518" s="18">
        <v>2831.65</v>
      </c>
      <c r="C518" s="13">
        <v>0.26</v>
      </c>
      <c r="D518" s="13">
        <f t="shared" si="14"/>
        <v>7.3622900000000007</v>
      </c>
      <c r="E518" s="18">
        <f t="shared" si="15"/>
        <v>2824.2877100000001</v>
      </c>
    </row>
    <row r="519" spans="2:5">
      <c r="B519" s="18">
        <v>4076.18</v>
      </c>
      <c r="C519" s="13">
        <v>1.87</v>
      </c>
      <c r="D519" s="13">
        <f t="shared" si="14"/>
        <v>76.22456600000001</v>
      </c>
      <c r="E519" s="18">
        <f t="shared" si="15"/>
        <v>3999.955434</v>
      </c>
    </row>
    <row r="520" spans="2:5">
      <c r="B520" s="18">
        <v>3677.82</v>
      </c>
      <c r="C520" s="13">
        <v>11.19</v>
      </c>
      <c r="D520" s="13">
        <f t="shared" si="14"/>
        <v>411.54805800000003</v>
      </c>
      <c r="E520" s="18">
        <f t="shared" si="15"/>
        <v>3266.2719420000003</v>
      </c>
    </row>
    <row r="521" spans="2:5">
      <c r="B521" s="18">
        <v>868.31</v>
      </c>
      <c r="C521" s="13">
        <v>17.46</v>
      </c>
      <c r="D521" s="13">
        <f t="shared" si="14"/>
        <v>151.60692600000002</v>
      </c>
      <c r="E521" s="18">
        <f t="shared" si="15"/>
        <v>716.7030739999999</v>
      </c>
    </row>
    <row r="522" spans="2:5">
      <c r="B522" s="18">
        <v>4590.45</v>
      </c>
      <c r="C522" s="13">
        <v>14.79</v>
      </c>
      <c r="D522" s="13">
        <f t="shared" si="14"/>
        <v>678.92755499999998</v>
      </c>
      <c r="E522" s="18">
        <f t="shared" si="15"/>
        <v>3911.5224449999996</v>
      </c>
    </row>
    <row r="523" spans="2:5">
      <c r="B523" s="18">
        <v>882.42</v>
      </c>
      <c r="C523" s="13">
        <v>5.99</v>
      </c>
      <c r="D523" s="13">
        <f t="shared" si="14"/>
        <v>52.856957999999992</v>
      </c>
      <c r="E523" s="18">
        <f t="shared" si="15"/>
        <v>829.563042</v>
      </c>
    </row>
    <row r="524" spans="2:5">
      <c r="B524" s="18">
        <v>4699.1099999999997</v>
      </c>
      <c r="C524" s="13">
        <v>6.57</v>
      </c>
      <c r="D524" s="13">
        <f t="shared" si="14"/>
        <v>308.73152699999997</v>
      </c>
      <c r="E524" s="18">
        <f t="shared" si="15"/>
        <v>4390.3784729999998</v>
      </c>
    </row>
    <row r="525" spans="2:5">
      <c r="B525" s="18">
        <v>2778.69</v>
      </c>
      <c r="C525" s="13">
        <v>15.42</v>
      </c>
      <c r="D525" s="13">
        <f t="shared" si="14"/>
        <v>428.47399799999999</v>
      </c>
      <c r="E525" s="18">
        <f t="shared" si="15"/>
        <v>2350.2160020000001</v>
      </c>
    </row>
    <row r="526" spans="2:5">
      <c r="B526" s="18">
        <v>3471.74</v>
      </c>
      <c r="C526" s="13">
        <v>1.3</v>
      </c>
      <c r="D526" s="13">
        <f t="shared" si="14"/>
        <v>45.132619999999996</v>
      </c>
      <c r="E526" s="18">
        <f t="shared" si="15"/>
        <v>3426.6073799999999</v>
      </c>
    </row>
    <row r="527" spans="2:5">
      <c r="B527" s="18">
        <v>4421.8</v>
      </c>
      <c r="C527" s="13">
        <v>9.25</v>
      </c>
      <c r="D527" s="13">
        <f t="shared" si="14"/>
        <v>409.01650000000001</v>
      </c>
      <c r="E527" s="18">
        <f t="shared" si="15"/>
        <v>4012.7835</v>
      </c>
    </row>
    <row r="528" spans="2:5">
      <c r="B528" s="18">
        <v>3046.04</v>
      </c>
      <c r="C528" s="13">
        <v>16.29</v>
      </c>
      <c r="D528" s="13">
        <f t="shared" si="14"/>
        <v>496.19991599999992</v>
      </c>
      <c r="E528" s="18">
        <f t="shared" si="15"/>
        <v>2549.8400839999999</v>
      </c>
    </row>
    <row r="529" spans="2:5">
      <c r="B529" s="18">
        <v>2952.49</v>
      </c>
      <c r="C529" s="13">
        <v>11.45</v>
      </c>
      <c r="D529" s="13">
        <f t="shared" si="14"/>
        <v>338.06010499999996</v>
      </c>
      <c r="E529" s="18">
        <f t="shared" si="15"/>
        <v>2614.4298949999998</v>
      </c>
    </row>
    <row r="530" spans="2:5">
      <c r="B530" s="18">
        <v>3534.74</v>
      </c>
      <c r="C530" s="13">
        <v>14.71</v>
      </c>
      <c r="D530" s="13">
        <f t="shared" si="14"/>
        <v>519.96025399999996</v>
      </c>
      <c r="E530" s="18">
        <f t="shared" si="15"/>
        <v>3014.7797459999997</v>
      </c>
    </row>
    <row r="531" spans="2:5">
      <c r="B531" s="18">
        <v>1746.29</v>
      </c>
      <c r="C531" s="13">
        <v>1.73</v>
      </c>
      <c r="D531" s="13">
        <f t="shared" si="14"/>
        <v>30.210816999999999</v>
      </c>
      <c r="E531" s="18">
        <f t="shared" si="15"/>
        <v>1716.0791830000001</v>
      </c>
    </row>
    <row r="532" spans="2:5">
      <c r="B532" s="18">
        <v>3030.41</v>
      </c>
      <c r="C532" s="13">
        <v>3.93</v>
      </c>
      <c r="D532" s="13">
        <f t="shared" si="14"/>
        <v>119.095113</v>
      </c>
      <c r="E532" s="18">
        <f t="shared" si="15"/>
        <v>2911.314887</v>
      </c>
    </row>
    <row r="533" spans="2:5">
      <c r="B533" s="18">
        <v>4891.93</v>
      </c>
      <c r="C533" s="13">
        <v>0.28000000000000003</v>
      </c>
      <c r="D533" s="13">
        <f t="shared" si="14"/>
        <v>13.697404000000001</v>
      </c>
      <c r="E533" s="18">
        <f t="shared" si="15"/>
        <v>4878.2325960000007</v>
      </c>
    </row>
    <row r="534" spans="2:5">
      <c r="B534" s="18">
        <v>3896.81</v>
      </c>
      <c r="C534" s="13">
        <v>13</v>
      </c>
      <c r="D534" s="13">
        <f t="shared" si="14"/>
        <v>506.58529999999996</v>
      </c>
      <c r="E534" s="18">
        <f t="shared" si="15"/>
        <v>3390.2246999999998</v>
      </c>
    </row>
    <row r="535" spans="2:5">
      <c r="B535" s="18">
        <v>385.73</v>
      </c>
      <c r="C535" s="13">
        <v>14.3</v>
      </c>
      <c r="D535" s="13">
        <f t="shared" si="14"/>
        <v>55.159390000000002</v>
      </c>
      <c r="E535" s="18">
        <f t="shared" si="15"/>
        <v>330.57060999999999</v>
      </c>
    </row>
    <row r="536" spans="2:5">
      <c r="B536" s="18">
        <v>1364.03</v>
      </c>
      <c r="C536" s="13">
        <v>3.9</v>
      </c>
      <c r="D536" s="13">
        <f t="shared" si="14"/>
        <v>53.19717</v>
      </c>
      <c r="E536" s="18">
        <f t="shared" si="15"/>
        <v>1310.8328300000001</v>
      </c>
    </row>
    <row r="537" spans="2:5">
      <c r="B537" s="18">
        <v>3293.01</v>
      </c>
      <c r="C537" s="13">
        <v>8.6300000000000008</v>
      </c>
      <c r="D537" s="13">
        <f t="shared" si="14"/>
        <v>284.18676300000004</v>
      </c>
      <c r="E537" s="18">
        <f t="shared" si="15"/>
        <v>3008.8232370000001</v>
      </c>
    </row>
    <row r="538" spans="2:5">
      <c r="B538" s="18">
        <v>1634.34</v>
      </c>
      <c r="C538" s="13">
        <v>13.28</v>
      </c>
      <c r="D538" s="13">
        <f t="shared" si="14"/>
        <v>217.04035199999998</v>
      </c>
      <c r="E538" s="18">
        <f t="shared" si="15"/>
        <v>1417.2996479999999</v>
      </c>
    </row>
    <row r="539" spans="2:5">
      <c r="B539" s="18">
        <v>3895.95</v>
      </c>
      <c r="C539" s="13">
        <v>3.27</v>
      </c>
      <c r="D539" s="13">
        <f t="shared" si="14"/>
        <v>127.397565</v>
      </c>
      <c r="E539" s="18">
        <f t="shared" si="15"/>
        <v>3768.5524349999996</v>
      </c>
    </row>
    <row r="540" spans="2:5">
      <c r="B540" s="18">
        <v>1391.57</v>
      </c>
      <c r="C540" s="13">
        <v>2.8</v>
      </c>
      <c r="D540" s="13">
        <f t="shared" si="14"/>
        <v>38.96396</v>
      </c>
      <c r="E540" s="18">
        <f t="shared" si="15"/>
        <v>1352.6060399999999</v>
      </c>
    </row>
    <row r="541" spans="2:5">
      <c r="B541" s="18">
        <v>1038.32</v>
      </c>
      <c r="C541" s="13">
        <v>18.59</v>
      </c>
      <c r="D541" s="13">
        <f t="shared" si="14"/>
        <v>193.02368799999999</v>
      </c>
      <c r="E541" s="18">
        <f t="shared" si="15"/>
        <v>845.29631199999994</v>
      </c>
    </row>
    <row r="542" spans="2:5">
      <c r="B542" s="18">
        <v>2283.9</v>
      </c>
      <c r="C542" s="13">
        <v>16.940000000000001</v>
      </c>
      <c r="D542" s="13">
        <f t="shared" si="14"/>
        <v>386.89266000000003</v>
      </c>
      <c r="E542" s="18">
        <f t="shared" si="15"/>
        <v>1897.0073400000001</v>
      </c>
    </row>
    <row r="543" spans="2:5">
      <c r="B543" s="18">
        <v>3437.33</v>
      </c>
      <c r="C543" s="13">
        <v>8.91</v>
      </c>
      <c r="D543" s="13">
        <f t="shared" si="14"/>
        <v>306.26610299999999</v>
      </c>
      <c r="E543" s="18">
        <f t="shared" si="15"/>
        <v>3131.063897</v>
      </c>
    </row>
    <row r="544" spans="2:5">
      <c r="B544" s="18">
        <v>3947.53</v>
      </c>
      <c r="C544" s="13">
        <v>5.67</v>
      </c>
      <c r="D544" s="13">
        <f t="shared" si="14"/>
        <v>223.824951</v>
      </c>
      <c r="E544" s="18">
        <f t="shared" si="15"/>
        <v>3723.7050490000001</v>
      </c>
    </row>
    <row r="545" spans="1:18">
      <c r="B545" s="18">
        <v>4318.75</v>
      </c>
      <c r="C545" s="13">
        <v>13.88</v>
      </c>
      <c r="D545" s="13">
        <f t="shared" si="14"/>
        <v>599.4425</v>
      </c>
      <c r="E545" s="18">
        <f t="shared" si="15"/>
        <v>3719.3074999999999</v>
      </c>
    </row>
    <row r="546" spans="1:18">
      <c r="B546" s="18">
        <v>1791.85</v>
      </c>
      <c r="C546" s="13">
        <v>10.199999999999999</v>
      </c>
      <c r="D546" s="13">
        <f t="shared" si="14"/>
        <v>182.7687</v>
      </c>
      <c r="E546" s="18">
        <f t="shared" si="15"/>
        <v>1609.0812999999998</v>
      </c>
    </row>
    <row r="547" spans="1:18">
      <c r="B547" s="18">
        <v>4004.93</v>
      </c>
      <c r="C547" s="13">
        <v>19.809999999999999</v>
      </c>
      <c r="D547" s="13">
        <f t="shared" si="14"/>
        <v>793.37663299999986</v>
      </c>
      <c r="E547" s="18">
        <f t="shared" si="15"/>
        <v>3211.553367</v>
      </c>
    </row>
    <row r="548" spans="1:18">
      <c r="B548" s="18">
        <v>3019.62</v>
      </c>
      <c r="C548" s="13">
        <v>16.079999999999998</v>
      </c>
      <c r="D548" s="13">
        <f t="shared" si="14"/>
        <v>485.55489599999993</v>
      </c>
      <c r="E548" s="18">
        <f t="shared" si="15"/>
        <v>2534.0651039999998</v>
      </c>
    </row>
    <row r="549" spans="1:18">
      <c r="B549" s="18">
        <v>3169.76</v>
      </c>
      <c r="C549" s="13">
        <v>12.88</v>
      </c>
      <c r="D549" s="13">
        <f t="shared" si="14"/>
        <v>408.26508800000005</v>
      </c>
      <c r="E549" s="18">
        <f t="shared" si="15"/>
        <v>2761.4949120000001</v>
      </c>
    </row>
    <row r="550" spans="1:18">
      <c r="B550" s="18">
        <v>1074.96</v>
      </c>
      <c r="C550" s="13">
        <v>8.07</v>
      </c>
      <c r="D550" s="13">
        <f t="shared" si="14"/>
        <v>86.749272000000005</v>
      </c>
      <c r="E550" s="18">
        <f t="shared" si="15"/>
        <v>988.21072800000002</v>
      </c>
    </row>
    <row r="551" spans="1:18">
      <c r="B551" s="18">
        <v>2992.17</v>
      </c>
      <c r="C551" s="13">
        <v>11.49</v>
      </c>
      <c r="D551" s="13">
        <f t="shared" si="14"/>
        <v>343.80033300000002</v>
      </c>
      <c r="E551" s="18">
        <f t="shared" si="15"/>
        <v>2648.3696669999999</v>
      </c>
    </row>
    <row r="552" spans="1:18">
      <c r="B552" s="18">
        <v>2888.77</v>
      </c>
      <c r="C552" s="13">
        <v>9.23</v>
      </c>
      <c r="D552" s="13">
        <f t="shared" si="14"/>
        <v>266.63347100000004</v>
      </c>
      <c r="E552" s="18">
        <f t="shared" si="15"/>
        <v>2622.1365289999999</v>
      </c>
    </row>
    <row r="553" spans="1:18">
      <c r="B553" s="18">
        <v>863.01</v>
      </c>
      <c r="C553" s="13">
        <v>16.57</v>
      </c>
      <c r="D553" s="13">
        <f t="shared" si="14"/>
        <v>143.00075699999999</v>
      </c>
      <c r="E553" s="18">
        <f t="shared" si="15"/>
        <v>720.00924299999997</v>
      </c>
    </row>
    <row r="554" spans="1:18">
      <c r="B554" s="18">
        <v>2352.44</v>
      </c>
      <c r="C554" s="13">
        <v>18.91</v>
      </c>
      <c r="D554" s="13">
        <f t="shared" si="14"/>
        <v>444.84640400000006</v>
      </c>
      <c r="E554" s="18">
        <f t="shared" si="15"/>
        <v>1907.5935959999999</v>
      </c>
    </row>
    <row r="555" spans="1:18">
      <c r="B555" s="18"/>
      <c r="C555" s="13"/>
      <c r="D555" s="13"/>
      <c r="E555" s="18">
        <f>SUM(E55:E554)</f>
        <v>1215475.0271249996</v>
      </c>
    </row>
    <row r="556" spans="1:18">
      <c r="B556" s="18"/>
      <c r="C556" s="13"/>
      <c r="D556" s="13"/>
      <c r="E556" s="18"/>
    </row>
    <row r="557" spans="1:18" ht="15" thickBot="1"/>
    <row r="558" spans="1:18" ht="15.6" thickTop="1" thickBot="1">
      <c r="A558">
        <v>8</v>
      </c>
      <c r="B558" s="25" t="s">
        <v>61</v>
      </c>
      <c r="C558" s="25"/>
      <c r="D558" s="25"/>
      <c r="E558" s="25"/>
      <c r="F558" s="25"/>
      <c r="G558" s="25"/>
      <c r="H558" s="25"/>
      <c r="I558" s="25"/>
      <c r="J558" s="25"/>
      <c r="K558" s="25"/>
      <c r="L558" s="25"/>
      <c r="M558" s="25"/>
      <c r="N558" s="25"/>
      <c r="O558" s="25"/>
      <c r="P558" s="25"/>
      <c r="Q558" s="25"/>
      <c r="R558" s="25"/>
    </row>
    <row r="559" spans="1:18" ht="15" thickTop="1"/>
    <row r="560" spans="1:18">
      <c r="B560" s="13" t="s">
        <v>113</v>
      </c>
      <c r="C560">
        <f>COUNTIF(Dataset!R2:R501,"&gt;4")</f>
        <v>91</v>
      </c>
    </row>
  </sheetData>
  <mergeCells count="8">
    <mergeCell ref="B37:K37"/>
    <mergeCell ref="B46:K46"/>
    <mergeCell ref="B52:K52"/>
    <mergeCell ref="B558:R558"/>
    <mergeCell ref="B2:R2"/>
    <mergeCell ref="B10:R10"/>
    <mergeCell ref="B19:L19"/>
    <mergeCell ref="B30:K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7C853-2B06-4F05-80B2-282016EA5EE9}">
  <dimension ref="A2:R41"/>
  <sheetViews>
    <sheetView topLeftCell="A16" workbookViewId="0">
      <selection activeCell="D28" sqref="D28"/>
    </sheetView>
  </sheetViews>
  <sheetFormatPr defaultRowHeight="14.4"/>
  <cols>
    <col min="2" max="2" width="62.77734375" bestFit="1" customWidth="1"/>
    <col min="4" max="4" width="10.5546875" bestFit="1" customWidth="1"/>
  </cols>
  <sheetData>
    <row r="2" spans="1:18" ht="15" thickBot="1"/>
    <row r="3" spans="1:18" ht="15.6" thickTop="1" thickBot="1">
      <c r="A3">
        <v>1</v>
      </c>
      <c r="B3" s="25" t="s">
        <v>115</v>
      </c>
      <c r="C3" s="25"/>
      <c r="D3" s="25"/>
      <c r="E3" s="25"/>
      <c r="F3" s="25"/>
      <c r="G3" s="25"/>
      <c r="H3" s="25"/>
      <c r="I3" s="25"/>
      <c r="J3" s="25"/>
      <c r="K3" s="25"/>
      <c r="L3" s="25"/>
      <c r="M3" s="25"/>
      <c r="N3" s="25"/>
      <c r="O3" s="25"/>
      <c r="P3" s="25"/>
      <c r="Q3" s="25"/>
      <c r="R3" s="25"/>
    </row>
    <row r="4" spans="1:18" ht="15" thickTop="1"/>
    <row r="7" spans="1:18">
      <c r="B7" s="21" t="s">
        <v>117</v>
      </c>
      <c r="D7">
        <f>SUMIFS(Dataset!N5:N500,Dataset!D5:D500,"Nancy",Dataset!E5:E500,"North")</f>
        <v>12221</v>
      </c>
    </row>
    <row r="9" spans="1:18" ht="15" thickBot="1"/>
    <row r="10" spans="1:18" ht="15.6" thickTop="1" thickBot="1">
      <c r="A10">
        <v>2</v>
      </c>
      <c r="B10" s="25" t="s">
        <v>116</v>
      </c>
      <c r="C10" s="25"/>
      <c r="D10" s="25"/>
      <c r="E10" s="25"/>
      <c r="F10" s="25"/>
      <c r="G10" s="25"/>
      <c r="H10" s="25"/>
      <c r="I10" s="25"/>
      <c r="J10" s="25"/>
      <c r="K10" s="25"/>
      <c r="L10" s="25"/>
      <c r="M10" s="25"/>
      <c r="N10" s="25"/>
      <c r="O10" s="25"/>
      <c r="P10" s="25"/>
      <c r="Q10" s="25"/>
      <c r="R10" s="25"/>
    </row>
    <row r="11" spans="1:18" ht="15" thickTop="1"/>
    <row r="13" spans="1:18">
      <c r="B13" t="s">
        <v>120</v>
      </c>
      <c r="D13">
        <f>SUMIF(Dataset!R2:R501,"&gt;=3.5",Dataset!K2:K501)</f>
        <v>528639.31000000006</v>
      </c>
    </row>
    <row r="15" spans="1:18" ht="15" thickBot="1"/>
    <row r="16" spans="1:18" ht="15.6" thickTop="1" thickBot="1">
      <c r="A16">
        <v>3</v>
      </c>
      <c r="B16" s="25" t="s">
        <v>118</v>
      </c>
      <c r="C16" s="25"/>
      <c r="D16" s="25"/>
      <c r="E16" s="25"/>
      <c r="F16" s="25"/>
      <c r="G16" s="25"/>
      <c r="H16" s="25"/>
      <c r="I16" s="25"/>
      <c r="J16" s="25"/>
      <c r="K16" s="25"/>
      <c r="L16" s="25"/>
      <c r="M16" s="25"/>
      <c r="N16" s="25"/>
      <c r="O16" s="25"/>
      <c r="P16" s="25"/>
      <c r="Q16" s="25"/>
      <c r="R16" s="25"/>
    </row>
    <row r="17" spans="1:18" ht="15" thickTop="1"/>
    <row r="18" spans="1:18">
      <c r="B18" s="20" t="s">
        <v>121</v>
      </c>
      <c r="D18">
        <f>+COUNTIFS(Dataset!E2:E501,"East",Dataset!P2:P501,"&gt;10")</f>
        <v>63</v>
      </c>
    </row>
    <row r="19" spans="1:18" ht="15" thickBot="1"/>
    <row r="20" spans="1:18" ht="15.6" thickTop="1" thickBot="1">
      <c r="A20">
        <v>4</v>
      </c>
      <c r="B20" s="25" t="s">
        <v>119</v>
      </c>
      <c r="C20" s="25"/>
      <c r="D20" s="25"/>
      <c r="E20" s="25"/>
      <c r="F20" s="25"/>
      <c r="G20" s="25"/>
      <c r="H20" s="25"/>
      <c r="I20" s="25"/>
      <c r="J20" s="25"/>
      <c r="K20" s="25"/>
      <c r="L20" s="25"/>
      <c r="M20" s="25"/>
      <c r="N20" s="25"/>
      <c r="O20" s="25"/>
      <c r="P20" s="25"/>
      <c r="Q20" s="25"/>
      <c r="R20" s="25"/>
    </row>
    <row r="21" spans="1:18" ht="15" thickTop="1"/>
    <row r="22" spans="1:18">
      <c r="B22" t="s">
        <v>122</v>
      </c>
      <c r="D22">
        <f>COUNTIF(Dataset!R2:R501,"&lt;2")</f>
        <v>96</v>
      </c>
    </row>
    <row r="24" spans="1:18" ht="15" thickBot="1"/>
    <row r="25" spans="1:18" ht="15.6" thickTop="1" thickBot="1">
      <c r="A25">
        <v>5</v>
      </c>
      <c r="B25" s="25" t="s">
        <v>123</v>
      </c>
      <c r="C25" s="25"/>
      <c r="D25" s="25"/>
      <c r="E25" s="25"/>
      <c r="F25" s="25"/>
      <c r="G25" s="25"/>
      <c r="H25" s="25"/>
      <c r="I25" s="25"/>
      <c r="J25" s="25"/>
      <c r="K25" s="25"/>
      <c r="L25" s="25"/>
      <c r="M25" s="25"/>
      <c r="N25" s="25"/>
      <c r="O25" s="25"/>
      <c r="P25" s="25"/>
      <c r="Q25" s="25"/>
      <c r="R25" s="25"/>
    </row>
    <row r="26" spans="1:18" ht="15" thickTop="1"/>
    <row r="27" spans="1:18">
      <c r="B27" t="s">
        <v>124</v>
      </c>
      <c r="D27" s="15">
        <f>AVERAGEIFS(Dataset!N2:N501,Dataset!Q2:Q501,"&gt;5")</f>
        <v>774.56028000000003</v>
      </c>
    </row>
    <row r="28" spans="1:18" ht="15" thickBot="1"/>
    <row r="29" spans="1:18" ht="15.6" thickTop="1" thickBot="1">
      <c r="A29">
        <v>6</v>
      </c>
      <c r="B29" s="25" t="s">
        <v>125</v>
      </c>
      <c r="C29" s="25"/>
      <c r="D29" s="25"/>
      <c r="E29" s="25"/>
      <c r="F29" s="25"/>
      <c r="G29" s="25"/>
      <c r="H29" s="25"/>
      <c r="I29" s="25"/>
      <c r="J29" s="25"/>
      <c r="K29" s="25"/>
      <c r="L29" s="25"/>
      <c r="M29" s="25"/>
      <c r="N29" s="25"/>
      <c r="O29" s="25"/>
      <c r="P29" s="25"/>
      <c r="Q29" s="25"/>
      <c r="R29" s="25"/>
    </row>
    <row r="30" spans="1:18" ht="15" thickTop="1"/>
    <row r="32" spans="1:18">
      <c r="B32" s="22" t="s">
        <v>130</v>
      </c>
      <c r="D32" t="e">
        <f>AVERAGEIFS(Dataset!K2:K501,Dataset!G2:G501,"Fruit &amp; Veg")</f>
        <v>#DIV/0!</v>
      </c>
    </row>
    <row r="33" spans="1:18" ht="15" thickBot="1"/>
    <row r="34" spans="1:18" ht="15.6" thickTop="1" thickBot="1">
      <c r="A34">
        <v>7</v>
      </c>
      <c r="B34" s="25" t="s">
        <v>126</v>
      </c>
      <c r="C34" s="25"/>
      <c r="D34" s="25"/>
      <c r="E34" s="25"/>
      <c r="F34" s="25"/>
      <c r="G34" s="25"/>
      <c r="H34" s="25"/>
      <c r="I34" s="25"/>
      <c r="J34" s="25"/>
      <c r="K34" s="25"/>
      <c r="L34" s="25"/>
      <c r="M34" s="25"/>
      <c r="N34" s="25"/>
      <c r="O34" s="25"/>
      <c r="P34" s="25"/>
      <c r="Q34" s="25"/>
      <c r="R34" s="25"/>
    </row>
    <row r="35" spans="1:18" ht="15" thickTop="1"/>
    <row r="36" spans="1:18">
      <c r="B36" s="10" t="s">
        <v>129</v>
      </c>
      <c r="D36">
        <f>SUMIFS(Dataset!K2:K501,Dataset!P2:P501,"&lt;15")</f>
        <v>1072620.3200000003</v>
      </c>
    </row>
    <row r="38" spans="1:18" ht="15" thickBot="1"/>
    <row r="39" spans="1:18" ht="15.6" thickTop="1" thickBot="1">
      <c r="A39">
        <v>8</v>
      </c>
      <c r="B39" s="25" t="s">
        <v>127</v>
      </c>
      <c r="C39" s="25"/>
      <c r="D39" s="25"/>
      <c r="E39" s="25"/>
      <c r="F39" s="25"/>
      <c r="G39" s="25"/>
      <c r="H39" s="25"/>
      <c r="I39" s="25"/>
      <c r="J39" s="25"/>
      <c r="K39" s="25"/>
      <c r="L39" s="25"/>
      <c r="M39" s="25"/>
      <c r="N39" s="25"/>
      <c r="O39" s="25"/>
      <c r="P39" s="25"/>
      <c r="Q39" s="25"/>
      <c r="R39" s="25"/>
    </row>
    <row r="40" spans="1:18" ht="15" thickTop="1"/>
    <row r="41" spans="1:18">
      <c r="B41" s="10" t="s">
        <v>128</v>
      </c>
      <c r="D41">
        <f>SUMIFS(Dataset!K2:K501,Dataset!R2:R501,"&gt;4",Dataset!F2:F501,"Credit Card")</f>
        <v>73160.929999999978</v>
      </c>
    </row>
  </sheetData>
  <mergeCells count="8">
    <mergeCell ref="B29:R29"/>
    <mergeCell ref="B34:R34"/>
    <mergeCell ref="B39:R39"/>
    <mergeCell ref="B3:R3"/>
    <mergeCell ref="B10:R10"/>
    <mergeCell ref="B16:R16"/>
    <mergeCell ref="B20:R20"/>
    <mergeCell ref="B25:R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2A55-946F-4B87-AF7F-8DA78E99B40B}">
  <dimension ref="A1:R34"/>
  <sheetViews>
    <sheetView tabSelected="1" topLeftCell="A12" workbookViewId="0">
      <selection activeCell="C22" sqref="C22"/>
    </sheetView>
  </sheetViews>
  <sheetFormatPr defaultRowHeight="14.4"/>
  <cols>
    <col min="2" max="2" width="92.33203125" bestFit="1" customWidth="1"/>
    <col min="3" max="3" width="9" bestFit="1" customWidth="1"/>
    <col min="18" max="18" width="30.77734375" customWidth="1"/>
  </cols>
  <sheetData>
    <row r="1" spans="1:18" ht="15" thickBot="1"/>
    <row r="2" spans="1:18" ht="15.6" thickTop="1" thickBot="1">
      <c r="A2">
        <v>1</v>
      </c>
      <c r="B2" s="26" t="s">
        <v>131</v>
      </c>
      <c r="C2" s="27"/>
      <c r="D2" s="27"/>
      <c r="E2" s="27"/>
      <c r="F2" s="27"/>
      <c r="G2" s="27"/>
      <c r="H2" s="27"/>
      <c r="I2" s="27"/>
      <c r="J2" s="27"/>
      <c r="K2" s="27"/>
      <c r="L2" s="27"/>
      <c r="M2" s="27"/>
      <c r="N2" s="27"/>
      <c r="O2" s="27"/>
      <c r="P2" s="27"/>
      <c r="Q2" s="27"/>
      <c r="R2" s="28"/>
    </row>
    <row r="3" spans="1:18" ht="15" thickTop="1"/>
    <row r="4" spans="1:18">
      <c r="B4" s="19" t="s">
        <v>132</v>
      </c>
      <c r="C4">
        <f>SUMIFS(Dataset!K2:K501,Dataset!G2:G501,"Beverages",Dataset!R2:R501,"&gt;4",Dataset!D2:D501,Dataset!D494)</f>
        <v>1209.8899999999999</v>
      </c>
    </row>
    <row r="6" spans="1:18" ht="15" thickBot="1"/>
    <row r="7" spans="1:18" ht="15.6" thickTop="1" thickBot="1">
      <c r="A7">
        <v>2</v>
      </c>
      <c r="B7" s="26" t="s">
        <v>133</v>
      </c>
      <c r="C7" s="27"/>
      <c r="D7" s="27"/>
      <c r="E7" s="27"/>
      <c r="F7" s="27"/>
      <c r="G7" s="27"/>
      <c r="H7" s="27"/>
      <c r="I7" s="27"/>
      <c r="J7" s="27"/>
      <c r="K7" s="27"/>
      <c r="L7" s="27"/>
      <c r="M7" s="27"/>
      <c r="N7" s="27"/>
      <c r="O7" s="27"/>
      <c r="P7" s="27"/>
      <c r="Q7" s="27"/>
      <c r="R7" s="28"/>
    </row>
    <row r="8" spans="1:18" ht="15" thickTop="1"/>
    <row r="9" spans="1:18">
      <c r="B9" s="13" t="s">
        <v>134</v>
      </c>
      <c r="C9">
        <f>SUMIFS(Dataset!K2:K501,Dataset!P2:P501,"10",Dataset!I2:I501,"&gt;100")</f>
        <v>0</v>
      </c>
    </row>
    <row r="10" spans="1:18" ht="15" thickBot="1"/>
    <row r="11" spans="1:18" ht="15.6" thickTop="1" thickBot="1">
      <c r="A11">
        <v>3</v>
      </c>
      <c r="B11" s="26" t="s">
        <v>135</v>
      </c>
      <c r="C11" s="27"/>
      <c r="D11" s="27"/>
      <c r="E11" s="27"/>
      <c r="F11" s="27"/>
      <c r="G11" s="27"/>
      <c r="H11" s="27"/>
      <c r="I11" s="27"/>
      <c r="J11" s="27"/>
      <c r="K11" s="27"/>
      <c r="L11" s="27"/>
      <c r="M11" s="27"/>
      <c r="N11" s="27"/>
      <c r="O11" s="27"/>
      <c r="P11" s="27"/>
      <c r="Q11" s="27"/>
      <c r="R11" s="28"/>
    </row>
    <row r="12" spans="1:18" ht="15" thickTop="1"/>
    <row r="14" spans="1:18" ht="15" thickBot="1"/>
    <row r="15" spans="1:18" ht="15.6" thickTop="1" thickBot="1">
      <c r="A15">
        <v>4</v>
      </c>
      <c r="B15" s="26" t="s">
        <v>136</v>
      </c>
      <c r="C15" s="27"/>
      <c r="D15" s="27"/>
      <c r="E15" s="27"/>
      <c r="F15" s="27"/>
      <c r="G15" s="27"/>
      <c r="H15" s="27"/>
      <c r="I15" s="27"/>
      <c r="J15" s="27"/>
      <c r="K15" s="27"/>
      <c r="L15" s="27"/>
      <c r="M15" s="27"/>
      <c r="N15" s="27"/>
      <c r="O15" s="27"/>
      <c r="P15" s="27"/>
      <c r="Q15" s="27"/>
      <c r="R15" s="28"/>
    </row>
    <row r="16" spans="1:18" ht="15" thickTop="1"/>
    <row r="17" spans="1:18">
      <c r="B17" s="23" t="s">
        <v>137</v>
      </c>
      <c r="C17">
        <f>SUMIFS(Dataset!K2:K501,Dataset!P2:P501,"5",Dataset!R2:R501,"&gt;3")</f>
        <v>3948.37</v>
      </c>
    </row>
    <row r="18" spans="1:18" ht="15" thickBot="1"/>
    <row r="19" spans="1:18" ht="15.6" thickTop="1" thickBot="1">
      <c r="A19">
        <v>5</v>
      </c>
      <c r="B19" s="26" t="s">
        <v>138</v>
      </c>
      <c r="C19" s="27"/>
      <c r="D19" s="27"/>
      <c r="E19" s="27"/>
      <c r="F19" s="27"/>
      <c r="G19" s="27"/>
      <c r="H19" s="27"/>
      <c r="I19" s="27"/>
      <c r="J19" s="27"/>
      <c r="K19" s="27"/>
      <c r="L19" s="27"/>
      <c r="M19" s="27"/>
      <c r="N19" s="27"/>
      <c r="O19" s="27"/>
      <c r="P19" s="27"/>
      <c r="Q19" s="27"/>
      <c r="R19" s="28"/>
    </row>
    <row r="20" spans="1:18" ht="15" thickTop="1"/>
    <row r="21" spans="1:18">
      <c r="C21" s="15">
        <f>MAX(Dataset!M2:M501)</f>
        <v>5.3670152996333975</v>
      </c>
    </row>
    <row r="22" spans="1:18" ht="15" thickBot="1"/>
    <row r="23" spans="1:18" ht="15.6" thickTop="1" thickBot="1">
      <c r="A23">
        <v>6</v>
      </c>
      <c r="B23" s="26" t="s">
        <v>139</v>
      </c>
      <c r="C23" s="27"/>
      <c r="D23" s="27"/>
      <c r="E23" s="27"/>
      <c r="F23" s="27"/>
      <c r="G23" s="27"/>
      <c r="H23" s="27"/>
      <c r="I23" s="27"/>
      <c r="J23" s="27"/>
      <c r="K23" s="27"/>
      <c r="L23" s="27"/>
      <c r="M23" s="27"/>
      <c r="N23" s="27"/>
      <c r="O23" s="27"/>
      <c r="P23" s="27"/>
      <c r="Q23" s="27"/>
      <c r="R23" s="28"/>
    </row>
    <row r="24" spans="1:18" ht="15" thickTop="1"/>
    <row r="25" spans="1:18">
      <c r="B25" t="s">
        <v>141</v>
      </c>
      <c r="C25">
        <f>SUMIFS(Dataset!K2:K501,Dataset!P2:P501,"&gt;20",Dataset!R2:R501,"&gt;3.5")</f>
        <v>0</v>
      </c>
    </row>
    <row r="26" spans="1:18" ht="15" thickBot="1"/>
    <row r="27" spans="1:18" ht="15.6" thickTop="1" thickBot="1">
      <c r="A27">
        <v>7</v>
      </c>
      <c r="B27" s="26" t="s">
        <v>140</v>
      </c>
      <c r="C27" s="27"/>
      <c r="D27" s="27"/>
      <c r="E27" s="27"/>
      <c r="F27" s="27"/>
      <c r="G27" s="27"/>
      <c r="H27" s="27"/>
      <c r="I27" s="27"/>
      <c r="J27" s="27"/>
      <c r="K27" s="27"/>
      <c r="L27" s="27"/>
      <c r="M27" s="27"/>
      <c r="N27" s="27"/>
      <c r="O27" s="27"/>
      <c r="P27" s="27"/>
      <c r="Q27" s="27"/>
      <c r="R27" s="28"/>
    </row>
    <row r="28" spans="1:18" ht="15" thickTop="1"/>
    <row r="29" spans="1:18">
      <c r="B29" s="10" t="s">
        <v>142</v>
      </c>
      <c r="C29">
        <f>AVERAGEIFS(Dataset!P2:P501,Dataset!G2:G501,"Dairy Products")</f>
        <v>9.1469999999999985</v>
      </c>
    </row>
    <row r="30" spans="1:18" ht="15" thickBot="1"/>
    <row r="31" spans="1:18" ht="15.6" thickTop="1" thickBot="1">
      <c r="A31">
        <v>8</v>
      </c>
      <c r="B31" s="26" t="s">
        <v>143</v>
      </c>
      <c r="C31" s="27"/>
      <c r="D31" s="27"/>
      <c r="E31" s="27"/>
      <c r="F31" s="27"/>
      <c r="G31" s="27"/>
      <c r="H31" s="27"/>
      <c r="I31" s="27"/>
      <c r="J31" s="27"/>
      <c r="K31" s="27"/>
      <c r="L31" s="27"/>
      <c r="M31" s="27"/>
      <c r="N31" s="27"/>
      <c r="O31" s="27"/>
      <c r="P31" s="27"/>
      <c r="Q31" s="27"/>
      <c r="R31" s="28"/>
    </row>
    <row r="32" spans="1:18" ht="15" thickTop="1"/>
    <row r="34" spans="2:3">
      <c r="B34" t="s">
        <v>144</v>
      </c>
      <c r="C34">
        <f>SUMIFS(Dataset!N2:N501,Dataset!P2:P501,"&lt;5",Dataset!R2:R501,"&lt;4.5")</f>
        <v>78859.69</v>
      </c>
    </row>
  </sheetData>
  <mergeCells count="8">
    <mergeCell ref="B23:R23"/>
    <mergeCell ref="B27:R27"/>
    <mergeCell ref="B31:R31"/>
    <mergeCell ref="B2:R2"/>
    <mergeCell ref="B7:R7"/>
    <mergeCell ref="B11:R11"/>
    <mergeCell ref="B15:R15"/>
    <mergeCell ref="B19:R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vt:lpstr>
      <vt:lpstr>Esay</vt:lpstr>
      <vt:lpstr>Medium</vt:lpstr>
      <vt:lpstr>Hard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mithlesh choudhury</cp:lastModifiedBy>
  <dcterms:created xsi:type="dcterms:W3CDTF">2024-09-04T13:26:37Z</dcterms:created>
  <dcterms:modified xsi:type="dcterms:W3CDTF">2025-02-20T16:58:21Z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2024-09-06T09:06:26Z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d3ee3d26-294c-4ca5-a6a0-d34a6dcb2fe9</vt:lpwstr>
  </property>
  <property fmtid="{D5CDD505-2E9C-101B-9397-08002B2CF9AE}" pid="8" name="MSIP_Label_defa4170-0d19-0005-0004-bc88714345d2_ContentBits">
    <vt:lpwstr>0</vt:lpwstr>
  </property>
</Properties>
</file>