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I5 7TH GEN. GRAPHICS\Downloads\"/>
    </mc:Choice>
  </mc:AlternateContent>
  <xr:revisionPtr revIDLastSave="0" documentId="13_ncr:1_{BFA5DA4A-C124-48E4-BAE9-3E94FEB8172A}" xr6:coauthVersionLast="47" xr6:coauthVersionMax="47" xr10:uidLastSave="{00000000-0000-0000-0000-000000000000}"/>
  <bookViews>
    <workbookView xWindow="-108" yWindow="-108" windowWidth="23256" windowHeight="12576" xr2:uid="{CE3B3D7E-0BE9-4D5A-A54B-1240C4612186}"/>
  </bookViews>
  <sheets>
    <sheet name="Questions" sheetId="4" r:id="rId1"/>
    <sheet name="Sheet5" sheetId="10" r:id="rId2"/>
    <sheet name="Easy" sheetId="5" r:id="rId3"/>
    <sheet name="Easy(10)" sheetId="6" r:id="rId4"/>
    <sheet name="Easy(11)" sheetId="7" r:id="rId5"/>
    <sheet name="Easy(12 &amp; 13)" sheetId="8" r:id="rId6"/>
    <sheet name="Medium" sheetId="9" r:id="rId7"/>
    <sheet name="Medium(9)" sheetId="11" r:id="rId8"/>
    <sheet name="Medium(10)" sheetId="1" r:id="rId9"/>
    <sheet name="Medium12" sheetId="12" r:id="rId10"/>
  </sheets>
  <definedNames>
    <definedName name="_xlnm._FilterDatabase" localSheetId="4" hidden="1">'Easy(11)'!$A$2:$P$351</definedName>
    <definedName name="_xlnm._FilterDatabase" localSheetId="8" hidden="1">'Medium(10)'!$A$2:$O$351</definedName>
    <definedName name="_xlnm._FilterDatabase" localSheetId="7" hidden="1">'Medium(9)'!$A$2:$O$351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45" i="9" l="1"/>
  <c r="C44" i="9"/>
  <c r="C43" i="9"/>
  <c r="P3" i="12"/>
  <c r="P4" i="12"/>
  <c r="P5" i="12"/>
  <c r="P6" i="12"/>
  <c r="P7" i="12"/>
  <c r="P8" i="12"/>
  <c r="P9" i="12"/>
  <c r="P10" i="12"/>
  <c r="P11"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P170" i="12"/>
  <c r="P171" i="12"/>
  <c r="P172" i="12"/>
  <c r="P173" i="12"/>
  <c r="P174" i="12"/>
  <c r="P175" i="12"/>
  <c r="P176" i="12"/>
  <c r="P177" i="12"/>
  <c r="P178" i="12"/>
  <c r="P179" i="12"/>
  <c r="P180" i="12"/>
  <c r="P181" i="12"/>
  <c r="P182" i="12"/>
  <c r="P183" i="12"/>
  <c r="P184" i="12"/>
  <c r="P185" i="12"/>
  <c r="P186" i="12"/>
  <c r="P187" i="12"/>
  <c r="P188" i="12"/>
  <c r="P189" i="12"/>
  <c r="P190" i="12"/>
  <c r="P191" i="12"/>
  <c r="P192" i="12"/>
  <c r="P193" i="12"/>
  <c r="P194" i="12"/>
  <c r="P195" i="12"/>
  <c r="P196" i="12"/>
  <c r="P197" i="12"/>
  <c r="P198" i="12"/>
  <c r="P199" i="12"/>
  <c r="P200" i="12"/>
  <c r="P201" i="12"/>
  <c r="P202" i="12"/>
  <c r="P203" i="12"/>
  <c r="P204" i="12"/>
  <c r="P205" i="12"/>
  <c r="P206" i="12"/>
  <c r="P207" i="12"/>
  <c r="P208" i="12"/>
  <c r="P209" i="12"/>
  <c r="P210" i="12"/>
  <c r="P211" i="12"/>
  <c r="P212" i="12"/>
  <c r="P213" i="12"/>
  <c r="P214" i="12"/>
  <c r="P215" i="12"/>
  <c r="P216" i="12"/>
  <c r="P217" i="12"/>
  <c r="P218" i="12"/>
  <c r="P219" i="12"/>
  <c r="P220" i="12"/>
  <c r="P221" i="12"/>
  <c r="P222" i="12"/>
  <c r="P223" i="12"/>
  <c r="P224" i="12"/>
  <c r="P225" i="12"/>
  <c r="P226" i="12"/>
  <c r="P227" i="12"/>
  <c r="P228" i="12"/>
  <c r="P229" i="12"/>
  <c r="P230" i="12"/>
  <c r="P231" i="12"/>
  <c r="P232" i="12"/>
  <c r="P233" i="12"/>
  <c r="P234" i="12"/>
  <c r="P235" i="12"/>
  <c r="P236" i="12"/>
  <c r="P237" i="12"/>
  <c r="P238" i="12"/>
  <c r="P239" i="12"/>
  <c r="P240" i="12"/>
  <c r="P241" i="12"/>
  <c r="P242" i="12"/>
  <c r="P243" i="12"/>
  <c r="P244" i="12"/>
  <c r="P245" i="12"/>
  <c r="P246" i="12"/>
  <c r="P247" i="12"/>
  <c r="P248" i="12"/>
  <c r="P249" i="12"/>
  <c r="P250" i="12"/>
  <c r="P251" i="12"/>
  <c r="P252" i="12"/>
  <c r="P253" i="12"/>
  <c r="P254" i="12"/>
  <c r="P255" i="12"/>
  <c r="P256" i="12"/>
  <c r="P257" i="12"/>
  <c r="P258" i="12"/>
  <c r="P259" i="12"/>
  <c r="P260" i="12"/>
  <c r="P261" i="12"/>
  <c r="P262" i="12"/>
  <c r="P263" i="12"/>
  <c r="P264" i="12"/>
  <c r="P265" i="12"/>
  <c r="P266" i="12"/>
  <c r="P267" i="12"/>
  <c r="P268" i="12"/>
  <c r="P269" i="12"/>
  <c r="P270" i="12"/>
  <c r="P271" i="12"/>
  <c r="P272" i="12"/>
  <c r="P273" i="12"/>
  <c r="P274" i="12"/>
  <c r="P275" i="12"/>
  <c r="P276" i="12"/>
  <c r="P277" i="12"/>
  <c r="P278" i="12"/>
  <c r="P279" i="12"/>
  <c r="P280" i="12"/>
  <c r="P281" i="12"/>
  <c r="P282" i="12"/>
  <c r="P283" i="12"/>
  <c r="P284" i="12"/>
  <c r="P285" i="12"/>
  <c r="P286" i="12"/>
  <c r="P287" i="12"/>
  <c r="P288" i="12"/>
  <c r="P289" i="12"/>
  <c r="P290" i="12"/>
  <c r="P291" i="12"/>
  <c r="P292" i="12"/>
  <c r="P293" i="12"/>
  <c r="P294" i="12"/>
  <c r="P295" i="12"/>
  <c r="P296" i="12"/>
  <c r="P297" i="12"/>
  <c r="P298" i="12"/>
  <c r="P299" i="12"/>
  <c r="P300" i="12"/>
  <c r="P301" i="12"/>
  <c r="P302" i="12"/>
  <c r="P303" i="12"/>
  <c r="P304" i="12"/>
  <c r="P305" i="12"/>
  <c r="P306" i="12"/>
  <c r="P307" i="12"/>
  <c r="P308" i="12"/>
  <c r="P309" i="12"/>
  <c r="P310" i="12"/>
  <c r="P311" i="12"/>
  <c r="P312" i="12"/>
  <c r="P313" i="12"/>
  <c r="P314" i="12"/>
  <c r="P315" i="12"/>
  <c r="P316" i="12"/>
  <c r="P317" i="12"/>
  <c r="P318" i="12"/>
  <c r="P319" i="12"/>
  <c r="P320" i="12"/>
  <c r="P321" i="12"/>
  <c r="P322" i="12"/>
  <c r="P323" i="12"/>
  <c r="P324" i="12"/>
  <c r="P325" i="12"/>
  <c r="P326" i="12"/>
  <c r="P327" i="12"/>
  <c r="P328" i="12"/>
  <c r="P329" i="12"/>
  <c r="P330" i="12"/>
  <c r="P331" i="12"/>
  <c r="P332" i="12"/>
  <c r="P333" i="12"/>
  <c r="P334" i="12"/>
  <c r="P335" i="12"/>
  <c r="P336" i="12"/>
  <c r="P337" i="12"/>
  <c r="P338" i="12"/>
  <c r="P339" i="12"/>
  <c r="P340" i="12"/>
  <c r="P341" i="12"/>
  <c r="P342" i="12"/>
  <c r="P343" i="12"/>
  <c r="P344" i="12"/>
  <c r="P345" i="12"/>
  <c r="P346" i="12"/>
  <c r="P347" i="12"/>
  <c r="P348" i="12"/>
  <c r="P349" i="12"/>
  <c r="P350" i="12"/>
  <c r="P2" i="12"/>
  <c r="A350" i="12"/>
  <c r="A349" i="12"/>
  <c r="A348" i="12"/>
  <c r="A347" i="12"/>
  <c r="A346" i="12"/>
  <c r="A345" i="12"/>
  <c r="A344" i="12"/>
  <c r="A343" i="12"/>
  <c r="A342" i="12"/>
  <c r="A341" i="12"/>
  <c r="A340" i="12"/>
  <c r="A339" i="12"/>
  <c r="A338" i="12"/>
  <c r="A337" i="12"/>
  <c r="A336" i="12"/>
  <c r="A335" i="12"/>
  <c r="A334" i="12"/>
  <c r="A333" i="12"/>
  <c r="A332" i="12"/>
  <c r="A331" i="12"/>
  <c r="A330" i="12"/>
  <c r="A329" i="12"/>
  <c r="A328" i="12"/>
  <c r="A327" i="12"/>
  <c r="A326" i="12"/>
  <c r="A325" i="12"/>
  <c r="A324" i="12"/>
  <c r="A323" i="12"/>
  <c r="A322" i="12"/>
  <c r="A321" i="12"/>
  <c r="A320" i="12"/>
  <c r="A319" i="12"/>
  <c r="A318" i="12"/>
  <c r="A317" i="12"/>
  <c r="A316" i="12"/>
  <c r="A315" i="12"/>
  <c r="A314" i="12"/>
  <c r="A313" i="12"/>
  <c r="A312" i="12"/>
  <c r="A311" i="12"/>
  <c r="A310" i="12"/>
  <c r="A309" i="12"/>
  <c r="A308" i="12"/>
  <c r="A307" i="12"/>
  <c r="A306" i="12"/>
  <c r="A305" i="12"/>
  <c r="A303" i="12"/>
  <c r="A302" i="12"/>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 i="1"/>
  <c r="Q19" i="11"/>
  <c r="Q35" i="11"/>
  <c r="Q51" i="11"/>
  <c r="Q67" i="11"/>
  <c r="Q83" i="11"/>
  <c r="Q99" i="11"/>
  <c r="Q115" i="11"/>
  <c r="Q131" i="11"/>
  <c r="Q147" i="11"/>
  <c r="Q157" i="11"/>
  <c r="Q165" i="11"/>
  <c r="Q173" i="11"/>
  <c r="Q181" i="11"/>
  <c r="Q189" i="11"/>
  <c r="Q197" i="11"/>
  <c r="Q205" i="11"/>
  <c r="Q213" i="11"/>
  <c r="Q221" i="11"/>
  <c r="Q229" i="11"/>
  <c r="Q237" i="11"/>
  <c r="Q245" i="11"/>
  <c r="Q253" i="11"/>
  <c r="Q261" i="11"/>
  <c r="Q269" i="11"/>
  <c r="Q277" i="11"/>
  <c r="Q285" i="11"/>
  <c r="Q293" i="11"/>
  <c r="Q301" i="11"/>
  <c r="Q309" i="11"/>
  <c r="Q317" i="11"/>
  <c r="Q325" i="11"/>
  <c r="Q333" i="11"/>
  <c r="Q341" i="11"/>
  <c r="Q346" i="11"/>
  <c r="Q350" i="11"/>
  <c r="P3" i="11"/>
  <c r="Q3" i="11" s="1"/>
  <c r="P4" i="11"/>
  <c r="Q4" i="11" s="1"/>
  <c r="P5" i="11"/>
  <c r="Q5" i="11" s="1"/>
  <c r="P6" i="11"/>
  <c r="Q6" i="11" s="1"/>
  <c r="P7" i="11"/>
  <c r="Q7" i="11" s="1"/>
  <c r="P8" i="11"/>
  <c r="Q8" i="11" s="1"/>
  <c r="P9" i="11"/>
  <c r="Q9" i="11" s="1"/>
  <c r="P10" i="11"/>
  <c r="Q10" i="11" s="1"/>
  <c r="P11" i="11"/>
  <c r="Q11" i="11" s="1"/>
  <c r="P12" i="11"/>
  <c r="Q12" i="11" s="1"/>
  <c r="P13" i="11"/>
  <c r="Q13" i="11" s="1"/>
  <c r="P14" i="11"/>
  <c r="Q14" i="11" s="1"/>
  <c r="P15" i="11"/>
  <c r="Q15" i="11" s="1"/>
  <c r="P16" i="11"/>
  <c r="Q16" i="11" s="1"/>
  <c r="P17" i="11"/>
  <c r="Q17" i="11" s="1"/>
  <c r="P18" i="11"/>
  <c r="Q18" i="11" s="1"/>
  <c r="P19" i="11"/>
  <c r="P20" i="11"/>
  <c r="Q20" i="11" s="1"/>
  <c r="P21" i="11"/>
  <c r="Q21" i="11" s="1"/>
  <c r="P22" i="11"/>
  <c r="Q22" i="11" s="1"/>
  <c r="P23" i="11"/>
  <c r="Q23" i="11" s="1"/>
  <c r="P24" i="11"/>
  <c r="Q24" i="11" s="1"/>
  <c r="P25" i="11"/>
  <c r="Q25" i="11" s="1"/>
  <c r="P26" i="11"/>
  <c r="Q26" i="11" s="1"/>
  <c r="P27" i="11"/>
  <c r="Q27" i="11" s="1"/>
  <c r="P28" i="11"/>
  <c r="Q28" i="11" s="1"/>
  <c r="P29" i="11"/>
  <c r="Q29" i="11" s="1"/>
  <c r="P30" i="11"/>
  <c r="Q30" i="11" s="1"/>
  <c r="P31" i="11"/>
  <c r="Q31" i="11" s="1"/>
  <c r="P32" i="11"/>
  <c r="Q32" i="11" s="1"/>
  <c r="P33" i="11"/>
  <c r="Q33" i="11" s="1"/>
  <c r="P34" i="11"/>
  <c r="Q34" i="11" s="1"/>
  <c r="P35" i="11"/>
  <c r="P36" i="11"/>
  <c r="Q36" i="11" s="1"/>
  <c r="P37" i="11"/>
  <c r="Q37" i="11" s="1"/>
  <c r="P38" i="11"/>
  <c r="Q38" i="11" s="1"/>
  <c r="P39" i="11"/>
  <c r="Q39" i="11" s="1"/>
  <c r="P40" i="11"/>
  <c r="Q40" i="11" s="1"/>
  <c r="P41" i="11"/>
  <c r="Q41" i="11" s="1"/>
  <c r="P42" i="11"/>
  <c r="Q42" i="11" s="1"/>
  <c r="P43" i="11"/>
  <c r="Q43" i="11" s="1"/>
  <c r="P44" i="11"/>
  <c r="Q44" i="11" s="1"/>
  <c r="P45" i="11"/>
  <c r="Q45" i="11" s="1"/>
  <c r="P46" i="11"/>
  <c r="Q46" i="11" s="1"/>
  <c r="P47" i="11"/>
  <c r="Q47" i="11" s="1"/>
  <c r="P48" i="11"/>
  <c r="Q48" i="11" s="1"/>
  <c r="P49" i="11"/>
  <c r="Q49" i="11" s="1"/>
  <c r="P50" i="11"/>
  <c r="Q50" i="11" s="1"/>
  <c r="P51" i="11"/>
  <c r="P52" i="11"/>
  <c r="Q52" i="11" s="1"/>
  <c r="P53" i="11"/>
  <c r="Q53" i="11" s="1"/>
  <c r="P54" i="11"/>
  <c r="Q54" i="11" s="1"/>
  <c r="P55" i="11"/>
  <c r="Q55" i="11" s="1"/>
  <c r="P56" i="11"/>
  <c r="Q56" i="11" s="1"/>
  <c r="P57" i="11"/>
  <c r="Q57" i="11" s="1"/>
  <c r="P58" i="11"/>
  <c r="Q58" i="11" s="1"/>
  <c r="P59" i="11"/>
  <c r="Q59" i="11" s="1"/>
  <c r="P60" i="11"/>
  <c r="Q60" i="11" s="1"/>
  <c r="P61" i="11"/>
  <c r="Q61" i="11" s="1"/>
  <c r="P62" i="11"/>
  <c r="Q62" i="11" s="1"/>
  <c r="P63" i="11"/>
  <c r="Q63" i="11" s="1"/>
  <c r="P64" i="11"/>
  <c r="Q64" i="11" s="1"/>
  <c r="P65" i="11"/>
  <c r="Q65" i="11" s="1"/>
  <c r="P66" i="11"/>
  <c r="Q66" i="11" s="1"/>
  <c r="P67" i="11"/>
  <c r="P68" i="11"/>
  <c r="Q68" i="11" s="1"/>
  <c r="P69" i="11"/>
  <c r="Q69" i="11" s="1"/>
  <c r="P70" i="11"/>
  <c r="Q70" i="11" s="1"/>
  <c r="P71" i="11"/>
  <c r="Q71" i="11" s="1"/>
  <c r="P72" i="11"/>
  <c r="Q72" i="11" s="1"/>
  <c r="P73" i="11"/>
  <c r="Q73" i="11" s="1"/>
  <c r="P74" i="11"/>
  <c r="Q74" i="11" s="1"/>
  <c r="P75" i="11"/>
  <c r="Q75" i="11" s="1"/>
  <c r="P76" i="11"/>
  <c r="Q76" i="11" s="1"/>
  <c r="P77" i="11"/>
  <c r="Q77" i="11" s="1"/>
  <c r="P78" i="11"/>
  <c r="Q78" i="11" s="1"/>
  <c r="P79" i="11"/>
  <c r="Q79" i="11" s="1"/>
  <c r="P80" i="11"/>
  <c r="Q80" i="11" s="1"/>
  <c r="P81" i="11"/>
  <c r="Q81" i="11" s="1"/>
  <c r="P82" i="11"/>
  <c r="Q82" i="11" s="1"/>
  <c r="P83" i="11"/>
  <c r="P84" i="11"/>
  <c r="Q84" i="11" s="1"/>
  <c r="P85" i="11"/>
  <c r="Q85" i="11" s="1"/>
  <c r="P86" i="11"/>
  <c r="Q86" i="11" s="1"/>
  <c r="P87" i="11"/>
  <c r="Q87" i="11" s="1"/>
  <c r="P88" i="11"/>
  <c r="Q88" i="11" s="1"/>
  <c r="P89" i="11"/>
  <c r="Q89" i="11" s="1"/>
  <c r="P90" i="11"/>
  <c r="Q90" i="11" s="1"/>
  <c r="P91" i="11"/>
  <c r="Q91" i="11" s="1"/>
  <c r="P92" i="11"/>
  <c r="Q92" i="11" s="1"/>
  <c r="P93" i="11"/>
  <c r="Q93" i="11" s="1"/>
  <c r="P94" i="11"/>
  <c r="Q94" i="11" s="1"/>
  <c r="P95" i="11"/>
  <c r="Q95" i="11" s="1"/>
  <c r="P96" i="11"/>
  <c r="Q96" i="11" s="1"/>
  <c r="P97" i="11"/>
  <c r="Q97" i="11" s="1"/>
  <c r="P98" i="11"/>
  <c r="Q98" i="11" s="1"/>
  <c r="P99" i="11"/>
  <c r="P100" i="11"/>
  <c r="Q100" i="11" s="1"/>
  <c r="P101" i="11"/>
  <c r="Q101" i="11" s="1"/>
  <c r="P102" i="11"/>
  <c r="Q102" i="11" s="1"/>
  <c r="P103" i="11"/>
  <c r="Q103" i="11" s="1"/>
  <c r="P104" i="11"/>
  <c r="Q104" i="11" s="1"/>
  <c r="P105" i="11"/>
  <c r="Q105" i="11" s="1"/>
  <c r="P106" i="11"/>
  <c r="Q106" i="11" s="1"/>
  <c r="P107" i="11"/>
  <c r="Q107" i="11" s="1"/>
  <c r="P108" i="11"/>
  <c r="Q108" i="11" s="1"/>
  <c r="P109" i="11"/>
  <c r="Q109" i="11" s="1"/>
  <c r="P110" i="11"/>
  <c r="Q110" i="11" s="1"/>
  <c r="P111" i="11"/>
  <c r="Q111" i="11" s="1"/>
  <c r="P112" i="11"/>
  <c r="Q112" i="11" s="1"/>
  <c r="P113" i="11"/>
  <c r="Q113" i="11" s="1"/>
  <c r="P114" i="11"/>
  <c r="Q114" i="11" s="1"/>
  <c r="P115" i="11"/>
  <c r="P116" i="11"/>
  <c r="Q116" i="11" s="1"/>
  <c r="P117" i="11"/>
  <c r="Q117" i="11" s="1"/>
  <c r="P118" i="11"/>
  <c r="Q118" i="11" s="1"/>
  <c r="P119" i="11"/>
  <c r="Q119" i="11" s="1"/>
  <c r="P120" i="11"/>
  <c r="Q120" i="11" s="1"/>
  <c r="P121" i="11"/>
  <c r="Q121" i="11" s="1"/>
  <c r="P122" i="11"/>
  <c r="Q122" i="11" s="1"/>
  <c r="P123" i="11"/>
  <c r="Q123" i="11" s="1"/>
  <c r="P124" i="11"/>
  <c r="Q124" i="11" s="1"/>
  <c r="P125" i="11"/>
  <c r="Q125" i="11" s="1"/>
  <c r="P126" i="11"/>
  <c r="Q126" i="11" s="1"/>
  <c r="P127" i="11"/>
  <c r="Q127" i="11" s="1"/>
  <c r="P128" i="11"/>
  <c r="Q128" i="11" s="1"/>
  <c r="P129" i="11"/>
  <c r="Q129" i="11" s="1"/>
  <c r="P130" i="11"/>
  <c r="Q130" i="11" s="1"/>
  <c r="P131" i="11"/>
  <c r="P132" i="11"/>
  <c r="Q132" i="11" s="1"/>
  <c r="P133" i="11"/>
  <c r="Q133" i="11" s="1"/>
  <c r="P134" i="11"/>
  <c r="Q134" i="11" s="1"/>
  <c r="P135" i="11"/>
  <c r="Q135" i="11" s="1"/>
  <c r="P136" i="11"/>
  <c r="Q136" i="11" s="1"/>
  <c r="P137" i="11"/>
  <c r="Q137" i="11" s="1"/>
  <c r="P138" i="11"/>
  <c r="Q138" i="11" s="1"/>
  <c r="P139" i="11"/>
  <c r="Q139" i="11" s="1"/>
  <c r="P140" i="11"/>
  <c r="Q140" i="11" s="1"/>
  <c r="P141" i="11"/>
  <c r="Q141" i="11" s="1"/>
  <c r="P142" i="11"/>
  <c r="Q142" i="11" s="1"/>
  <c r="P143" i="11"/>
  <c r="Q143" i="11" s="1"/>
  <c r="P144" i="11"/>
  <c r="Q144" i="11" s="1"/>
  <c r="P145" i="11"/>
  <c r="Q145" i="11" s="1"/>
  <c r="P146" i="11"/>
  <c r="Q146" i="11" s="1"/>
  <c r="P147" i="11"/>
  <c r="P148" i="11"/>
  <c r="Q148" i="11" s="1"/>
  <c r="P149" i="11"/>
  <c r="Q149" i="11" s="1"/>
  <c r="P150" i="11"/>
  <c r="Q150" i="11" s="1"/>
  <c r="P151" i="11"/>
  <c r="Q151" i="11" s="1"/>
  <c r="P152" i="11"/>
  <c r="Q152" i="11" s="1"/>
  <c r="P153" i="11"/>
  <c r="Q153" i="11" s="1"/>
  <c r="P154" i="11"/>
  <c r="Q154" i="11" s="1"/>
  <c r="P155" i="11"/>
  <c r="Q155" i="11" s="1"/>
  <c r="P156" i="11"/>
  <c r="Q156" i="11" s="1"/>
  <c r="P157" i="11"/>
  <c r="P158" i="11"/>
  <c r="Q158" i="11" s="1"/>
  <c r="P159" i="11"/>
  <c r="Q159" i="11" s="1"/>
  <c r="P160" i="11"/>
  <c r="Q160" i="11" s="1"/>
  <c r="P161" i="11"/>
  <c r="Q161" i="11" s="1"/>
  <c r="P162" i="11"/>
  <c r="Q162" i="11" s="1"/>
  <c r="P163" i="11"/>
  <c r="Q163" i="11" s="1"/>
  <c r="P164" i="11"/>
  <c r="Q164" i="11" s="1"/>
  <c r="P165" i="11"/>
  <c r="P166" i="11"/>
  <c r="Q166" i="11" s="1"/>
  <c r="P167" i="11"/>
  <c r="Q167" i="11" s="1"/>
  <c r="P168" i="11"/>
  <c r="Q168" i="11" s="1"/>
  <c r="P169" i="11"/>
  <c r="Q169" i="11" s="1"/>
  <c r="P170" i="11"/>
  <c r="Q170" i="11" s="1"/>
  <c r="P171" i="11"/>
  <c r="Q171" i="11" s="1"/>
  <c r="P172" i="11"/>
  <c r="Q172" i="11" s="1"/>
  <c r="P173" i="11"/>
  <c r="P174" i="11"/>
  <c r="Q174" i="11" s="1"/>
  <c r="P175" i="11"/>
  <c r="Q175" i="11" s="1"/>
  <c r="P176" i="11"/>
  <c r="Q176" i="11" s="1"/>
  <c r="P177" i="11"/>
  <c r="Q177" i="11" s="1"/>
  <c r="P178" i="11"/>
  <c r="Q178" i="11" s="1"/>
  <c r="P179" i="11"/>
  <c r="Q179" i="11" s="1"/>
  <c r="P180" i="11"/>
  <c r="Q180" i="11" s="1"/>
  <c r="P181" i="11"/>
  <c r="P182" i="11"/>
  <c r="Q182" i="11" s="1"/>
  <c r="P183" i="11"/>
  <c r="Q183" i="11" s="1"/>
  <c r="P184" i="11"/>
  <c r="Q184" i="11" s="1"/>
  <c r="P185" i="11"/>
  <c r="Q185" i="11" s="1"/>
  <c r="P186" i="11"/>
  <c r="Q186" i="11" s="1"/>
  <c r="P187" i="11"/>
  <c r="Q187" i="11" s="1"/>
  <c r="P188" i="11"/>
  <c r="Q188" i="11" s="1"/>
  <c r="P189" i="11"/>
  <c r="P190" i="11"/>
  <c r="Q190" i="11" s="1"/>
  <c r="P191" i="11"/>
  <c r="Q191" i="11" s="1"/>
  <c r="P192" i="11"/>
  <c r="Q192" i="11" s="1"/>
  <c r="P193" i="11"/>
  <c r="Q193" i="11" s="1"/>
  <c r="P194" i="11"/>
  <c r="Q194" i="11" s="1"/>
  <c r="P195" i="11"/>
  <c r="Q195" i="11" s="1"/>
  <c r="P196" i="11"/>
  <c r="Q196" i="11" s="1"/>
  <c r="P197" i="11"/>
  <c r="P198" i="11"/>
  <c r="Q198" i="11" s="1"/>
  <c r="P199" i="11"/>
  <c r="Q199" i="11" s="1"/>
  <c r="P200" i="11"/>
  <c r="Q200" i="11" s="1"/>
  <c r="P201" i="11"/>
  <c r="Q201" i="11" s="1"/>
  <c r="P202" i="11"/>
  <c r="Q202" i="11" s="1"/>
  <c r="P203" i="11"/>
  <c r="Q203" i="11" s="1"/>
  <c r="P204" i="11"/>
  <c r="Q204" i="11" s="1"/>
  <c r="P205" i="11"/>
  <c r="P206" i="11"/>
  <c r="Q206" i="11" s="1"/>
  <c r="P207" i="11"/>
  <c r="Q207" i="11" s="1"/>
  <c r="P208" i="11"/>
  <c r="Q208" i="11" s="1"/>
  <c r="P209" i="11"/>
  <c r="Q209" i="11" s="1"/>
  <c r="P210" i="11"/>
  <c r="Q210" i="11" s="1"/>
  <c r="P211" i="11"/>
  <c r="Q211" i="11" s="1"/>
  <c r="P212" i="11"/>
  <c r="Q212" i="11" s="1"/>
  <c r="P213" i="11"/>
  <c r="P214" i="11"/>
  <c r="Q214" i="11" s="1"/>
  <c r="P215" i="11"/>
  <c r="Q215" i="11" s="1"/>
  <c r="P216" i="11"/>
  <c r="Q216" i="11" s="1"/>
  <c r="P217" i="11"/>
  <c r="Q217" i="11" s="1"/>
  <c r="P218" i="11"/>
  <c r="Q218" i="11" s="1"/>
  <c r="P219" i="11"/>
  <c r="Q219" i="11" s="1"/>
  <c r="P220" i="11"/>
  <c r="Q220" i="11" s="1"/>
  <c r="P221" i="11"/>
  <c r="P222" i="11"/>
  <c r="Q222" i="11" s="1"/>
  <c r="P223" i="11"/>
  <c r="Q223" i="11" s="1"/>
  <c r="P224" i="11"/>
  <c r="Q224" i="11" s="1"/>
  <c r="P225" i="11"/>
  <c r="Q225" i="11" s="1"/>
  <c r="P226" i="11"/>
  <c r="Q226" i="11" s="1"/>
  <c r="P227" i="11"/>
  <c r="Q227" i="11" s="1"/>
  <c r="P228" i="11"/>
  <c r="Q228" i="11" s="1"/>
  <c r="P229" i="11"/>
  <c r="P230" i="11"/>
  <c r="Q230" i="11" s="1"/>
  <c r="P231" i="11"/>
  <c r="Q231" i="11" s="1"/>
  <c r="P232" i="11"/>
  <c r="Q232" i="11" s="1"/>
  <c r="P233" i="11"/>
  <c r="Q233" i="11" s="1"/>
  <c r="P234" i="11"/>
  <c r="Q234" i="11" s="1"/>
  <c r="P235" i="11"/>
  <c r="Q235" i="11" s="1"/>
  <c r="P236" i="11"/>
  <c r="Q236" i="11" s="1"/>
  <c r="P237" i="11"/>
  <c r="P238" i="11"/>
  <c r="Q238" i="11" s="1"/>
  <c r="P239" i="11"/>
  <c r="Q239" i="11" s="1"/>
  <c r="P240" i="11"/>
  <c r="Q240" i="11" s="1"/>
  <c r="P241" i="11"/>
  <c r="Q241" i="11" s="1"/>
  <c r="P242" i="11"/>
  <c r="Q242" i="11" s="1"/>
  <c r="P243" i="11"/>
  <c r="Q243" i="11" s="1"/>
  <c r="P244" i="11"/>
  <c r="Q244" i="11" s="1"/>
  <c r="P245" i="11"/>
  <c r="P246" i="11"/>
  <c r="Q246" i="11" s="1"/>
  <c r="P247" i="11"/>
  <c r="Q247" i="11" s="1"/>
  <c r="P248" i="11"/>
  <c r="Q248" i="11" s="1"/>
  <c r="P249" i="11"/>
  <c r="Q249" i="11" s="1"/>
  <c r="P250" i="11"/>
  <c r="Q250" i="11" s="1"/>
  <c r="P251" i="11"/>
  <c r="Q251" i="11" s="1"/>
  <c r="P252" i="11"/>
  <c r="Q252" i="11" s="1"/>
  <c r="P253" i="11"/>
  <c r="P254" i="11"/>
  <c r="Q254" i="11" s="1"/>
  <c r="P255" i="11"/>
  <c r="Q255" i="11" s="1"/>
  <c r="P256" i="11"/>
  <c r="Q256" i="11" s="1"/>
  <c r="P257" i="11"/>
  <c r="Q257" i="11" s="1"/>
  <c r="P258" i="11"/>
  <c r="Q258" i="11" s="1"/>
  <c r="P259" i="11"/>
  <c r="Q259" i="11" s="1"/>
  <c r="P260" i="11"/>
  <c r="Q260" i="11" s="1"/>
  <c r="P261" i="11"/>
  <c r="P262" i="11"/>
  <c r="Q262" i="11" s="1"/>
  <c r="P263" i="11"/>
  <c r="Q263" i="11" s="1"/>
  <c r="P264" i="11"/>
  <c r="Q264" i="11" s="1"/>
  <c r="P265" i="11"/>
  <c r="Q265" i="11" s="1"/>
  <c r="P266" i="11"/>
  <c r="Q266" i="11" s="1"/>
  <c r="P267" i="11"/>
  <c r="Q267" i="11" s="1"/>
  <c r="P268" i="11"/>
  <c r="Q268" i="11" s="1"/>
  <c r="P269" i="11"/>
  <c r="P270" i="11"/>
  <c r="Q270" i="11" s="1"/>
  <c r="P271" i="11"/>
  <c r="Q271" i="11" s="1"/>
  <c r="P272" i="11"/>
  <c r="Q272" i="11" s="1"/>
  <c r="P273" i="11"/>
  <c r="Q273" i="11" s="1"/>
  <c r="P274" i="11"/>
  <c r="Q274" i="11" s="1"/>
  <c r="P275" i="11"/>
  <c r="Q275" i="11" s="1"/>
  <c r="P276" i="11"/>
  <c r="Q276" i="11" s="1"/>
  <c r="P277" i="11"/>
  <c r="P278" i="11"/>
  <c r="Q278" i="11" s="1"/>
  <c r="P279" i="11"/>
  <c r="Q279" i="11" s="1"/>
  <c r="P280" i="11"/>
  <c r="Q280" i="11" s="1"/>
  <c r="P281" i="11"/>
  <c r="Q281" i="11" s="1"/>
  <c r="P282" i="11"/>
  <c r="Q282" i="11" s="1"/>
  <c r="P283" i="11"/>
  <c r="Q283" i="11" s="1"/>
  <c r="P284" i="11"/>
  <c r="Q284" i="11" s="1"/>
  <c r="P285" i="11"/>
  <c r="P286" i="11"/>
  <c r="Q286" i="11" s="1"/>
  <c r="P287" i="11"/>
  <c r="Q287" i="11" s="1"/>
  <c r="P288" i="11"/>
  <c r="Q288" i="11" s="1"/>
  <c r="P289" i="11"/>
  <c r="Q289" i="11" s="1"/>
  <c r="P290" i="11"/>
  <c r="Q290" i="11" s="1"/>
  <c r="P291" i="11"/>
  <c r="Q291" i="11" s="1"/>
  <c r="P292" i="11"/>
  <c r="Q292" i="11" s="1"/>
  <c r="P293" i="11"/>
  <c r="P294" i="11"/>
  <c r="Q294" i="11" s="1"/>
  <c r="P295" i="11"/>
  <c r="Q295" i="11" s="1"/>
  <c r="P296" i="11"/>
  <c r="Q296" i="11" s="1"/>
  <c r="P297" i="11"/>
  <c r="Q297" i="11" s="1"/>
  <c r="P298" i="11"/>
  <c r="Q298" i="11" s="1"/>
  <c r="P299" i="11"/>
  <c r="Q299" i="11" s="1"/>
  <c r="P300" i="11"/>
  <c r="Q300" i="11" s="1"/>
  <c r="P301" i="11"/>
  <c r="P302" i="11"/>
  <c r="Q302" i="11" s="1"/>
  <c r="P303" i="11"/>
  <c r="Q303" i="11" s="1"/>
  <c r="P304" i="11"/>
  <c r="Q304" i="11" s="1"/>
  <c r="P305" i="11"/>
  <c r="Q305" i="11" s="1"/>
  <c r="P306" i="11"/>
  <c r="Q306" i="11" s="1"/>
  <c r="P307" i="11"/>
  <c r="Q307" i="11" s="1"/>
  <c r="P308" i="11"/>
  <c r="Q308" i="11" s="1"/>
  <c r="P309" i="11"/>
  <c r="P310" i="11"/>
  <c r="Q310" i="11" s="1"/>
  <c r="P311" i="11"/>
  <c r="Q311" i="11" s="1"/>
  <c r="P312" i="11"/>
  <c r="Q312" i="11" s="1"/>
  <c r="P313" i="11"/>
  <c r="Q313" i="11" s="1"/>
  <c r="P314" i="11"/>
  <c r="Q314" i="11" s="1"/>
  <c r="P315" i="11"/>
  <c r="Q315" i="11" s="1"/>
  <c r="P316" i="11"/>
  <c r="Q316" i="11" s="1"/>
  <c r="P317" i="11"/>
  <c r="P318" i="11"/>
  <c r="Q318" i="11" s="1"/>
  <c r="P319" i="11"/>
  <c r="Q319" i="11" s="1"/>
  <c r="P320" i="11"/>
  <c r="Q320" i="11" s="1"/>
  <c r="P321" i="11"/>
  <c r="Q321" i="11" s="1"/>
  <c r="P322" i="11"/>
  <c r="Q322" i="11" s="1"/>
  <c r="P323" i="11"/>
  <c r="Q323" i="11" s="1"/>
  <c r="P324" i="11"/>
  <c r="Q324" i="11" s="1"/>
  <c r="P325" i="11"/>
  <c r="P326" i="11"/>
  <c r="Q326" i="11" s="1"/>
  <c r="P327" i="11"/>
  <c r="Q327" i="11" s="1"/>
  <c r="P328" i="11"/>
  <c r="Q328" i="11" s="1"/>
  <c r="P329" i="11"/>
  <c r="Q329" i="11" s="1"/>
  <c r="P330" i="11"/>
  <c r="Q330" i="11" s="1"/>
  <c r="P331" i="11"/>
  <c r="Q331" i="11" s="1"/>
  <c r="P332" i="11"/>
  <c r="Q332" i="11" s="1"/>
  <c r="P333" i="11"/>
  <c r="P334" i="11"/>
  <c r="Q334" i="11" s="1"/>
  <c r="P335" i="11"/>
  <c r="Q335" i="11" s="1"/>
  <c r="P336" i="11"/>
  <c r="Q336" i="11" s="1"/>
  <c r="P337" i="11"/>
  <c r="Q337" i="11" s="1"/>
  <c r="P338" i="11"/>
  <c r="Q338" i="11" s="1"/>
  <c r="P339" i="11"/>
  <c r="Q339" i="11" s="1"/>
  <c r="P340" i="11"/>
  <c r="Q340" i="11" s="1"/>
  <c r="P341" i="11"/>
  <c r="P342" i="11"/>
  <c r="Q342" i="11" s="1"/>
  <c r="P343" i="11"/>
  <c r="Q343" i="11" s="1"/>
  <c r="P344" i="11"/>
  <c r="Q344" i="11" s="1"/>
  <c r="P345" i="11"/>
  <c r="Q345" i="11" s="1"/>
  <c r="P346" i="11"/>
  <c r="P347" i="11"/>
  <c r="Q347" i="11" s="1"/>
  <c r="P348" i="11"/>
  <c r="Q348" i="11" s="1"/>
  <c r="P349" i="11"/>
  <c r="Q349" i="11" s="1"/>
  <c r="P350" i="11"/>
  <c r="P351" i="11"/>
  <c r="Q351" i="11" s="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C37" i="9"/>
  <c r="C38" i="9"/>
  <c r="C39" i="9"/>
  <c r="C33" i="9"/>
  <c r="C32" i="9"/>
  <c r="C28" i="9"/>
  <c r="C27" i="9"/>
  <c r="C18" i="9" a="1"/>
  <c r="C18" i="9" s="1"/>
  <c r="C14" i="9" a="1"/>
  <c r="C14" i="9" s="1"/>
  <c r="C23" i="9" a="1"/>
  <c r="C23" i="9" s="1"/>
  <c r="C22" i="9"/>
  <c r="D9" i="9"/>
  <c r="D8" i="9"/>
  <c r="D4" i="9"/>
  <c r="D3" i="9"/>
  <c r="C11" i="8"/>
  <c r="C10" i="8"/>
  <c r="C9" i="8"/>
  <c r="C8" i="8"/>
  <c r="C3" i="8"/>
  <c r="P256" i="7"/>
  <c r="P3" i="7"/>
  <c r="P196" i="7"/>
  <c r="P97" i="7"/>
  <c r="P149" i="7"/>
  <c r="P23" i="7"/>
  <c r="P321" i="7"/>
  <c r="P29" i="7"/>
  <c r="P8" i="7"/>
  <c r="P197" i="7"/>
  <c r="P150" i="7"/>
  <c r="P257" i="7"/>
  <c r="P98" i="7"/>
  <c r="P9" i="7"/>
  <c r="P198" i="7"/>
  <c r="P322" i="7"/>
  <c r="P30" i="7"/>
  <c r="P258" i="7"/>
  <c r="P151" i="7"/>
  <c r="P99" i="7"/>
  <c r="P199" i="7"/>
  <c r="P31" i="7"/>
  <c r="P323" i="7"/>
  <c r="P10" i="7"/>
  <c r="P259" i="7"/>
  <c r="P200" i="7"/>
  <c r="P152" i="7"/>
  <c r="P100" i="7"/>
  <c r="P201" i="7"/>
  <c r="P324" i="7"/>
  <c r="P32" i="7"/>
  <c r="P101" i="7"/>
  <c r="P260" i="7"/>
  <c r="P33" i="7"/>
  <c r="P202" i="7"/>
  <c r="P261" i="7"/>
  <c r="P102" i="7"/>
  <c r="P153" i="7"/>
  <c r="P34" i="7"/>
  <c r="P262" i="7"/>
  <c r="P103" i="7"/>
  <c r="P203" i="7"/>
  <c r="P35" i="7"/>
  <c r="P263" i="7"/>
  <c r="P154" i="7"/>
  <c r="P325" i="7"/>
  <c r="P36" i="7"/>
  <c r="P104" i="7"/>
  <c r="P264" i="7"/>
  <c r="P204" i="7"/>
  <c r="P155" i="7"/>
  <c r="P37" i="7"/>
  <c r="P265" i="7"/>
  <c r="P105" i="7"/>
  <c r="P38" i="7"/>
  <c r="P266" i="7"/>
  <c r="P205" i="7"/>
  <c r="P39" i="7"/>
  <c r="P156" i="7"/>
  <c r="P267" i="7"/>
  <c r="P40" i="7"/>
  <c r="P206" i="7"/>
  <c r="P106" i="7"/>
  <c r="P268" i="7"/>
  <c r="P207" i="7"/>
  <c r="P157" i="7"/>
  <c r="P41" i="7"/>
  <c r="P269" i="7"/>
  <c r="P208" i="7"/>
  <c r="P107" i="7"/>
  <c r="P42" i="7"/>
  <c r="P326" i="7"/>
  <c r="P158" i="7"/>
  <c r="P270" i="7"/>
  <c r="P209" i="7"/>
  <c r="P108" i="7"/>
  <c r="P159" i="7"/>
  <c r="P327" i="7"/>
  <c r="P43" i="7"/>
  <c r="P44" i="7"/>
  <c r="P271" i="7"/>
  <c r="P4" i="7"/>
  <c r="P210" i="7"/>
  <c r="P109" i="7"/>
  <c r="P160" i="7"/>
  <c r="P24" i="7"/>
  <c r="P328" i="7"/>
  <c r="P45" i="7"/>
  <c r="P11" i="7"/>
  <c r="P211" i="7"/>
  <c r="P161" i="7"/>
  <c r="P272" i="7"/>
  <c r="P110" i="7"/>
  <c r="P12" i="7"/>
  <c r="P212" i="7"/>
  <c r="P329" i="7"/>
  <c r="P46" i="7"/>
  <c r="P273" i="7"/>
  <c r="P162" i="7"/>
  <c r="P111" i="7"/>
  <c r="P213" i="7"/>
  <c r="P47" i="7"/>
  <c r="P330" i="7"/>
  <c r="P13" i="7"/>
  <c r="P274" i="7"/>
  <c r="P214" i="7"/>
  <c r="P163" i="7"/>
  <c r="P112" i="7"/>
  <c r="P215" i="7"/>
  <c r="P331" i="7"/>
  <c r="P48" i="7"/>
  <c r="P113" i="7"/>
  <c r="P275" i="7"/>
  <c r="P49" i="7"/>
  <c r="P216" i="7"/>
  <c r="P276" i="7"/>
  <c r="P114" i="7"/>
  <c r="P164" i="7"/>
  <c r="P50" i="7"/>
  <c r="P277" i="7"/>
  <c r="P115" i="7"/>
  <c r="P217" i="7"/>
  <c r="P51" i="7"/>
  <c r="P278" i="7"/>
  <c r="P165" i="7"/>
  <c r="P332" i="7"/>
  <c r="P52" i="7"/>
  <c r="P116" i="7"/>
  <c r="P279" i="7"/>
  <c r="P218" i="7"/>
  <c r="P166" i="7"/>
  <c r="P53" i="7"/>
  <c r="P280" i="7"/>
  <c r="P117" i="7"/>
  <c r="P54" i="7"/>
  <c r="P281" i="7"/>
  <c r="P219" i="7"/>
  <c r="P55" i="7"/>
  <c r="P167" i="7"/>
  <c r="P282" i="7"/>
  <c r="P56" i="7"/>
  <c r="P220" i="7"/>
  <c r="P118" i="7"/>
  <c r="P283" i="7"/>
  <c r="P221" i="7"/>
  <c r="P168" i="7"/>
  <c r="P57" i="7"/>
  <c r="P284" i="7"/>
  <c r="P222" i="7"/>
  <c r="P119" i="7"/>
  <c r="P58" i="7"/>
  <c r="P333" i="7"/>
  <c r="P169" i="7"/>
  <c r="P285" i="7"/>
  <c r="P223" i="7"/>
  <c r="P120" i="7"/>
  <c r="P170" i="7"/>
  <c r="P334" i="7"/>
  <c r="P59" i="7"/>
  <c r="P60" i="7"/>
  <c r="P286" i="7"/>
  <c r="P5" i="7"/>
  <c r="P224" i="7"/>
  <c r="P121" i="7"/>
  <c r="P171" i="7"/>
  <c r="P25" i="7"/>
  <c r="P335" i="7"/>
  <c r="P61" i="7"/>
  <c r="P14" i="7"/>
  <c r="P225" i="7"/>
  <c r="P172" i="7"/>
  <c r="P287" i="7"/>
  <c r="P122" i="7"/>
  <c r="P15" i="7"/>
  <c r="P226" i="7"/>
  <c r="P336" i="7"/>
  <c r="P62" i="7"/>
  <c r="P288" i="7"/>
  <c r="P173" i="7"/>
  <c r="P123" i="7"/>
  <c r="P227" i="7"/>
  <c r="P63" i="7"/>
  <c r="P337" i="7"/>
  <c r="P16" i="7"/>
  <c r="P289" i="7"/>
  <c r="P228" i="7"/>
  <c r="P174" i="7"/>
  <c r="P124" i="7"/>
  <c r="P229" i="7"/>
  <c r="P338" i="7"/>
  <c r="P64" i="7"/>
  <c r="P125" i="7"/>
  <c r="P290" i="7"/>
  <c r="P65" i="7"/>
  <c r="P230" i="7"/>
  <c r="P291" i="7"/>
  <c r="P126" i="7"/>
  <c r="P175" i="7"/>
  <c r="P66" i="7"/>
  <c r="P292" i="7"/>
  <c r="P127" i="7"/>
  <c r="P231" i="7"/>
  <c r="P67" i="7"/>
  <c r="P293" i="7"/>
  <c r="P176" i="7"/>
  <c r="P339" i="7"/>
  <c r="P68" i="7"/>
  <c r="P128" i="7"/>
  <c r="P294" i="7"/>
  <c r="P232" i="7"/>
  <c r="P177" i="7"/>
  <c r="P69" i="7"/>
  <c r="P295" i="7"/>
  <c r="P129" i="7"/>
  <c r="P70" i="7"/>
  <c r="P296" i="7"/>
  <c r="P233" i="7"/>
  <c r="P71" i="7"/>
  <c r="P178" i="7"/>
  <c r="P297" i="7"/>
  <c r="P72" i="7"/>
  <c r="P234" i="7"/>
  <c r="P130" i="7"/>
  <c r="P298" i="7"/>
  <c r="P235" i="7"/>
  <c r="P179" i="7"/>
  <c r="P73" i="7"/>
  <c r="P299" i="7"/>
  <c r="P236" i="7"/>
  <c r="P131" i="7"/>
  <c r="P74" i="7"/>
  <c r="P340" i="7"/>
  <c r="P180" i="7"/>
  <c r="P300" i="7"/>
  <c r="P237" i="7"/>
  <c r="P132" i="7"/>
  <c r="P181" i="7"/>
  <c r="P341" i="7"/>
  <c r="P75" i="7"/>
  <c r="P76" i="7"/>
  <c r="P301" i="7"/>
  <c r="P6" i="7"/>
  <c r="P238" i="7"/>
  <c r="P133" i="7"/>
  <c r="P182" i="7"/>
  <c r="P26" i="7"/>
  <c r="P342" i="7"/>
  <c r="P77" i="7"/>
  <c r="P17" i="7"/>
  <c r="P239" i="7"/>
  <c r="P183" i="7"/>
  <c r="P302" i="7"/>
  <c r="P134" i="7"/>
  <c r="P18" i="7"/>
  <c r="P240" i="7"/>
  <c r="P343" i="7"/>
  <c r="P78" i="7"/>
  <c r="P303" i="7"/>
  <c r="P184" i="7"/>
  <c r="P135" i="7"/>
  <c r="P241" i="7"/>
  <c r="P79" i="7"/>
  <c r="P344" i="7"/>
  <c r="P19" i="7"/>
  <c r="P304" i="7"/>
  <c r="P242" i="7"/>
  <c r="P185" i="7"/>
  <c r="P136" i="7"/>
  <c r="P243" i="7"/>
  <c r="P345" i="7"/>
  <c r="P80" i="7"/>
  <c r="P137" i="7"/>
  <c r="P305" i="7"/>
  <c r="P81" i="7"/>
  <c r="P244" i="7"/>
  <c r="P306" i="7"/>
  <c r="P138" i="7"/>
  <c r="P186" i="7"/>
  <c r="P82" i="7"/>
  <c r="P307" i="7"/>
  <c r="P139" i="7"/>
  <c r="P245" i="7"/>
  <c r="P83" i="7"/>
  <c r="P308" i="7"/>
  <c r="P187" i="7"/>
  <c r="P346" i="7"/>
  <c r="P84" i="7"/>
  <c r="P140" i="7"/>
  <c r="P309" i="7"/>
  <c r="P246" i="7"/>
  <c r="P188" i="7"/>
  <c r="P85" i="7"/>
  <c r="P310" i="7"/>
  <c r="P141" i="7"/>
  <c r="P86" i="7"/>
  <c r="P311" i="7"/>
  <c r="P247" i="7"/>
  <c r="P87" i="7"/>
  <c r="P189" i="7"/>
  <c r="P312" i="7"/>
  <c r="P88" i="7"/>
  <c r="P89" i="7"/>
  <c r="P313" i="7"/>
  <c r="P7" i="7"/>
  <c r="P248" i="7"/>
  <c r="P142" i="7"/>
  <c r="P190" i="7"/>
  <c r="P27" i="7"/>
  <c r="P347" i="7"/>
  <c r="P90" i="7"/>
  <c r="P20" i="7"/>
  <c r="P249" i="7"/>
  <c r="P191" i="7"/>
  <c r="P314" i="7"/>
  <c r="P143" i="7"/>
  <c r="P21" i="7"/>
  <c r="P250" i="7"/>
  <c r="P348" i="7"/>
  <c r="P91" i="7"/>
  <c r="P315" i="7"/>
  <c r="P192" i="7"/>
  <c r="P144" i="7"/>
  <c r="P251" i="7"/>
  <c r="P92" i="7"/>
  <c r="P349" i="7"/>
  <c r="P22" i="7"/>
  <c r="P316" i="7"/>
  <c r="P252" i="7"/>
  <c r="P193" i="7"/>
  <c r="P145" i="7"/>
  <c r="P253" i="7"/>
  <c r="P350" i="7"/>
  <c r="P93" i="7"/>
  <c r="P146" i="7"/>
  <c r="P317" i="7"/>
  <c r="P94" i="7"/>
  <c r="P254" i="7"/>
  <c r="P318" i="7"/>
  <c r="P147" i="7"/>
  <c r="P194" i="7"/>
  <c r="P95" i="7"/>
  <c r="P319" i="7"/>
  <c r="P148" i="7"/>
  <c r="P255" i="7"/>
  <c r="P96" i="7"/>
  <c r="P320" i="7"/>
  <c r="P195" i="7"/>
  <c r="P351" i="7"/>
  <c r="P28" i="7"/>
  <c r="A351" i="7"/>
  <c r="A195" i="7"/>
  <c r="A320" i="7"/>
  <c r="A96" i="7"/>
  <c r="A255" i="7"/>
  <c r="A148" i="7"/>
  <c r="A319" i="7"/>
  <c r="A95" i="7"/>
  <c r="A194" i="7"/>
  <c r="A147" i="7"/>
  <c r="A318" i="7"/>
  <c r="A254" i="7"/>
  <c r="A94" i="7"/>
  <c r="A317" i="7"/>
  <c r="A146" i="7"/>
  <c r="A93" i="7"/>
  <c r="A350" i="7"/>
  <c r="A253" i="7"/>
  <c r="A145" i="7"/>
  <c r="A193" i="7"/>
  <c r="A252" i="7"/>
  <c r="A316" i="7"/>
  <c r="A22" i="7"/>
  <c r="A349" i="7"/>
  <c r="A92" i="7"/>
  <c r="A251" i="7"/>
  <c r="A144" i="7"/>
  <c r="A192" i="7"/>
  <c r="A315" i="7"/>
  <c r="A91" i="7"/>
  <c r="A348" i="7"/>
  <c r="A250" i="7"/>
  <c r="A21" i="7"/>
  <c r="A143" i="7"/>
  <c r="A314" i="7"/>
  <c r="A191" i="7"/>
  <c r="A249" i="7"/>
  <c r="A20" i="7"/>
  <c r="A90" i="7"/>
  <c r="A347" i="7"/>
  <c r="A27" i="7"/>
  <c r="A190" i="7"/>
  <c r="A142" i="7"/>
  <c r="A248" i="7"/>
  <c r="A7" i="7"/>
  <c r="A313" i="7"/>
  <c r="A88" i="7"/>
  <c r="A312" i="7"/>
  <c r="A189" i="7"/>
  <c r="A87" i="7"/>
  <c r="A247" i="7"/>
  <c r="A311" i="7"/>
  <c r="A86" i="7"/>
  <c r="A141" i="7"/>
  <c r="A310" i="7"/>
  <c r="A85" i="7"/>
  <c r="A188" i="7"/>
  <c r="A246" i="7"/>
  <c r="A309" i="7"/>
  <c r="A140" i="7"/>
  <c r="A84" i="7"/>
  <c r="A346" i="7"/>
  <c r="A187" i="7"/>
  <c r="A308" i="7"/>
  <c r="A83" i="7"/>
  <c r="A245" i="7"/>
  <c r="A139" i="7"/>
  <c r="A307" i="7"/>
  <c r="A82" i="7"/>
  <c r="A186" i="7"/>
  <c r="A138" i="7"/>
  <c r="A306" i="7"/>
  <c r="A244" i="7"/>
  <c r="A81" i="7"/>
  <c r="A305" i="7"/>
  <c r="A137" i="7"/>
  <c r="A80" i="7"/>
  <c r="A345" i="7"/>
  <c r="A243" i="7"/>
  <c r="A136" i="7"/>
  <c r="A185" i="7"/>
  <c r="A242" i="7"/>
  <c r="A304" i="7"/>
  <c r="A19" i="7"/>
  <c r="A344" i="7"/>
  <c r="A79" i="7"/>
  <c r="A241" i="7"/>
  <c r="A135" i="7"/>
  <c r="A184" i="7"/>
  <c r="A303" i="7"/>
  <c r="A78" i="7"/>
  <c r="A343" i="7"/>
  <c r="A240" i="7"/>
  <c r="A18" i="7"/>
  <c r="A134" i="7"/>
  <c r="A302" i="7"/>
  <c r="A183" i="7"/>
  <c r="A239" i="7"/>
  <c r="A17" i="7"/>
  <c r="A77" i="7"/>
  <c r="A342" i="7"/>
  <c r="A26" i="7"/>
  <c r="A182" i="7"/>
  <c r="A133" i="7"/>
  <c r="A238" i="7"/>
  <c r="A6" i="7"/>
  <c r="A301" i="7"/>
  <c r="A76" i="7"/>
  <c r="A75" i="7"/>
  <c r="A341" i="7"/>
  <c r="A181" i="7"/>
  <c r="A132" i="7"/>
  <c r="A237" i="7"/>
  <c r="A300" i="7"/>
  <c r="A180" i="7"/>
  <c r="A340" i="7"/>
  <c r="A74" i="7"/>
  <c r="A131" i="7"/>
  <c r="A236" i="7"/>
  <c r="A299" i="7"/>
  <c r="A73" i="7"/>
  <c r="A179" i="7"/>
  <c r="A235" i="7"/>
  <c r="A298" i="7"/>
  <c r="A130" i="7"/>
  <c r="A234" i="7"/>
  <c r="A72" i="7"/>
  <c r="A297" i="7"/>
  <c r="A178" i="7"/>
  <c r="A71" i="7"/>
  <c r="A233" i="7"/>
  <c r="A296" i="7"/>
  <c r="A70" i="7"/>
  <c r="A129" i="7"/>
  <c r="A295" i="7"/>
  <c r="A69" i="7"/>
  <c r="A177" i="7"/>
  <c r="A232" i="7"/>
  <c r="A294" i="7"/>
  <c r="A128" i="7"/>
  <c r="A68" i="7"/>
  <c r="A339" i="7"/>
  <c r="A176" i="7"/>
  <c r="A293" i="7"/>
  <c r="A67" i="7"/>
  <c r="A231" i="7"/>
  <c r="A127" i="7"/>
  <c r="A292" i="7"/>
  <c r="A66" i="7"/>
  <c r="A175" i="7"/>
  <c r="A126" i="7"/>
  <c r="A291" i="7"/>
  <c r="A230" i="7"/>
  <c r="A65" i="7"/>
  <c r="A290" i="7"/>
  <c r="A125" i="7"/>
  <c r="A64" i="7"/>
  <c r="A338" i="7"/>
  <c r="A229" i="7"/>
  <c r="A124" i="7"/>
  <c r="A174" i="7"/>
  <c r="A228" i="7"/>
  <c r="A289" i="7"/>
  <c r="A16" i="7"/>
  <c r="A337" i="7"/>
  <c r="A63" i="7"/>
  <c r="A227" i="7"/>
  <c r="A123" i="7"/>
  <c r="A173" i="7"/>
  <c r="A288" i="7"/>
  <c r="A62" i="7"/>
  <c r="A336" i="7"/>
  <c r="A226" i="7"/>
  <c r="A15" i="7"/>
  <c r="A122" i="7"/>
  <c r="A287" i="7"/>
  <c r="A172" i="7"/>
  <c r="A225" i="7"/>
  <c r="A14" i="7"/>
  <c r="A61" i="7"/>
  <c r="A335" i="7"/>
  <c r="A25" i="7"/>
  <c r="A171" i="7"/>
  <c r="A121" i="7"/>
  <c r="A224" i="7"/>
  <c r="A5" i="7"/>
  <c r="A286" i="7"/>
  <c r="A60" i="7"/>
  <c r="A59" i="7"/>
  <c r="A334" i="7"/>
  <c r="A170" i="7"/>
  <c r="A120" i="7"/>
  <c r="A223" i="7"/>
  <c r="A285" i="7"/>
  <c r="A169" i="7"/>
  <c r="A333" i="7"/>
  <c r="A58" i="7"/>
  <c r="A119" i="7"/>
  <c r="A222" i="7"/>
  <c r="A284" i="7"/>
  <c r="A57" i="7"/>
  <c r="A168" i="7"/>
  <c r="A221" i="7"/>
  <c r="A283" i="7"/>
  <c r="A118" i="7"/>
  <c r="A220" i="7"/>
  <c r="A56" i="7"/>
  <c r="A282" i="7"/>
  <c r="A167" i="7"/>
  <c r="A55" i="7"/>
  <c r="A219" i="7"/>
  <c r="A281" i="7"/>
  <c r="A54" i="7"/>
  <c r="A117" i="7"/>
  <c r="A280" i="7"/>
  <c r="A53" i="7"/>
  <c r="A166" i="7"/>
  <c r="A218" i="7"/>
  <c r="A279" i="7"/>
  <c r="A116" i="7"/>
  <c r="A52" i="7"/>
  <c r="A332" i="7"/>
  <c r="A165" i="7"/>
  <c r="A278" i="7"/>
  <c r="A51" i="7"/>
  <c r="A217" i="7"/>
  <c r="A115" i="7"/>
  <c r="A277" i="7"/>
  <c r="A50" i="7"/>
  <c r="A164" i="7"/>
  <c r="A114" i="7"/>
  <c r="A276" i="7"/>
  <c r="A216" i="7"/>
  <c r="A49" i="7"/>
  <c r="A275" i="7"/>
  <c r="A113" i="7"/>
  <c r="A48" i="7"/>
  <c r="A331" i="7"/>
  <c r="A215" i="7"/>
  <c r="A112" i="7"/>
  <c r="A163" i="7"/>
  <c r="A214" i="7"/>
  <c r="A274" i="7"/>
  <c r="A13" i="7"/>
  <c r="A330" i="7"/>
  <c r="A47" i="7"/>
  <c r="A213" i="7"/>
  <c r="A111" i="7"/>
  <c r="A162" i="7"/>
  <c r="A273" i="7"/>
  <c r="A46" i="7"/>
  <c r="A329" i="7"/>
  <c r="A212" i="7"/>
  <c r="A12" i="7"/>
  <c r="A110" i="7"/>
  <c r="A272" i="7"/>
  <c r="A161" i="7"/>
  <c r="A211" i="7"/>
  <c r="A11" i="7"/>
  <c r="A45" i="7"/>
  <c r="A328" i="7"/>
  <c r="A24" i="7"/>
  <c r="B2" i="6" l="1"/>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371" i="5"/>
  <c r="B370" i="5"/>
  <c r="B19" i="5" a="1"/>
  <c r="C22" i="5" s="1"/>
  <c r="B17" i="5"/>
  <c r="B15" i="5" a="1"/>
  <c r="B15" i="5" s="1"/>
  <c r="B12" i="5"/>
  <c r="B10" i="5" a="1"/>
  <c r="B10" i="5" s="1"/>
  <c r="B7" i="5"/>
  <c r="B4" i="5"/>
  <c r="C254" i="5" l="1"/>
  <c r="C168" i="5"/>
  <c r="C83" i="5"/>
  <c r="C339" i="5"/>
  <c r="C318" i="5"/>
  <c r="C232" i="5"/>
  <c r="C147" i="5"/>
  <c r="C62" i="5"/>
  <c r="C296" i="5"/>
  <c r="C211" i="5"/>
  <c r="C126" i="5"/>
  <c r="C40" i="5"/>
  <c r="C360" i="5"/>
  <c r="C275" i="5"/>
  <c r="C190" i="5"/>
  <c r="C104" i="5"/>
  <c r="C355" i="5"/>
  <c r="C334" i="5"/>
  <c r="C312" i="5"/>
  <c r="C291" i="5"/>
  <c r="C270" i="5"/>
  <c r="C248" i="5"/>
  <c r="C227" i="5"/>
  <c r="C206" i="5"/>
  <c r="C184" i="5"/>
  <c r="C163" i="5"/>
  <c r="C142" i="5"/>
  <c r="C120" i="5"/>
  <c r="C99" i="5"/>
  <c r="C78" i="5"/>
  <c r="C56" i="5"/>
  <c r="C35" i="5"/>
  <c r="C350" i="5"/>
  <c r="C328" i="5"/>
  <c r="C307" i="5"/>
  <c r="C286" i="5"/>
  <c r="C264" i="5"/>
  <c r="C243" i="5"/>
  <c r="C222" i="5"/>
  <c r="C200" i="5"/>
  <c r="C179" i="5"/>
  <c r="C158" i="5"/>
  <c r="C136" i="5"/>
  <c r="C115" i="5"/>
  <c r="C94" i="5"/>
  <c r="C72" i="5"/>
  <c r="C51" i="5"/>
  <c r="C30" i="5"/>
  <c r="C364" i="5"/>
  <c r="C344" i="5"/>
  <c r="C323" i="5"/>
  <c r="C302" i="5"/>
  <c r="C280" i="5"/>
  <c r="C259" i="5"/>
  <c r="C238" i="5"/>
  <c r="C216" i="5"/>
  <c r="C195" i="5"/>
  <c r="C174" i="5"/>
  <c r="C152" i="5"/>
  <c r="C131" i="5"/>
  <c r="C110" i="5"/>
  <c r="C88" i="5"/>
  <c r="C67" i="5"/>
  <c r="C46" i="5"/>
  <c r="C24" i="5"/>
  <c r="C367" i="5"/>
  <c r="C363" i="5"/>
  <c r="C359" i="5"/>
  <c r="C354" i="5"/>
  <c r="C348" i="5"/>
  <c r="C343" i="5"/>
  <c r="C338" i="5"/>
  <c r="C332" i="5"/>
  <c r="C327" i="5"/>
  <c r="C322" i="5"/>
  <c r="C316" i="5"/>
  <c r="C311" i="5"/>
  <c r="C306" i="5"/>
  <c r="C300" i="5"/>
  <c r="C295" i="5"/>
  <c r="C290" i="5"/>
  <c r="C284" i="5"/>
  <c r="C279" i="5"/>
  <c r="C274" i="5"/>
  <c r="C268" i="5"/>
  <c r="C263" i="5"/>
  <c r="C258" i="5"/>
  <c r="C252" i="5"/>
  <c r="C247" i="5"/>
  <c r="C242" i="5"/>
  <c r="C236" i="5"/>
  <c r="C231" i="5"/>
  <c r="C226" i="5"/>
  <c r="C220" i="5"/>
  <c r="C215" i="5"/>
  <c r="C210" i="5"/>
  <c r="C204" i="5"/>
  <c r="C199" i="5"/>
  <c r="C194" i="5"/>
  <c r="C188" i="5"/>
  <c r="C183" i="5"/>
  <c r="C178" i="5"/>
  <c r="C172" i="5"/>
  <c r="C167" i="5"/>
  <c r="C162" i="5"/>
  <c r="C156" i="5"/>
  <c r="C151" i="5"/>
  <c r="C146" i="5"/>
  <c r="C140" i="5"/>
  <c r="C135" i="5"/>
  <c r="C130" i="5"/>
  <c r="C124" i="5"/>
  <c r="C119" i="5"/>
  <c r="C114" i="5"/>
  <c r="C108" i="5"/>
  <c r="C103" i="5"/>
  <c r="C98" i="5"/>
  <c r="C92" i="5"/>
  <c r="C87" i="5"/>
  <c r="C82" i="5"/>
  <c r="C76" i="5"/>
  <c r="C71" i="5"/>
  <c r="C66" i="5"/>
  <c r="C60" i="5"/>
  <c r="C55" i="5"/>
  <c r="C50" i="5"/>
  <c r="C44" i="5"/>
  <c r="C39" i="5"/>
  <c r="C34" i="5"/>
  <c r="C28" i="5"/>
  <c r="C23" i="5"/>
  <c r="C366" i="5"/>
  <c r="C362" i="5"/>
  <c r="C358" i="5"/>
  <c r="C352" i="5"/>
  <c r="C347" i="5"/>
  <c r="C342" i="5"/>
  <c r="C336" i="5"/>
  <c r="C331" i="5"/>
  <c r="C326" i="5"/>
  <c r="C320" i="5"/>
  <c r="C315" i="5"/>
  <c r="C310" i="5"/>
  <c r="C304" i="5"/>
  <c r="C299" i="5"/>
  <c r="C294" i="5"/>
  <c r="C288" i="5"/>
  <c r="C283" i="5"/>
  <c r="C278" i="5"/>
  <c r="C272" i="5"/>
  <c r="C267" i="5"/>
  <c r="C262" i="5"/>
  <c r="C256" i="5"/>
  <c r="C251" i="5"/>
  <c r="C246" i="5"/>
  <c r="C240" i="5"/>
  <c r="C235" i="5"/>
  <c r="C230" i="5"/>
  <c r="C224" i="5"/>
  <c r="C219" i="5"/>
  <c r="C214" i="5"/>
  <c r="C208" i="5"/>
  <c r="C203" i="5"/>
  <c r="C198" i="5"/>
  <c r="C192" i="5"/>
  <c r="C187" i="5"/>
  <c r="C182" i="5"/>
  <c r="C176" i="5"/>
  <c r="C171" i="5"/>
  <c r="C166" i="5"/>
  <c r="C160" i="5"/>
  <c r="C155" i="5"/>
  <c r="C150" i="5"/>
  <c r="C144" i="5"/>
  <c r="C139" i="5"/>
  <c r="C134" i="5"/>
  <c r="C128" i="5"/>
  <c r="C123" i="5"/>
  <c r="C118" i="5"/>
  <c r="C112" i="5"/>
  <c r="C107" i="5"/>
  <c r="C102" i="5"/>
  <c r="C96" i="5"/>
  <c r="C91" i="5"/>
  <c r="C86" i="5"/>
  <c r="C80" i="5"/>
  <c r="C75" i="5"/>
  <c r="C70" i="5"/>
  <c r="C64" i="5"/>
  <c r="C59" i="5"/>
  <c r="C54" i="5"/>
  <c r="C48" i="5"/>
  <c r="C43" i="5"/>
  <c r="C38" i="5"/>
  <c r="C32" i="5"/>
  <c r="C27" i="5"/>
  <c r="B19" i="5"/>
  <c r="C19" i="5" s="1"/>
  <c r="C21" i="5"/>
  <c r="C25" i="5"/>
  <c r="C29" i="5"/>
  <c r="C33" i="5"/>
  <c r="C37" i="5"/>
  <c r="C41" i="5"/>
  <c r="C45" i="5"/>
  <c r="C49" i="5"/>
  <c r="C53" i="5"/>
  <c r="C57" i="5"/>
  <c r="C61" i="5"/>
  <c r="C65" i="5"/>
  <c r="C69" i="5"/>
  <c r="C73" i="5"/>
  <c r="C77" i="5"/>
  <c r="C81" i="5"/>
  <c r="C85" i="5"/>
  <c r="C89" i="5"/>
  <c r="C93" i="5"/>
  <c r="C97" i="5"/>
  <c r="C101" i="5"/>
  <c r="C105" i="5"/>
  <c r="C109" i="5"/>
  <c r="C113" i="5"/>
  <c r="C117" i="5"/>
  <c r="C121" i="5"/>
  <c r="C125" i="5"/>
  <c r="C129" i="5"/>
  <c r="C133" i="5"/>
  <c r="C137" i="5"/>
  <c r="C141" i="5"/>
  <c r="C145" i="5"/>
  <c r="C149" i="5"/>
  <c r="C153" i="5"/>
  <c r="C157" i="5"/>
  <c r="C161" i="5"/>
  <c r="C165" i="5"/>
  <c r="C169" i="5"/>
  <c r="C173" i="5"/>
  <c r="C177" i="5"/>
  <c r="C181" i="5"/>
  <c r="C185" i="5"/>
  <c r="C189" i="5"/>
  <c r="C193" i="5"/>
  <c r="C197" i="5"/>
  <c r="C201" i="5"/>
  <c r="C205" i="5"/>
  <c r="C209" i="5"/>
  <c r="C213" i="5"/>
  <c r="C217" i="5"/>
  <c r="C221" i="5"/>
  <c r="C225" i="5"/>
  <c r="C229" i="5"/>
  <c r="C233" i="5"/>
  <c r="C237" i="5"/>
  <c r="C241" i="5"/>
  <c r="C245" i="5"/>
  <c r="C249" i="5"/>
  <c r="C253" i="5"/>
  <c r="C257" i="5"/>
  <c r="C261" i="5"/>
  <c r="C265" i="5"/>
  <c r="C269" i="5"/>
  <c r="C273" i="5"/>
  <c r="C277" i="5"/>
  <c r="C281" i="5"/>
  <c r="C285" i="5"/>
  <c r="C289" i="5"/>
  <c r="C293" i="5"/>
  <c r="C297" i="5"/>
  <c r="C301" i="5"/>
  <c r="C305" i="5"/>
  <c r="C309" i="5"/>
  <c r="C313" i="5"/>
  <c r="C317" i="5"/>
  <c r="C321" i="5"/>
  <c r="C325" i="5"/>
  <c r="C329" i="5"/>
  <c r="C333" i="5"/>
  <c r="C337" i="5"/>
  <c r="C341" i="5"/>
  <c r="C345" i="5"/>
  <c r="C349" i="5"/>
  <c r="C353" i="5"/>
  <c r="C357" i="5"/>
  <c r="C365" i="5"/>
  <c r="C361" i="5"/>
  <c r="C356" i="5"/>
  <c r="C351" i="5"/>
  <c r="C346" i="5"/>
  <c r="C340" i="5"/>
  <c r="C335" i="5"/>
  <c r="C330" i="5"/>
  <c r="C324" i="5"/>
  <c r="C319" i="5"/>
  <c r="C314" i="5"/>
  <c r="C308" i="5"/>
  <c r="C303" i="5"/>
  <c r="C298" i="5"/>
  <c r="C292" i="5"/>
  <c r="C287" i="5"/>
  <c r="C282" i="5"/>
  <c r="C276" i="5"/>
  <c r="C271" i="5"/>
  <c r="C266" i="5"/>
  <c r="C260" i="5"/>
  <c r="C255" i="5"/>
  <c r="C250" i="5"/>
  <c r="C244" i="5"/>
  <c r="C239" i="5"/>
  <c r="C234" i="5"/>
  <c r="C228" i="5"/>
  <c r="C223" i="5"/>
  <c r="C218" i="5"/>
  <c r="C212" i="5"/>
  <c r="C207" i="5"/>
  <c r="C202" i="5"/>
  <c r="C196" i="5"/>
  <c r="C191" i="5"/>
  <c r="C186" i="5"/>
  <c r="C180" i="5"/>
  <c r="C175" i="5"/>
  <c r="C170" i="5"/>
  <c r="C164" i="5"/>
  <c r="C159" i="5"/>
  <c r="C154" i="5"/>
  <c r="C148" i="5"/>
  <c r="C143" i="5"/>
  <c r="C138" i="5"/>
  <c r="C132" i="5"/>
  <c r="C127" i="5"/>
  <c r="C122" i="5"/>
  <c r="C116" i="5"/>
  <c r="C111" i="5"/>
  <c r="C106" i="5"/>
  <c r="C100" i="5"/>
  <c r="C95" i="5"/>
  <c r="C90" i="5"/>
  <c r="C84" i="5"/>
  <c r="C79" i="5"/>
  <c r="C74" i="5"/>
  <c r="C68" i="5"/>
  <c r="C63" i="5"/>
  <c r="C58" i="5"/>
  <c r="C52" i="5"/>
  <c r="C47" i="5"/>
  <c r="C42" i="5"/>
  <c r="C36" i="5"/>
  <c r="C31" i="5"/>
  <c r="C26" i="5"/>
  <c r="C20" i="5"/>
  <c r="A307" i="1" l="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06"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89" i="1"/>
  <c r="C2"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<sst xmlns="http://schemas.openxmlformats.org/spreadsheetml/2006/main" count="14223" uniqueCount="363">
  <si>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</si>
  <si>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</si>
  <si>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</si>
  <si>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</si>
  <si>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</si>
  <si>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</si>
  <si>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</si>
  <si>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</si>
  <si>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</si>
  <si>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</si>
  <si>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</si>
  <si>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</si>
  <si>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</si>
  <si>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</si>
  <si>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</si>
  <si>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</si>
  <si>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</si>
  <si>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</si>
  <si>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</si>
  <si>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</si>
  <si>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</si>
  <si>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</si>
  <si>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</si>
  <si>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</si>
  <si>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</si>
  <si>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</si>
  <si>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</si>
  <si>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</si>
  <si>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</si>
  <si>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</si>
  <si>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</si>
  <si>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</si>
  <si>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</si>
  <si>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</si>
  <si>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</si>
  <si>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</si>
  <si>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</si>
  <si>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</si>
  <si>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</si>
  <si>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</si>
  <si>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</si>
  <si>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</si>
  <si>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</si>
  <si>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</si>
  <si>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</si>
  <si>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</si>
  <si>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</si>
  <si>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</si>
  <si>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</si>
  <si>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</si>
  <si>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</si>
  <si>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</si>
  <si>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</si>
  <si>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</si>
  <si>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</si>
  <si>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</si>
  <si>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</si>
  <si>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</si>
  <si>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</si>
  <si>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</si>
  <si>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</si>
  <si>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</si>
  <si>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</si>
  <si>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</si>
  <si>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</si>
  <si>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</si>
  <si>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</si>
  <si>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</si>
  <si>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</si>
  <si>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</si>
  <si>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</si>
  <si>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</si>
  <si>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</si>
  <si>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</si>
  <si>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</si>
  <si>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</si>
  <si>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</si>
  <si>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</si>
  <si>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</si>
  <si>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</si>
  <si>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</si>
  <si>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</si>
  <si>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</si>
  <si>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</si>
  <si>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</si>
  <si>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</si>
  <si>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</si>
  <si>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</si>
  <si>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</si>
  <si>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</si>
  <si>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</si>
  <si>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</si>
  <si>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</si>
  <si>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</si>
  <si>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</si>
  <si>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</si>
  <si>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Account Balance$</t>
  </si>
  <si>
    <t>Annual Income$</t>
  </si>
  <si>
    <t>Determine the 75th percentile for both annual income and account balance.</t>
  </si>
  <si>
    <t>Easy</t>
  </si>
  <si>
    <t>MEDIUM</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</si>
  <si>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</si>
  <si>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</si>
  <si>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</si>
  <si>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</si>
  <si>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</si>
  <si>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</si>
  <si>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</si>
  <si>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</si>
  <si>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</si>
  <si>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</si>
  <si>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</si>
  <si>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</si>
  <si>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</si>
  <si>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</si>
  <si>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</si>
  <si>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</si>
  <si>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</si>
  <si>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</si>
  <si>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</si>
  <si>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</si>
  <si>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</si>
  <si>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</si>
  <si>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</si>
  <si>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</si>
  <si>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</si>
  <si>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</si>
  <si>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</si>
  <si>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</si>
  <si>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</si>
  <si>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</si>
  <si>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</si>
  <si>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</si>
  <si>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</si>
  <si>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</si>
  <si>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</si>
  <si>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</si>
  <si>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</si>
  <si>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</si>
  <si>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</si>
  <si>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</si>
  <si>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</si>
  <si>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</si>
  <si>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</si>
  <si>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</si>
  <si>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</si>
  <si>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</si>
  <si>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</si>
  <si>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</si>
  <si>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</si>
  <si>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</si>
  <si>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</si>
  <si>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</si>
  <si>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</si>
  <si>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</si>
  <si>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</si>
  <si>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</si>
  <si>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</si>
  <si>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</si>
  <si>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</si>
  <si>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</si>
  <si>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</si>
  <si>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</si>
  <si>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</si>
  <si>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</si>
  <si>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</si>
  <si>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</si>
  <si>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</si>
  <si>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</si>
  <si>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</si>
  <si>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</si>
  <si>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</si>
  <si>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</si>
  <si>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</si>
  <si>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</si>
  <si>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</si>
  <si>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</si>
  <si>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</si>
  <si>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</si>
  <si>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</si>
  <si>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</si>
  <si>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</si>
  <si>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</si>
  <si>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</si>
  <si>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</si>
  <si>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</si>
  <si>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</si>
  <si>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</si>
  <si>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</si>
  <si>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</si>
  <si>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</si>
  <si>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</si>
  <si>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</si>
  <si>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</si>
  <si>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</si>
  <si>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</si>
  <si>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</si>
  <si>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</si>
  <si>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</si>
  <si>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</si>
  <si>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</si>
  <si>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</si>
  <si>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</si>
  <si>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</si>
  <si>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</si>
  <si>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</si>
  <si>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</si>
  <si>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</si>
  <si>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</si>
  <si>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</si>
  <si>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</si>
  <si>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</si>
  <si>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</si>
  <si>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</si>
  <si>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</si>
  <si>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</si>
  <si>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</si>
  <si>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</si>
  <si>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</si>
  <si>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</si>
  <si>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</si>
  <si>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</si>
  <si>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</si>
  <si>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</si>
  <si>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</si>
  <si>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</si>
  <si>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</si>
  <si>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</si>
  <si>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</si>
  <si>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</si>
  <si>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</si>
  <si>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</si>
  <si>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</si>
  <si>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</si>
  <si>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</si>
  <si>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</si>
  <si>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</si>
  <si>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</si>
  <si>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</si>
  <si>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</si>
  <si>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</si>
  <si>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</si>
  <si>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</si>
  <si>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</si>
  <si>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</si>
  <si>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</si>
  <si>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</si>
  <si>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</si>
  <si>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</si>
  <si>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</si>
  <si>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</si>
  <si>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</si>
  <si>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</si>
  <si>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</si>
  <si>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</si>
  <si>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</si>
  <si>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</si>
  <si>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</si>
  <si>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</si>
  <si>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</si>
  <si>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</si>
  <si>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</si>
  <si>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</si>
  <si>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</si>
  <si>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</si>
  <si>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</si>
  <si>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</si>
  <si>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</si>
  <si>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</si>
  <si>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</si>
  <si>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</si>
  <si>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</si>
  <si>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</si>
  <si>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</si>
  <si>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</si>
  <si>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</si>
  <si>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</si>
  <si>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</si>
  <si>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</si>
  <si>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</si>
  <si>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</si>
  <si>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</si>
  <si>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</si>
  <si>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</si>
  <si>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</si>
  <si>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</si>
  <si>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</si>
  <si>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</si>
  <si>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</si>
  <si>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</si>
  <si>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</si>
  <si>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</si>
  <si>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</si>
  <si>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</si>
  <si>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</si>
  <si>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</si>
  <si>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</si>
  <si>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</si>
  <si>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</si>
  <si>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</si>
  <si>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</si>
  <si>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</si>
  <si>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</si>
  <si>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</si>
  <si>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As a junior manager, can you calculate the average annual income?</t>
  </si>
  <si>
    <t>Can you find the median of the bank account balances to help understand the middle value of the data?</t>
  </si>
  <si>
    <t>Your manager asked you to find the 5th smallest loan amount. Can you find the answer?</t>
  </si>
  <si>
    <t>Your task is to determine the 3rd highest credit score ?</t>
  </si>
  <si>
    <t>Before approving loans, the bank wants to check which credit score appears the most often. Can you find the credit score with the highest frequency</t>
  </si>
  <si>
    <t>You need to prepare a report on the number of females who are actively involved. To do this, find out how many account holders in your bank are female, over 30 years old, use online banking, and have a credit card.</t>
  </si>
  <si>
    <t>Take the annual income and divide it by the loan amount. If there is any problem while doing this, write 'Division Error' in a new column.</t>
  </si>
  <si>
    <t>In the 'Division Error' column, use a function to check if the values in the cells are numbers or not.</t>
  </si>
  <si>
    <t>Find out which consumers have an odd age and which have an even age. List these in separate columns</t>
  </si>
  <si>
    <t>What is the lowest account balance among customers who have a premium credit card?</t>
  </si>
  <si>
    <t>The bank wants to offer a new loan to people with good credit scores. Rank the people from highest to lowest credit score.</t>
  </si>
  <si>
    <t>Your team wants to know how many account holder we have so far. Can you figure out 1.)how many accounts there are in the dataset? 2.)what is the smallest account balance so far?</t>
  </si>
  <si>
    <t>As a banker, you need to give your manager a report .This report should include-the total annual income and account balance. Additionally, identify the maximum figure for both annual income and account balance.</t>
  </si>
  <si>
    <t>In the digital world, many people use online banking. You need to find out how many people have an active banking status and what their 50th percentile income will be.</t>
  </si>
  <si>
    <t>Your bank manager is curious to know how many people have taken out loans from the bank and what is the highest loan amount anyone has taken. Can you find this information?</t>
  </si>
  <si>
    <t>What is the 3rd smallest account balance among account holders who haven't taken out a loan?</t>
  </si>
  <si>
    <t>What is the fourth highest account balance in your bank for customers who have a premium membership?</t>
  </si>
  <si>
    <t>Find out how many women have bank accounts and what the second lowest annual income is among them</t>
  </si>
  <si>
    <t>To prepare the account balance report, first find the most common balance amount. Then, calculate the average of that column.</t>
  </si>
  <si>
    <t>To make the net banking report, first find out how many people use online banking. Then, group them into two categories: 'Good' for those who are active users and 'Bad' for those who are not active.</t>
  </si>
  <si>
    <t>Check for errors in the new 'Division Error' column. Use the ISERROR function to see if there are any mistakes.</t>
  </si>
  <si>
    <t>Use the right function to see if there's any text in the 'Interest rate' column.</t>
  </si>
  <si>
    <t>To analyze total deposit of the given dataset , first calculate the total annual income. Then, determine the 40th percentile of the annual income for people with odd ages.</t>
  </si>
  <si>
    <t>To evaluate customer investment, find out how many customers have an account balance over $5,000 and an annual income greater than $7,000. Label these customers as 'Active Consumers.</t>
  </si>
  <si>
    <t>Investing in a real estate is a good option. Can u determine how many people are investing in real estate, the total amount invested so far, and the highest amount of money invested by any one person.</t>
  </si>
  <si>
    <t>ASSIGNMENT INSTRUCTIONS :-</t>
  </si>
  <si>
    <t>Student should use different sheet for answering each topic for eg-Easy questions can be answered in one sheet &amp; then Medium questions can be answered in another one, don't forget to name that sheet too.</t>
  </si>
  <si>
    <t>Student should provide question number above the solution. For eg- Easy- Answer 1</t>
  </si>
  <si>
    <t>Student should provide all the solution sheet in sequence.</t>
  </si>
  <si>
    <t>Ans</t>
  </si>
  <si>
    <t>ans</t>
  </si>
  <si>
    <t>8)In the 'Division Error' column, use a function to check if the values in the cells are numbers or not.</t>
  </si>
  <si>
    <t xml:space="preserve">RANK </t>
  </si>
  <si>
    <t>Total account</t>
  </si>
  <si>
    <t>Samllest balance</t>
  </si>
  <si>
    <t>Total account bal</t>
  </si>
  <si>
    <t>Total Annual bal</t>
  </si>
  <si>
    <t>Max Annual bal</t>
  </si>
  <si>
    <t>Max account bal</t>
  </si>
  <si>
    <t>Active user</t>
  </si>
  <si>
    <t>50th percentile</t>
  </si>
  <si>
    <t xml:space="preserve">Toatl NoLoan taken persion </t>
  </si>
  <si>
    <t>High loan amount</t>
  </si>
  <si>
    <t>Women have account</t>
  </si>
  <si>
    <t>second lowest anuual income</t>
  </si>
  <si>
    <t>Commom balance amount</t>
  </si>
  <si>
    <t>average of that colum</t>
  </si>
  <si>
    <t>annual income</t>
  </si>
  <si>
    <t>account balance</t>
  </si>
  <si>
    <t>Good user</t>
  </si>
  <si>
    <t>Bad user</t>
  </si>
  <si>
    <t>Total onlice user</t>
  </si>
  <si>
    <t>Division Error</t>
  </si>
  <si>
    <t>ISERROR</t>
  </si>
  <si>
    <t>istext</t>
  </si>
  <si>
    <t>User Status</t>
  </si>
  <si>
    <t>people are investing in real estate</t>
  </si>
  <si>
    <t>Total amount invested so far</t>
  </si>
  <si>
    <t>Highest single investment in real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</si>
</sst>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7" fillId="2" borderId="1" applyNumberFormat="0" applyAlignment="0" applyProtection="0"/>
  </cellStyleXfs>
  <cellXfs count="19">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xf numFmtId="0" fontId="5" fillId="0" borderId="0" xfId="0" applyFont="1"/>
    <xf numFmtId="0" fontId="5" fillId="0" borderId="0" xfId="0"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7" fillId="2" borderId="1" xfId="1"/>
    <xf numFmtId="0" fontId="0" fillId="0" borderId="0" xfId="0" applyAlignment="1">
      <alignment horizontal="center"/>
    </xf>
    <xf numFmtId="0" fontId="7" fillId="2" borderId="1" xfId="1" applyAlignment="1">
      <alignment horizontal="center"/>
    </xf>
    <xf numFmtId="2" fontId="0" fillId="0" borderId="0" xfId="0" applyNumberFormat="1"/>
    <xf numFmtId="1" fontId="0" fillId="0" borderId="0" xfId="0" applyNumberFormat="1"/>
    <xf numFmtId="0" fontId="4" fillId="0" borderId="0" xfId="0" applyFont="1" applyAlignment="1">
      <alignment horizontal="center"/>
    </xf>
    <xf numFmtId="0" fontId="0" fillId="0" borderId="0" xfId="0"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9292-148F-4A11-A8E3-5426E2D959FE}">
  <dimension ref="A1:Z37"/>
  <sheetViews>
    <sheetView tabSelected="1" zoomScaleNormal="100" workbookViewId="0">
      <selection activeCell="A39" sqref="A39:XFD51"/>
    </sheetView>
  </sheetViews>
  <sheetFormatPr defaultRowHeight="14.4" x14ac:dyDescent="0.3"/>
  <cols>
    <col min="2" max="2" width="5.21875" style="4" customWidth="1"/>
    <col min="3" max="3" width="190.21875" bestFit="1" customWidth="1"/>
  </cols>
  <sheetData>
    <row r="1" spans="1:26" s="8" customFormat="1" ht="21" x14ac:dyDescent="0.4">
      <c r="B1" s="17" t="s">
        <v>329</v>
      </c>
      <c r="C1" s="17"/>
      <c r="D1" s="7"/>
      <c r="E1" s="7"/>
      <c r="F1" s="7"/>
      <c r="G1" s="7"/>
      <c r="H1" s="7"/>
      <c r="I1" s="7"/>
      <c r="J1" s="7"/>
      <c r="K1" s="7"/>
      <c r="L1" s="7"/>
      <c r="M1" s="7"/>
      <c r="N1" s="7"/>
      <c r="O1" s="7"/>
      <c r="P1" s="7"/>
      <c r="Q1" s="7"/>
      <c r="R1" s="7"/>
      <c r="S1" s="7"/>
      <c r="T1" s="7"/>
    </row>
    <row r="2" spans="1:26" ht="13.8" customHeight="1" x14ac:dyDescent="0.3">
      <c r="A2" s="9"/>
      <c r="B2" s="11"/>
      <c r="C2" s="10"/>
      <c r="D2" s="10"/>
      <c r="E2" s="10"/>
      <c r="F2" s="10"/>
      <c r="G2" s="10"/>
      <c r="H2" s="10"/>
      <c r="I2" s="10"/>
      <c r="J2" s="10"/>
      <c r="K2" s="10"/>
      <c r="L2" s="10"/>
      <c r="M2" s="10"/>
      <c r="N2" s="10"/>
      <c r="O2" s="10"/>
      <c r="P2" s="10"/>
      <c r="Q2" s="10"/>
      <c r="R2" s="10"/>
      <c r="S2" s="10"/>
      <c r="T2" s="10"/>
      <c r="U2" s="10"/>
      <c r="V2" s="10"/>
      <c r="W2" s="10"/>
      <c r="X2" s="10"/>
      <c r="Y2" s="10"/>
    </row>
    <row r="3" spans="1:26" x14ac:dyDescent="0.3">
      <c r="C3" t="s">
        <v>330</v>
      </c>
      <c r="D3" s="10"/>
      <c r="E3" s="10"/>
      <c r="F3" s="10"/>
      <c r="G3" s="10"/>
      <c r="H3" s="10"/>
      <c r="I3" s="10"/>
      <c r="J3" s="10"/>
      <c r="K3" s="10"/>
      <c r="L3" s="10"/>
      <c r="M3" s="10"/>
      <c r="N3" s="10"/>
      <c r="O3" s="10"/>
      <c r="P3" s="10"/>
      <c r="Q3" s="10"/>
      <c r="R3" s="10"/>
      <c r="S3" s="10"/>
      <c r="T3" s="10"/>
      <c r="U3" s="10"/>
      <c r="V3" s="10"/>
      <c r="W3" s="10"/>
      <c r="X3" s="10"/>
      <c r="Y3" s="10"/>
    </row>
    <row r="4" spans="1:26" x14ac:dyDescent="0.3">
      <c r="C4" t="s">
        <v>331</v>
      </c>
      <c r="D4" s="10"/>
      <c r="E4" s="10"/>
      <c r="F4" s="10"/>
      <c r="G4" s="10"/>
      <c r="H4" s="10"/>
      <c r="I4" s="10"/>
      <c r="J4" s="10"/>
      <c r="K4" s="10"/>
      <c r="L4" s="10"/>
      <c r="M4" s="10"/>
      <c r="N4" s="10"/>
      <c r="O4" s="10"/>
      <c r="P4" s="10"/>
      <c r="Q4" s="10"/>
      <c r="R4" s="10"/>
      <c r="S4" s="10"/>
      <c r="T4" s="10"/>
      <c r="U4" s="10"/>
      <c r="V4" s="10"/>
      <c r="W4" s="10"/>
      <c r="X4" s="10"/>
      <c r="Y4" s="10"/>
      <c r="Z4" s="10"/>
    </row>
    <row r="5" spans="1:26" x14ac:dyDescent="0.3">
      <c r="C5" t="s">
        <v>332</v>
      </c>
      <c r="D5" s="10"/>
      <c r="E5" s="10"/>
      <c r="F5" s="10"/>
      <c r="G5" s="10"/>
      <c r="H5" s="10"/>
      <c r="I5" s="10"/>
      <c r="J5" s="10"/>
      <c r="K5" s="10"/>
      <c r="L5" s="10"/>
      <c r="M5" s="10"/>
      <c r="N5" s="10"/>
      <c r="O5" s="10"/>
      <c r="P5" s="10"/>
      <c r="Q5" s="10"/>
      <c r="R5" s="10"/>
      <c r="S5" s="10"/>
      <c r="T5" s="10"/>
      <c r="U5" s="10"/>
      <c r="V5" s="10"/>
      <c r="W5" s="10"/>
      <c r="X5" s="10"/>
      <c r="Y5" s="10"/>
    </row>
    <row r="7" spans="1:26" ht="25.8" x14ac:dyDescent="0.5">
      <c r="C7" s="2" t="s">
        <v>99</v>
      </c>
    </row>
    <row r="9" spans="1:26" x14ac:dyDescent="0.3">
      <c r="B9" s="4" t="s">
        <v>83</v>
      </c>
      <c r="C9" t="s">
        <v>304</v>
      </c>
    </row>
    <row r="10" spans="1:26" x14ac:dyDescent="0.3">
      <c r="B10" s="4" t="s">
        <v>84</v>
      </c>
      <c r="C10" t="s">
        <v>305</v>
      </c>
    </row>
    <row r="11" spans="1:26" x14ac:dyDescent="0.3">
      <c r="B11" s="4" t="s">
        <v>85</v>
      </c>
      <c r="C11" t="s">
        <v>306</v>
      </c>
    </row>
    <row r="12" spans="1:26" x14ac:dyDescent="0.3">
      <c r="B12" s="4" t="s">
        <v>86</v>
      </c>
      <c r="C12" t="s">
        <v>307</v>
      </c>
    </row>
    <row r="13" spans="1:26" x14ac:dyDescent="0.3">
      <c r="B13" s="4" t="s">
        <v>87</v>
      </c>
      <c r="C13" t="s">
        <v>308</v>
      </c>
    </row>
    <row r="14" spans="1:26" x14ac:dyDescent="0.3">
      <c r="B14" s="4" t="s">
        <v>88</v>
      </c>
      <c r="C14" t="s">
        <v>309</v>
      </c>
    </row>
    <row r="15" spans="1:26" x14ac:dyDescent="0.3">
      <c r="B15" s="4" t="s">
        <v>89</v>
      </c>
      <c r="C15" t="s">
        <v>310</v>
      </c>
    </row>
    <row r="16" spans="1:26" x14ac:dyDescent="0.3">
      <c r="B16" s="4" t="s">
        <v>90</v>
      </c>
      <c r="C16" t="s">
        <v>311</v>
      </c>
    </row>
    <row r="17" spans="2:3" x14ac:dyDescent="0.3">
      <c r="B17" s="4" t="s">
        <v>91</v>
      </c>
      <c r="C17" t="s">
        <v>312</v>
      </c>
    </row>
    <row r="18" spans="2:3" x14ac:dyDescent="0.3">
      <c r="B18" s="4" t="s">
        <v>92</v>
      </c>
      <c r="C18" t="s">
        <v>313</v>
      </c>
    </row>
    <row r="19" spans="2:3" x14ac:dyDescent="0.3">
      <c r="B19" s="4" t="s">
        <v>93</v>
      </c>
      <c r="C19" t="s">
        <v>314</v>
      </c>
    </row>
    <row r="20" spans="2:3" x14ac:dyDescent="0.3">
      <c r="B20" s="4" t="s">
        <v>94</v>
      </c>
      <c r="C20" t="s">
        <v>315</v>
      </c>
    </row>
    <row r="21" spans="2:3" x14ac:dyDescent="0.3">
      <c r="B21" s="4" t="s">
        <v>95</v>
      </c>
      <c r="C21" t="s">
        <v>316</v>
      </c>
    </row>
    <row r="24" spans="2:3" ht="23.4" x14ac:dyDescent="0.45">
      <c r="C24" s="3" t="s">
        <v>100</v>
      </c>
    </row>
    <row r="25" spans="2:3" x14ac:dyDescent="0.3">
      <c r="B25" s="4" t="s">
        <v>83</v>
      </c>
      <c r="C25" t="s">
        <v>317</v>
      </c>
    </row>
    <row r="26" spans="2:3" x14ac:dyDescent="0.3">
      <c r="B26" s="4" t="s">
        <v>84</v>
      </c>
      <c r="C26" t="s">
        <v>318</v>
      </c>
    </row>
    <row r="27" spans="2:3" x14ac:dyDescent="0.3">
      <c r="B27" s="4" t="s">
        <v>85</v>
      </c>
      <c r="C27" t="s">
        <v>319</v>
      </c>
    </row>
    <row r="28" spans="2:3" x14ac:dyDescent="0.3">
      <c r="B28" s="4" t="s">
        <v>86</v>
      </c>
      <c r="C28" t="s">
        <v>320</v>
      </c>
    </row>
    <row r="29" spans="2:3" x14ac:dyDescent="0.3">
      <c r="B29" s="4" t="s">
        <v>87</v>
      </c>
      <c r="C29" t="s">
        <v>321</v>
      </c>
    </row>
    <row r="30" spans="2:3" x14ac:dyDescent="0.3">
      <c r="B30" s="4" t="s">
        <v>88</v>
      </c>
      <c r="C30" t="s">
        <v>322</v>
      </c>
    </row>
    <row r="31" spans="2:3" x14ac:dyDescent="0.3">
      <c r="B31" s="4" t="s">
        <v>89</v>
      </c>
      <c r="C31" t="s">
        <v>98</v>
      </c>
    </row>
    <row r="32" spans="2:3" x14ac:dyDescent="0.3">
      <c r="B32" s="4" t="s">
        <v>90</v>
      </c>
      <c r="C32" t="s">
        <v>323</v>
      </c>
    </row>
    <row r="33" spans="2:3" x14ac:dyDescent="0.3">
      <c r="B33" s="4" t="s">
        <v>91</v>
      </c>
      <c r="C33" t="s">
        <v>324</v>
      </c>
    </row>
    <row r="34" spans="2:3" x14ac:dyDescent="0.3">
      <c r="B34" s="4" t="s">
        <v>92</v>
      </c>
      <c r="C34" t="s">
        <v>325</v>
      </c>
    </row>
    <row r="35" spans="2:3" x14ac:dyDescent="0.3">
      <c r="B35" s="4" t="s">
        <v>93</v>
      </c>
      <c r="C35" t="s">
        <v>326</v>
      </c>
    </row>
    <row r="36" spans="2:3" x14ac:dyDescent="0.3">
      <c r="B36" s="4" t="s">
        <v>94</v>
      </c>
      <c r="C36" t="s">
        <v>327</v>
      </c>
    </row>
    <row r="37" spans="2:3" x14ac:dyDescent="0.3">
      <c r="B37" s="4" t="s">
        <v>95</v>
      </c>
      <c r="C37" t="s">
        <v>328</v>
      </c>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00F3-3358-48EC-AE98-4AD317634956}">
  <dimension ref="A1:O351"/>
  <sheetViews>
    <sheetView topLeftCell="A325" workbookViewId="0">
      <selection activeCell="L2" sqref="L2:L350"/>
    </sheetView>
  </sheetViews>
  <sheetFormatPr defaultRowHeight="14.4" x14ac:dyDescent="0.3"/>
  <cols>
    <col min="1" max="1" width="11.33203125" bestFit="1" customWidth="1"/>
    <col min="2" max="2" width="9.88671875" bestFit="1" customWidth="1"/>
    <col min="3" max="3" width="9.77734375" bestFit="1" customWidth="1"/>
    <col min="4" max="4" width="4.21875" bestFit="1" customWidth="1"/>
    <col min="5" max="5" width="7.109375" bestFit="1" customWidth="1"/>
    <col min="6" max="6" width="12.5546875" bestFit="1" customWidth="1"/>
    <col min="7" max="7" width="16.109375" bestFit="1" customWidth="1"/>
    <col min="8" max="8" width="14.88671875" bestFit="1" customWidth="1"/>
    <col min="9" max="9" width="10.77734375" bestFit="1" customWidth="1"/>
    <col min="10" max="10" width="12.44140625" bestFit="1" customWidth="1"/>
    <col min="11" max="11" width="11.109375" bestFit="1" customWidth="1"/>
    <col min="12" max="12" width="15.21875" bestFit="1" customWidth="1"/>
    <col min="13" max="13" width="16" bestFit="1" customWidth="1"/>
    <col min="14" max="14" width="19.5546875" bestFit="1" customWidth="1"/>
    <col min="15" max="15" width="11.6640625" bestFit="1" customWidth="1"/>
  </cols>
  <sheetData>
    <row r="1" spans="1:15" x14ac:dyDescent="0.3">
      <c r="A1" s="1" t="s">
        <v>0</v>
      </c>
      <c r="B1" s="1" t="s">
        <v>1</v>
      </c>
      <c r="C1" s="1" t="s">
        <v>2</v>
      </c>
      <c r="D1" s="1" t="s">
        <v>3</v>
      </c>
      <c r="E1" s="1" t="s">
        <v>4</v>
      </c>
      <c r="F1" s="1" t="s">
        <v>5</v>
      </c>
      <c r="G1" s="1" t="s">
        <v>96</v>
      </c>
      <c r="H1" s="1" t="s">
        <v>97</v>
      </c>
      <c r="I1" s="1" t="s">
        <v>6</v>
      </c>
      <c r="J1" s="1" t="s">
        <v>7</v>
      </c>
      <c r="K1" s="1" t="s">
        <v>8</v>
      </c>
      <c r="L1" s="1" t="s">
        <v>9</v>
      </c>
      <c r="M1" s="1" t="s">
        <v>10</v>
      </c>
      <c r="N1" s="1" t="s">
        <v>11</v>
      </c>
      <c r="O1" s="1" t="s">
        <v>302</v>
      </c>
    </row>
    <row r="2" spans="1:15" x14ac:dyDescent="0.3">
      <c r="A2" s="5">
        <v>1</v>
      </c>
      <c r="B2" s="5" t="s">
        <v>12</v>
      </c>
      <c r="C2" s="5" t="s">
        <v>13</v>
      </c>
      <c r="D2" s="5">
        <v>44</v>
      </c>
      <c r="E2" s="5" t="s">
        <v>14</v>
      </c>
      <c r="F2" s="5" t="s">
        <v>15</v>
      </c>
      <c r="G2" s="5">
        <v>2500</v>
      </c>
      <c r="H2" s="5">
        <v>55000</v>
      </c>
      <c r="I2" s="5" t="s">
        <v>16</v>
      </c>
      <c r="J2" s="5">
        <v>0</v>
      </c>
      <c r="K2" s="5">
        <v>720</v>
      </c>
      <c r="L2" s="5" t="s">
        <v>17</v>
      </c>
      <c r="M2" s="5" t="s">
        <v>80</v>
      </c>
      <c r="N2" s="5" t="s">
        <v>18</v>
      </c>
      <c r="O2" s="13">
        <v>7</v>
      </c>
    </row>
    <row r="3" spans="1:15" x14ac:dyDescent="0.3">
      <c r="A3" s="5">
        <v>2</v>
      </c>
      <c r="B3" s="5" t="s">
        <v>19</v>
      </c>
      <c r="C3" s="5" t="s">
        <v>20</v>
      </c>
      <c r="D3" s="5">
        <v>29</v>
      </c>
      <c r="E3" s="5" t="s">
        <v>21</v>
      </c>
      <c r="F3" s="5" t="s">
        <v>22</v>
      </c>
      <c r="G3" s="5">
        <v>8000</v>
      </c>
      <c r="H3" s="5">
        <v>62000</v>
      </c>
      <c r="I3" s="5" t="s">
        <v>23</v>
      </c>
      <c r="J3" s="5">
        <v>15000</v>
      </c>
      <c r="K3" s="5">
        <v>680</v>
      </c>
      <c r="L3" s="5" t="s">
        <v>24</v>
      </c>
      <c r="M3" s="5" t="s">
        <v>81</v>
      </c>
      <c r="N3" s="5" t="s">
        <v>25</v>
      </c>
      <c r="O3" s="13">
        <v>5</v>
      </c>
    </row>
    <row r="4" spans="1:15" x14ac:dyDescent="0.3">
      <c r="A4" s="5">
        <v>3</v>
      </c>
      <c r="B4" s="5" t="s">
        <v>26</v>
      </c>
      <c r="C4" s="5" t="s">
        <v>27</v>
      </c>
      <c r="D4" s="5">
        <v>45</v>
      </c>
      <c r="E4" s="5" t="s">
        <v>21</v>
      </c>
      <c r="F4" s="5" t="s">
        <v>15</v>
      </c>
      <c r="G4" s="5">
        <v>12000</v>
      </c>
      <c r="H4" s="5">
        <v>75000</v>
      </c>
      <c r="I4" s="5" t="s">
        <v>16</v>
      </c>
      <c r="J4" s="5">
        <v>0</v>
      </c>
      <c r="K4" s="5">
        <v>750</v>
      </c>
      <c r="L4" s="5" t="s">
        <v>28</v>
      </c>
      <c r="M4" s="5" t="s">
        <v>82</v>
      </c>
      <c r="N4" s="5" t="s">
        <v>18</v>
      </c>
      <c r="O4" s="13">
        <v>3</v>
      </c>
    </row>
    <row r="5" spans="1:15" x14ac:dyDescent="0.3">
      <c r="A5" s="5">
        <v>4</v>
      </c>
      <c r="B5" s="5" t="s">
        <v>29</v>
      </c>
      <c r="C5" s="5" t="s">
        <v>30</v>
      </c>
      <c r="D5" s="5">
        <v>52</v>
      </c>
      <c r="E5" s="5" t="s">
        <v>14</v>
      </c>
      <c r="F5" s="5" t="s">
        <v>22</v>
      </c>
      <c r="G5" s="5">
        <v>3000</v>
      </c>
      <c r="H5" s="5">
        <v>48000</v>
      </c>
      <c r="I5" s="5" t="s">
        <v>23</v>
      </c>
      <c r="J5" s="5">
        <v>5000</v>
      </c>
      <c r="K5" s="5">
        <v>690</v>
      </c>
      <c r="L5" s="5" t="s">
        <v>31</v>
      </c>
      <c r="M5" s="5" t="s">
        <v>80</v>
      </c>
      <c r="N5" s="5" t="s">
        <v>18</v>
      </c>
      <c r="O5" s="13">
        <v>3</v>
      </c>
    </row>
    <row r="6" spans="1:15" x14ac:dyDescent="0.3">
      <c r="A6" s="5">
        <v>5</v>
      </c>
      <c r="B6" s="5" t="s">
        <v>32</v>
      </c>
      <c r="C6" s="5" t="s">
        <v>33</v>
      </c>
      <c r="D6" s="5">
        <v>37</v>
      </c>
      <c r="E6" s="5" t="s">
        <v>21</v>
      </c>
      <c r="F6" s="5" t="s">
        <v>15</v>
      </c>
      <c r="G6" s="5">
        <v>5000</v>
      </c>
      <c r="H6" s="5">
        <v>58000</v>
      </c>
      <c r="I6" s="5" t="s">
        <v>16</v>
      </c>
      <c r="J6" s="5">
        <v>0</v>
      </c>
      <c r="K6" s="5">
        <v>710</v>
      </c>
      <c r="L6" s="5" t="s">
        <v>17</v>
      </c>
      <c r="M6" s="5" t="s">
        <v>80</v>
      </c>
      <c r="N6" s="5" t="s">
        <v>25</v>
      </c>
      <c r="O6" s="13">
        <v>4</v>
      </c>
    </row>
    <row r="7" spans="1:15" x14ac:dyDescent="0.3">
      <c r="A7" s="5">
        <v>6</v>
      </c>
      <c r="B7" s="5" t="s">
        <v>34</v>
      </c>
      <c r="C7" s="5" t="s">
        <v>35</v>
      </c>
      <c r="D7" s="5">
        <v>30</v>
      </c>
      <c r="E7" s="5" t="s">
        <v>14</v>
      </c>
      <c r="F7" s="5" t="s">
        <v>22</v>
      </c>
      <c r="G7" s="5">
        <v>6000</v>
      </c>
      <c r="H7" s="5">
        <v>70000</v>
      </c>
      <c r="I7" s="5" t="s">
        <v>23</v>
      </c>
      <c r="J7" s="5">
        <v>20000</v>
      </c>
      <c r="K7" s="5">
        <v>700</v>
      </c>
      <c r="L7" s="5" t="s">
        <v>24</v>
      </c>
      <c r="M7" s="5" t="s">
        <v>80</v>
      </c>
      <c r="N7" s="5" t="s">
        <v>18</v>
      </c>
      <c r="O7" s="13">
        <v>3</v>
      </c>
    </row>
    <row r="8" spans="1:15" x14ac:dyDescent="0.3">
      <c r="A8" s="5">
        <v>7</v>
      </c>
      <c r="B8" s="5" t="s">
        <v>36</v>
      </c>
      <c r="C8" s="5" t="s">
        <v>37</v>
      </c>
      <c r="D8" s="5">
        <v>40</v>
      </c>
      <c r="E8" s="5" t="s">
        <v>21</v>
      </c>
      <c r="F8" s="5" t="s">
        <v>15</v>
      </c>
      <c r="G8" s="5">
        <v>15000</v>
      </c>
      <c r="H8" s="5">
        <v>82000</v>
      </c>
      <c r="I8" s="5" t="s">
        <v>16</v>
      </c>
      <c r="J8" s="5">
        <v>0</v>
      </c>
      <c r="K8" s="5">
        <v>730</v>
      </c>
      <c r="L8" s="5" t="s">
        <v>28</v>
      </c>
      <c r="M8" s="5" t="s">
        <v>80</v>
      </c>
      <c r="N8" s="5" t="s">
        <v>25</v>
      </c>
      <c r="O8" s="13">
        <v>7</v>
      </c>
    </row>
    <row r="9" spans="1:15" x14ac:dyDescent="0.3">
      <c r="A9" s="5">
        <v>8</v>
      </c>
      <c r="B9" s="5" t="s">
        <v>38</v>
      </c>
      <c r="C9" s="5" t="s">
        <v>39</v>
      </c>
      <c r="D9" s="5">
        <v>25</v>
      </c>
      <c r="E9" s="5" t="s">
        <v>14</v>
      </c>
      <c r="F9" s="5" t="s">
        <v>22</v>
      </c>
      <c r="G9" s="5">
        <v>2000</v>
      </c>
      <c r="H9" s="5">
        <v>43000</v>
      </c>
      <c r="I9" s="5" t="s">
        <v>16</v>
      </c>
      <c r="J9" s="5">
        <v>0</v>
      </c>
      <c r="K9" s="5">
        <v>670</v>
      </c>
      <c r="L9" s="5" t="s">
        <v>31</v>
      </c>
      <c r="M9" s="5" t="s">
        <v>81</v>
      </c>
      <c r="N9" s="5" t="s">
        <v>18</v>
      </c>
      <c r="O9" s="13">
        <v>12</v>
      </c>
    </row>
    <row r="10" spans="1:15" x14ac:dyDescent="0.3">
      <c r="A10" s="5">
        <v>9</v>
      </c>
      <c r="B10" s="5" t="s">
        <v>40</v>
      </c>
      <c r="C10" s="5" t="s">
        <v>41</v>
      </c>
      <c r="D10" s="5">
        <v>31</v>
      </c>
      <c r="E10" s="5" t="s">
        <v>21</v>
      </c>
      <c r="F10" s="5" t="s">
        <v>15</v>
      </c>
      <c r="G10" s="5">
        <v>7000</v>
      </c>
      <c r="H10" s="5">
        <v>55000</v>
      </c>
      <c r="I10" s="5" t="s">
        <v>23</v>
      </c>
      <c r="J10" s="5">
        <v>10000</v>
      </c>
      <c r="K10" s="5">
        <v>720</v>
      </c>
      <c r="L10" s="5" t="s">
        <v>17</v>
      </c>
      <c r="M10" s="5" t="s">
        <v>81</v>
      </c>
      <c r="N10" s="5" t="s">
        <v>18</v>
      </c>
      <c r="O10" s="13">
        <v>11</v>
      </c>
    </row>
    <row r="11" spans="1:15" x14ac:dyDescent="0.3">
      <c r="A11" s="5">
        <v>10</v>
      </c>
      <c r="B11" s="5" t="s">
        <v>42</v>
      </c>
      <c r="C11" s="5" t="s">
        <v>43</v>
      </c>
      <c r="D11" s="5">
        <v>44</v>
      </c>
      <c r="E11" s="5" t="s">
        <v>14</v>
      </c>
      <c r="F11" s="5" t="s">
        <v>22</v>
      </c>
      <c r="G11" s="5">
        <v>11000</v>
      </c>
      <c r="H11" s="5">
        <v>65000</v>
      </c>
      <c r="I11" s="5" t="s">
        <v>16</v>
      </c>
      <c r="J11" s="5">
        <v>0</v>
      </c>
      <c r="K11" s="5">
        <v>740</v>
      </c>
      <c r="L11" s="5" t="s">
        <v>24</v>
      </c>
      <c r="M11" s="5" t="s">
        <v>82</v>
      </c>
      <c r="N11" s="5" t="s">
        <v>25</v>
      </c>
      <c r="O11" s="13">
        <v>3</v>
      </c>
    </row>
    <row r="12" spans="1:15" x14ac:dyDescent="0.3">
      <c r="A12" s="5">
        <v>11</v>
      </c>
      <c r="B12" s="5" t="s">
        <v>44</v>
      </c>
      <c r="C12" s="5" t="s">
        <v>45</v>
      </c>
      <c r="D12" s="5">
        <v>28</v>
      </c>
      <c r="E12" s="5" t="s">
        <v>21</v>
      </c>
      <c r="F12" s="5" t="s">
        <v>15</v>
      </c>
      <c r="G12" s="5">
        <v>4500</v>
      </c>
      <c r="H12" s="5">
        <v>47000</v>
      </c>
      <c r="I12" s="5" t="s">
        <v>16</v>
      </c>
      <c r="J12" s="5">
        <v>0</v>
      </c>
      <c r="K12" s="5">
        <v>690</v>
      </c>
      <c r="L12" s="5" t="s">
        <v>28</v>
      </c>
      <c r="M12" s="5" t="s">
        <v>80</v>
      </c>
      <c r="N12" s="5" t="s">
        <v>18</v>
      </c>
      <c r="O12" s="13">
        <v>3</v>
      </c>
    </row>
    <row r="13" spans="1:15" x14ac:dyDescent="0.3">
      <c r="A13" s="5">
        <v>12</v>
      </c>
      <c r="B13" s="5" t="s">
        <v>46</v>
      </c>
      <c r="C13" s="5" t="s">
        <v>47</v>
      </c>
      <c r="D13" s="5">
        <v>39</v>
      </c>
      <c r="E13" s="5" t="s">
        <v>14</v>
      </c>
      <c r="F13" s="5" t="s">
        <v>22</v>
      </c>
      <c r="G13" s="5">
        <v>10000</v>
      </c>
      <c r="H13" s="5">
        <v>72000</v>
      </c>
      <c r="I13" s="5" t="s">
        <v>23</v>
      </c>
      <c r="J13" s="5">
        <v>12000</v>
      </c>
      <c r="K13" s="5">
        <v>700</v>
      </c>
      <c r="L13" s="5" t="s">
        <v>31</v>
      </c>
      <c r="M13" s="5" t="s">
        <v>82</v>
      </c>
      <c r="N13" s="5" t="s">
        <v>18</v>
      </c>
      <c r="O13" s="13" t="s">
        <v>303</v>
      </c>
    </row>
    <row r="14" spans="1:15" x14ac:dyDescent="0.3">
      <c r="A14" s="5">
        <v>13</v>
      </c>
      <c r="B14" s="5" t="s">
        <v>48</v>
      </c>
      <c r="C14" s="5" t="s">
        <v>49</v>
      </c>
      <c r="D14" s="5">
        <v>26</v>
      </c>
      <c r="E14" s="5" t="s">
        <v>21</v>
      </c>
      <c r="F14" s="5" t="s">
        <v>15</v>
      </c>
      <c r="G14" s="5">
        <v>3500</v>
      </c>
      <c r="H14" s="5">
        <v>53000</v>
      </c>
      <c r="I14" s="5" t="s">
        <v>16</v>
      </c>
      <c r="J14" s="5">
        <v>0</v>
      </c>
      <c r="K14" s="5">
        <v>680</v>
      </c>
      <c r="L14" s="5" t="s">
        <v>17</v>
      </c>
      <c r="M14" s="5" t="s">
        <v>81</v>
      </c>
      <c r="N14" s="5" t="s">
        <v>25</v>
      </c>
      <c r="O14" s="13">
        <v>11</v>
      </c>
    </row>
    <row r="15" spans="1:15" x14ac:dyDescent="0.3">
      <c r="A15" s="5">
        <v>14</v>
      </c>
      <c r="B15" s="5" t="s">
        <v>50</v>
      </c>
      <c r="C15" s="5" t="s">
        <v>51</v>
      </c>
      <c r="D15" s="5">
        <v>33</v>
      </c>
      <c r="E15" s="5" t="s">
        <v>14</v>
      </c>
      <c r="F15" s="5" t="s">
        <v>22</v>
      </c>
      <c r="G15" s="5">
        <v>8000</v>
      </c>
      <c r="H15" s="5">
        <v>60000</v>
      </c>
      <c r="I15" s="5" t="s">
        <v>23</v>
      </c>
      <c r="J15" s="5">
        <v>8000</v>
      </c>
      <c r="K15" s="5">
        <v>710</v>
      </c>
      <c r="L15" s="5" t="s">
        <v>24</v>
      </c>
      <c r="M15" s="5" t="s">
        <v>80</v>
      </c>
      <c r="N15" s="5" t="s">
        <v>18</v>
      </c>
      <c r="O15" s="13">
        <v>11</v>
      </c>
    </row>
    <row r="16" spans="1:15" x14ac:dyDescent="0.3">
      <c r="A16" s="5">
        <v>15</v>
      </c>
      <c r="B16" s="5" t="s">
        <v>52</v>
      </c>
      <c r="C16" s="5" t="s">
        <v>53</v>
      </c>
      <c r="D16" s="5">
        <v>46</v>
      </c>
      <c r="E16" s="5" t="s">
        <v>21</v>
      </c>
      <c r="F16" s="5" t="s">
        <v>15</v>
      </c>
      <c r="G16" s="5">
        <v>13000</v>
      </c>
      <c r="H16" s="5">
        <v>85000</v>
      </c>
      <c r="I16" s="5" t="s">
        <v>16</v>
      </c>
      <c r="J16" s="5">
        <v>0</v>
      </c>
      <c r="K16" s="5">
        <v>740</v>
      </c>
      <c r="L16" s="5" t="s">
        <v>28</v>
      </c>
      <c r="M16" s="5" t="s">
        <v>82</v>
      </c>
      <c r="N16" s="5" t="s">
        <v>25</v>
      </c>
      <c r="O16" s="13">
        <v>6</v>
      </c>
    </row>
    <row r="17" spans="1:15" x14ac:dyDescent="0.3">
      <c r="A17" s="5">
        <v>16</v>
      </c>
      <c r="B17" s="5" t="s">
        <v>54</v>
      </c>
      <c r="C17" s="5" t="s">
        <v>55</v>
      </c>
      <c r="D17" s="5">
        <v>52</v>
      </c>
      <c r="E17" s="5" t="s">
        <v>14</v>
      </c>
      <c r="F17" s="5" t="s">
        <v>22</v>
      </c>
      <c r="G17" s="5">
        <v>4000</v>
      </c>
      <c r="H17" s="5">
        <v>49000</v>
      </c>
      <c r="I17" s="5" t="s">
        <v>23</v>
      </c>
      <c r="J17" s="5">
        <v>7000</v>
      </c>
      <c r="K17" s="5">
        <v>690</v>
      </c>
      <c r="L17" s="5" t="s">
        <v>31</v>
      </c>
      <c r="M17" s="5" t="s">
        <v>80</v>
      </c>
      <c r="N17" s="5" t="s">
        <v>18</v>
      </c>
      <c r="O17" s="13">
        <v>6</v>
      </c>
    </row>
    <row r="18" spans="1:15" x14ac:dyDescent="0.3">
      <c r="A18" s="5">
        <v>17</v>
      </c>
      <c r="B18" s="5" t="s">
        <v>56</v>
      </c>
      <c r="C18" s="5" t="s">
        <v>57</v>
      </c>
      <c r="D18" s="5">
        <v>24</v>
      </c>
      <c r="E18" s="5" t="s">
        <v>14</v>
      </c>
      <c r="F18" s="5" t="s">
        <v>15</v>
      </c>
      <c r="G18" s="5">
        <v>2200</v>
      </c>
      <c r="H18" s="5">
        <v>45000</v>
      </c>
      <c r="I18" s="5" t="s">
        <v>16</v>
      </c>
      <c r="J18" s="5">
        <v>0</v>
      </c>
      <c r="K18" s="5">
        <v>670</v>
      </c>
      <c r="L18" s="5" t="s">
        <v>17</v>
      </c>
      <c r="M18" s="5" t="s">
        <v>81</v>
      </c>
      <c r="N18" s="5" t="s">
        <v>25</v>
      </c>
      <c r="O18" s="13">
        <v>5</v>
      </c>
    </row>
    <row r="19" spans="1:15" x14ac:dyDescent="0.3">
      <c r="A19" s="5">
        <v>18</v>
      </c>
      <c r="B19" s="5" t="s">
        <v>58</v>
      </c>
      <c r="C19" s="5" t="s">
        <v>59</v>
      </c>
      <c r="D19" s="5">
        <v>38</v>
      </c>
      <c r="E19" s="5" t="s">
        <v>14</v>
      </c>
      <c r="F19" s="5" t="s">
        <v>22</v>
      </c>
      <c r="G19" s="5">
        <v>15000</v>
      </c>
      <c r="H19" s="5">
        <v>77000</v>
      </c>
      <c r="I19" s="5" t="s">
        <v>23</v>
      </c>
      <c r="J19" s="5">
        <v>15000</v>
      </c>
      <c r="K19" s="5">
        <v>720</v>
      </c>
      <c r="L19" s="5" t="s">
        <v>24</v>
      </c>
      <c r="M19" s="5" t="s">
        <v>82</v>
      </c>
      <c r="N19" s="5" t="s">
        <v>18</v>
      </c>
      <c r="O19" s="13" t="s">
        <v>303</v>
      </c>
    </row>
    <row r="20" spans="1:15" x14ac:dyDescent="0.3">
      <c r="A20" s="5">
        <v>19</v>
      </c>
      <c r="B20" s="5" t="s">
        <v>60</v>
      </c>
      <c r="C20" s="5" t="s">
        <v>61</v>
      </c>
      <c r="D20" s="5">
        <v>27</v>
      </c>
      <c r="E20" s="5" t="s">
        <v>21</v>
      </c>
      <c r="F20" s="5" t="s">
        <v>15</v>
      </c>
      <c r="G20" s="5">
        <v>4000</v>
      </c>
      <c r="H20" s="5">
        <v>50000</v>
      </c>
      <c r="I20" s="5" t="s">
        <v>16</v>
      </c>
      <c r="J20" s="5">
        <v>0</v>
      </c>
      <c r="K20" s="5">
        <v>680</v>
      </c>
      <c r="L20" s="5" t="s">
        <v>28</v>
      </c>
      <c r="M20" s="5" t="s">
        <v>80</v>
      </c>
      <c r="N20" s="5" t="s">
        <v>25</v>
      </c>
      <c r="O20" s="13">
        <v>6</v>
      </c>
    </row>
    <row r="21" spans="1:15" x14ac:dyDescent="0.3">
      <c r="A21" s="5">
        <v>20</v>
      </c>
      <c r="B21" s="5" t="s">
        <v>62</v>
      </c>
      <c r="C21" s="5" t="s">
        <v>63</v>
      </c>
      <c r="D21" s="5">
        <v>41</v>
      </c>
      <c r="E21" s="5" t="s">
        <v>14</v>
      </c>
      <c r="F21" s="5" t="s">
        <v>22</v>
      </c>
      <c r="G21" s="5">
        <v>9000</v>
      </c>
      <c r="H21" s="5">
        <v>69000</v>
      </c>
      <c r="I21" s="5" t="s">
        <v>23</v>
      </c>
      <c r="J21" s="5">
        <v>12000</v>
      </c>
      <c r="K21" s="5">
        <v>700</v>
      </c>
      <c r="L21" s="5" t="s">
        <v>31</v>
      </c>
      <c r="M21" s="5" t="s">
        <v>82</v>
      </c>
      <c r="N21" s="5" t="s">
        <v>18</v>
      </c>
      <c r="O21" s="13">
        <v>5</v>
      </c>
    </row>
    <row r="22" spans="1:15" x14ac:dyDescent="0.3">
      <c r="A22" s="5">
        <v>21</v>
      </c>
      <c r="B22" s="5" t="s">
        <v>64</v>
      </c>
      <c r="C22" s="5" t="s">
        <v>65</v>
      </c>
      <c r="D22" s="5">
        <v>32</v>
      </c>
      <c r="E22" s="5" t="s">
        <v>21</v>
      </c>
      <c r="F22" s="5" t="s">
        <v>15</v>
      </c>
      <c r="G22" s="5">
        <v>5500</v>
      </c>
      <c r="H22" s="5">
        <v>54000</v>
      </c>
      <c r="I22" s="5" t="s">
        <v>16</v>
      </c>
      <c r="J22" s="5">
        <v>0</v>
      </c>
      <c r="K22" s="5">
        <v>710</v>
      </c>
      <c r="L22" s="5" t="s">
        <v>17</v>
      </c>
      <c r="M22" s="5" t="s">
        <v>80</v>
      </c>
      <c r="N22" s="5" t="s">
        <v>25</v>
      </c>
      <c r="O22" s="13">
        <v>14</v>
      </c>
    </row>
    <row r="23" spans="1:15" x14ac:dyDescent="0.3">
      <c r="A23" s="5">
        <v>22</v>
      </c>
      <c r="B23" s="5" t="s">
        <v>66</v>
      </c>
      <c r="C23" s="5" t="s">
        <v>67</v>
      </c>
      <c r="D23" s="5">
        <v>47</v>
      </c>
      <c r="E23" s="5" t="s">
        <v>14</v>
      </c>
      <c r="F23" s="5" t="s">
        <v>22</v>
      </c>
      <c r="G23" s="5">
        <v>7000</v>
      </c>
      <c r="H23" s="5">
        <v>74000</v>
      </c>
      <c r="I23" s="5" t="s">
        <v>23</v>
      </c>
      <c r="J23" s="5">
        <v>10000</v>
      </c>
      <c r="K23" s="5">
        <v>690</v>
      </c>
      <c r="L23" s="5" t="s">
        <v>24</v>
      </c>
      <c r="M23" s="5" t="s">
        <v>81</v>
      </c>
      <c r="N23" s="5" t="s">
        <v>18</v>
      </c>
      <c r="O23" s="13">
        <v>12</v>
      </c>
    </row>
    <row r="24" spans="1:15" x14ac:dyDescent="0.3">
      <c r="A24" s="5">
        <v>23</v>
      </c>
      <c r="B24" s="5" t="s">
        <v>68</v>
      </c>
      <c r="C24" s="5" t="s">
        <v>69</v>
      </c>
      <c r="D24" s="5">
        <v>35</v>
      </c>
      <c r="E24" s="5" t="s">
        <v>21</v>
      </c>
      <c r="F24" s="5" t="s">
        <v>15</v>
      </c>
      <c r="G24" s="5">
        <v>6000</v>
      </c>
      <c r="H24" s="5">
        <v>68000</v>
      </c>
      <c r="I24" s="5" t="s">
        <v>16</v>
      </c>
      <c r="J24" s="5">
        <v>0</v>
      </c>
      <c r="K24" s="5">
        <v>720</v>
      </c>
      <c r="L24" s="5" t="s">
        <v>28</v>
      </c>
      <c r="M24" s="5" t="s">
        <v>81</v>
      </c>
      <c r="N24" s="5" t="s">
        <v>25</v>
      </c>
      <c r="O24" s="13">
        <v>11</v>
      </c>
    </row>
    <row r="25" spans="1:15" x14ac:dyDescent="0.3">
      <c r="A25" s="5">
        <v>24</v>
      </c>
      <c r="B25" s="5" t="s">
        <v>70</v>
      </c>
      <c r="C25" s="5" t="s">
        <v>71</v>
      </c>
      <c r="D25" s="5">
        <v>29</v>
      </c>
      <c r="E25" s="5" t="s">
        <v>14</v>
      </c>
      <c r="F25" s="5" t="s">
        <v>22</v>
      </c>
      <c r="G25" s="5">
        <v>2500</v>
      </c>
      <c r="H25" s="5">
        <v>45000</v>
      </c>
      <c r="I25" s="5" t="s">
        <v>23</v>
      </c>
      <c r="J25" s="5">
        <v>5000</v>
      </c>
      <c r="K25" s="5">
        <v>670</v>
      </c>
      <c r="L25" s="5" t="s">
        <v>31</v>
      </c>
      <c r="M25" s="5" t="s">
        <v>81</v>
      </c>
      <c r="N25" s="5" t="s">
        <v>18</v>
      </c>
      <c r="O25" s="13">
        <v>8</v>
      </c>
    </row>
    <row r="26" spans="1:15" x14ac:dyDescent="0.3">
      <c r="A26" s="5">
        <v>25</v>
      </c>
      <c r="B26" s="5" t="s">
        <v>72</v>
      </c>
      <c r="C26" s="5" t="s">
        <v>73</v>
      </c>
      <c r="D26" s="5">
        <v>42</v>
      </c>
      <c r="E26" s="5" t="s">
        <v>21</v>
      </c>
      <c r="F26" s="5" t="s">
        <v>15</v>
      </c>
      <c r="G26" s="5">
        <v>11000</v>
      </c>
      <c r="H26" s="5">
        <v>80000</v>
      </c>
      <c r="I26" s="5" t="s">
        <v>16</v>
      </c>
      <c r="J26" s="5">
        <v>0</v>
      </c>
      <c r="K26" s="5">
        <v>740</v>
      </c>
      <c r="L26" s="5" t="s">
        <v>17</v>
      </c>
      <c r="M26" s="5" t="s">
        <v>82</v>
      </c>
      <c r="N26" s="5" t="s">
        <v>25</v>
      </c>
      <c r="O26" s="13">
        <v>4</v>
      </c>
    </row>
    <row r="27" spans="1:15" x14ac:dyDescent="0.3">
      <c r="A27" s="5">
        <v>26</v>
      </c>
      <c r="B27" s="5" t="s">
        <v>29</v>
      </c>
      <c r="C27" s="5" t="s">
        <v>74</v>
      </c>
      <c r="D27" s="5">
        <v>50</v>
      </c>
      <c r="E27" s="5" t="s">
        <v>14</v>
      </c>
      <c r="F27" s="5" t="s">
        <v>22</v>
      </c>
      <c r="G27" s="5">
        <v>3000</v>
      </c>
      <c r="H27" s="5">
        <v>47000</v>
      </c>
      <c r="I27" s="5" t="s">
        <v>23</v>
      </c>
      <c r="J27" s="5">
        <v>8000</v>
      </c>
      <c r="K27" s="5">
        <v>680</v>
      </c>
      <c r="L27" s="5" t="s">
        <v>24</v>
      </c>
      <c r="M27" s="5" t="s">
        <v>82</v>
      </c>
      <c r="N27" s="5" t="s">
        <v>18</v>
      </c>
      <c r="O27" s="13">
        <v>13</v>
      </c>
    </row>
    <row r="28" spans="1:15" x14ac:dyDescent="0.3">
      <c r="A28" s="5">
        <v>27</v>
      </c>
      <c r="B28" s="5" t="s">
        <v>75</v>
      </c>
      <c r="C28" s="5" t="s">
        <v>76</v>
      </c>
      <c r="D28" s="5">
        <v>28</v>
      </c>
      <c r="E28" s="5" t="s">
        <v>21</v>
      </c>
      <c r="F28" s="5" t="s">
        <v>15</v>
      </c>
      <c r="G28" s="5">
        <v>4000</v>
      </c>
      <c r="H28" s="5">
        <v>53000</v>
      </c>
      <c r="I28" s="5" t="s">
        <v>16</v>
      </c>
      <c r="J28" s="5">
        <v>0</v>
      </c>
      <c r="K28" s="5">
        <v>690</v>
      </c>
      <c r="L28" s="5" t="s">
        <v>28</v>
      </c>
      <c r="M28" s="5" t="s">
        <v>80</v>
      </c>
      <c r="N28" s="5" t="s">
        <v>25</v>
      </c>
      <c r="O28" s="13">
        <v>7</v>
      </c>
    </row>
    <row r="29" spans="1:15" x14ac:dyDescent="0.3">
      <c r="A29" s="5">
        <v>28</v>
      </c>
      <c r="B29" s="5" t="s">
        <v>38</v>
      </c>
      <c r="C29" s="5" t="s">
        <v>35</v>
      </c>
      <c r="D29" s="5">
        <v>36</v>
      </c>
      <c r="E29" s="5" t="s">
        <v>14</v>
      </c>
      <c r="F29" s="5" t="s">
        <v>22</v>
      </c>
      <c r="G29" s="5">
        <v>9000</v>
      </c>
      <c r="H29" s="5">
        <v>71000</v>
      </c>
      <c r="I29" s="5" t="s">
        <v>23</v>
      </c>
      <c r="J29" s="5">
        <v>13000</v>
      </c>
      <c r="K29" s="5">
        <v>700</v>
      </c>
      <c r="L29" s="5" t="s">
        <v>31</v>
      </c>
      <c r="M29" s="5" t="s">
        <v>81</v>
      </c>
      <c r="N29" s="5" t="s">
        <v>18</v>
      </c>
      <c r="O29" s="13">
        <v>4</v>
      </c>
    </row>
    <row r="30" spans="1:15" x14ac:dyDescent="0.3">
      <c r="A30" s="5">
        <v>29</v>
      </c>
      <c r="B30" s="5" t="s">
        <v>77</v>
      </c>
      <c r="C30" s="5" t="s">
        <v>78</v>
      </c>
      <c r="D30" s="5">
        <v>41</v>
      </c>
      <c r="E30" s="5" t="s">
        <v>21</v>
      </c>
      <c r="F30" s="5" t="s">
        <v>15</v>
      </c>
      <c r="G30" s="5">
        <v>8000</v>
      </c>
      <c r="H30" s="5">
        <v>67000</v>
      </c>
      <c r="I30" s="5" t="s">
        <v>16</v>
      </c>
      <c r="J30" s="5">
        <v>0</v>
      </c>
      <c r="K30" s="5">
        <v>710</v>
      </c>
      <c r="L30" s="5" t="s">
        <v>17</v>
      </c>
      <c r="M30" s="5" t="s">
        <v>82</v>
      </c>
      <c r="N30" s="5" t="s">
        <v>25</v>
      </c>
      <c r="O30" s="13">
        <v>14</v>
      </c>
    </row>
    <row r="31" spans="1:15" x14ac:dyDescent="0.3">
      <c r="A31" s="5">
        <v>30</v>
      </c>
      <c r="B31" s="5" t="s">
        <v>79</v>
      </c>
      <c r="C31" s="5" t="s">
        <v>53</v>
      </c>
      <c r="D31" s="5">
        <v>30</v>
      </c>
      <c r="E31" s="5" t="s">
        <v>14</v>
      </c>
      <c r="F31" s="5" t="s">
        <v>22</v>
      </c>
      <c r="G31" s="5">
        <v>5000</v>
      </c>
      <c r="H31" s="5">
        <v>55000</v>
      </c>
      <c r="I31" s="5" t="s">
        <v>23</v>
      </c>
      <c r="J31" s="5">
        <v>7000</v>
      </c>
      <c r="K31" s="5">
        <v>690</v>
      </c>
      <c r="L31" s="5" t="s">
        <v>24</v>
      </c>
      <c r="M31" s="5" t="s">
        <v>82</v>
      </c>
      <c r="N31" s="5" t="s">
        <v>18</v>
      </c>
      <c r="O31" s="13">
        <v>5</v>
      </c>
    </row>
    <row r="32" spans="1:15" x14ac:dyDescent="0.3">
      <c r="A32" s="5">
        <v>31</v>
      </c>
      <c r="B32" s="5" t="s">
        <v>40</v>
      </c>
      <c r="C32" s="5" t="s">
        <v>73</v>
      </c>
      <c r="D32" s="5">
        <v>29</v>
      </c>
      <c r="E32" s="5" t="s">
        <v>21</v>
      </c>
      <c r="F32" s="5" t="s">
        <v>15</v>
      </c>
      <c r="G32" s="5">
        <v>3000</v>
      </c>
      <c r="H32" s="5">
        <v>48000</v>
      </c>
      <c r="I32" s="5" t="s">
        <v>16</v>
      </c>
      <c r="J32" s="5">
        <v>0</v>
      </c>
      <c r="K32" s="5">
        <v>670</v>
      </c>
      <c r="L32" s="5" t="s">
        <v>28</v>
      </c>
      <c r="M32" s="5" t="s">
        <v>80</v>
      </c>
      <c r="N32" s="5" t="s">
        <v>25</v>
      </c>
      <c r="O32" s="13">
        <v>10</v>
      </c>
    </row>
    <row r="33" spans="1:15" x14ac:dyDescent="0.3">
      <c r="A33" s="5">
        <v>32</v>
      </c>
      <c r="B33" s="5" t="s">
        <v>42</v>
      </c>
      <c r="C33" s="5" t="s">
        <v>41</v>
      </c>
      <c r="D33" s="5">
        <v>34</v>
      </c>
      <c r="E33" s="5" t="s">
        <v>14</v>
      </c>
      <c r="F33" s="5" t="s">
        <v>22</v>
      </c>
      <c r="G33" s="5">
        <v>11000</v>
      </c>
      <c r="H33" s="5">
        <v>62000</v>
      </c>
      <c r="I33" s="5" t="s">
        <v>23</v>
      </c>
      <c r="J33" s="5">
        <v>12000</v>
      </c>
      <c r="K33" s="5">
        <v>720</v>
      </c>
      <c r="L33" s="5" t="s">
        <v>31</v>
      </c>
      <c r="M33" s="5" t="s">
        <v>80</v>
      </c>
      <c r="N33" s="5" t="s">
        <v>18</v>
      </c>
      <c r="O33" s="13">
        <v>10</v>
      </c>
    </row>
    <row r="34" spans="1:15" x14ac:dyDescent="0.3">
      <c r="A34" s="5">
        <v>33</v>
      </c>
      <c r="B34" s="5" t="s">
        <v>48</v>
      </c>
      <c r="C34" s="5" t="s">
        <v>71</v>
      </c>
      <c r="D34" s="5">
        <v>37</v>
      </c>
      <c r="E34" s="5" t="s">
        <v>21</v>
      </c>
      <c r="F34" s="5" t="s">
        <v>15</v>
      </c>
      <c r="G34" s="5">
        <v>5500</v>
      </c>
      <c r="H34" s="5">
        <v>69000</v>
      </c>
      <c r="I34" s="5" t="s">
        <v>16</v>
      </c>
      <c r="J34" s="5">
        <v>0</v>
      </c>
      <c r="K34" s="5">
        <v>710</v>
      </c>
      <c r="L34" s="5" t="s">
        <v>17</v>
      </c>
      <c r="M34" s="5" t="s">
        <v>80</v>
      </c>
      <c r="N34" s="5" t="s">
        <v>25</v>
      </c>
      <c r="O34" s="13">
        <v>7</v>
      </c>
    </row>
    <row r="35" spans="1:15" x14ac:dyDescent="0.3">
      <c r="A35" s="5">
        <v>34</v>
      </c>
      <c r="B35" s="5" t="s">
        <v>54</v>
      </c>
      <c r="C35" s="5" t="s">
        <v>20</v>
      </c>
      <c r="D35" s="5">
        <v>45</v>
      </c>
      <c r="E35" s="5" t="s">
        <v>14</v>
      </c>
      <c r="F35" s="5" t="s">
        <v>15</v>
      </c>
      <c r="G35" s="5">
        <v>7000</v>
      </c>
      <c r="H35" s="5">
        <v>74000</v>
      </c>
      <c r="I35" s="5" t="s">
        <v>23</v>
      </c>
      <c r="J35" s="5">
        <v>15000</v>
      </c>
      <c r="K35" s="5">
        <v>680</v>
      </c>
      <c r="L35" s="5" t="s">
        <v>24</v>
      </c>
      <c r="M35" s="5" t="s">
        <v>80</v>
      </c>
      <c r="N35" s="5" t="s">
        <v>18</v>
      </c>
      <c r="O35" s="13">
        <v>5</v>
      </c>
    </row>
    <row r="36" spans="1:15" x14ac:dyDescent="0.3">
      <c r="A36" s="5">
        <v>35</v>
      </c>
      <c r="B36" s="5" t="s">
        <v>64</v>
      </c>
      <c r="C36" s="5" t="s">
        <v>27</v>
      </c>
      <c r="D36" s="5">
        <v>40</v>
      </c>
      <c r="E36" s="5" t="s">
        <v>21</v>
      </c>
      <c r="F36" s="5" t="s">
        <v>15</v>
      </c>
      <c r="G36" s="5">
        <v>2000</v>
      </c>
      <c r="H36" s="5">
        <v>50000</v>
      </c>
      <c r="I36" s="5" t="s">
        <v>16</v>
      </c>
      <c r="J36" s="5">
        <v>0</v>
      </c>
      <c r="K36" s="5">
        <v>720</v>
      </c>
      <c r="L36" s="5" t="s">
        <v>28</v>
      </c>
      <c r="M36" s="5" t="s">
        <v>80</v>
      </c>
      <c r="N36" s="5" t="s">
        <v>25</v>
      </c>
      <c r="O36" s="13">
        <v>15</v>
      </c>
    </row>
    <row r="37" spans="1:15" x14ac:dyDescent="0.3">
      <c r="A37" s="5">
        <v>36</v>
      </c>
      <c r="B37" s="5" t="s">
        <v>34</v>
      </c>
      <c r="C37" s="5" t="s">
        <v>45</v>
      </c>
      <c r="D37" s="5">
        <v>27</v>
      </c>
      <c r="E37" s="5" t="s">
        <v>14</v>
      </c>
      <c r="F37" s="5" t="s">
        <v>22</v>
      </c>
      <c r="G37" s="5">
        <v>6000</v>
      </c>
      <c r="H37" s="5">
        <v>55000</v>
      </c>
      <c r="I37" s="5" t="s">
        <v>23</v>
      </c>
      <c r="J37" s="5">
        <v>10000</v>
      </c>
      <c r="K37" s="5">
        <v>690</v>
      </c>
      <c r="L37" s="5" t="s">
        <v>31</v>
      </c>
      <c r="M37" s="5" t="s">
        <v>80</v>
      </c>
      <c r="N37" s="5" t="s">
        <v>18</v>
      </c>
      <c r="O37" s="13">
        <v>4</v>
      </c>
    </row>
    <row r="38" spans="1:15" x14ac:dyDescent="0.3">
      <c r="A38" s="5">
        <v>37</v>
      </c>
      <c r="B38" s="5" t="s">
        <v>44</v>
      </c>
      <c r="C38" s="5" t="s">
        <v>78</v>
      </c>
      <c r="D38" s="5">
        <v>31</v>
      </c>
      <c r="E38" s="5" t="s">
        <v>21</v>
      </c>
      <c r="F38" s="5" t="s">
        <v>15</v>
      </c>
      <c r="G38" s="5">
        <v>3500</v>
      </c>
      <c r="H38" s="5">
        <v>62000</v>
      </c>
      <c r="I38" s="5" t="s">
        <v>16</v>
      </c>
      <c r="J38" s="5">
        <v>0</v>
      </c>
      <c r="K38" s="5">
        <v>680</v>
      </c>
      <c r="L38" s="5" t="s">
        <v>17</v>
      </c>
      <c r="M38" s="5" t="s">
        <v>82</v>
      </c>
      <c r="N38" s="5" t="s">
        <v>25</v>
      </c>
      <c r="O38" s="13">
        <v>15</v>
      </c>
    </row>
    <row r="39" spans="1:15" x14ac:dyDescent="0.3">
      <c r="A39" s="5">
        <v>38</v>
      </c>
      <c r="B39" s="5" t="s">
        <v>50</v>
      </c>
      <c r="C39" s="5" t="s">
        <v>47</v>
      </c>
      <c r="D39" s="5">
        <v>53</v>
      </c>
      <c r="E39" s="5" t="s">
        <v>14</v>
      </c>
      <c r="F39" s="5" t="s">
        <v>22</v>
      </c>
      <c r="G39" s="5">
        <v>4000</v>
      </c>
      <c r="H39" s="5">
        <v>48000</v>
      </c>
      <c r="I39" s="5" t="s">
        <v>23</v>
      </c>
      <c r="J39" s="5">
        <v>5000</v>
      </c>
      <c r="K39" s="5">
        <v>710</v>
      </c>
      <c r="L39" s="5" t="s">
        <v>24</v>
      </c>
      <c r="M39" s="5" t="s">
        <v>82</v>
      </c>
      <c r="N39" s="5" t="s">
        <v>18</v>
      </c>
      <c r="O39" s="13" t="s">
        <v>303</v>
      </c>
    </row>
    <row r="40" spans="1:15" x14ac:dyDescent="0.3">
      <c r="A40" s="5">
        <v>39</v>
      </c>
      <c r="B40" s="5" t="s">
        <v>60</v>
      </c>
      <c r="C40" s="5" t="s">
        <v>67</v>
      </c>
      <c r="D40" s="5">
        <v>28</v>
      </c>
      <c r="E40" s="5" t="s">
        <v>21</v>
      </c>
      <c r="F40" s="5" t="s">
        <v>15</v>
      </c>
      <c r="G40" s="5">
        <v>5500</v>
      </c>
      <c r="H40" s="5">
        <v>59000</v>
      </c>
      <c r="I40" s="5" t="s">
        <v>16</v>
      </c>
      <c r="J40" s="5">
        <v>0</v>
      </c>
      <c r="K40" s="5">
        <v>700</v>
      </c>
      <c r="L40" s="5" t="s">
        <v>28</v>
      </c>
      <c r="M40" s="5" t="s">
        <v>82</v>
      </c>
      <c r="N40" s="5" t="s">
        <v>25</v>
      </c>
      <c r="O40" s="13">
        <v>14</v>
      </c>
    </row>
    <row r="41" spans="1:15" x14ac:dyDescent="0.3">
      <c r="A41" s="5">
        <v>40</v>
      </c>
      <c r="B41" s="5" t="s">
        <v>62</v>
      </c>
      <c r="C41" s="5" t="s">
        <v>33</v>
      </c>
      <c r="D41" s="5">
        <v>46</v>
      </c>
      <c r="E41" s="5" t="s">
        <v>14</v>
      </c>
      <c r="F41" s="5" t="s">
        <v>22</v>
      </c>
      <c r="G41" s="5">
        <v>9000</v>
      </c>
      <c r="H41" s="5">
        <v>73000</v>
      </c>
      <c r="I41" s="5" t="s">
        <v>23</v>
      </c>
      <c r="J41" s="5">
        <v>13000</v>
      </c>
      <c r="K41" s="5">
        <v>720</v>
      </c>
      <c r="L41" s="5" t="s">
        <v>31</v>
      </c>
      <c r="M41" s="5" t="s">
        <v>82</v>
      </c>
      <c r="N41" s="5" t="s">
        <v>18</v>
      </c>
      <c r="O41" s="13">
        <v>8</v>
      </c>
    </row>
    <row r="42" spans="1:15" x14ac:dyDescent="0.3">
      <c r="A42" s="5">
        <v>41</v>
      </c>
      <c r="B42" s="5" t="s">
        <v>68</v>
      </c>
      <c r="C42" s="5" t="s">
        <v>53</v>
      </c>
      <c r="D42" s="5">
        <v>39</v>
      </c>
      <c r="E42" s="5" t="s">
        <v>21</v>
      </c>
      <c r="F42" s="5" t="s">
        <v>15</v>
      </c>
      <c r="G42" s="5">
        <v>4000</v>
      </c>
      <c r="H42" s="5">
        <v>65000</v>
      </c>
      <c r="I42" s="5" t="s">
        <v>16</v>
      </c>
      <c r="J42" s="5">
        <v>0</v>
      </c>
      <c r="K42" s="5">
        <v>680</v>
      </c>
      <c r="L42" s="5" t="s">
        <v>17</v>
      </c>
      <c r="M42" s="5" t="s">
        <v>82</v>
      </c>
      <c r="N42" s="5" t="s">
        <v>25</v>
      </c>
      <c r="O42" s="13">
        <v>15</v>
      </c>
    </row>
    <row r="43" spans="1:15" x14ac:dyDescent="0.3">
      <c r="A43" s="5">
        <v>42</v>
      </c>
      <c r="B43" s="5" t="s">
        <v>58</v>
      </c>
      <c r="C43" s="5" t="s">
        <v>35</v>
      </c>
      <c r="D43" s="5">
        <v>27</v>
      </c>
      <c r="E43" s="5" t="s">
        <v>14</v>
      </c>
      <c r="F43" s="5" t="s">
        <v>22</v>
      </c>
      <c r="G43" s="5">
        <v>8000</v>
      </c>
      <c r="H43" s="5">
        <v>60000</v>
      </c>
      <c r="I43" s="5" t="s">
        <v>23</v>
      </c>
      <c r="J43" s="5">
        <v>8000</v>
      </c>
      <c r="K43" s="5">
        <v>710</v>
      </c>
      <c r="L43" s="5" t="s">
        <v>24</v>
      </c>
      <c r="M43" s="5" t="s">
        <v>82</v>
      </c>
      <c r="N43" s="5" t="s">
        <v>18</v>
      </c>
      <c r="O43" s="13">
        <v>9</v>
      </c>
    </row>
    <row r="44" spans="1:15" x14ac:dyDescent="0.3">
      <c r="A44" s="5">
        <v>43</v>
      </c>
      <c r="B44" s="5" t="s">
        <v>72</v>
      </c>
      <c r="C44" s="5" t="s">
        <v>73</v>
      </c>
      <c r="D44" s="5">
        <v>34</v>
      </c>
      <c r="E44" s="5" t="s">
        <v>21</v>
      </c>
      <c r="F44" s="5" t="s">
        <v>15</v>
      </c>
      <c r="G44" s="5">
        <v>2500</v>
      </c>
      <c r="H44" s="5">
        <v>53000</v>
      </c>
      <c r="I44" s="5" t="s">
        <v>16</v>
      </c>
      <c r="J44" s="5">
        <v>0</v>
      </c>
      <c r="K44" s="5">
        <v>690</v>
      </c>
      <c r="L44" s="5" t="s">
        <v>28</v>
      </c>
      <c r="M44" s="5" t="s">
        <v>81</v>
      </c>
      <c r="N44" s="5" t="s">
        <v>25</v>
      </c>
      <c r="O44" s="13">
        <v>4</v>
      </c>
    </row>
    <row r="45" spans="1:15" x14ac:dyDescent="0.3">
      <c r="A45" s="5">
        <v>44</v>
      </c>
      <c r="B45" s="5" t="s">
        <v>38</v>
      </c>
      <c r="C45" s="5" t="s">
        <v>76</v>
      </c>
      <c r="D45" s="5">
        <v>32</v>
      </c>
      <c r="E45" s="5" t="s">
        <v>14</v>
      </c>
      <c r="F45" s="5" t="s">
        <v>22</v>
      </c>
      <c r="G45" s="5">
        <v>12000</v>
      </c>
      <c r="H45" s="5">
        <v>68000</v>
      </c>
      <c r="I45" s="5" t="s">
        <v>23</v>
      </c>
      <c r="J45" s="5">
        <v>15000</v>
      </c>
      <c r="K45" s="5">
        <v>720</v>
      </c>
      <c r="L45" s="5" t="s">
        <v>31</v>
      </c>
      <c r="M45" s="5" t="s">
        <v>81</v>
      </c>
      <c r="N45" s="5" t="s">
        <v>18</v>
      </c>
      <c r="O45" s="13" t="s">
        <v>303</v>
      </c>
    </row>
    <row r="46" spans="1:15" x14ac:dyDescent="0.3">
      <c r="A46" s="5">
        <v>45</v>
      </c>
      <c r="B46" s="5" t="s">
        <v>77</v>
      </c>
      <c r="C46" s="5" t="s">
        <v>51</v>
      </c>
      <c r="D46" s="5">
        <v>49</v>
      </c>
      <c r="E46" s="5" t="s">
        <v>21</v>
      </c>
      <c r="F46" s="5" t="s">
        <v>15</v>
      </c>
      <c r="G46" s="5">
        <v>7000</v>
      </c>
      <c r="H46" s="5">
        <v>71000</v>
      </c>
      <c r="I46" s="5" t="s">
        <v>16</v>
      </c>
      <c r="J46" s="5">
        <v>0</v>
      </c>
      <c r="K46" s="5">
        <v>680</v>
      </c>
      <c r="L46" s="5" t="s">
        <v>17</v>
      </c>
      <c r="M46" s="5" t="s">
        <v>81</v>
      </c>
      <c r="N46" s="5" t="s">
        <v>25</v>
      </c>
      <c r="O46" s="13">
        <v>5</v>
      </c>
    </row>
    <row r="47" spans="1:15" x14ac:dyDescent="0.3">
      <c r="A47" s="5">
        <v>46</v>
      </c>
      <c r="B47" s="5" t="s">
        <v>79</v>
      </c>
      <c r="C47" s="5" t="s">
        <v>61</v>
      </c>
      <c r="D47" s="5">
        <v>24</v>
      </c>
      <c r="E47" s="5" t="s">
        <v>14</v>
      </c>
      <c r="F47" s="5" t="s">
        <v>22</v>
      </c>
      <c r="G47" s="5">
        <v>5000</v>
      </c>
      <c r="H47" s="5">
        <v>56000</v>
      </c>
      <c r="I47" s="5" t="s">
        <v>23</v>
      </c>
      <c r="J47" s="5">
        <v>10000</v>
      </c>
      <c r="K47" s="5">
        <v>700</v>
      </c>
      <c r="L47" s="5" t="s">
        <v>24</v>
      </c>
      <c r="M47" s="5" t="s">
        <v>81</v>
      </c>
      <c r="N47" s="5" t="s">
        <v>18</v>
      </c>
      <c r="O47" s="13">
        <v>11</v>
      </c>
    </row>
    <row r="48" spans="1:15" x14ac:dyDescent="0.3">
      <c r="A48" s="5">
        <v>47</v>
      </c>
      <c r="B48" s="5" t="s">
        <v>40</v>
      </c>
      <c r="C48" s="5" t="s">
        <v>78</v>
      </c>
      <c r="D48" s="5">
        <v>29</v>
      </c>
      <c r="E48" s="5" t="s">
        <v>21</v>
      </c>
      <c r="F48" s="5" t="s">
        <v>15</v>
      </c>
      <c r="G48" s="5">
        <v>1500</v>
      </c>
      <c r="H48" s="5">
        <v>45000</v>
      </c>
      <c r="I48" s="5" t="s">
        <v>16</v>
      </c>
      <c r="J48" s="5">
        <v>0</v>
      </c>
      <c r="K48" s="5">
        <v>670</v>
      </c>
      <c r="L48" s="5" t="s">
        <v>28</v>
      </c>
      <c r="M48" s="5" t="s">
        <v>81</v>
      </c>
      <c r="N48" s="5" t="s">
        <v>25</v>
      </c>
      <c r="O48" s="13">
        <v>4</v>
      </c>
    </row>
    <row r="49" spans="1:15" x14ac:dyDescent="0.3">
      <c r="A49" s="5">
        <v>48</v>
      </c>
      <c r="B49" s="5" t="s">
        <v>42</v>
      </c>
      <c r="C49" s="5" t="s">
        <v>45</v>
      </c>
      <c r="D49" s="5">
        <v>43</v>
      </c>
      <c r="E49" s="5" t="s">
        <v>14</v>
      </c>
      <c r="F49" s="5" t="s">
        <v>22</v>
      </c>
      <c r="G49" s="5">
        <v>11000</v>
      </c>
      <c r="H49" s="5">
        <v>74000</v>
      </c>
      <c r="I49" s="5" t="s">
        <v>23</v>
      </c>
      <c r="J49" s="5">
        <v>12000</v>
      </c>
      <c r="K49" s="5">
        <v>720</v>
      </c>
      <c r="L49" s="5" t="s">
        <v>31</v>
      </c>
      <c r="M49" s="5" t="s">
        <v>81</v>
      </c>
      <c r="N49" s="5" t="s">
        <v>18</v>
      </c>
      <c r="O49" s="13">
        <v>14</v>
      </c>
    </row>
    <row r="50" spans="1:15" x14ac:dyDescent="0.3">
      <c r="A50" s="5">
        <v>49</v>
      </c>
      <c r="B50" s="5" t="s">
        <v>64</v>
      </c>
      <c r="C50" s="5" t="s">
        <v>47</v>
      </c>
      <c r="D50" s="5">
        <v>36</v>
      </c>
      <c r="E50" s="5" t="s">
        <v>21</v>
      </c>
      <c r="F50" s="5" t="s">
        <v>15</v>
      </c>
      <c r="G50" s="5">
        <v>8000</v>
      </c>
      <c r="H50" s="5">
        <v>63000</v>
      </c>
      <c r="I50" s="5" t="s">
        <v>16</v>
      </c>
      <c r="J50" s="5">
        <v>0</v>
      </c>
      <c r="K50" s="5">
        <v>710</v>
      </c>
      <c r="L50" s="5" t="s">
        <v>17</v>
      </c>
      <c r="M50" s="5" t="s">
        <v>80</v>
      </c>
      <c r="N50" s="5" t="s">
        <v>25</v>
      </c>
      <c r="O50" s="13">
        <v>7</v>
      </c>
    </row>
    <row r="51" spans="1:15" x14ac:dyDescent="0.3">
      <c r="A51" s="5">
        <v>50</v>
      </c>
      <c r="B51" s="5" t="s">
        <v>34</v>
      </c>
      <c r="C51" s="5" t="s">
        <v>49</v>
      </c>
      <c r="D51" s="5">
        <v>28</v>
      </c>
      <c r="E51" s="5" t="s">
        <v>14</v>
      </c>
      <c r="F51" s="5" t="s">
        <v>22</v>
      </c>
      <c r="G51" s="5">
        <v>2000</v>
      </c>
      <c r="H51" s="5">
        <v>47000</v>
      </c>
      <c r="I51" s="5" t="s">
        <v>23</v>
      </c>
      <c r="J51" s="5">
        <v>5000</v>
      </c>
      <c r="K51" s="5">
        <v>680</v>
      </c>
      <c r="L51" s="5" t="s">
        <v>24</v>
      </c>
      <c r="M51" s="5" t="s">
        <v>80</v>
      </c>
      <c r="N51" s="5" t="s">
        <v>18</v>
      </c>
      <c r="O51" s="13">
        <v>6</v>
      </c>
    </row>
    <row r="52" spans="1:15" x14ac:dyDescent="0.3">
      <c r="A52" s="5">
        <v>51</v>
      </c>
      <c r="B52" s="5" t="s">
        <v>48</v>
      </c>
      <c r="C52" s="5" t="s">
        <v>61</v>
      </c>
      <c r="D52" s="5">
        <v>31</v>
      </c>
      <c r="E52" s="5" t="s">
        <v>21</v>
      </c>
      <c r="F52" s="5" t="s">
        <v>15</v>
      </c>
      <c r="G52" s="5">
        <v>4000</v>
      </c>
      <c r="H52" s="5">
        <v>55000</v>
      </c>
      <c r="I52" s="5" t="s">
        <v>16</v>
      </c>
      <c r="J52" s="5">
        <v>0</v>
      </c>
      <c r="K52" s="5">
        <v>690</v>
      </c>
      <c r="L52" s="5" t="s">
        <v>28</v>
      </c>
      <c r="M52" s="5" t="s">
        <v>81</v>
      </c>
      <c r="N52" s="5" t="s">
        <v>25</v>
      </c>
      <c r="O52" s="13">
        <v>4</v>
      </c>
    </row>
    <row r="53" spans="1:15" x14ac:dyDescent="0.3">
      <c r="A53" s="5">
        <v>52</v>
      </c>
      <c r="B53" s="5" t="s">
        <v>54</v>
      </c>
      <c r="C53" s="5" t="s">
        <v>53</v>
      </c>
      <c r="D53" s="5">
        <v>44</v>
      </c>
      <c r="E53" s="5" t="s">
        <v>14</v>
      </c>
      <c r="F53" s="5" t="s">
        <v>22</v>
      </c>
      <c r="G53" s="5">
        <v>6000</v>
      </c>
      <c r="H53" s="5">
        <v>62000</v>
      </c>
      <c r="I53" s="5" t="s">
        <v>23</v>
      </c>
      <c r="J53" s="5">
        <v>10000</v>
      </c>
      <c r="K53" s="5">
        <v>700</v>
      </c>
      <c r="L53" s="5" t="s">
        <v>31</v>
      </c>
      <c r="M53" s="5" t="s">
        <v>81</v>
      </c>
      <c r="N53" s="5" t="s">
        <v>18</v>
      </c>
      <c r="O53" s="13">
        <v>7</v>
      </c>
    </row>
    <row r="54" spans="1:15" x14ac:dyDescent="0.3">
      <c r="A54" s="5">
        <v>53</v>
      </c>
      <c r="B54" s="5" t="s">
        <v>60</v>
      </c>
      <c r="C54" s="5" t="s">
        <v>51</v>
      </c>
      <c r="D54" s="5">
        <v>39</v>
      </c>
      <c r="E54" s="5" t="s">
        <v>21</v>
      </c>
      <c r="F54" s="5" t="s">
        <v>15</v>
      </c>
      <c r="G54" s="5">
        <v>9000</v>
      </c>
      <c r="H54" s="5">
        <v>67000</v>
      </c>
      <c r="I54" s="5" t="s">
        <v>16</v>
      </c>
      <c r="J54" s="5">
        <v>0</v>
      </c>
      <c r="K54" s="5">
        <v>720</v>
      </c>
      <c r="L54" s="5" t="s">
        <v>17</v>
      </c>
      <c r="M54" s="5" t="s">
        <v>81</v>
      </c>
      <c r="N54" s="5" t="s">
        <v>25</v>
      </c>
      <c r="O54" s="13" t="s">
        <v>303</v>
      </c>
    </row>
    <row r="55" spans="1:15" x14ac:dyDescent="0.3">
      <c r="A55" s="5">
        <v>54</v>
      </c>
      <c r="B55" s="5" t="s">
        <v>62</v>
      </c>
      <c r="C55" s="5" t="s">
        <v>57</v>
      </c>
      <c r="D55" s="5">
        <v>27</v>
      </c>
      <c r="E55" s="5" t="s">
        <v>14</v>
      </c>
      <c r="F55" s="5" t="s">
        <v>22</v>
      </c>
      <c r="G55" s="5">
        <v>2500</v>
      </c>
      <c r="H55" s="5">
        <v>49000</v>
      </c>
      <c r="I55" s="5" t="s">
        <v>23</v>
      </c>
      <c r="J55" s="5">
        <v>7000</v>
      </c>
      <c r="K55" s="5">
        <v>680</v>
      </c>
      <c r="L55" s="5" t="s">
        <v>24</v>
      </c>
      <c r="M55" s="5" t="s">
        <v>82</v>
      </c>
      <c r="N55" s="5" t="s">
        <v>18</v>
      </c>
      <c r="O55" s="13">
        <v>4</v>
      </c>
    </row>
    <row r="56" spans="1:15" x14ac:dyDescent="0.3">
      <c r="A56" s="5">
        <v>55</v>
      </c>
      <c r="B56" s="5" t="s">
        <v>77</v>
      </c>
      <c r="C56" s="5" t="s">
        <v>30</v>
      </c>
      <c r="D56" s="5">
        <v>40</v>
      </c>
      <c r="E56" s="5" t="s">
        <v>21</v>
      </c>
      <c r="F56" s="5" t="s">
        <v>15</v>
      </c>
      <c r="G56" s="5">
        <v>7000</v>
      </c>
      <c r="H56" s="5">
        <v>71000</v>
      </c>
      <c r="I56" s="5" t="s">
        <v>16</v>
      </c>
      <c r="J56" s="5">
        <v>0</v>
      </c>
      <c r="K56" s="5">
        <v>710</v>
      </c>
      <c r="L56" s="5" t="s">
        <v>28</v>
      </c>
      <c r="M56" s="5" t="s">
        <v>82</v>
      </c>
      <c r="N56" s="5" t="s">
        <v>25</v>
      </c>
      <c r="O56" s="13">
        <v>15</v>
      </c>
    </row>
    <row r="57" spans="1:15" x14ac:dyDescent="0.3">
      <c r="A57" s="5">
        <v>56</v>
      </c>
      <c r="B57" s="5" t="s">
        <v>38</v>
      </c>
      <c r="C57" s="5" t="s">
        <v>67</v>
      </c>
      <c r="D57" s="5">
        <v>34</v>
      </c>
      <c r="E57" s="5" t="s">
        <v>14</v>
      </c>
      <c r="F57" s="5" t="s">
        <v>22</v>
      </c>
      <c r="G57" s="5">
        <v>15000</v>
      </c>
      <c r="H57" s="5">
        <v>73000</v>
      </c>
      <c r="I57" s="5" t="s">
        <v>23</v>
      </c>
      <c r="J57" s="5">
        <v>13000</v>
      </c>
      <c r="K57" s="5">
        <v>720</v>
      </c>
      <c r="L57" s="5" t="s">
        <v>31</v>
      </c>
      <c r="M57" s="5" t="s">
        <v>82</v>
      </c>
      <c r="N57" s="5" t="s">
        <v>18</v>
      </c>
      <c r="O57" s="13">
        <v>4</v>
      </c>
    </row>
    <row r="58" spans="1:15" x14ac:dyDescent="0.3">
      <c r="A58" s="5">
        <v>57</v>
      </c>
      <c r="B58" s="5" t="s">
        <v>64</v>
      </c>
      <c r="C58" s="5" t="s">
        <v>59</v>
      </c>
      <c r="D58" s="5">
        <v>29</v>
      </c>
      <c r="E58" s="5" t="s">
        <v>21</v>
      </c>
      <c r="F58" s="5" t="s">
        <v>15</v>
      </c>
      <c r="G58" s="5">
        <v>2500</v>
      </c>
      <c r="H58" s="5">
        <v>47000</v>
      </c>
      <c r="I58" s="5" t="s">
        <v>16</v>
      </c>
      <c r="J58" s="5">
        <v>0</v>
      </c>
      <c r="K58" s="5">
        <v>680</v>
      </c>
      <c r="L58" s="5" t="s">
        <v>17</v>
      </c>
      <c r="M58" s="5" t="s">
        <v>80</v>
      </c>
      <c r="N58" s="5" t="s">
        <v>25</v>
      </c>
      <c r="O58" s="13">
        <v>15</v>
      </c>
    </row>
    <row r="59" spans="1:15" x14ac:dyDescent="0.3">
      <c r="A59" s="5">
        <v>58</v>
      </c>
      <c r="B59" s="5" t="s">
        <v>42</v>
      </c>
      <c r="C59" s="5" t="s">
        <v>63</v>
      </c>
      <c r="D59" s="5">
        <v>31</v>
      </c>
      <c r="E59" s="5" t="s">
        <v>14</v>
      </c>
      <c r="F59" s="5" t="s">
        <v>22</v>
      </c>
      <c r="G59" s="5">
        <v>5000</v>
      </c>
      <c r="H59" s="5">
        <v>53000</v>
      </c>
      <c r="I59" s="5" t="s">
        <v>23</v>
      </c>
      <c r="J59" s="5">
        <v>8000</v>
      </c>
      <c r="K59" s="5">
        <v>690</v>
      </c>
      <c r="L59" s="5" t="s">
        <v>24</v>
      </c>
      <c r="M59" s="5" t="s">
        <v>80</v>
      </c>
      <c r="N59" s="5" t="s">
        <v>18</v>
      </c>
      <c r="O59" s="13">
        <v>14</v>
      </c>
    </row>
    <row r="60" spans="1:15" x14ac:dyDescent="0.3">
      <c r="A60" s="5">
        <v>59</v>
      </c>
      <c r="B60" s="5" t="s">
        <v>48</v>
      </c>
      <c r="C60" s="5" t="s">
        <v>27</v>
      </c>
      <c r="D60" s="5">
        <v>42</v>
      </c>
      <c r="E60" s="5" t="s">
        <v>21</v>
      </c>
      <c r="F60" s="5" t="s">
        <v>15</v>
      </c>
      <c r="G60" s="5">
        <v>6000</v>
      </c>
      <c r="H60" s="5">
        <v>69000</v>
      </c>
      <c r="I60" s="5" t="s">
        <v>16</v>
      </c>
      <c r="J60" s="5">
        <v>0</v>
      </c>
      <c r="K60" s="5">
        <v>720</v>
      </c>
      <c r="L60" s="5" t="s">
        <v>28</v>
      </c>
      <c r="M60" s="5" t="s">
        <v>80</v>
      </c>
      <c r="N60" s="5" t="s">
        <v>25</v>
      </c>
      <c r="O60" s="13">
        <v>10</v>
      </c>
    </row>
    <row r="61" spans="1:15" x14ac:dyDescent="0.3">
      <c r="A61" s="5">
        <v>60</v>
      </c>
      <c r="B61" s="5" t="s">
        <v>34</v>
      </c>
      <c r="C61" s="5" t="s">
        <v>37</v>
      </c>
      <c r="D61" s="5">
        <v>36</v>
      </c>
      <c r="E61" s="5" t="s">
        <v>14</v>
      </c>
      <c r="F61" s="5" t="s">
        <v>22</v>
      </c>
      <c r="G61" s="5">
        <v>2000</v>
      </c>
      <c r="H61" s="5">
        <v>45000</v>
      </c>
      <c r="I61" s="5" t="s">
        <v>23</v>
      </c>
      <c r="J61" s="5">
        <v>5000</v>
      </c>
      <c r="K61" s="5">
        <v>700</v>
      </c>
      <c r="L61" s="5" t="s">
        <v>31</v>
      </c>
      <c r="M61" s="5" t="s">
        <v>80</v>
      </c>
      <c r="N61" s="5" t="s">
        <v>18</v>
      </c>
      <c r="O61" s="13">
        <v>14</v>
      </c>
    </row>
    <row r="62" spans="1:15" x14ac:dyDescent="0.3">
      <c r="A62" s="5">
        <v>61</v>
      </c>
      <c r="B62" s="5" t="s">
        <v>36</v>
      </c>
      <c r="C62" s="5" t="s">
        <v>49</v>
      </c>
      <c r="D62" s="5">
        <v>48</v>
      </c>
      <c r="E62" s="5" t="s">
        <v>21</v>
      </c>
      <c r="F62" s="5" t="s">
        <v>15</v>
      </c>
      <c r="G62" s="5">
        <v>8000</v>
      </c>
      <c r="H62" s="5">
        <v>74000</v>
      </c>
      <c r="I62" s="5" t="s">
        <v>16</v>
      </c>
      <c r="J62" s="5">
        <v>0</v>
      </c>
      <c r="K62" s="5">
        <v>680</v>
      </c>
      <c r="L62" s="5" t="s">
        <v>17</v>
      </c>
      <c r="M62" s="5" t="s">
        <v>81</v>
      </c>
      <c r="N62" s="5" t="s">
        <v>25</v>
      </c>
      <c r="O62" s="13">
        <v>15</v>
      </c>
    </row>
    <row r="63" spans="1:15" x14ac:dyDescent="0.3">
      <c r="A63" s="5">
        <v>62</v>
      </c>
      <c r="B63" s="5" t="s">
        <v>62</v>
      </c>
      <c r="C63" s="5" t="s">
        <v>20</v>
      </c>
      <c r="D63" s="5">
        <v>33</v>
      </c>
      <c r="E63" s="5" t="s">
        <v>14</v>
      </c>
      <c r="F63" s="5" t="s">
        <v>22</v>
      </c>
      <c r="G63" s="5">
        <v>4000</v>
      </c>
      <c r="H63" s="5">
        <v>60000</v>
      </c>
      <c r="I63" s="5" t="s">
        <v>23</v>
      </c>
      <c r="J63" s="5">
        <v>8000</v>
      </c>
      <c r="K63" s="5">
        <v>720</v>
      </c>
      <c r="L63" s="5" t="s">
        <v>24</v>
      </c>
      <c r="M63" s="5" t="s">
        <v>81</v>
      </c>
      <c r="N63" s="5" t="s">
        <v>18</v>
      </c>
      <c r="O63" s="13">
        <v>13</v>
      </c>
    </row>
    <row r="64" spans="1:15" x14ac:dyDescent="0.3">
      <c r="A64" s="5">
        <v>63</v>
      </c>
      <c r="B64" s="5" t="s">
        <v>72</v>
      </c>
      <c r="C64" s="5" t="s">
        <v>33</v>
      </c>
      <c r="D64" s="5">
        <v>29</v>
      </c>
      <c r="E64" s="5" t="s">
        <v>21</v>
      </c>
      <c r="F64" s="5" t="s">
        <v>15</v>
      </c>
      <c r="G64" s="5">
        <v>3500</v>
      </c>
      <c r="H64" s="5">
        <v>55000</v>
      </c>
      <c r="I64" s="5" t="s">
        <v>16</v>
      </c>
      <c r="J64" s="5">
        <v>0</v>
      </c>
      <c r="K64" s="5">
        <v>690</v>
      </c>
      <c r="L64" s="5" t="s">
        <v>28</v>
      </c>
      <c r="M64" s="5" t="s">
        <v>81</v>
      </c>
      <c r="N64" s="5" t="s">
        <v>25</v>
      </c>
      <c r="O64" s="13">
        <v>7</v>
      </c>
    </row>
    <row r="65" spans="1:15" x14ac:dyDescent="0.3">
      <c r="A65" s="5">
        <v>64</v>
      </c>
      <c r="B65" s="5" t="s">
        <v>58</v>
      </c>
      <c r="C65" s="5" t="s">
        <v>41</v>
      </c>
      <c r="D65" s="5">
        <v>37</v>
      </c>
      <c r="E65" s="5" t="s">
        <v>14</v>
      </c>
      <c r="F65" s="5" t="s">
        <v>15</v>
      </c>
      <c r="G65" s="5">
        <v>10000</v>
      </c>
      <c r="H65" s="5">
        <v>67000</v>
      </c>
      <c r="I65" s="5" t="s">
        <v>23</v>
      </c>
      <c r="J65" s="5">
        <v>12000</v>
      </c>
      <c r="K65" s="5">
        <v>710</v>
      </c>
      <c r="L65" s="5" t="s">
        <v>31</v>
      </c>
      <c r="M65" s="5" t="s">
        <v>81</v>
      </c>
      <c r="N65" s="5" t="s">
        <v>18</v>
      </c>
      <c r="O65" s="13">
        <v>5</v>
      </c>
    </row>
    <row r="66" spans="1:15" x14ac:dyDescent="0.3">
      <c r="A66" s="5">
        <v>65</v>
      </c>
      <c r="B66" s="5" t="s">
        <v>48</v>
      </c>
      <c r="C66" s="5" t="s">
        <v>35</v>
      </c>
      <c r="D66" s="5">
        <v>34</v>
      </c>
      <c r="E66" s="5" t="s">
        <v>21</v>
      </c>
      <c r="F66" s="5" t="s">
        <v>15</v>
      </c>
      <c r="G66" s="5">
        <v>3000</v>
      </c>
      <c r="H66" s="5">
        <v>48000</v>
      </c>
      <c r="I66" s="5" t="s">
        <v>16</v>
      </c>
      <c r="J66" s="5">
        <v>0</v>
      </c>
      <c r="K66" s="5">
        <v>680</v>
      </c>
      <c r="L66" s="5" t="s">
        <v>17</v>
      </c>
      <c r="M66" s="5" t="s">
        <v>82</v>
      </c>
      <c r="N66" s="5" t="s">
        <v>25</v>
      </c>
      <c r="O66" s="13" t="s">
        <v>303</v>
      </c>
    </row>
    <row r="67" spans="1:15" x14ac:dyDescent="0.3">
      <c r="A67" s="5">
        <v>66</v>
      </c>
      <c r="B67" s="5" t="s">
        <v>34</v>
      </c>
      <c r="C67" s="5" t="s">
        <v>33</v>
      </c>
      <c r="D67" s="5">
        <v>45</v>
      </c>
      <c r="E67" s="5" t="s">
        <v>14</v>
      </c>
      <c r="F67" s="5" t="s">
        <v>15</v>
      </c>
      <c r="G67" s="5">
        <v>6000</v>
      </c>
      <c r="H67" s="5">
        <v>70000</v>
      </c>
      <c r="I67" s="5" t="s">
        <v>23</v>
      </c>
      <c r="J67" s="5">
        <v>15000</v>
      </c>
      <c r="K67" s="5">
        <v>690</v>
      </c>
      <c r="L67" s="5" t="s">
        <v>24</v>
      </c>
      <c r="M67" s="5" t="s">
        <v>82</v>
      </c>
      <c r="N67" s="5" t="s">
        <v>18</v>
      </c>
      <c r="O67" s="13">
        <v>8</v>
      </c>
    </row>
    <row r="68" spans="1:15" x14ac:dyDescent="0.3">
      <c r="A68" s="5">
        <v>67</v>
      </c>
      <c r="B68" s="5" t="s">
        <v>36</v>
      </c>
      <c r="C68" s="5" t="s">
        <v>37</v>
      </c>
      <c r="D68" s="5">
        <v>28</v>
      </c>
      <c r="E68" s="5" t="s">
        <v>21</v>
      </c>
      <c r="F68" s="5" t="s">
        <v>15</v>
      </c>
      <c r="G68" s="5">
        <v>5500</v>
      </c>
      <c r="H68" s="5">
        <v>62000</v>
      </c>
      <c r="I68" s="5" t="s">
        <v>16</v>
      </c>
      <c r="J68" s="5">
        <v>0</v>
      </c>
      <c r="K68" s="5">
        <v>700</v>
      </c>
      <c r="L68" s="5" t="s">
        <v>28</v>
      </c>
      <c r="M68" s="5" t="s">
        <v>82</v>
      </c>
      <c r="N68" s="5" t="s">
        <v>25</v>
      </c>
      <c r="O68" s="13">
        <v>4</v>
      </c>
    </row>
    <row r="69" spans="1:15" x14ac:dyDescent="0.3">
      <c r="A69" s="5">
        <v>68</v>
      </c>
      <c r="B69" s="5" t="s">
        <v>62</v>
      </c>
      <c r="C69" s="5" t="s">
        <v>61</v>
      </c>
      <c r="D69" s="5">
        <v>42</v>
      </c>
      <c r="E69" s="5" t="s">
        <v>14</v>
      </c>
      <c r="F69" s="5" t="s">
        <v>22</v>
      </c>
      <c r="G69" s="5">
        <v>8000</v>
      </c>
      <c r="H69" s="5">
        <v>73000</v>
      </c>
      <c r="I69" s="5" t="s">
        <v>23</v>
      </c>
      <c r="J69" s="5">
        <v>10000</v>
      </c>
      <c r="K69" s="5">
        <v>720</v>
      </c>
      <c r="L69" s="5" t="s">
        <v>31</v>
      </c>
      <c r="M69" s="5" t="s">
        <v>82</v>
      </c>
      <c r="N69" s="5" t="s">
        <v>18</v>
      </c>
      <c r="O69" s="13">
        <v>3</v>
      </c>
    </row>
    <row r="70" spans="1:15" x14ac:dyDescent="0.3">
      <c r="A70" s="5">
        <v>69</v>
      </c>
      <c r="B70" s="5" t="s">
        <v>26</v>
      </c>
      <c r="C70" s="5" t="s">
        <v>47</v>
      </c>
      <c r="D70" s="5">
        <v>31</v>
      </c>
      <c r="E70" s="5" t="s">
        <v>21</v>
      </c>
      <c r="F70" s="5" t="s">
        <v>15</v>
      </c>
      <c r="G70" s="5">
        <v>1500</v>
      </c>
      <c r="H70" s="5">
        <v>51000</v>
      </c>
      <c r="I70" s="5" t="s">
        <v>16</v>
      </c>
      <c r="J70" s="5">
        <v>0</v>
      </c>
      <c r="K70" s="5">
        <v>680</v>
      </c>
      <c r="L70" s="5" t="s">
        <v>17</v>
      </c>
      <c r="M70" s="5" t="s">
        <v>80</v>
      </c>
      <c r="N70" s="5" t="s">
        <v>25</v>
      </c>
      <c r="O70" s="13">
        <v>7</v>
      </c>
    </row>
    <row r="71" spans="1:15" x14ac:dyDescent="0.3">
      <c r="A71" s="5">
        <v>70</v>
      </c>
      <c r="B71" s="5" t="s">
        <v>38</v>
      </c>
      <c r="C71" s="5" t="s">
        <v>49</v>
      </c>
      <c r="D71" s="5">
        <v>29</v>
      </c>
      <c r="E71" s="5" t="s">
        <v>14</v>
      </c>
      <c r="F71" s="5" t="s">
        <v>22</v>
      </c>
      <c r="G71" s="5">
        <v>5000</v>
      </c>
      <c r="H71" s="5">
        <v>53000</v>
      </c>
      <c r="I71" s="5" t="s">
        <v>23</v>
      </c>
      <c r="J71" s="5">
        <v>7000</v>
      </c>
      <c r="K71" s="5">
        <v>690</v>
      </c>
      <c r="L71" s="5" t="s">
        <v>24</v>
      </c>
      <c r="M71" s="5" t="s">
        <v>80</v>
      </c>
      <c r="N71" s="5" t="s">
        <v>18</v>
      </c>
      <c r="O71" s="13">
        <v>12</v>
      </c>
    </row>
    <row r="72" spans="1:15" x14ac:dyDescent="0.3">
      <c r="A72" s="5">
        <v>71</v>
      </c>
      <c r="B72" s="5" t="s">
        <v>48</v>
      </c>
      <c r="C72" s="5" t="s">
        <v>30</v>
      </c>
      <c r="D72" s="5">
        <v>36</v>
      </c>
      <c r="E72" s="5" t="s">
        <v>21</v>
      </c>
      <c r="F72" s="5" t="s">
        <v>15</v>
      </c>
      <c r="G72" s="5">
        <v>6000</v>
      </c>
      <c r="H72" s="5">
        <v>67000</v>
      </c>
      <c r="I72" s="5" t="s">
        <v>16</v>
      </c>
      <c r="J72" s="5">
        <v>0</v>
      </c>
      <c r="K72" s="5">
        <v>710</v>
      </c>
      <c r="L72" s="5" t="s">
        <v>28</v>
      </c>
      <c r="M72" s="5" t="s">
        <v>80</v>
      </c>
      <c r="N72" s="5" t="s">
        <v>25</v>
      </c>
      <c r="O72" s="13">
        <v>11</v>
      </c>
    </row>
    <row r="73" spans="1:15" x14ac:dyDescent="0.3">
      <c r="A73" s="5">
        <v>72</v>
      </c>
      <c r="B73" s="5" t="s">
        <v>34</v>
      </c>
      <c r="C73" s="5" t="s">
        <v>27</v>
      </c>
      <c r="D73" s="5">
        <v>43</v>
      </c>
      <c r="E73" s="5" t="s">
        <v>14</v>
      </c>
      <c r="F73" s="5" t="s">
        <v>15</v>
      </c>
      <c r="G73" s="5">
        <v>4000</v>
      </c>
      <c r="H73" s="5">
        <v>46000</v>
      </c>
      <c r="I73" s="5" t="s">
        <v>23</v>
      </c>
      <c r="J73" s="5">
        <v>6000</v>
      </c>
      <c r="K73" s="5">
        <v>720</v>
      </c>
      <c r="L73" s="5" t="s">
        <v>31</v>
      </c>
      <c r="M73" s="5" t="s">
        <v>81</v>
      </c>
      <c r="N73" s="5" t="s">
        <v>18</v>
      </c>
      <c r="O73" s="13" t="s">
        <v>303</v>
      </c>
    </row>
    <row r="74" spans="1:15" x14ac:dyDescent="0.3">
      <c r="A74" s="5">
        <v>73</v>
      </c>
      <c r="B74" s="5" t="s">
        <v>36</v>
      </c>
      <c r="C74" s="5" t="s">
        <v>53</v>
      </c>
      <c r="D74" s="5">
        <v>27</v>
      </c>
      <c r="E74" s="5" t="s">
        <v>21</v>
      </c>
      <c r="F74" s="5" t="s">
        <v>15</v>
      </c>
      <c r="G74" s="5">
        <v>2500</v>
      </c>
      <c r="H74" s="5">
        <v>47000</v>
      </c>
      <c r="I74" s="5" t="s">
        <v>16</v>
      </c>
      <c r="J74" s="5">
        <v>0</v>
      </c>
      <c r="K74" s="5">
        <v>670</v>
      </c>
      <c r="L74" s="5" t="s">
        <v>17</v>
      </c>
      <c r="M74" s="5" t="s">
        <v>81</v>
      </c>
      <c r="N74" s="5" t="s">
        <v>25</v>
      </c>
      <c r="O74" s="13">
        <v>5</v>
      </c>
    </row>
    <row r="75" spans="1:15" x14ac:dyDescent="0.3">
      <c r="A75" s="5">
        <v>74</v>
      </c>
      <c r="B75" s="5" t="s">
        <v>62</v>
      </c>
      <c r="C75" s="5" t="s">
        <v>67</v>
      </c>
      <c r="D75" s="5">
        <v>39</v>
      </c>
      <c r="E75" s="5" t="s">
        <v>14</v>
      </c>
      <c r="F75" s="5" t="s">
        <v>22</v>
      </c>
      <c r="G75" s="5">
        <v>9000</v>
      </c>
      <c r="H75" s="5">
        <v>70000</v>
      </c>
      <c r="I75" s="5" t="s">
        <v>23</v>
      </c>
      <c r="J75" s="5">
        <v>12000</v>
      </c>
      <c r="K75" s="5">
        <v>700</v>
      </c>
      <c r="L75" s="5" t="s">
        <v>24</v>
      </c>
      <c r="M75" s="5" t="s">
        <v>81</v>
      </c>
      <c r="N75" s="5" t="s">
        <v>18</v>
      </c>
      <c r="O75" s="13" t="s">
        <v>303</v>
      </c>
    </row>
    <row r="76" spans="1:15" x14ac:dyDescent="0.3">
      <c r="A76" s="5">
        <v>75</v>
      </c>
      <c r="B76" s="5" t="s">
        <v>72</v>
      </c>
      <c r="C76" s="5" t="s">
        <v>45</v>
      </c>
      <c r="D76" s="5">
        <v>31</v>
      </c>
      <c r="E76" s="5" t="s">
        <v>21</v>
      </c>
      <c r="F76" s="5" t="s">
        <v>15</v>
      </c>
      <c r="G76" s="5">
        <v>5000</v>
      </c>
      <c r="H76" s="5">
        <v>56000</v>
      </c>
      <c r="I76" s="5" t="s">
        <v>16</v>
      </c>
      <c r="J76" s="5">
        <v>0</v>
      </c>
      <c r="K76" s="5">
        <v>680</v>
      </c>
      <c r="L76" s="5" t="s">
        <v>28</v>
      </c>
      <c r="M76" s="5" t="s">
        <v>82</v>
      </c>
      <c r="N76" s="5" t="s">
        <v>25</v>
      </c>
      <c r="O76" s="13">
        <v>11</v>
      </c>
    </row>
    <row r="77" spans="1:15" x14ac:dyDescent="0.3">
      <c r="A77" s="5">
        <v>76</v>
      </c>
      <c r="B77" s="5" t="s">
        <v>58</v>
      </c>
      <c r="C77" s="5" t="s">
        <v>47</v>
      </c>
      <c r="D77" s="5">
        <v>28</v>
      </c>
      <c r="E77" s="5" t="s">
        <v>14</v>
      </c>
      <c r="F77" s="5" t="s">
        <v>22</v>
      </c>
      <c r="G77" s="5">
        <v>2000</v>
      </c>
      <c r="H77" s="5">
        <v>47000</v>
      </c>
      <c r="I77" s="5" t="s">
        <v>23</v>
      </c>
      <c r="J77" s="5">
        <v>5000</v>
      </c>
      <c r="K77" s="5">
        <v>690</v>
      </c>
      <c r="L77" s="5" t="s">
        <v>31</v>
      </c>
      <c r="M77" s="5" t="s">
        <v>82</v>
      </c>
      <c r="N77" s="5" t="s">
        <v>18</v>
      </c>
      <c r="O77" s="13">
        <v>11</v>
      </c>
    </row>
    <row r="78" spans="1:15" x14ac:dyDescent="0.3">
      <c r="A78" s="5">
        <v>77</v>
      </c>
      <c r="B78" s="5" t="s">
        <v>48</v>
      </c>
      <c r="C78" s="5" t="s">
        <v>67</v>
      </c>
      <c r="D78" s="5">
        <v>40</v>
      </c>
      <c r="E78" s="5" t="s">
        <v>21</v>
      </c>
      <c r="F78" s="5" t="s">
        <v>15</v>
      </c>
      <c r="G78" s="5">
        <v>7000</v>
      </c>
      <c r="H78" s="5">
        <v>68000</v>
      </c>
      <c r="I78" s="5" t="s">
        <v>16</v>
      </c>
      <c r="J78" s="5">
        <v>0</v>
      </c>
      <c r="K78" s="5">
        <v>710</v>
      </c>
      <c r="L78" s="5" t="s">
        <v>17</v>
      </c>
      <c r="M78" s="5" t="s">
        <v>82</v>
      </c>
      <c r="N78" s="5" t="s">
        <v>25</v>
      </c>
      <c r="O78" s="13">
        <v>6</v>
      </c>
    </row>
    <row r="79" spans="1:15" x14ac:dyDescent="0.3">
      <c r="A79" s="5">
        <v>78</v>
      </c>
      <c r="B79" s="5" t="s">
        <v>42</v>
      </c>
      <c r="C79" s="5" t="s">
        <v>30</v>
      </c>
      <c r="D79" s="5">
        <v>36</v>
      </c>
      <c r="E79" s="5" t="s">
        <v>14</v>
      </c>
      <c r="F79" s="5" t="s">
        <v>22</v>
      </c>
      <c r="G79" s="5">
        <v>3000</v>
      </c>
      <c r="H79" s="5">
        <v>49000</v>
      </c>
      <c r="I79" s="5" t="s">
        <v>23</v>
      </c>
      <c r="J79" s="5">
        <v>6000</v>
      </c>
      <c r="K79" s="5">
        <v>700</v>
      </c>
      <c r="L79" s="5" t="s">
        <v>24</v>
      </c>
      <c r="M79" s="5" t="s">
        <v>80</v>
      </c>
      <c r="N79" s="5" t="s">
        <v>18</v>
      </c>
      <c r="O79" s="13">
        <v>6</v>
      </c>
    </row>
    <row r="80" spans="1:15" x14ac:dyDescent="0.3">
      <c r="A80" s="5">
        <v>79</v>
      </c>
      <c r="B80" s="5" t="s">
        <v>60</v>
      </c>
      <c r="C80" s="5" t="s">
        <v>61</v>
      </c>
      <c r="D80" s="5">
        <v>29</v>
      </c>
      <c r="E80" s="5" t="s">
        <v>21</v>
      </c>
      <c r="F80" s="5" t="s">
        <v>15</v>
      </c>
      <c r="G80" s="5">
        <v>2000</v>
      </c>
      <c r="H80" s="5">
        <v>45000</v>
      </c>
      <c r="I80" s="5" t="s">
        <v>16</v>
      </c>
      <c r="J80" s="5">
        <v>0</v>
      </c>
      <c r="K80" s="5">
        <v>670</v>
      </c>
      <c r="L80" s="5" t="s">
        <v>28</v>
      </c>
      <c r="M80" s="5" t="s">
        <v>80</v>
      </c>
      <c r="N80" s="5" t="s">
        <v>25</v>
      </c>
      <c r="O80" s="13">
        <v>5</v>
      </c>
    </row>
    <row r="81" spans="1:15" x14ac:dyDescent="0.3">
      <c r="A81" s="5">
        <v>80</v>
      </c>
      <c r="B81" s="5" t="s">
        <v>62</v>
      </c>
      <c r="C81" s="5" t="s">
        <v>45</v>
      </c>
      <c r="D81" s="5">
        <v>38</v>
      </c>
      <c r="E81" s="5" t="s">
        <v>14</v>
      </c>
      <c r="F81" s="5" t="s">
        <v>22</v>
      </c>
      <c r="G81" s="5">
        <v>6000</v>
      </c>
      <c r="H81" s="5">
        <v>71000</v>
      </c>
      <c r="I81" s="5" t="s">
        <v>23</v>
      </c>
      <c r="J81" s="5">
        <v>12000</v>
      </c>
      <c r="K81" s="5">
        <v>720</v>
      </c>
      <c r="L81" s="5" t="s">
        <v>31</v>
      </c>
      <c r="M81" s="5" t="s">
        <v>80</v>
      </c>
      <c r="N81" s="5" t="s">
        <v>18</v>
      </c>
      <c r="O81" s="13">
        <v>4</v>
      </c>
    </row>
    <row r="82" spans="1:15" x14ac:dyDescent="0.3">
      <c r="A82" s="5">
        <v>81</v>
      </c>
      <c r="B82" s="6" t="s">
        <v>38</v>
      </c>
      <c r="C82" s="6" t="s">
        <v>20</v>
      </c>
      <c r="D82" s="5">
        <v>34</v>
      </c>
      <c r="E82" s="5" t="s">
        <v>14</v>
      </c>
      <c r="F82" s="5" t="s">
        <v>15</v>
      </c>
      <c r="G82" s="5">
        <v>2500</v>
      </c>
      <c r="H82" s="5">
        <v>55000</v>
      </c>
      <c r="I82" s="5" t="s">
        <v>16</v>
      </c>
      <c r="J82" s="5">
        <v>0</v>
      </c>
      <c r="K82" s="5">
        <v>720</v>
      </c>
      <c r="L82" s="5" t="s">
        <v>17</v>
      </c>
      <c r="M82" s="5" t="s">
        <v>80</v>
      </c>
      <c r="N82" s="5" t="s">
        <v>18</v>
      </c>
      <c r="O82" s="13">
        <v>6</v>
      </c>
    </row>
    <row r="83" spans="1:15" x14ac:dyDescent="0.3">
      <c r="A83" s="5">
        <v>82</v>
      </c>
      <c r="B83" s="6" t="s">
        <v>101</v>
      </c>
      <c r="C83" s="6" t="s">
        <v>27</v>
      </c>
      <c r="D83" s="5">
        <v>29</v>
      </c>
      <c r="E83" s="5" t="s">
        <v>21</v>
      </c>
      <c r="F83" s="5" t="s">
        <v>22</v>
      </c>
      <c r="G83" s="5">
        <v>8000</v>
      </c>
      <c r="H83" s="5">
        <v>62000</v>
      </c>
      <c r="I83" s="5" t="s">
        <v>23</v>
      </c>
      <c r="J83" s="5">
        <v>15000</v>
      </c>
      <c r="K83" s="5">
        <v>680</v>
      </c>
      <c r="L83" s="5" t="s">
        <v>24</v>
      </c>
      <c r="M83" s="5" t="s">
        <v>81</v>
      </c>
      <c r="N83" s="5" t="s">
        <v>25</v>
      </c>
      <c r="O83" s="13">
        <v>5</v>
      </c>
    </row>
    <row r="84" spans="1:15" x14ac:dyDescent="0.3">
      <c r="A84" s="5">
        <v>82</v>
      </c>
      <c r="B84" s="6" t="s">
        <v>12</v>
      </c>
      <c r="C84" s="6" t="s">
        <v>30</v>
      </c>
      <c r="D84" s="5">
        <v>45</v>
      </c>
      <c r="E84" s="5" t="s">
        <v>21</v>
      </c>
      <c r="F84" s="5" t="s">
        <v>15</v>
      </c>
      <c r="G84" s="5">
        <v>12000</v>
      </c>
      <c r="H84" s="5">
        <v>75000</v>
      </c>
      <c r="I84" s="5" t="s">
        <v>16</v>
      </c>
      <c r="J84" s="5">
        <v>0</v>
      </c>
      <c r="K84" s="5">
        <v>750</v>
      </c>
      <c r="L84" s="5" t="s">
        <v>28</v>
      </c>
      <c r="M84" s="5" t="s">
        <v>82</v>
      </c>
      <c r="N84" s="5" t="s">
        <v>18</v>
      </c>
      <c r="O84" s="13">
        <v>14</v>
      </c>
    </row>
    <row r="85" spans="1:15" x14ac:dyDescent="0.3">
      <c r="A85" s="5">
        <v>84</v>
      </c>
      <c r="B85" s="6" t="s">
        <v>102</v>
      </c>
      <c r="C85" s="6" t="s">
        <v>103</v>
      </c>
      <c r="D85" s="5">
        <v>52</v>
      </c>
      <c r="E85" s="5" t="s">
        <v>14</v>
      </c>
      <c r="F85" s="5" t="s">
        <v>22</v>
      </c>
      <c r="G85" s="5">
        <v>3000</v>
      </c>
      <c r="H85" s="5">
        <v>48000</v>
      </c>
      <c r="I85" s="5" t="s">
        <v>23</v>
      </c>
      <c r="J85" s="5">
        <v>5000</v>
      </c>
      <c r="K85" s="5">
        <v>690</v>
      </c>
      <c r="L85" s="5" t="s">
        <v>31</v>
      </c>
      <c r="M85" s="5" t="s">
        <v>80</v>
      </c>
      <c r="N85" s="5" t="s">
        <v>18</v>
      </c>
      <c r="O85" s="13">
        <v>12</v>
      </c>
    </row>
    <row r="86" spans="1:15" x14ac:dyDescent="0.3">
      <c r="A86" s="5">
        <v>85</v>
      </c>
      <c r="B86" s="6" t="s">
        <v>104</v>
      </c>
      <c r="C86" s="6" t="s">
        <v>105</v>
      </c>
      <c r="D86" s="5">
        <v>37</v>
      </c>
      <c r="E86" s="5" t="s">
        <v>21</v>
      </c>
      <c r="F86" s="5" t="s">
        <v>15</v>
      </c>
      <c r="G86" s="5">
        <v>5000</v>
      </c>
      <c r="H86" s="5">
        <v>58000</v>
      </c>
      <c r="I86" s="5" t="s">
        <v>16</v>
      </c>
      <c r="J86" s="5">
        <v>0</v>
      </c>
      <c r="K86" s="5">
        <v>710</v>
      </c>
      <c r="L86" s="5" t="s">
        <v>17</v>
      </c>
      <c r="M86" s="5" t="s">
        <v>80</v>
      </c>
      <c r="N86" s="5" t="s">
        <v>25</v>
      </c>
      <c r="O86" s="13">
        <v>11</v>
      </c>
    </row>
    <row r="87" spans="1:15" x14ac:dyDescent="0.3">
      <c r="A87" s="5">
        <v>86</v>
      </c>
      <c r="B87" s="6" t="s">
        <v>106</v>
      </c>
      <c r="C87" s="6" t="s">
        <v>107</v>
      </c>
      <c r="D87" s="5">
        <v>30</v>
      </c>
      <c r="E87" s="5" t="s">
        <v>14</v>
      </c>
      <c r="F87" s="5" t="s">
        <v>22</v>
      </c>
      <c r="G87" s="5">
        <v>6000</v>
      </c>
      <c r="H87" s="5">
        <v>70000</v>
      </c>
      <c r="I87" s="5" t="s">
        <v>23</v>
      </c>
      <c r="J87" s="5">
        <v>20000</v>
      </c>
      <c r="K87" s="5">
        <v>700</v>
      </c>
      <c r="L87" s="5" t="s">
        <v>24</v>
      </c>
      <c r="M87" s="5" t="s">
        <v>80</v>
      </c>
      <c r="N87" s="5" t="s">
        <v>18</v>
      </c>
      <c r="O87" s="13">
        <v>8</v>
      </c>
    </row>
    <row r="88" spans="1:15" x14ac:dyDescent="0.3">
      <c r="A88" s="13">
        <f>ROW()-1</f>
        <v>87</v>
      </c>
      <c r="B88" s="6" t="s">
        <v>29</v>
      </c>
      <c r="C88" s="6" t="s">
        <v>33</v>
      </c>
      <c r="D88" s="5">
        <v>40</v>
      </c>
      <c r="E88" s="5" t="s">
        <v>21</v>
      </c>
      <c r="F88" s="5" t="s">
        <v>15</v>
      </c>
      <c r="G88" s="5">
        <v>15000</v>
      </c>
      <c r="H88" s="5">
        <v>82000</v>
      </c>
      <c r="I88" s="5" t="s">
        <v>16</v>
      </c>
      <c r="J88" s="5">
        <v>0</v>
      </c>
      <c r="K88" s="5">
        <v>730</v>
      </c>
      <c r="L88" s="5" t="s">
        <v>28</v>
      </c>
      <c r="M88" s="5" t="s">
        <v>80</v>
      </c>
      <c r="N88" s="5" t="s">
        <v>25</v>
      </c>
      <c r="O88" s="13">
        <v>4</v>
      </c>
    </row>
    <row r="89" spans="1:15" x14ac:dyDescent="0.3">
      <c r="A89" s="13">
        <f t="shared" ref="A89:A152" si="0">ROW()-1</f>
        <v>88</v>
      </c>
      <c r="B89" s="6" t="s">
        <v>108</v>
      </c>
      <c r="C89" s="6" t="s">
        <v>109</v>
      </c>
      <c r="D89" s="5">
        <v>25</v>
      </c>
      <c r="E89" s="5" t="s">
        <v>14</v>
      </c>
      <c r="F89" s="5" t="s">
        <v>22</v>
      </c>
      <c r="G89" s="5">
        <v>2000</v>
      </c>
      <c r="H89" s="5">
        <v>43000</v>
      </c>
      <c r="I89" s="5" t="s">
        <v>16</v>
      </c>
      <c r="J89" s="5">
        <v>0</v>
      </c>
      <c r="K89" s="5">
        <v>670</v>
      </c>
      <c r="L89" s="5" t="s">
        <v>31</v>
      </c>
      <c r="M89" s="5" t="s">
        <v>81</v>
      </c>
      <c r="N89" s="5" t="s">
        <v>18</v>
      </c>
      <c r="O89" s="13">
        <v>13</v>
      </c>
    </row>
    <row r="90" spans="1:15" ht="28.8" x14ac:dyDescent="0.3">
      <c r="A90" s="13">
        <f t="shared" si="0"/>
        <v>89</v>
      </c>
      <c r="B90" s="6" t="s">
        <v>34</v>
      </c>
      <c r="C90" s="6" t="s">
        <v>110</v>
      </c>
      <c r="D90" s="5">
        <v>31</v>
      </c>
      <c r="E90" s="5" t="s">
        <v>21</v>
      </c>
      <c r="F90" s="5" t="s">
        <v>15</v>
      </c>
      <c r="G90" s="5">
        <v>7000</v>
      </c>
      <c r="H90" s="5">
        <v>55000</v>
      </c>
      <c r="I90" s="5" t="s">
        <v>23</v>
      </c>
      <c r="J90" s="5">
        <v>10000</v>
      </c>
      <c r="K90" s="5">
        <v>720</v>
      </c>
      <c r="L90" s="5" t="s">
        <v>17</v>
      </c>
      <c r="M90" s="5" t="s">
        <v>81</v>
      </c>
      <c r="N90" s="5" t="s">
        <v>18</v>
      </c>
      <c r="O90" s="13">
        <v>7</v>
      </c>
    </row>
    <row r="91" spans="1:15" x14ac:dyDescent="0.3">
      <c r="A91" s="13">
        <f t="shared" si="0"/>
        <v>90</v>
      </c>
      <c r="B91" s="6" t="s">
        <v>111</v>
      </c>
      <c r="C91" s="6" t="s">
        <v>39</v>
      </c>
      <c r="D91" s="5">
        <v>44</v>
      </c>
      <c r="E91" s="5" t="s">
        <v>14</v>
      </c>
      <c r="F91" s="5" t="s">
        <v>22</v>
      </c>
      <c r="G91" s="5">
        <v>11000</v>
      </c>
      <c r="H91" s="5">
        <v>65000</v>
      </c>
      <c r="I91" s="5" t="s">
        <v>16</v>
      </c>
      <c r="J91" s="5">
        <v>0</v>
      </c>
      <c r="K91" s="5">
        <v>740</v>
      </c>
      <c r="L91" s="5" t="s">
        <v>24</v>
      </c>
      <c r="M91" s="5" t="s">
        <v>82</v>
      </c>
      <c r="N91" s="5" t="s">
        <v>25</v>
      </c>
      <c r="O91" s="13">
        <v>4</v>
      </c>
    </row>
    <row r="92" spans="1:15" x14ac:dyDescent="0.3">
      <c r="A92" s="13">
        <f t="shared" si="0"/>
        <v>91</v>
      </c>
      <c r="B92" s="6" t="s">
        <v>112</v>
      </c>
      <c r="C92" s="6" t="s">
        <v>35</v>
      </c>
      <c r="D92" s="5">
        <v>28</v>
      </c>
      <c r="E92" s="5" t="s">
        <v>21</v>
      </c>
      <c r="F92" s="5" t="s">
        <v>15</v>
      </c>
      <c r="G92" s="5">
        <v>4500</v>
      </c>
      <c r="H92" s="5">
        <v>47000</v>
      </c>
      <c r="I92" s="5" t="s">
        <v>16</v>
      </c>
      <c r="J92" s="5">
        <v>0</v>
      </c>
      <c r="K92" s="5">
        <v>690</v>
      </c>
      <c r="L92" s="5" t="s">
        <v>28</v>
      </c>
      <c r="M92" s="5" t="s">
        <v>80</v>
      </c>
      <c r="N92" s="5" t="s">
        <v>18</v>
      </c>
      <c r="O92" s="13">
        <v>14</v>
      </c>
    </row>
    <row r="93" spans="1:15" x14ac:dyDescent="0.3">
      <c r="A93" s="13">
        <f t="shared" si="0"/>
        <v>92</v>
      </c>
      <c r="B93" s="6" t="s">
        <v>113</v>
      </c>
      <c r="C93" s="6" t="s">
        <v>41</v>
      </c>
      <c r="D93" s="5">
        <v>39</v>
      </c>
      <c r="E93" s="5" t="s">
        <v>14</v>
      </c>
      <c r="F93" s="5" t="s">
        <v>22</v>
      </c>
      <c r="G93" s="5">
        <v>10000</v>
      </c>
      <c r="H93" s="5">
        <v>72000</v>
      </c>
      <c r="I93" s="5" t="s">
        <v>23</v>
      </c>
      <c r="J93" s="5">
        <v>12000</v>
      </c>
      <c r="K93" s="5">
        <v>700</v>
      </c>
      <c r="L93" s="5" t="s">
        <v>31</v>
      </c>
      <c r="M93" s="5" t="s">
        <v>82</v>
      </c>
      <c r="N93" s="5" t="s">
        <v>18</v>
      </c>
      <c r="O93" s="13">
        <v>5</v>
      </c>
    </row>
    <row r="94" spans="1:15" x14ac:dyDescent="0.3">
      <c r="A94" s="13">
        <f t="shared" si="0"/>
        <v>93</v>
      </c>
      <c r="B94" s="6" t="s">
        <v>114</v>
      </c>
      <c r="C94" s="6" t="s">
        <v>115</v>
      </c>
      <c r="D94" s="5">
        <v>26</v>
      </c>
      <c r="E94" s="5" t="s">
        <v>21</v>
      </c>
      <c r="F94" s="5" t="s">
        <v>15</v>
      </c>
      <c r="G94" s="5">
        <v>3500</v>
      </c>
      <c r="H94" s="5">
        <v>53000</v>
      </c>
      <c r="I94" s="5" t="s">
        <v>16</v>
      </c>
      <c r="J94" s="5">
        <v>0</v>
      </c>
      <c r="K94" s="5">
        <v>680</v>
      </c>
      <c r="L94" s="5" t="s">
        <v>17</v>
      </c>
      <c r="M94" s="5" t="s">
        <v>81</v>
      </c>
      <c r="N94" s="5" t="s">
        <v>25</v>
      </c>
      <c r="O94" s="13">
        <v>10</v>
      </c>
    </row>
    <row r="95" spans="1:15" x14ac:dyDescent="0.3">
      <c r="A95" s="13">
        <f t="shared" si="0"/>
        <v>94</v>
      </c>
      <c r="B95" s="6" t="s">
        <v>116</v>
      </c>
      <c r="C95" s="6" t="s">
        <v>43</v>
      </c>
      <c r="D95" s="5">
        <v>33</v>
      </c>
      <c r="E95" s="5" t="s">
        <v>14</v>
      </c>
      <c r="F95" s="5" t="s">
        <v>22</v>
      </c>
      <c r="G95" s="5">
        <v>8000</v>
      </c>
      <c r="H95" s="5">
        <v>60000</v>
      </c>
      <c r="I95" s="5" t="s">
        <v>23</v>
      </c>
      <c r="J95" s="5">
        <v>8000</v>
      </c>
      <c r="K95" s="5">
        <v>710</v>
      </c>
      <c r="L95" s="5" t="s">
        <v>24</v>
      </c>
      <c r="M95" s="5" t="s">
        <v>80</v>
      </c>
      <c r="N95" s="5" t="s">
        <v>18</v>
      </c>
      <c r="O95" s="13">
        <v>10</v>
      </c>
    </row>
    <row r="96" spans="1:15" ht="28.8" x14ac:dyDescent="0.3">
      <c r="A96" s="13">
        <f t="shared" si="0"/>
        <v>95</v>
      </c>
      <c r="B96" s="6" t="s">
        <v>117</v>
      </c>
      <c r="C96" s="6" t="s">
        <v>118</v>
      </c>
      <c r="D96" s="5">
        <v>46</v>
      </c>
      <c r="E96" s="5" t="s">
        <v>21</v>
      </c>
      <c r="F96" s="5" t="s">
        <v>15</v>
      </c>
      <c r="G96" s="5">
        <v>13000</v>
      </c>
      <c r="H96" s="5">
        <v>85000</v>
      </c>
      <c r="I96" s="5" t="s">
        <v>16</v>
      </c>
      <c r="J96" s="5">
        <v>0</v>
      </c>
      <c r="K96" s="5">
        <v>740</v>
      </c>
      <c r="L96" s="5" t="s">
        <v>28</v>
      </c>
      <c r="M96" s="5" t="s">
        <v>82</v>
      </c>
      <c r="N96" s="5" t="s">
        <v>25</v>
      </c>
      <c r="O96" s="13">
        <v>7</v>
      </c>
    </row>
    <row r="97" spans="1:15" x14ac:dyDescent="0.3">
      <c r="A97" s="13">
        <f t="shared" si="0"/>
        <v>96</v>
      </c>
      <c r="B97" s="6" t="s">
        <v>119</v>
      </c>
      <c r="C97" s="6" t="s">
        <v>120</v>
      </c>
      <c r="D97" s="5">
        <v>52</v>
      </c>
      <c r="E97" s="5" t="s">
        <v>14</v>
      </c>
      <c r="F97" s="5" t="s">
        <v>22</v>
      </c>
      <c r="G97" s="5">
        <v>4000</v>
      </c>
      <c r="H97" s="5">
        <v>49000</v>
      </c>
      <c r="I97" s="5" t="s">
        <v>23</v>
      </c>
      <c r="J97" s="5">
        <v>7000</v>
      </c>
      <c r="K97" s="5">
        <v>690</v>
      </c>
      <c r="L97" s="5" t="s">
        <v>31</v>
      </c>
      <c r="M97" s="5" t="s">
        <v>80</v>
      </c>
      <c r="N97" s="5" t="s">
        <v>18</v>
      </c>
      <c r="O97" s="13">
        <v>5</v>
      </c>
    </row>
    <row r="98" spans="1:15" x14ac:dyDescent="0.3">
      <c r="A98" s="13">
        <f t="shared" si="0"/>
        <v>97</v>
      </c>
      <c r="B98" s="6" t="s">
        <v>43</v>
      </c>
      <c r="C98" s="6" t="s">
        <v>121</v>
      </c>
      <c r="D98" s="5">
        <v>24</v>
      </c>
      <c r="E98" s="5" t="s">
        <v>14</v>
      </c>
      <c r="F98" s="5" t="s">
        <v>15</v>
      </c>
      <c r="G98" s="5">
        <v>2200</v>
      </c>
      <c r="H98" s="5">
        <v>45000</v>
      </c>
      <c r="I98" s="5" t="s">
        <v>16</v>
      </c>
      <c r="J98" s="5">
        <v>0</v>
      </c>
      <c r="K98" s="5">
        <v>670</v>
      </c>
      <c r="L98" s="5" t="s">
        <v>17</v>
      </c>
      <c r="M98" s="5" t="s">
        <v>81</v>
      </c>
      <c r="N98" s="5" t="s">
        <v>25</v>
      </c>
      <c r="O98" s="13">
        <v>15</v>
      </c>
    </row>
    <row r="99" spans="1:15" x14ac:dyDescent="0.3">
      <c r="A99" s="13">
        <f t="shared" si="0"/>
        <v>98</v>
      </c>
      <c r="B99" s="6" t="s">
        <v>32</v>
      </c>
      <c r="C99" s="6" t="s">
        <v>122</v>
      </c>
      <c r="D99" s="5">
        <v>38</v>
      </c>
      <c r="E99" s="5" t="s">
        <v>14</v>
      </c>
      <c r="F99" s="5" t="s">
        <v>22</v>
      </c>
      <c r="G99" s="5">
        <v>15000</v>
      </c>
      <c r="H99" s="5">
        <v>77000</v>
      </c>
      <c r="I99" s="5" t="s">
        <v>23</v>
      </c>
      <c r="J99" s="5">
        <v>15000</v>
      </c>
      <c r="K99" s="5">
        <v>720</v>
      </c>
      <c r="L99" s="5" t="s">
        <v>24</v>
      </c>
      <c r="M99" s="5" t="s">
        <v>82</v>
      </c>
      <c r="N99" s="5" t="s">
        <v>18</v>
      </c>
      <c r="O99" s="13">
        <v>4</v>
      </c>
    </row>
    <row r="100" spans="1:15" ht="28.8" x14ac:dyDescent="0.3">
      <c r="A100" s="13">
        <f t="shared" si="0"/>
        <v>99</v>
      </c>
      <c r="B100" s="6" t="s">
        <v>123</v>
      </c>
      <c r="C100" s="6" t="s">
        <v>78</v>
      </c>
      <c r="D100" s="5">
        <v>27</v>
      </c>
      <c r="E100" s="5" t="s">
        <v>21</v>
      </c>
      <c r="F100" s="5" t="s">
        <v>15</v>
      </c>
      <c r="G100" s="5">
        <v>4000</v>
      </c>
      <c r="H100" s="5">
        <v>50000</v>
      </c>
      <c r="I100" s="5" t="s">
        <v>16</v>
      </c>
      <c r="J100" s="5">
        <v>0</v>
      </c>
      <c r="K100" s="5">
        <v>680</v>
      </c>
      <c r="L100" s="5" t="s">
        <v>28</v>
      </c>
      <c r="M100" s="5" t="s">
        <v>80</v>
      </c>
      <c r="N100" s="5" t="s">
        <v>25</v>
      </c>
      <c r="O100" s="13">
        <v>15</v>
      </c>
    </row>
    <row r="101" spans="1:15" x14ac:dyDescent="0.3">
      <c r="A101" s="13">
        <f t="shared" si="0"/>
        <v>100</v>
      </c>
      <c r="B101" s="6" t="s">
        <v>124</v>
      </c>
      <c r="C101" s="6" t="s">
        <v>45</v>
      </c>
      <c r="D101" s="5">
        <v>41</v>
      </c>
      <c r="E101" s="5" t="s">
        <v>14</v>
      </c>
      <c r="F101" s="5" t="s">
        <v>22</v>
      </c>
      <c r="G101" s="5">
        <v>9000</v>
      </c>
      <c r="H101" s="5">
        <v>69000</v>
      </c>
      <c r="I101" s="5" t="s">
        <v>23</v>
      </c>
      <c r="J101" s="5">
        <v>12000</v>
      </c>
      <c r="K101" s="5">
        <v>700</v>
      </c>
      <c r="L101" s="5" t="s">
        <v>31</v>
      </c>
      <c r="M101" s="5" t="s">
        <v>82</v>
      </c>
      <c r="N101" s="5" t="s">
        <v>18</v>
      </c>
      <c r="O101" s="13" t="s">
        <v>303</v>
      </c>
    </row>
    <row r="102" spans="1:15" ht="28.8" x14ac:dyDescent="0.3">
      <c r="A102" s="13">
        <f t="shared" si="0"/>
        <v>101</v>
      </c>
      <c r="B102" s="6" t="s">
        <v>125</v>
      </c>
      <c r="C102" s="6" t="s">
        <v>37</v>
      </c>
      <c r="D102" s="5">
        <v>32</v>
      </c>
      <c r="E102" s="5" t="s">
        <v>21</v>
      </c>
      <c r="F102" s="5" t="s">
        <v>15</v>
      </c>
      <c r="G102" s="5">
        <v>5500</v>
      </c>
      <c r="H102" s="5">
        <v>54000</v>
      </c>
      <c r="I102" s="5" t="s">
        <v>16</v>
      </c>
      <c r="J102" s="5">
        <v>0</v>
      </c>
      <c r="K102" s="5">
        <v>710</v>
      </c>
      <c r="L102" s="5" t="s">
        <v>17</v>
      </c>
      <c r="M102" s="5" t="s">
        <v>80</v>
      </c>
      <c r="N102" s="5" t="s">
        <v>25</v>
      </c>
      <c r="O102" s="13">
        <v>14</v>
      </c>
    </row>
    <row r="103" spans="1:15" x14ac:dyDescent="0.3">
      <c r="A103" s="13">
        <f t="shared" si="0"/>
        <v>102</v>
      </c>
      <c r="B103" s="6" t="s">
        <v>126</v>
      </c>
      <c r="C103" s="6" t="s">
        <v>47</v>
      </c>
      <c r="D103" s="5">
        <v>47</v>
      </c>
      <c r="E103" s="5" t="s">
        <v>14</v>
      </c>
      <c r="F103" s="5" t="s">
        <v>22</v>
      </c>
      <c r="G103" s="5">
        <v>7000</v>
      </c>
      <c r="H103" s="5">
        <v>74000</v>
      </c>
      <c r="I103" s="5" t="s">
        <v>23</v>
      </c>
      <c r="J103" s="5">
        <v>10000</v>
      </c>
      <c r="K103" s="5">
        <v>690</v>
      </c>
      <c r="L103" s="5" t="s">
        <v>24</v>
      </c>
      <c r="M103" s="5" t="s">
        <v>81</v>
      </c>
      <c r="N103" s="5" t="s">
        <v>18</v>
      </c>
      <c r="O103" s="13">
        <v>8</v>
      </c>
    </row>
    <row r="104" spans="1:15" x14ac:dyDescent="0.3">
      <c r="A104" s="13">
        <f t="shared" si="0"/>
        <v>103</v>
      </c>
      <c r="B104" s="6" t="s">
        <v>54</v>
      </c>
      <c r="C104" s="6" t="s">
        <v>49</v>
      </c>
      <c r="D104" s="5">
        <v>35</v>
      </c>
      <c r="E104" s="5" t="s">
        <v>21</v>
      </c>
      <c r="F104" s="5" t="s">
        <v>15</v>
      </c>
      <c r="G104" s="5">
        <v>6000</v>
      </c>
      <c r="H104" s="5">
        <v>68000</v>
      </c>
      <c r="I104" s="5" t="s">
        <v>16</v>
      </c>
      <c r="J104" s="5">
        <v>0</v>
      </c>
      <c r="K104" s="5">
        <v>720</v>
      </c>
      <c r="L104" s="5" t="s">
        <v>28</v>
      </c>
      <c r="M104" s="5" t="s">
        <v>81</v>
      </c>
      <c r="N104" s="5" t="s">
        <v>25</v>
      </c>
      <c r="O104" s="13">
        <v>15</v>
      </c>
    </row>
    <row r="105" spans="1:15" x14ac:dyDescent="0.3">
      <c r="A105" s="13">
        <f t="shared" si="0"/>
        <v>104</v>
      </c>
      <c r="B105" s="6" t="s">
        <v>127</v>
      </c>
      <c r="C105" s="6" t="s">
        <v>51</v>
      </c>
      <c r="D105" s="5">
        <v>29</v>
      </c>
      <c r="E105" s="5" t="s">
        <v>14</v>
      </c>
      <c r="F105" s="5" t="s">
        <v>22</v>
      </c>
      <c r="G105" s="5">
        <v>2500</v>
      </c>
      <c r="H105" s="5">
        <v>45000</v>
      </c>
      <c r="I105" s="5" t="s">
        <v>23</v>
      </c>
      <c r="J105" s="5">
        <v>5000</v>
      </c>
      <c r="K105" s="5">
        <v>670</v>
      </c>
      <c r="L105" s="5" t="s">
        <v>31</v>
      </c>
      <c r="M105" s="5" t="s">
        <v>81</v>
      </c>
      <c r="N105" s="5" t="s">
        <v>18</v>
      </c>
      <c r="O105" s="13">
        <v>9</v>
      </c>
    </row>
    <row r="106" spans="1:15" x14ac:dyDescent="0.3">
      <c r="A106" s="13">
        <f t="shared" si="0"/>
        <v>105</v>
      </c>
      <c r="B106" s="6" t="s">
        <v>128</v>
      </c>
      <c r="C106" s="6" t="s">
        <v>129</v>
      </c>
      <c r="D106" s="5">
        <v>42</v>
      </c>
      <c r="E106" s="5" t="s">
        <v>21</v>
      </c>
      <c r="F106" s="5" t="s">
        <v>15</v>
      </c>
      <c r="G106" s="5">
        <v>11000</v>
      </c>
      <c r="H106" s="5">
        <v>80000</v>
      </c>
      <c r="I106" s="5" t="s">
        <v>16</v>
      </c>
      <c r="J106" s="5">
        <v>0</v>
      </c>
      <c r="K106" s="5">
        <v>740</v>
      </c>
      <c r="L106" s="5" t="s">
        <v>17</v>
      </c>
      <c r="M106" s="5" t="s">
        <v>82</v>
      </c>
      <c r="N106" s="5" t="s">
        <v>25</v>
      </c>
      <c r="O106" s="13">
        <v>4</v>
      </c>
    </row>
    <row r="107" spans="1:15" x14ac:dyDescent="0.3">
      <c r="A107" s="13">
        <f t="shared" si="0"/>
        <v>106</v>
      </c>
      <c r="B107" s="6" t="s">
        <v>130</v>
      </c>
      <c r="C107" s="6" t="s">
        <v>53</v>
      </c>
      <c r="D107" s="5">
        <v>50</v>
      </c>
      <c r="E107" s="5" t="s">
        <v>14</v>
      </c>
      <c r="F107" s="5" t="s">
        <v>22</v>
      </c>
      <c r="G107" s="5">
        <v>3000</v>
      </c>
      <c r="H107" s="5">
        <v>47000</v>
      </c>
      <c r="I107" s="5" t="s">
        <v>23</v>
      </c>
      <c r="J107" s="5">
        <v>8000</v>
      </c>
      <c r="K107" s="5">
        <v>680</v>
      </c>
      <c r="L107" s="5" t="s">
        <v>24</v>
      </c>
      <c r="M107" s="5" t="s">
        <v>82</v>
      </c>
      <c r="N107" s="5" t="s">
        <v>18</v>
      </c>
      <c r="O107" s="13">
        <v>13</v>
      </c>
    </row>
    <row r="108" spans="1:15" x14ac:dyDescent="0.3">
      <c r="A108" s="13">
        <f t="shared" si="0"/>
        <v>107</v>
      </c>
      <c r="B108" s="6" t="s">
        <v>131</v>
      </c>
      <c r="C108" s="6" t="s">
        <v>132</v>
      </c>
      <c r="D108" s="5">
        <v>28</v>
      </c>
      <c r="E108" s="5" t="s">
        <v>21</v>
      </c>
      <c r="F108" s="5" t="s">
        <v>15</v>
      </c>
      <c r="G108" s="5">
        <v>4000</v>
      </c>
      <c r="H108" s="5">
        <v>53000</v>
      </c>
      <c r="I108" s="5" t="s">
        <v>16</v>
      </c>
      <c r="J108" s="5">
        <v>0</v>
      </c>
      <c r="K108" s="5">
        <v>690</v>
      </c>
      <c r="L108" s="5" t="s">
        <v>28</v>
      </c>
      <c r="M108" s="5" t="s">
        <v>80</v>
      </c>
      <c r="N108" s="5" t="s">
        <v>25</v>
      </c>
      <c r="O108" s="13">
        <v>5</v>
      </c>
    </row>
    <row r="109" spans="1:15" x14ac:dyDescent="0.3">
      <c r="A109" s="13">
        <f t="shared" si="0"/>
        <v>108</v>
      </c>
      <c r="B109" s="6" t="s">
        <v>133</v>
      </c>
      <c r="C109" s="6" t="s">
        <v>55</v>
      </c>
      <c r="D109" s="5">
        <v>36</v>
      </c>
      <c r="E109" s="5" t="s">
        <v>14</v>
      </c>
      <c r="F109" s="5" t="s">
        <v>22</v>
      </c>
      <c r="G109" s="5">
        <v>9000</v>
      </c>
      <c r="H109" s="5">
        <v>71000</v>
      </c>
      <c r="I109" s="5" t="s">
        <v>23</v>
      </c>
      <c r="J109" s="5">
        <v>13000</v>
      </c>
      <c r="K109" s="5">
        <v>700</v>
      </c>
      <c r="L109" s="5" t="s">
        <v>31</v>
      </c>
      <c r="M109" s="5" t="s">
        <v>81</v>
      </c>
      <c r="N109" s="5" t="s">
        <v>18</v>
      </c>
      <c r="O109" s="13">
        <v>11</v>
      </c>
    </row>
    <row r="110" spans="1:15" x14ac:dyDescent="0.3">
      <c r="A110" s="13">
        <f t="shared" si="0"/>
        <v>109</v>
      </c>
      <c r="B110" s="6" t="s">
        <v>134</v>
      </c>
      <c r="C110" s="6" t="s">
        <v>59</v>
      </c>
      <c r="D110" s="5">
        <v>41</v>
      </c>
      <c r="E110" s="5" t="s">
        <v>21</v>
      </c>
      <c r="F110" s="5" t="s">
        <v>15</v>
      </c>
      <c r="G110" s="5">
        <v>8000</v>
      </c>
      <c r="H110" s="5">
        <v>67000</v>
      </c>
      <c r="I110" s="5" t="s">
        <v>16</v>
      </c>
      <c r="J110" s="5">
        <v>0</v>
      </c>
      <c r="K110" s="5">
        <v>710</v>
      </c>
      <c r="L110" s="5" t="s">
        <v>17</v>
      </c>
      <c r="M110" s="5" t="s">
        <v>82</v>
      </c>
      <c r="N110" s="5" t="s">
        <v>25</v>
      </c>
      <c r="O110" s="13">
        <v>4</v>
      </c>
    </row>
    <row r="111" spans="1:15" x14ac:dyDescent="0.3">
      <c r="A111" s="13">
        <f t="shared" si="0"/>
        <v>110</v>
      </c>
      <c r="B111" s="6" t="s">
        <v>135</v>
      </c>
      <c r="C111" s="6" t="s">
        <v>57</v>
      </c>
      <c r="D111" s="5">
        <v>30</v>
      </c>
      <c r="E111" s="5" t="s">
        <v>14</v>
      </c>
      <c r="F111" s="5" t="s">
        <v>22</v>
      </c>
      <c r="G111" s="5">
        <v>5000</v>
      </c>
      <c r="H111" s="5">
        <v>55000</v>
      </c>
      <c r="I111" s="5" t="s">
        <v>23</v>
      </c>
      <c r="J111" s="5">
        <v>7000</v>
      </c>
      <c r="K111" s="5">
        <v>690</v>
      </c>
      <c r="L111" s="5" t="s">
        <v>24</v>
      </c>
      <c r="M111" s="5" t="s">
        <v>82</v>
      </c>
      <c r="N111" s="5" t="s">
        <v>18</v>
      </c>
      <c r="O111" s="13">
        <v>14</v>
      </c>
    </row>
    <row r="112" spans="1:15" x14ac:dyDescent="0.3">
      <c r="A112" s="13">
        <f t="shared" si="0"/>
        <v>111</v>
      </c>
      <c r="B112" s="6" t="s">
        <v>136</v>
      </c>
      <c r="C112" s="6" t="s">
        <v>61</v>
      </c>
      <c r="D112" s="5">
        <v>29</v>
      </c>
      <c r="E112" s="5" t="s">
        <v>21</v>
      </c>
      <c r="F112" s="5" t="s">
        <v>15</v>
      </c>
      <c r="G112" s="5">
        <v>3000</v>
      </c>
      <c r="H112" s="5">
        <v>48000</v>
      </c>
      <c r="I112" s="5" t="s">
        <v>16</v>
      </c>
      <c r="J112" s="5">
        <v>0</v>
      </c>
      <c r="K112" s="5">
        <v>670</v>
      </c>
      <c r="L112" s="5" t="s">
        <v>28</v>
      </c>
      <c r="M112" s="5" t="s">
        <v>80</v>
      </c>
      <c r="N112" s="5" t="s">
        <v>25</v>
      </c>
      <c r="O112" s="13">
        <v>7</v>
      </c>
    </row>
    <row r="113" spans="1:15" x14ac:dyDescent="0.3">
      <c r="A113" s="13">
        <f t="shared" si="0"/>
        <v>112</v>
      </c>
      <c r="B113" s="6" t="s">
        <v>137</v>
      </c>
      <c r="C113" s="6" t="s">
        <v>138</v>
      </c>
      <c r="D113" s="5">
        <v>34</v>
      </c>
      <c r="E113" s="5" t="s">
        <v>14</v>
      </c>
      <c r="F113" s="5" t="s">
        <v>22</v>
      </c>
      <c r="G113" s="5">
        <v>11000</v>
      </c>
      <c r="H113" s="5">
        <v>62000</v>
      </c>
      <c r="I113" s="5" t="s">
        <v>23</v>
      </c>
      <c r="J113" s="5">
        <v>12000</v>
      </c>
      <c r="K113" s="5">
        <v>720</v>
      </c>
      <c r="L113" s="5" t="s">
        <v>31</v>
      </c>
      <c r="M113" s="5" t="s">
        <v>80</v>
      </c>
      <c r="N113" s="5" t="s">
        <v>18</v>
      </c>
      <c r="O113" s="13">
        <v>6</v>
      </c>
    </row>
    <row r="114" spans="1:15" x14ac:dyDescent="0.3">
      <c r="A114" s="13">
        <f t="shared" si="0"/>
        <v>113</v>
      </c>
      <c r="B114" s="6" t="s">
        <v>139</v>
      </c>
      <c r="C114" s="6" t="s">
        <v>63</v>
      </c>
      <c r="D114" s="5">
        <v>37</v>
      </c>
      <c r="E114" s="5" t="s">
        <v>21</v>
      </c>
      <c r="F114" s="5" t="s">
        <v>15</v>
      </c>
      <c r="G114" s="5">
        <v>5500</v>
      </c>
      <c r="H114" s="5">
        <v>69000</v>
      </c>
      <c r="I114" s="5" t="s">
        <v>16</v>
      </c>
      <c r="J114" s="5">
        <v>0</v>
      </c>
      <c r="K114" s="5">
        <v>710</v>
      </c>
      <c r="L114" s="5" t="s">
        <v>17</v>
      </c>
      <c r="M114" s="5" t="s">
        <v>80</v>
      </c>
      <c r="N114" s="5" t="s">
        <v>25</v>
      </c>
      <c r="O114" s="13">
        <v>4</v>
      </c>
    </row>
    <row r="115" spans="1:15" x14ac:dyDescent="0.3">
      <c r="A115" s="13">
        <f t="shared" si="0"/>
        <v>114</v>
      </c>
      <c r="B115" s="6" t="s">
        <v>140</v>
      </c>
      <c r="C115" s="6" t="s">
        <v>65</v>
      </c>
      <c r="D115" s="5">
        <v>45</v>
      </c>
      <c r="E115" s="5" t="s">
        <v>14</v>
      </c>
      <c r="F115" s="5" t="s">
        <v>15</v>
      </c>
      <c r="G115" s="5">
        <v>7000</v>
      </c>
      <c r="H115" s="5">
        <v>74000</v>
      </c>
      <c r="I115" s="5" t="s">
        <v>23</v>
      </c>
      <c r="J115" s="5">
        <v>15000</v>
      </c>
      <c r="K115" s="5">
        <v>680</v>
      </c>
      <c r="L115" s="5" t="s">
        <v>24</v>
      </c>
      <c r="M115" s="5" t="s">
        <v>80</v>
      </c>
      <c r="N115" s="5" t="s">
        <v>18</v>
      </c>
      <c r="O115" s="13">
        <v>7</v>
      </c>
    </row>
    <row r="116" spans="1:15" x14ac:dyDescent="0.3">
      <c r="A116" s="13">
        <f t="shared" si="0"/>
        <v>115</v>
      </c>
      <c r="B116" s="6" t="s">
        <v>141</v>
      </c>
      <c r="C116" s="6" t="s">
        <v>69</v>
      </c>
      <c r="D116" s="5">
        <v>40</v>
      </c>
      <c r="E116" s="5" t="s">
        <v>21</v>
      </c>
      <c r="F116" s="5" t="s">
        <v>15</v>
      </c>
      <c r="G116" s="5">
        <v>2000</v>
      </c>
      <c r="H116" s="5">
        <v>50000</v>
      </c>
      <c r="I116" s="5" t="s">
        <v>16</v>
      </c>
      <c r="J116" s="5">
        <v>0</v>
      </c>
      <c r="K116" s="5">
        <v>720</v>
      </c>
      <c r="L116" s="5" t="s">
        <v>28</v>
      </c>
      <c r="M116" s="5" t="s">
        <v>80</v>
      </c>
      <c r="N116" s="5" t="s">
        <v>25</v>
      </c>
      <c r="O116" s="13">
        <v>13</v>
      </c>
    </row>
    <row r="117" spans="1:15" x14ac:dyDescent="0.3">
      <c r="A117" s="13">
        <f t="shared" si="0"/>
        <v>116</v>
      </c>
      <c r="B117" s="6" t="s">
        <v>142</v>
      </c>
      <c r="C117" s="6" t="s">
        <v>67</v>
      </c>
      <c r="D117" s="5">
        <v>27</v>
      </c>
      <c r="E117" s="5" t="s">
        <v>14</v>
      </c>
      <c r="F117" s="5" t="s">
        <v>22</v>
      </c>
      <c r="G117" s="5">
        <v>6000</v>
      </c>
      <c r="H117" s="5">
        <v>55000</v>
      </c>
      <c r="I117" s="5" t="s">
        <v>23</v>
      </c>
      <c r="J117" s="5">
        <v>10000</v>
      </c>
      <c r="K117" s="5">
        <v>690</v>
      </c>
      <c r="L117" s="5" t="s">
        <v>31</v>
      </c>
      <c r="M117" s="5" t="s">
        <v>80</v>
      </c>
      <c r="N117" s="5" t="s">
        <v>18</v>
      </c>
      <c r="O117" s="13">
        <v>4</v>
      </c>
    </row>
    <row r="118" spans="1:15" x14ac:dyDescent="0.3">
      <c r="A118" s="13">
        <f t="shared" si="0"/>
        <v>117</v>
      </c>
      <c r="B118" s="6" t="s">
        <v>143</v>
      </c>
      <c r="C118" s="6" t="s">
        <v>144</v>
      </c>
      <c r="D118" s="5">
        <v>31</v>
      </c>
      <c r="E118" s="5" t="s">
        <v>21</v>
      </c>
      <c r="F118" s="5" t="s">
        <v>15</v>
      </c>
      <c r="G118" s="5">
        <v>3500</v>
      </c>
      <c r="H118" s="5">
        <v>62000</v>
      </c>
      <c r="I118" s="5" t="s">
        <v>16</v>
      </c>
      <c r="J118" s="5">
        <v>0</v>
      </c>
      <c r="K118" s="5">
        <v>680</v>
      </c>
      <c r="L118" s="5" t="s">
        <v>17</v>
      </c>
      <c r="M118" s="5" t="s">
        <v>82</v>
      </c>
      <c r="N118" s="5" t="s">
        <v>25</v>
      </c>
      <c r="O118" s="13">
        <v>15</v>
      </c>
    </row>
    <row r="119" spans="1:15" x14ac:dyDescent="0.3">
      <c r="A119" s="13">
        <f t="shared" si="0"/>
        <v>118</v>
      </c>
      <c r="B119" s="6" t="s">
        <v>145</v>
      </c>
      <c r="C119" s="6" t="s">
        <v>71</v>
      </c>
      <c r="D119" s="5">
        <v>53</v>
      </c>
      <c r="E119" s="5" t="s">
        <v>14</v>
      </c>
      <c r="F119" s="5" t="s">
        <v>22</v>
      </c>
      <c r="G119" s="5">
        <v>4000</v>
      </c>
      <c r="H119" s="5">
        <v>48000</v>
      </c>
      <c r="I119" s="5" t="s">
        <v>23</v>
      </c>
      <c r="J119" s="5">
        <v>5000</v>
      </c>
      <c r="K119" s="5">
        <v>710</v>
      </c>
      <c r="L119" s="5" t="s">
        <v>24</v>
      </c>
      <c r="M119" s="5" t="s">
        <v>82</v>
      </c>
      <c r="N119" s="5" t="s">
        <v>18</v>
      </c>
      <c r="O119" s="13">
        <v>4</v>
      </c>
    </row>
    <row r="120" spans="1:15" x14ac:dyDescent="0.3">
      <c r="A120" s="13">
        <f t="shared" si="0"/>
        <v>119</v>
      </c>
      <c r="B120" s="6" t="s">
        <v>146</v>
      </c>
      <c r="C120" s="6" t="s">
        <v>73</v>
      </c>
      <c r="D120" s="5">
        <v>28</v>
      </c>
      <c r="E120" s="5" t="s">
        <v>21</v>
      </c>
      <c r="F120" s="5" t="s">
        <v>15</v>
      </c>
      <c r="G120" s="5">
        <v>5500</v>
      </c>
      <c r="H120" s="5">
        <v>59000</v>
      </c>
      <c r="I120" s="5" t="s">
        <v>16</v>
      </c>
      <c r="J120" s="5">
        <v>0</v>
      </c>
      <c r="K120" s="5">
        <v>700</v>
      </c>
      <c r="L120" s="5" t="s">
        <v>28</v>
      </c>
      <c r="M120" s="5" t="s">
        <v>82</v>
      </c>
      <c r="N120" s="5" t="s">
        <v>25</v>
      </c>
      <c r="O120" s="13">
        <v>15</v>
      </c>
    </row>
    <row r="121" spans="1:15" x14ac:dyDescent="0.3">
      <c r="A121" s="13">
        <f t="shared" si="0"/>
        <v>120</v>
      </c>
      <c r="B121" s="6" t="s">
        <v>26</v>
      </c>
      <c r="C121" s="6" t="s">
        <v>74</v>
      </c>
      <c r="D121" s="5">
        <v>46</v>
      </c>
      <c r="E121" s="5" t="s">
        <v>14</v>
      </c>
      <c r="F121" s="5" t="s">
        <v>22</v>
      </c>
      <c r="G121" s="5">
        <v>9000</v>
      </c>
      <c r="H121" s="5">
        <v>73000</v>
      </c>
      <c r="I121" s="5" t="s">
        <v>23</v>
      </c>
      <c r="J121" s="5">
        <v>13000</v>
      </c>
      <c r="K121" s="5">
        <v>720</v>
      </c>
      <c r="L121" s="5" t="s">
        <v>31</v>
      </c>
      <c r="M121" s="5" t="s">
        <v>82</v>
      </c>
      <c r="N121" s="5" t="s">
        <v>18</v>
      </c>
      <c r="O121" s="13">
        <v>14</v>
      </c>
    </row>
    <row r="122" spans="1:15" x14ac:dyDescent="0.3">
      <c r="A122" s="13">
        <f t="shared" si="0"/>
        <v>121</v>
      </c>
      <c r="B122" s="6" t="s">
        <v>147</v>
      </c>
      <c r="C122" s="6" t="s">
        <v>132</v>
      </c>
      <c r="D122" s="5">
        <v>39</v>
      </c>
      <c r="E122" s="5" t="s">
        <v>21</v>
      </c>
      <c r="F122" s="5" t="s">
        <v>15</v>
      </c>
      <c r="G122" s="5">
        <v>4000</v>
      </c>
      <c r="H122" s="5">
        <v>65000</v>
      </c>
      <c r="I122" s="5" t="s">
        <v>16</v>
      </c>
      <c r="J122" s="5">
        <v>0</v>
      </c>
      <c r="K122" s="5">
        <v>680</v>
      </c>
      <c r="L122" s="5" t="s">
        <v>17</v>
      </c>
      <c r="M122" s="5" t="s">
        <v>82</v>
      </c>
      <c r="N122" s="5" t="s">
        <v>25</v>
      </c>
      <c r="O122" s="13">
        <v>10</v>
      </c>
    </row>
    <row r="123" spans="1:15" x14ac:dyDescent="0.3">
      <c r="A123" s="13">
        <f t="shared" si="0"/>
        <v>122</v>
      </c>
      <c r="B123" s="6" t="s">
        <v>148</v>
      </c>
      <c r="C123" s="6" t="s">
        <v>76</v>
      </c>
      <c r="D123" s="5">
        <v>27</v>
      </c>
      <c r="E123" s="5" t="s">
        <v>14</v>
      </c>
      <c r="F123" s="5" t="s">
        <v>22</v>
      </c>
      <c r="G123" s="5">
        <v>8000</v>
      </c>
      <c r="H123" s="5">
        <v>60000</v>
      </c>
      <c r="I123" s="5" t="s">
        <v>23</v>
      </c>
      <c r="J123" s="5">
        <v>8000</v>
      </c>
      <c r="K123" s="5">
        <v>710</v>
      </c>
      <c r="L123" s="5" t="s">
        <v>24</v>
      </c>
      <c r="M123" s="5" t="s">
        <v>82</v>
      </c>
      <c r="N123" s="5" t="s">
        <v>18</v>
      </c>
      <c r="O123" s="13">
        <v>14</v>
      </c>
    </row>
    <row r="124" spans="1:15" x14ac:dyDescent="0.3">
      <c r="A124" s="13">
        <f t="shared" si="0"/>
        <v>123</v>
      </c>
      <c r="B124" s="6" t="s">
        <v>149</v>
      </c>
      <c r="C124" s="6" t="s">
        <v>150</v>
      </c>
      <c r="D124" s="5">
        <v>34</v>
      </c>
      <c r="E124" s="5" t="s">
        <v>21</v>
      </c>
      <c r="F124" s="5" t="s">
        <v>15</v>
      </c>
      <c r="G124" s="5">
        <v>2500</v>
      </c>
      <c r="H124" s="5">
        <v>53000</v>
      </c>
      <c r="I124" s="5" t="s">
        <v>16</v>
      </c>
      <c r="J124" s="5">
        <v>0</v>
      </c>
      <c r="K124" s="5">
        <v>690</v>
      </c>
      <c r="L124" s="5" t="s">
        <v>28</v>
      </c>
      <c r="M124" s="5" t="s">
        <v>81</v>
      </c>
      <c r="N124" s="5" t="s">
        <v>25</v>
      </c>
      <c r="O124" s="13">
        <v>15</v>
      </c>
    </row>
    <row r="125" spans="1:15" x14ac:dyDescent="0.3">
      <c r="A125" s="13">
        <f t="shared" si="0"/>
        <v>124</v>
      </c>
      <c r="B125" s="6" t="s">
        <v>151</v>
      </c>
      <c r="C125" s="6" t="s">
        <v>152</v>
      </c>
      <c r="D125" s="5">
        <v>32</v>
      </c>
      <c r="E125" s="5" t="s">
        <v>14</v>
      </c>
      <c r="F125" s="5" t="s">
        <v>22</v>
      </c>
      <c r="G125" s="5">
        <v>12000</v>
      </c>
      <c r="H125" s="5">
        <v>68000</v>
      </c>
      <c r="I125" s="5" t="s">
        <v>23</v>
      </c>
      <c r="J125" s="5">
        <v>15000</v>
      </c>
      <c r="K125" s="5">
        <v>720</v>
      </c>
      <c r="L125" s="5" t="s">
        <v>31</v>
      </c>
      <c r="M125" s="5" t="s">
        <v>81</v>
      </c>
      <c r="N125" s="5" t="s">
        <v>18</v>
      </c>
      <c r="O125" s="13">
        <v>13</v>
      </c>
    </row>
    <row r="126" spans="1:15" x14ac:dyDescent="0.3">
      <c r="A126" s="13">
        <f t="shared" si="0"/>
        <v>125</v>
      </c>
      <c r="B126" s="6" t="s">
        <v>153</v>
      </c>
      <c r="C126" s="6" t="s">
        <v>154</v>
      </c>
      <c r="D126" s="5">
        <v>49</v>
      </c>
      <c r="E126" s="5" t="s">
        <v>21</v>
      </c>
      <c r="F126" s="5" t="s">
        <v>15</v>
      </c>
      <c r="G126" s="5">
        <v>7000</v>
      </c>
      <c r="H126" s="5">
        <v>71000</v>
      </c>
      <c r="I126" s="5" t="s">
        <v>16</v>
      </c>
      <c r="J126" s="5">
        <v>0</v>
      </c>
      <c r="K126" s="5">
        <v>680</v>
      </c>
      <c r="L126" s="5" t="s">
        <v>17</v>
      </c>
      <c r="M126" s="5" t="s">
        <v>81</v>
      </c>
      <c r="N126" s="5" t="s">
        <v>25</v>
      </c>
      <c r="O126" s="13">
        <v>7</v>
      </c>
    </row>
    <row r="127" spans="1:15" x14ac:dyDescent="0.3">
      <c r="A127" s="13">
        <f t="shared" si="0"/>
        <v>126</v>
      </c>
      <c r="B127" s="6" t="s">
        <v>155</v>
      </c>
      <c r="C127" s="6" t="s">
        <v>156</v>
      </c>
      <c r="D127" s="5">
        <v>24</v>
      </c>
      <c r="E127" s="5" t="s">
        <v>14</v>
      </c>
      <c r="F127" s="5" t="s">
        <v>22</v>
      </c>
      <c r="G127" s="5">
        <v>5000</v>
      </c>
      <c r="H127" s="5">
        <v>56000</v>
      </c>
      <c r="I127" s="5" t="s">
        <v>23</v>
      </c>
      <c r="J127" s="5">
        <v>10000</v>
      </c>
      <c r="K127" s="5">
        <v>700</v>
      </c>
      <c r="L127" s="5" t="s">
        <v>24</v>
      </c>
      <c r="M127" s="5" t="s">
        <v>81</v>
      </c>
      <c r="N127" s="5" t="s">
        <v>18</v>
      </c>
      <c r="O127" s="13">
        <v>5</v>
      </c>
    </row>
    <row r="128" spans="1:15" x14ac:dyDescent="0.3">
      <c r="A128" s="13">
        <f t="shared" si="0"/>
        <v>127</v>
      </c>
      <c r="B128" s="6" t="s">
        <v>157</v>
      </c>
      <c r="C128" s="6" t="s">
        <v>158</v>
      </c>
      <c r="D128" s="5">
        <v>29</v>
      </c>
      <c r="E128" s="5" t="s">
        <v>21</v>
      </c>
      <c r="F128" s="5" t="s">
        <v>15</v>
      </c>
      <c r="G128" s="5">
        <v>1500</v>
      </c>
      <c r="H128" s="5">
        <v>45000</v>
      </c>
      <c r="I128" s="5" t="s">
        <v>16</v>
      </c>
      <c r="J128" s="5">
        <v>0</v>
      </c>
      <c r="K128" s="5">
        <v>670</v>
      </c>
      <c r="L128" s="5" t="s">
        <v>28</v>
      </c>
      <c r="M128" s="5" t="s">
        <v>81</v>
      </c>
      <c r="N128" s="5" t="s">
        <v>25</v>
      </c>
      <c r="O128" s="13">
        <v>3</v>
      </c>
    </row>
    <row r="129" spans="1:15" x14ac:dyDescent="0.3">
      <c r="A129" s="13">
        <f t="shared" si="0"/>
        <v>128</v>
      </c>
      <c r="B129" s="6" t="s">
        <v>159</v>
      </c>
      <c r="C129" s="6" t="s">
        <v>160</v>
      </c>
      <c r="D129" s="5">
        <v>43</v>
      </c>
      <c r="E129" s="5" t="s">
        <v>14</v>
      </c>
      <c r="F129" s="5" t="s">
        <v>22</v>
      </c>
      <c r="G129" s="5">
        <v>11000</v>
      </c>
      <c r="H129" s="5">
        <v>74000</v>
      </c>
      <c r="I129" s="5" t="s">
        <v>23</v>
      </c>
      <c r="J129" s="5">
        <v>12000</v>
      </c>
      <c r="K129" s="5">
        <v>720</v>
      </c>
      <c r="L129" s="5" t="s">
        <v>31</v>
      </c>
      <c r="M129" s="5" t="s">
        <v>81</v>
      </c>
      <c r="N129" s="5" t="s">
        <v>18</v>
      </c>
      <c r="O129" s="13">
        <v>8</v>
      </c>
    </row>
    <row r="130" spans="1:15" x14ac:dyDescent="0.3">
      <c r="A130" s="13">
        <f t="shared" si="0"/>
        <v>129</v>
      </c>
      <c r="B130" s="6" t="s">
        <v>161</v>
      </c>
      <c r="C130" s="6" t="s">
        <v>162</v>
      </c>
      <c r="D130" s="5">
        <v>36</v>
      </c>
      <c r="E130" s="5" t="s">
        <v>21</v>
      </c>
      <c r="F130" s="5" t="s">
        <v>15</v>
      </c>
      <c r="G130" s="5">
        <v>8000</v>
      </c>
      <c r="H130" s="5">
        <v>63000</v>
      </c>
      <c r="I130" s="5" t="s">
        <v>16</v>
      </c>
      <c r="J130" s="5">
        <v>0</v>
      </c>
      <c r="K130" s="5">
        <v>710</v>
      </c>
      <c r="L130" s="5" t="s">
        <v>17</v>
      </c>
      <c r="M130" s="5" t="s">
        <v>80</v>
      </c>
      <c r="N130" s="5" t="s">
        <v>25</v>
      </c>
      <c r="O130" s="13">
        <v>4</v>
      </c>
    </row>
    <row r="131" spans="1:15" ht="28.8" x14ac:dyDescent="0.3">
      <c r="A131" s="13">
        <f t="shared" si="0"/>
        <v>130</v>
      </c>
      <c r="B131" s="6" t="s">
        <v>163</v>
      </c>
      <c r="C131" s="6" t="s">
        <v>164</v>
      </c>
      <c r="D131" s="5">
        <v>28</v>
      </c>
      <c r="E131" s="5" t="s">
        <v>14</v>
      </c>
      <c r="F131" s="5" t="s">
        <v>22</v>
      </c>
      <c r="G131" s="5">
        <v>2000</v>
      </c>
      <c r="H131" s="5">
        <v>47000</v>
      </c>
      <c r="I131" s="5" t="s">
        <v>23</v>
      </c>
      <c r="J131" s="5">
        <v>5000</v>
      </c>
      <c r="K131" s="5">
        <v>680</v>
      </c>
      <c r="L131" s="5" t="s">
        <v>24</v>
      </c>
      <c r="M131" s="5" t="s">
        <v>80</v>
      </c>
      <c r="N131" s="5" t="s">
        <v>18</v>
      </c>
      <c r="O131" s="13" t="s">
        <v>303</v>
      </c>
    </row>
    <row r="132" spans="1:15" x14ac:dyDescent="0.3">
      <c r="A132" s="13">
        <f t="shared" si="0"/>
        <v>131</v>
      </c>
      <c r="B132" s="6" t="s">
        <v>165</v>
      </c>
      <c r="C132" s="6" t="s">
        <v>166</v>
      </c>
      <c r="D132" s="5">
        <v>31</v>
      </c>
      <c r="E132" s="5" t="s">
        <v>21</v>
      </c>
      <c r="F132" s="5" t="s">
        <v>15</v>
      </c>
      <c r="G132" s="5">
        <v>4000</v>
      </c>
      <c r="H132" s="5">
        <v>55000</v>
      </c>
      <c r="I132" s="5" t="s">
        <v>16</v>
      </c>
      <c r="J132" s="5">
        <v>0</v>
      </c>
      <c r="K132" s="5">
        <v>690</v>
      </c>
      <c r="L132" s="5" t="s">
        <v>28</v>
      </c>
      <c r="M132" s="5" t="s">
        <v>81</v>
      </c>
      <c r="N132" s="5" t="s">
        <v>25</v>
      </c>
      <c r="O132" s="13">
        <v>7</v>
      </c>
    </row>
    <row r="133" spans="1:15" x14ac:dyDescent="0.3">
      <c r="A133" s="13">
        <f t="shared" si="0"/>
        <v>132</v>
      </c>
      <c r="B133" s="6" t="s">
        <v>167</v>
      </c>
      <c r="C133" s="6" t="s">
        <v>168</v>
      </c>
      <c r="D133" s="5">
        <v>44</v>
      </c>
      <c r="E133" s="5" t="s">
        <v>14</v>
      </c>
      <c r="F133" s="5" t="s">
        <v>22</v>
      </c>
      <c r="G133" s="5">
        <v>6000</v>
      </c>
      <c r="H133" s="5">
        <v>62000</v>
      </c>
      <c r="I133" s="5" t="s">
        <v>23</v>
      </c>
      <c r="J133" s="5">
        <v>10000</v>
      </c>
      <c r="K133" s="5">
        <v>700</v>
      </c>
      <c r="L133" s="5" t="s">
        <v>31</v>
      </c>
      <c r="M133" s="5" t="s">
        <v>81</v>
      </c>
      <c r="N133" s="5" t="s">
        <v>18</v>
      </c>
      <c r="O133" s="13">
        <v>12</v>
      </c>
    </row>
    <row r="134" spans="1:15" x14ac:dyDescent="0.3">
      <c r="A134" s="13">
        <f t="shared" si="0"/>
        <v>133</v>
      </c>
      <c r="B134" s="6" t="s">
        <v>169</v>
      </c>
      <c r="C134" s="6" t="s">
        <v>170</v>
      </c>
      <c r="D134" s="5">
        <v>39</v>
      </c>
      <c r="E134" s="5" t="s">
        <v>21</v>
      </c>
      <c r="F134" s="5" t="s">
        <v>15</v>
      </c>
      <c r="G134" s="5">
        <v>9000</v>
      </c>
      <c r="H134" s="5">
        <v>67000</v>
      </c>
      <c r="I134" s="5" t="s">
        <v>16</v>
      </c>
      <c r="J134" s="5">
        <v>0</v>
      </c>
      <c r="K134" s="5">
        <v>720</v>
      </c>
      <c r="L134" s="5" t="s">
        <v>17</v>
      </c>
      <c r="M134" s="5" t="s">
        <v>81</v>
      </c>
      <c r="N134" s="5" t="s">
        <v>25</v>
      </c>
      <c r="O134" s="13">
        <v>11</v>
      </c>
    </row>
    <row r="135" spans="1:15" x14ac:dyDescent="0.3">
      <c r="A135" s="13">
        <f t="shared" si="0"/>
        <v>134</v>
      </c>
      <c r="B135" s="6" t="s">
        <v>171</v>
      </c>
      <c r="C135" s="6" t="s">
        <v>172</v>
      </c>
      <c r="D135" s="5">
        <v>27</v>
      </c>
      <c r="E135" s="5" t="s">
        <v>14</v>
      </c>
      <c r="F135" s="5" t="s">
        <v>22</v>
      </c>
      <c r="G135" s="5">
        <v>2500</v>
      </c>
      <c r="H135" s="5">
        <v>49000</v>
      </c>
      <c r="I135" s="5" t="s">
        <v>23</v>
      </c>
      <c r="J135" s="5">
        <v>7000</v>
      </c>
      <c r="K135" s="5">
        <v>680</v>
      </c>
      <c r="L135" s="5" t="s">
        <v>24</v>
      </c>
      <c r="M135" s="5" t="s">
        <v>82</v>
      </c>
      <c r="N135" s="5" t="s">
        <v>18</v>
      </c>
      <c r="O135" s="13">
        <v>3</v>
      </c>
    </row>
    <row r="136" spans="1:15" x14ac:dyDescent="0.3">
      <c r="A136" s="13">
        <f t="shared" si="0"/>
        <v>135</v>
      </c>
      <c r="B136" s="6" t="s">
        <v>173</v>
      </c>
      <c r="C136" s="6" t="s">
        <v>174</v>
      </c>
      <c r="D136" s="5">
        <v>40</v>
      </c>
      <c r="E136" s="5" t="s">
        <v>21</v>
      </c>
      <c r="F136" s="5" t="s">
        <v>15</v>
      </c>
      <c r="G136" s="5">
        <v>7000</v>
      </c>
      <c r="H136" s="5">
        <v>71000</v>
      </c>
      <c r="I136" s="5" t="s">
        <v>16</v>
      </c>
      <c r="J136" s="5">
        <v>0</v>
      </c>
      <c r="K136" s="5">
        <v>710</v>
      </c>
      <c r="L136" s="5" t="s">
        <v>28</v>
      </c>
      <c r="M136" s="5" t="s">
        <v>82</v>
      </c>
      <c r="N136" s="5" t="s">
        <v>25</v>
      </c>
      <c r="O136" s="13">
        <v>5</v>
      </c>
    </row>
    <row r="137" spans="1:15" x14ac:dyDescent="0.3">
      <c r="A137" s="13">
        <f t="shared" si="0"/>
        <v>136</v>
      </c>
      <c r="B137" s="6" t="s">
        <v>175</v>
      </c>
      <c r="C137" s="6" t="s">
        <v>176</v>
      </c>
      <c r="D137" s="5">
        <v>34</v>
      </c>
      <c r="E137" s="5" t="s">
        <v>14</v>
      </c>
      <c r="F137" s="5" t="s">
        <v>22</v>
      </c>
      <c r="G137" s="5">
        <v>15000</v>
      </c>
      <c r="H137" s="5">
        <v>73000</v>
      </c>
      <c r="I137" s="5" t="s">
        <v>23</v>
      </c>
      <c r="J137" s="5">
        <v>13000</v>
      </c>
      <c r="K137" s="5">
        <v>720</v>
      </c>
      <c r="L137" s="5" t="s">
        <v>31</v>
      </c>
      <c r="M137" s="5" t="s">
        <v>82</v>
      </c>
      <c r="N137" s="5" t="s">
        <v>18</v>
      </c>
      <c r="O137" s="13" t="s">
        <v>303</v>
      </c>
    </row>
    <row r="138" spans="1:15" x14ac:dyDescent="0.3">
      <c r="A138" s="13">
        <f t="shared" si="0"/>
        <v>137</v>
      </c>
      <c r="B138" s="6" t="s">
        <v>177</v>
      </c>
      <c r="C138" s="6" t="s">
        <v>178</v>
      </c>
      <c r="D138" s="5">
        <v>29</v>
      </c>
      <c r="E138" s="5" t="s">
        <v>21</v>
      </c>
      <c r="F138" s="5" t="s">
        <v>15</v>
      </c>
      <c r="G138" s="5">
        <v>2500</v>
      </c>
      <c r="H138" s="5">
        <v>47000</v>
      </c>
      <c r="I138" s="5" t="s">
        <v>16</v>
      </c>
      <c r="J138" s="5">
        <v>0</v>
      </c>
      <c r="K138" s="5">
        <v>680</v>
      </c>
      <c r="L138" s="5" t="s">
        <v>17</v>
      </c>
      <c r="M138" s="5" t="s">
        <v>80</v>
      </c>
      <c r="N138" s="5" t="s">
        <v>25</v>
      </c>
      <c r="O138" s="13">
        <v>11</v>
      </c>
    </row>
    <row r="139" spans="1:15" x14ac:dyDescent="0.3">
      <c r="A139" s="13">
        <f t="shared" si="0"/>
        <v>138</v>
      </c>
      <c r="B139" s="6" t="s">
        <v>179</v>
      </c>
      <c r="C139" s="6" t="s">
        <v>180</v>
      </c>
      <c r="D139" s="5">
        <v>31</v>
      </c>
      <c r="E139" s="5" t="s">
        <v>14</v>
      </c>
      <c r="F139" s="5" t="s">
        <v>22</v>
      </c>
      <c r="G139" s="5">
        <v>5000</v>
      </c>
      <c r="H139" s="5">
        <v>53000</v>
      </c>
      <c r="I139" s="5" t="s">
        <v>23</v>
      </c>
      <c r="J139" s="5">
        <v>8000</v>
      </c>
      <c r="K139" s="5">
        <v>690</v>
      </c>
      <c r="L139" s="5" t="s">
        <v>24</v>
      </c>
      <c r="M139" s="5" t="s">
        <v>80</v>
      </c>
      <c r="N139" s="5" t="s">
        <v>18</v>
      </c>
      <c r="O139" s="13">
        <v>11</v>
      </c>
    </row>
    <row r="140" spans="1:15" x14ac:dyDescent="0.3">
      <c r="A140" s="13">
        <f t="shared" si="0"/>
        <v>139</v>
      </c>
      <c r="B140" s="6" t="s">
        <v>181</v>
      </c>
      <c r="C140" s="6" t="s">
        <v>182</v>
      </c>
      <c r="D140" s="5">
        <v>42</v>
      </c>
      <c r="E140" s="5" t="s">
        <v>21</v>
      </c>
      <c r="F140" s="5" t="s">
        <v>15</v>
      </c>
      <c r="G140" s="5">
        <v>6000</v>
      </c>
      <c r="H140" s="5">
        <v>69000</v>
      </c>
      <c r="I140" s="5" t="s">
        <v>16</v>
      </c>
      <c r="J140" s="5">
        <v>0</v>
      </c>
      <c r="K140" s="5">
        <v>720</v>
      </c>
      <c r="L140" s="5" t="s">
        <v>28</v>
      </c>
      <c r="M140" s="5" t="s">
        <v>80</v>
      </c>
      <c r="N140" s="5" t="s">
        <v>25</v>
      </c>
      <c r="O140" s="13">
        <v>6</v>
      </c>
    </row>
    <row r="141" spans="1:15" x14ac:dyDescent="0.3">
      <c r="A141" s="13">
        <f t="shared" si="0"/>
        <v>140</v>
      </c>
      <c r="B141" s="6" t="s">
        <v>183</v>
      </c>
      <c r="C141" s="6" t="s">
        <v>184</v>
      </c>
      <c r="D141" s="5">
        <v>36</v>
      </c>
      <c r="E141" s="5" t="s">
        <v>14</v>
      </c>
      <c r="F141" s="5" t="s">
        <v>22</v>
      </c>
      <c r="G141" s="5">
        <v>2000</v>
      </c>
      <c r="H141" s="5">
        <v>45000</v>
      </c>
      <c r="I141" s="5" t="s">
        <v>23</v>
      </c>
      <c r="J141" s="5">
        <v>5000</v>
      </c>
      <c r="K141" s="5">
        <v>700</v>
      </c>
      <c r="L141" s="5" t="s">
        <v>31</v>
      </c>
      <c r="M141" s="5" t="s">
        <v>80</v>
      </c>
      <c r="N141" s="5" t="s">
        <v>18</v>
      </c>
      <c r="O141" s="13">
        <v>6</v>
      </c>
    </row>
    <row r="142" spans="1:15" ht="28.8" x14ac:dyDescent="0.3">
      <c r="A142" s="13">
        <f t="shared" si="0"/>
        <v>141</v>
      </c>
      <c r="B142" s="6" t="s">
        <v>185</v>
      </c>
      <c r="C142" s="6" t="s">
        <v>186</v>
      </c>
      <c r="D142" s="5">
        <v>48</v>
      </c>
      <c r="E142" s="5" t="s">
        <v>21</v>
      </c>
      <c r="F142" s="5" t="s">
        <v>15</v>
      </c>
      <c r="G142" s="5">
        <v>8000</v>
      </c>
      <c r="H142" s="5">
        <v>74000</v>
      </c>
      <c r="I142" s="5" t="s">
        <v>16</v>
      </c>
      <c r="J142" s="5">
        <v>0</v>
      </c>
      <c r="K142" s="5">
        <v>680</v>
      </c>
      <c r="L142" s="5" t="s">
        <v>17</v>
      </c>
      <c r="M142" s="5" t="s">
        <v>81</v>
      </c>
      <c r="N142" s="5" t="s">
        <v>25</v>
      </c>
      <c r="O142" s="13">
        <v>5</v>
      </c>
    </row>
    <row r="143" spans="1:15" ht="28.8" x14ac:dyDescent="0.3">
      <c r="A143" s="13">
        <f t="shared" si="0"/>
        <v>142</v>
      </c>
      <c r="B143" s="6" t="s">
        <v>187</v>
      </c>
      <c r="C143" s="6" t="s">
        <v>188</v>
      </c>
      <c r="D143" s="5">
        <v>33</v>
      </c>
      <c r="E143" s="5" t="s">
        <v>14</v>
      </c>
      <c r="F143" s="5" t="s">
        <v>22</v>
      </c>
      <c r="G143" s="5">
        <v>4000</v>
      </c>
      <c r="H143" s="5">
        <v>60000</v>
      </c>
      <c r="I143" s="5" t="s">
        <v>23</v>
      </c>
      <c r="J143" s="5">
        <v>8000</v>
      </c>
      <c r="K143" s="5">
        <v>720</v>
      </c>
      <c r="L143" s="5" t="s">
        <v>24</v>
      </c>
      <c r="M143" s="5" t="s">
        <v>81</v>
      </c>
      <c r="N143" s="5" t="s">
        <v>18</v>
      </c>
      <c r="O143" s="13">
        <v>4</v>
      </c>
    </row>
    <row r="144" spans="1:15" x14ac:dyDescent="0.3">
      <c r="A144" s="13">
        <f t="shared" si="0"/>
        <v>143</v>
      </c>
      <c r="B144" s="6" t="s">
        <v>50</v>
      </c>
      <c r="C144" s="6" t="s">
        <v>189</v>
      </c>
      <c r="D144" s="5">
        <v>29</v>
      </c>
      <c r="E144" s="5" t="s">
        <v>21</v>
      </c>
      <c r="F144" s="5" t="s">
        <v>15</v>
      </c>
      <c r="G144" s="5">
        <v>3500</v>
      </c>
      <c r="H144" s="5">
        <v>55000</v>
      </c>
      <c r="I144" s="5" t="s">
        <v>16</v>
      </c>
      <c r="J144" s="5">
        <v>0</v>
      </c>
      <c r="K144" s="5">
        <v>690</v>
      </c>
      <c r="L144" s="5" t="s">
        <v>28</v>
      </c>
      <c r="M144" s="5" t="s">
        <v>81</v>
      </c>
      <c r="N144" s="5" t="s">
        <v>25</v>
      </c>
      <c r="O144" s="13">
        <v>6</v>
      </c>
    </row>
    <row r="145" spans="1:15" x14ac:dyDescent="0.3">
      <c r="A145" s="13">
        <f t="shared" si="0"/>
        <v>144</v>
      </c>
      <c r="B145" s="6" t="s">
        <v>190</v>
      </c>
      <c r="C145" s="6" t="s">
        <v>191</v>
      </c>
      <c r="D145" s="5">
        <v>37</v>
      </c>
      <c r="E145" s="5" t="s">
        <v>14</v>
      </c>
      <c r="F145" s="5" t="s">
        <v>15</v>
      </c>
      <c r="G145" s="5">
        <v>10000</v>
      </c>
      <c r="H145" s="5">
        <v>67000</v>
      </c>
      <c r="I145" s="5" t="s">
        <v>23</v>
      </c>
      <c r="J145" s="5">
        <v>12000</v>
      </c>
      <c r="K145" s="5">
        <v>710</v>
      </c>
      <c r="L145" s="5" t="s">
        <v>31</v>
      </c>
      <c r="M145" s="5" t="s">
        <v>81</v>
      </c>
      <c r="N145" s="5" t="s">
        <v>18</v>
      </c>
      <c r="O145" s="13">
        <v>5</v>
      </c>
    </row>
    <row r="146" spans="1:15" x14ac:dyDescent="0.3">
      <c r="A146" s="13">
        <f t="shared" si="0"/>
        <v>145</v>
      </c>
      <c r="B146" s="6" t="s">
        <v>192</v>
      </c>
      <c r="C146" s="6" t="s">
        <v>193</v>
      </c>
      <c r="D146" s="5">
        <v>34</v>
      </c>
      <c r="E146" s="5" t="s">
        <v>21</v>
      </c>
      <c r="F146" s="5" t="s">
        <v>15</v>
      </c>
      <c r="G146" s="5">
        <v>3000</v>
      </c>
      <c r="H146" s="5">
        <v>48000</v>
      </c>
      <c r="I146" s="5" t="s">
        <v>16</v>
      </c>
      <c r="J146" s="5">
        <v>0</v>
      </c>
      <c r="K146" s="5">
        <v>680</v>
      </c>
      <c r="L146" s="5" t="s">
        <v>17</v>
      </c>
      <c r="M146" s="5" t="s">
        <v>82</v>
      </c>
      <c r="N146" s="5" t="s">
        <v>25</v>
      </c>
      <c r="O146" s="13">
        <v>14</v>
      </c>
    </row>
    <row r="147" spans="1:15" x14ac:dyDescent="0.3">
      <c r="A147" s="13">
        <f t="shared" si="0"/>
        <v>146</v>
      </c>
      <c r="B147" s="6" t="s">
        <v>194</v>
      </c>
      <c r="C147" s="6" t="s">
        <v>195</v>
      </c>
      <c r="D147" s="5">
        <v>45</v>
      </c>
      <c r="E147" s="5" t="s">
        <v>14</v>
      </c>
      <c r="F147" s="5" t="s">
        <v>15</v>
      </c>
      <c r="G147" s="5">
        <v>6000</v>
      </c>
      <c r="H147" s="5">
        <v>70000</v>
      </c>
      <c r="I147" s="5" t="s">
        <v>23</v>
      </c>
      <c r="J147" s="5">
        <v>15000</v>
      </c>
      <c r="K147" s="5">
        <v>690</v>
      </c>
      <c r="L147" s="5" t="s">
        <v>24</v>
      </c>
      <c r="M147" s="5" t="s">
        <v>82</v>
      </c>
      <c r="N147" s="5" t="s">
        <v>18</v>
      </c>
      <c r="O147" s="13">
        <v>12</v>
      </c>
    </row>
    <row r="148" spans="1:15" x14ac:dyDescent="0.3">
      <c r="A148" s="13">
        <f t="shared" si="0"/>
        <v>147</v>
      </c>
      <c r="B148" s="6" t="s">
        <v>196</v>
      </c>
      <c r="C148" s="6" t="s">
        <v>197</v>
      </c>
      <c r="D148" s="5">
        <v>28</v>
      </c>
      <c r="E148" s="5" t="s">
        <v>21</v>
      </c>
      <c r="F148" s="5" t="s">
        <v>15</v>
      </c>
      <c r="G148" s="5">
        <v>5500</v>
      </c>
      <c r="H148" s="5">
        <v>62000</v>
      </c>
      <c r="I148" s="5" t="s">
        <v>16</v>
      </c>
      <c r="J148" s="5">
        <v>0</v>
      </c>
      <c r="K148" s="5">
        <v>700</v>
      </c>
      <c r="L148" s="5" t="s">
        <v>28</v>
      </c>
      <c r="M148" s="5" t="s">
        <v>82</v>
      </c>
      <c r="N148" s="5" t="s">
        <v>25</v>
      </c>
      <c r="O148" s="13">
        <v>11</v>
      </c>
    </row>
    <row r="149" spans="1:15" x14ac:dyDescent="0.3">
      <c r="A149" s="13">
        <f t="shared" si="0"/>
        <v>148</v>
      </c>
      <c r="B149" s="6" t="s">
        <v>198</v>
      </c>
      <c r="C149" s="6" t="s">
        <v>199</v>
      </c>
      <c r="D149" s="5">
        <v>42</v>
      </c>
      <c r="E149" s="5" t="s">
        <v>14</v>
      </c>
      <c r="F149" s="5" t="s">
        <v>22</v>
      </c>
      <c r="G149" s="5">
        <v>8000</v>
      </c>
      <c r="H149" s="5">
        <v>73000</v>
      </c>
      <c r="I149" s="5" t="s">
        <v>23</v>
      </c>
      <c r="J149" s="5">
        <v>10000</v>
      </c>
      <c r="K149" s="5">
        <v>720</v>
      </c>
      <c r="L149" s="5" t="s">
        <v>31</v>
      </c>
      <c r="M149" s="5" t="s">
        <v>82</v>
      </c>
      <c r="N149" s="5" t="s">
        <v>18</v>
      </c>
      <c r="O149" s="13">
        <v>8</v>
      </c>
    </row>
    <row r="150" spans="1:15" x14ac:dyDescent="0.3">
      <c r="A150" s="13">
        <f t="shared" si="0"/>
        <v>149</v>
      </c>
      <c r="B150" s="6" t="s">
        <v>200</v>
      </c>
      <c r="C150" s="6" t="s">
        <v>38</v>
      </c>
      <c r="D150" s="5">
        <v>31</v>
      </c>
      <c r="E150" s="5" t="s">
        <v>21</v>
      </c>
      <c r="F150" s="5" t="s">
        <v>15</v>
      </c>
      <c r="G150" s="5">
        <v>1500</v>
      </c>
      <c r="H150" s="5">
        <v>51000</v>
      </c>
      <c r="I150" s="5" t="s">
        <v>16</v>
      </c>
      <c r="J150" s="5">
        <v>0</v>
      </c>
      <c r="K150" s="5">
        <v>680</v>
      </c>
      <c r="L150" s="5" t="s">
        <v>17</v>
      </c>
      <c r="M150" s="5" t="s">
        <v>80</v>
      </c>
      <c r="N150" s="5" t="s">
        <v>25</v>
      </c>
      <c r="O150" s="13">
        <v>4</v>
      </c>
    </row>
    <row r="151" spans="1:15" x14ac:dyDescent="0.3">
      <c r="A151" s="13">
        <f t="shared" si="0"/>
        <v>150</v>
      </c>
      <c r="B151" s="6" t="s">
        <v>201</v>
      </c>
      <c r="C151" s="6" t="s">
        <v>202</v>
      </c>
      <c r="D151" s="5">
        <v>29</v>
      </c>
      <c r="E151" s="5" t="s">
        <v>14</v>
      </c>
      <c r="F151" s="5" t="s">
        <v>22</v>
      </c>
      <c r="G151" s="5">
        <v>5000</v>
      </c>
      <c r="H151" s="5">
        <v>53000</v>
      </c>
      <c r="I151" s="5" t="s">
        <v>23</v>
      </c>
      <c r="J151" s="5">
        <v>7000</v>
      </c>
      <c r="K151" s="5">
        <v>690</v>
      </c>
      <c r="L151" s="5" t="s">
        <v>24</v>
      </c>
      <c r="M151" s="5" t="s">
        <v>80</v>
      </c>
      <c r="N151" s="5" t="s">
        <v>18</v>
      </c>
      <c r="O151" s="13" t="s">
        <v>303</v>
      </c>
    </row>
    <row r="152" spans="1:15" x14ac:dyDescent="0.3">
      <c r="A152" s="13">
        <f t="shared" si="0"/>
        <v>151</v>
      </c>
      <c r="B152" s="6" t="s">
        <v>203</v>
      </c>
      <c r="C152" s="6" t="s">
        <v>204</v>
      </c>
      <c r="D152" s="5">
        <v>36</v>
      </c>
      <c r="E152" s="5" t="s">
        <v>21</v>
      </c>
      <c r="F152" s="5" t="s">
        <v>15</v>
      </c>
      <c r="G152" s="5">
        <v>6000</v>
      </c>
      <c r="H152" s="5">
        <v>67000</v>
      </c>
      <c r="I152" s="5" t="s">
        <v>16</v>
      </c>
      <c r="J152" s="5">
        <v>0</v>
      </c>
      <c r="K152" s="5">
        <v>710</v>
      </c>
      <c r="L152" s="5" t="s">
        <v>28</v>
      </c>
      <c r="M152" s="5" t="s">
        <v>80</v>
      </c>
      <c r="N152" s="5" t="s">
        <v>25</v>
      </c>
      <c r="O152" s="13">
        <v>7</v>
      </c>
    </row>
    <row r="153" spans="1:15" x14ac:dyDescent="0.3">
      <c r="A153" s="13">
        <f t="shared" ref="A153:A216" si="1">ROW()-1</f>
        <v>152</v>
      </c>
      <c r="B153" s="6" t="s">
        <v>124</v>
      </c>
      <c r="C153" s="6" t="s">
        <v>205</v>
      </c>
      <c r="D153" s="5">
        <v>43</v>
      </c>
      <c r="E153" s="5" t="s">
        <v>14</v>
      </c>
      <c r="F153" s="5" t="s">
        <v>15</v>
      </c>
      <c r="G153" s="5">
        <v>4000</v>
      </c>
      <c r="H153" s="5">
        <v>46000</v>
      </c>
      <c r="I153" s="5" t="s">
        <v>23</v>
      </c>
      <c r="J153" s="5">
        <v>6000</v>
      </c>
      <c r="K153" s="5">
        <v>720</v>
      </c>
      <c r="L153" s="5" t="s">
        <v>31</v>
      </c>
      <c r="M153" s="5" t="s">
        <v>81</v>
      </c>
      <c r="N153" s="5" t="s">
        <v>18</v>
      </c>
      <c r="O153" s="13">
        <v>4</v>
      </c>
    </row>
    <row r="154" spans="1:15" x14ac:dyDescent="0.3">
      <c r="A154" s="13">
        <f t="shared" si="1"/>
        <v>153</v>
      </c>
      <c r="B154" s="6" t="s">
        <v>206</v>
      </c>
      <c r="C154" s="6" t="s">
        <v>207</v>
      </c>
      <c r="D154" s="5">
        <v>27</v>
      </c>
      <c r="E154" s="5" t="s">
        <v>21</v>
      </c>
      <c r="F154" s="5" t="s">
        <v>15</v>
      </c>
      <c r="G154" s="5">
        <v>2500</v>
      </c>
      <c r="H154" s="5">
        <v>47000</v>
      </c>
      <c r="I154" s="5" t="s">
        <v>16</v>
      </c>
      <c r="J154" s="5">
        <v>0</v>
      </c>
      <c r="K154" s="5">
        <v>670</v>
      </c>
      <c r="L154" s="5" t="s">
        <v>17</v>
      </c>
      <c r="M154" s="5" t="s">
        <v>81</v>
      </c>
      <c r="N154" s="5" t="s">
        <v>25</v>
      </c>
      <c r="O154" s="13">
        <v>14</v>
      </c>
    </row>
    <row r="155" spans="1:15" x14ac:dyDescent="0.3">
      <c r="A155" s="13">
        <f t="shared" si="1"/>
        <v>154</v>
      </c>
      <c r="B155" s="6" t="s">
        <v>208</v>
      </c>
      <c r="C155" s="6" t="s">
        <v>209</v>
      </c>
      <c r="D155" s="5">
        <v>39</v>
      </c>
      <c r="E155" s="5" t="s">
        <v>14</v>
      </c>
      <c r="F155" s="5" t="s">
        <v>22</v>
      </c>
      <c r="G155" s="5">
        <v>9000</v>
      </c>
      <c r="H155" s="5">
        <v>70000</v>
      </c>
      <c r="I155" s="5" t="s">
        <v>23</v>
      </c>
      <c r="J155" s="5">
        <v>12000</v>
      </c>
      <c r="K155" s="5">
        <v>700</v>
      </c>
      <c r="L155" s="5" t="s">
        <v>24</v>
      </c>
      <c r="M155" s="5" t="s">
        <v>81</v>
      </c>
      <c r="N155" s="5" t="s">
        <v>18</v>
      </c>
      <c r="O155" s="13">
        <v>5</v>
      </c>
    </row>
    <row r="156" spans="1:15" x14ac:dyDescent="0.3">
      <c r="A156" s="13">
        <f t="shared" si="1"/>
        <v>155</v>
      </c>
      <c r="B156" s="6" t="s">
        <v>210</v>
      </c>
      <c r="C156" s="6" t="s">
        <v>211</v>
      </c>
      <c r="D156" s="5">
        <v>31</v>
      </c>
      <c r="E156" s="5" t="s">
        <v>21</v>
      </c>
      <c r="F156" s="5" t="s">
        <v>15</v>
      </c>
      <c r="G156" s="5">
        <v>5000</v>
      </c>
      <c r="H156" s="5">
        <v>56000</v>
      </c>
      <c r="I156" s="5" t="s">
        <v>16</v>
      </c>
      <c r="J156" s="5">
        <v>0</v>
      </c>
      <c r="K156" s="5">
        <v>680</v>
      </c>
      <c r="L156" s="5" t="s">
        <v>28</v>
      </c>
      <c r="M156" s="5" t="s">
        <v>82</v>
      </c>
      <c r="N156" s="5" t="s">
        <v>25</v>
      </c>
      <c r="O156" s="13">
        <v>10</v>
      </c>
    </row>
    <row r="157" spans="1:15" x14ac:dyDescent="0.3">
      <c r="A157" s="13">
        <f t="shared" si="1"/>
        <v>156</v>
      </c>
      <c r="B157" s="6" t="s">
        <v>212</v>
      </c>
      <c r="C157" s="6" t="s">
        <v>213</v>
      </c>
      <c r="D157" s="5">
        <v>28</v>
      </c>
      <c r="E157" s="5" t="s">
        <v>14</v>
      </c>
      <c r="F157" s="5" t="s">
        <v>22</v>
      </c>
      <c r="G157" s="5">
        <v>2000</v>
      </c>
      <c r="H157" s="5">
        <v>47000</v>
      </c>
      <c r="I157" s="5" t="s">
        <v>23</v>
      </c>
      <c r="J157" s="5">
        <v>5000</v>
      </c>
      <c r="K157" s="5">
        <v>690</v>
      </c>
      <c r="L157" s="5" t="s">
        <v>31</v>
      </c>
      <c r="M157" s="5" t="s">
        <v>82</v>
      </c>
      <c r="N157" s="5" t="s">
        <v>18</v>
      </c>
      <c r="O157" s="13">
        <v>10</v>
      </c>
    </row>
    <row r="158" spans="1:15" x14ac:dyDescent="0.3">
      <c r="A158" s="13">
        <f t="shared" si="1"/>
        <v>157</v>
      </c>
      <c r="B158" s="6" t="s">
        <v>70</v>
      </c>
      <c r="C158" s="6" t="s">
        <v>214</v>
      </c>
      <c r="D158" s="5">
        <v>40</v>
      </c>
      <c r="E158" s="5" t="s">
        <v>21</v>
      </c>
      <c r="F158" s="5" t="s">
        <v>15</v>
      </c>
      <c r="G158" s="5">
        <v>7000</v>
      </c>
      <c r="H158" s="5">
        <v>68000</v>
      </c>
      <c r="I158" s="5" t="s">
        <v>16</v>
      </c>
      <c r="J158" s="5">
        <v>0</v>
      </c>
      <c r="K158" s="5">
        <v>710</v>
      </c>
      <c r="L158" s="5" t="s">
        <v>17</v>
      </c>
      <c r="M158" s="5" t="s">
        <v>82</v>
      </c>
      <c r="N158" s="5" t="s">
        <v>25</v>
      </c>
      <c r="O158" s="13">
        <v>7</v>
      </c>
    </row>
    <row r="159" spans="1:15" ht="28.8" x14ac:dyDescent="0.3">
      <c r="A159" s="13">
        <f t="shared" si="1"/>
        <v>158</v>
      </c>
      <c r="B159" s="6" t="s">
        <v>36</v>
      </c>
      <c r="C159" s="6" t="s">
        <v>215</v>
      </c>
      <c r="D159" s="5">
        <v>36</v>
      </c>
      <c r="E159" s="5" t="s">
        <v>14</v>
      </c>
      <c r="F159" s="5" t="s">
        <v>22</v>
      </c>
      <c r="G159" s="5">
        <v>3000</v>
      </c>
      <c r="H159" s="5">
        <v>49000</v>
      </c>
      <c r="I159" s="5" t="s">
        <v>23</v>
      </c>
      <c r="J159" s="5">
        <v>6000</v>
      </c>
      <c r="K159" s="5">
        <v>700</v>
      </c>
      <c r="L159" s="5" t="s">
        <v>24</v>
      </c>
      <c r="M159" s="5" t="s">
        <v>80</v>
      </c>
      <c r="N159" s="5" t="s">
        <v>18</v>
      </c>
      <c r="O159" s="13">
        <v>5</v>
      </c>
    </row>
    <row r="160" spans="1:15" x14ac:dyDescent="0.3">
      <c r="A160" s="13">
        <f t="shared" si="1"/>
        <v>159</v>
      </c>
      <c r="B160" s="6" t="s">
        <v>216</v>
      </c>
      <c r="C160" s="6" t="s">
        <v>217</v>
      </c>
      <c r="D160" s="5">
        <v>29</v>
      </c>
      <c r="E160" s="5" t="s">
        <v>21</v>
      </c>
      <c r="F160" s="5" t="s">
        <v>15</v>
      </c>
      <c r="G160" s="5">
        <v>2000</v>
      </c>
      <c r="H160" s="5">
        <v>45000</v>
      </c>
      <c r="I160" s="5" t="s">
        <v>16</v>
      </c>
      <c r="J160" s="5">
        <v>0</v>
      </c>
      <c r="K160" s="5">
        <v>670</v>
      </c>
      <c r="L160" s="5" t="s">
        <v>28</v>
      </c>
      <c r="M160" s="5" t="s">
        <v>80</v>
      </c>
      <c r="N160" s="5" t="s">
        <v>25</v>
      </c>
      <c r="O160" s="13">
        <v>15</v>
      </c>
    </row>
    <row r="161" spans="1:15" x14ac:dyDescent="0.3">
      <c r="A161" s="13">
        <f t="shared" si="1"/>
        <v>160</v>
      </c>
      <c r="B161" s="6" t="s">
        <v>218</v>
      </c>
      <c r="C161" s="6" t="s">
        <v>219</v>
      </c>
      <c r="D161" s="5">
        <v>38</v>
      </c>
      <c r="E161" s="5" t="s">
        <v>14</v>
      </c>
      <c r="F161" s="5" t="s">
        <v>22</v>
      </c>
      <c r="G161" s="5">
        <v>6000</v>
      </c>
      <c r="H161" s="5">
        <v>71000</v>
      </c>
      <c r="I161" s="5" t="s">
        <v>23</v>
      </c>
      <c r="J161" s="5">
        <v>12000</v>
      </c>
      <c r="K161" s="5">
        <v>720</v>
      </c>
      <c r="L161" s="5" t="s">
        <v>31</v>
      </c>
      <c r="M161" s="5" t="s">
        <v>80</v>
      </c>
      <c r="N161" s="5" t="s">
        <v>18</v>
      </c>
      <c r="O161" s="13">
        <v>4</v>
      </c>
    </row>
    <row r="162" spans="1:15" x14ac:dyDescent="0.3">
      <c r="A162" s="13">
        <f t="shared" si="1"/>
        <v>161</v>
      </c>
      <c r="B162" s="6" t="s">
        <v>220</v>
      </c>
      <c r="C162" s="6" t="s">
        <v>221</v>
      </c>
      <c r="D162" s="5">
        <v>34</v>
      </c>
      <c r="E162" s="5" t="s">
        <v>14</v>
      </c>
      <c r="F162" s="5" t="s">
        <v>15</v>
      </c>
      <c r="G162" s="5">
        <v>2500</v>
      </c>
      <c r="H162" s="5">
        <v>55000</v>
      </c>
      <c r="I162" s="5" t="s">
        <v>16</v>
      </c>
      <c r="J162" s="5">
        <v>0</v>
      </c>
      <c r="K162" s="5">
        <v>720</v>
      </c>
      <c r="L162" s="5" t="s">
        <v>17</v>
      </c>
      <c r="M162" s="5" t="s">
        <v>80</v>
      </c>
      <c r="N162" s="5" t="s">
        <v>18</v>
      </c>
      <c r="O162" s="13">
        <v>15</v>
      </c>
    </row>
    <row r="163" spans="1:15" x14ac:dyDescent="0.3">
      <c r="A163" s="13">
        <f t="shared" si="1"/>
        <v>162</v>
      </c>
      <c r="B163" s="6" t="s">
        <v>222</v>
      </c>
      <c r="C163" s="6" t="s">
        <v>223</v>
      </c>
      <c r="D163" s="5">
        <v>29</v>
      </c>
      <c r="E163" s="5" t="s">
        <v>21</v>
      </c>
      <c r="F163" s="5" t="s">
        <v>22</v>
      </c>
      <c r="G163" s="5">
        <v>8000</v>
      </c>
      <c r="H163" s="5">
        <v>62000</v>
      </c>
      <c r="I163" s="5" t="s">
        <v>23</v>
      </c>
      <c r="J163" s="5">
        <v>15000</v>
      </c>
      <c r="K163" s="5">
        <v>680</v>
      </c>
      <c r="L163" s="5" t="s">
        <v>24</v>
      </c>
      <c r="M163" s="5" t="s">
        <v>81</v>
      </c>
      <c r="N163" s="5" t="s">
        <v>25</v>
      </c>
      <c r="O163" s="13" t="s">
        <v>303</v>
      </c>
    </row>
    <row r="164" spans="1:15" x14ac:dyDescent="0.3">
      <c r="A164" s="13">
        <f t="shared" si="1"/>
        <v>163</v>
      </c>
      <c r="B164" s="6" t="s">
        <v>63</v>
      </c>
      <c r="C164" s="6" t="s">
        <v>224</v>
      </c>
      <c r="D164" s="5">
        <v>45</v>
      </c>
      <c r="E164" s="5" t="s">
        <v>21</v>
      </c>
      <c r="F164" s="5" t="s">
        <v>15</v>
      </c>
      <c r="G164" s="5">
        <v>12000</v>
      </c>
      <c r="H164" s="5">
        <v>75000</v>
      </c>
      <c r="I164" s="5" t="s">
        <v>16</v>
      </c>
      <c r="J164" s="5">
        <v>0</v>
      </c>
      <c r="K164" s="5">
        <v>750</v>
      </c>
      <c r="L164" s="5" t="s">
        <v>28</v>
      </c>
      <c r="M164" s="5" t="s">
        <v>82</v>
      </c>
      <c r="N164" s="5" t="s">
        <v>18</v>
      </c>
      <c r="O164" s="13">
        <v>14</v>
      </c>
    </row>
    <row r="165" spans="1:15" x14ac:dyDescent="0.3">
      <c r="A165" s="13">
        <f t="shared" si="1"/>
        <v>164</v>
      </c>
      <c r="B165" s="6" t="s">
        <v>225</v>
      </c>
      <c r="C165" s="6" t="s">
        <v>226</v>
      </c>
      <c r="D165" s="5">
        <v>52</v>
      </c>
      <c r="E165" s="5" t="s">
        <v>14</v>
      </c>
      <c r="F165" s="5" t="s">
        <v>22</v>
      </c>
      <c r="G165" s="5">
        <v>3000</v>
      </c>
      <c r="H165" s="5">
        <v>48000</v>
      </c>
      <c r="I165" s="5" t="s">
        <v>23</v>
      </c>
      <c r="J165" s="5">
        <v>5000</v>
      </c>
      <c r="K165" s="5">
        <v>690</v>
      </c>
      <c r="L165" s="5" t="s">
        <v>31</v>
      </c>
      <c r="M165" s="5" t="s">
        <v>80</v>
      </c>
      <c r="N165" s="5" t="s">
        <v>18</v>
      </c>
      <c r="O165" s="13">
        <v>8</v>
      </c>
    </row>
    <row r="166" spans="1:15" x14ac:dyDescent="0.3">
      <c r="A166" s="13">
        <f t="shared" si="1"/>
        <v>165</v>
      </c>
      <c r="B166" s="6" t="s">
        <v>227</v>
      </c>
      <c r="C166" s="6" t="s">
        <v>228</v>
      </c>
      <c r="D166" s="5">
        <v>37</v>
      </c>
      <c r="E166" s="5" t="s">
        <v>21</v>
      </c>
      <c r="F166" s="5" t="s">
        <v>15</v>
      </c>
      <c r="G166" s="5">
        <v>5000</v>
      </c>
      <c r="H166" s="5">
        <v>58000</v>
      </c>
      <c r="I166" s="5" t="s">
        <v>16</v>
      </c>
      <c r="J166" s="5">
        <v>0</v>
      </c>
      <c r="K166" s="5">
        <v>710</v>
      </c>
      <c r="L166" s="5" t="s">
        <v>17</v>
      </c>
      <c r="M166" s="5" t="s">
        <v>80</v>
      </c>
      <c r="N166" s="5" t="s">
        <v>25</v>
      </c>
      <c r="O166" s="13">
        <v>15</v>
      </c>
    </row>
    <row r="167" spans="1:15" x14ac:dyDescent="0.3">
      <c r="A167" s="13">
        <f t="shared" si="1"/>
        <v>166</v>
      </c>
      <c r="B167" s="6" t="s">
        <v>229</v>
      </c>
      <c r="C167" s="6" t="s">
        <v>230</v>
      </c>
      <c r="D167" s="5">
        <v>30</v>
      </c>
      <c r="E167" s="5" t="s">
        <v>14</v>
      </c>
      <c r="F167" s="5" t="s">
        <v>22</v>
      </c>
      <c r="G167" s="5">
        <v>6000</v>
      </c>
      <c r="H167" s="5">
        <v>70000</v>
      </c>
      <c r="I167" s="5" t="s">
        <v>23</v>
      </c>
      <c r="J167" s="5">
        <v>20000</v>
      </c>
      <c r="K167" s="5">
        <v>700</v>
      </c>
      <c r="L167" s="5" t="s">
        <v>24</v>
      </c>
      <c r="M167" s="5" t="s">
        <v>80</v>
      </c>
      <c r="N167" s="5" t="s">
        <v>18</v>
      </c>
      <c r="O167" s="13">
        <v>9</v>
      </c>
    </row>
    <row r="168" spans="1:15" ht="28.8" x14ac:dyDescent="0.3">
      <c r="A168" s="13">
        <f t="shared" si="1"/>
        <v>167</v>
      </c>
      <c r="B168" s="6" t="s">
        <v>231</v>
      </c>
      <c r="C168" s="6" t="s">
        <v>232</v>
      </c>
      <c r="D168" s="5">
        <v>40</v>
      </c>
      <c r="E168" s="5" t="s">
        <v>21</v>
      </c>
      <c r="F168" s="5" t="s">
        <v>15</v>
      </c>
      <c r="G168" s="5">
        <v>15000</v>
      </c>
      <c r="H168" s="5">
        <v>82000</v>
      </c>
      <c r="I168" s="5" t="s">
        <v>16</v>
      </c>
      <c r="J168" s="5">
        <v>0</v>
      </c>
      <c r="K168" s="5">
        <v>730</v>
      </c>
      <c r="L168" s="5" t="s">
        <v>28</v>
      </c>
      <c r="M168" s="5" t="s">
        <v>80</v>
      </c>
      <c r="N168" s="5" t="s">
        <v>25</v>
      </c>
      <c r="O168" s="13">
        <v>4</v>
      </c>
    </row>
    <row r="169" spans="1:15" x14ac:dyDescent="0.3">
      <c r="A169" s="13">
        <f t="shared" si="1"/>
        <v>168</v>
      </c>
      <c r="B169" s="6" t="s">
        <v>233</v>
      </c>
      <c r="C169" s="6" t="s">
        <v>234</v>
      </c>
      <c r="D169" s="5">
        <v>25</v>
      </c>
      <c r="E169" s="5" t="s">
        <v>14</v>
      </c>
      <c r="F169" s="5" t="s">
        <v>22</v>
      </c>
      <c r="G169" s="5">
        <v>2000</v>
      </c>
      <c r="H169" s="5">
        <v>43000</v>
      </c>
      <c r="I169" s="5" t="s">
        <v>16</v>
      </c>
      <c r="J169" s="5">
        <v>0</v>
      </c>
      <c r="K169" s="5">
        <v>670</v>
      </c>
      <c r="L169" s="5" t="s">
        <v>31</v>
      </c>
      <c r="M169" s="5" t="s">
        <v>81</v>
      </c>
      <c r="N169" s="5" t="s">
        <v>18</v>
      </c>
      <c r="O169" s="13">
        <v>13</v>
      </c>
    </row>
    <row r="170" spans="1:15" x14ac:dyDescent="0.3">
      <c r="A170" s="13">
        <f t="shared" si="1"/>
        <v>169</v>
      </c>
      <c r="B170" s="6" t="s">
        <v>235</v>
      </c>
      <c r="C170" s="6" t="s">
        <v>236</v>
      </c>
      <c r="D170" s="5">
        <v>31</v>
      </c>
      <c r="E170" s="5" t="s">
        <v>21</v>
      </c>
      <c r="F170" s="5" t="s">
        <v>15</v>
      </c>
      <c r="G170" s="5">
        <v>7000</v>
      </c>
      <c r="H170" s="5">
        <v>55000</v>
      </c>
      <c r="I170" s="5" t="s">
        <v>23</v>
      </c>
      <c r="J170" s="5">
        <v>10000</v>
      </c>
      <c r="K170" s="5">
        <v>720</v>
      </c>
      <c r="L170" s="5" t="s">
        <v>17</v>
      </c>
      <c r="M170" s="5" t="s">
        <v>81</v>
      </c>
      <c r="N170" s="5" t="s">
        <v>18</v>
      </c>
      <c r="O170" s="13">
        <v>5</v>
      </c>
    </row>
    <row r="171" spans="1:15" x14ac:dyDescent="0.3">
      <c r="A171" s="13">
        <f t="shared" si="1"/>
        <v>170</v>
      </c>
      <c r="B171" s="6" t="s">
        <v>237</v>
      </c>
      <c r="C171" s="6" t="s">
        <v>238</v>
      </c>
      <c r="D171" s="5">
        <v>44</v>
      </c>
      <c r="E171" s="5" t="s">
        <v>14</v>
      </c>
      <c r="F171" s="5" t="s">
        <v>22</v>
      </c>
      <c r="G171" s="5">
        <v>11000</v>
      </c>
      <c r="H171" s="5">
        <v>65000</v>
      </c>
      <c r="I171" s="5" t="s">
        <v>16</v>
      </c>
      <c r="J171" s="5">
        <v>0</v>
      </c>
      <c r="K171" s="5">
        <v>740</v>
      </c>
      <c r="L171" s="5" t="s">
        <v>24</v>
      </c>
      <c r="M171" s="5" t="s">
        <v>82</v>
      </c>
      <c r="N171" s="5" t="s">
        <v>25</v>
      </c>
      <c r="O171" s="13">
        <v>11</v>
      </c>
    </row>
    <row r="172" spans="1:15" x14ac:dyDescent="0.3">
      <c r="A172" s="13">
        <f t="shared" si="1"/>
        <v>171</v>
      </c>
      <c r="B172" s="6" t="s">
        <v>239</v>
      </c>
      <c r="C172" s="6" t="s">
        <v>240</v>
      </c>
      <c r="D172" s="5">
        <v>28</v>
      </c>
      <c r="E172" s="5" t="s">
        <v>21</v>
      </c>
      <c r="F172" s="5" t="s">
        <v>15</v>
      </c>
      <c r="G172" s="5">
        <v>4500</v>
      </c>
      <c r="H172" s="5">
        <v>47000</v>
      </c>
      <c r="I172" s="5" t="s">
        <v>16</v>
      </c>
      <c r="J172" s="5">
        <v>0</v>
      </c>
      <c r="K172" s="5">
        <v>690</v>
      </c>
      <c r="L172" s="5" t="s">
        <v>28</v>
      </c>
      <c r="M172" s="5" t="s">
        <v>80</v>
      </c>
      <c r="N172" s="5" t="s">
        <v>18</v>
      </c>
      <c r="O172" s="13">
        <v>4</v>
      </c>
    </row>
    <row r="173" spans="1:15" x14ac:dyDescent="0.3">
      <c r="A173" s="13">
        <f t="shared" si="1"/>
        <v>172</v>
      </c>
      <c r="B173" s="6" t="s">
        <v>241</v>
      </c>
      <c r="C173" s="6" t="s">
        <v>242</v>
      </c>
      <c r="D173" s="5">
        <v>39</v>
      </c>
      <c r="E173" s="5" t="s">
        <v>14</v>
      </c>
      <c r="F173" s="5" t="s">
        <v>22</v>
      </c>
      <c r="G173" s="5">
        <v>10000</v>
      </c>
      <c r="H173" s="5">
        <v>72000</v>
      </c>
      <c r="I173" s="5" t="s">
        <v>23</v>
      </c>
      <c r="J173" s="5">
        <v>12000</v>
      </c>
      <c r="K173" s="5">
        <v>700</v>
      </c>
      <c r="L173" s="5" t="s">
        <v>31</v>
      </c>
      <c r="M173" s="5" t="s">
        <v>82</v>
      </c>
      <c r="N173" s="5" t="s">
        <v>18</v>
      </c>
      <c r="O173" s="13">
        <v>14</v>
      </c>
    </row>
    <row r="174" spans="1:15" ht="28.8" x14ac:dyDescent="0.3">
      <c r="A174" s="13">
        <f t="shared" si="1"/>
        <v>173</v>
      </c>
      <c r="B174" s="6" t="s">
        <v>62</v>
      </c>
      <c r="C174" s="6" t="s">
        <v>62</v>
      </c>
      <c r="D174" s="5">
        <v>26</v>
      </c>
      <c r="E174" s="5" t="s">
        <v>21</v>
      </c>
      <c r="F174" s="5" t="s">
        <v>15</v>
      </c>
      <c r="G174" s="5">
        <v>3500</v>
      </c>
      <c r="H174" s="5">
        <v>53000</v>
      </c>
      <c r="I174" s="5" t="s">
        <v>16</v>
      </c>
      <c r="J174" s="5">
        <v>0</v>
      </c>
      <c r="K174" s="5">
        <v>680</v>
      </c>
      <c r="L174" s="5" t="s">
        <v>17</v>
      </c>
      <c r="M174" s="5" t="s">
        <v>81</v>
      </c>
      <c r="N174" s="5" t="s">
        <v>25</v>
      </c>
      <c r="O174" s="13">
        <v>7</v>
      </c>
    </row>
    <row r="175" spans="1:15" x14ac:dyDescent="0.3">
      <c r="A175" s="13">
        <f t="shared" si="1"/>
        <v>174</v>
      </c>
      <c r="B175" s="6" t="s">
        <v>243</v>
      </c>
      <c r="C175" s="6" t="s">
        <v>244</v>
      </c>
      <c r="D175" s="5">
        <v>33</v>
      </c>
      <c r="E175" s="5" t="s">
        <v>14</v>
      </c>
      <c r="F175" s="5" t="s">
        <v>22</v>
      </c>
      <c r="G175" s="5">
        <v>8000</v>
      </c>
      <c r="H175" s="5">
        <v>60000</v>
      </c>
      <c r="I175" s="5" t="s">
        <v>23</v>
      </c>
      <c r="J175" s="5">
        <v>8000</v>
      </c>
      <c r="K175" s="5">
        <v>710</v>
      </c>
      <c r="L175" s="5" t="s">
        <v>24</v>
      </c>
      <c r="M175" s="5" t="s">
        <v>80</v>
      </c>
      <c r="N175" s="5" t="s">
        <v>18</v>
      </c>
      <c r="O175" s="13">
        <v>6</v>
      </c>
    </row>
    <row r="176" spans="1:15" x14ac:dyDescent="0.3">
      <c r="A176" s="13">
        <f t="shared" si="1"/>
        <v>175</v>
      </c>
      <c r="B176" s="6" t="s">
        <v>245</v>
      </c>
      <c r="C176" s="6" t="s">
        <v>246</v>
      </c>
      <c r="D176" s="5">
        <v>46</v>
      </c>
      <c r="E176" s="5" t="s">
        <v>21</v>
      </c>
      <c r="F176" s="5" t="s">
        <v>15</v>
      </c>
      <c r="G176" s="5">
        <v>13000</v>
      </c>
      <c r="H176" s="5">
        <v>85000</v>
      </c>
      <c r="I176" s="5" t="s">
        <v>16</v>
      </c>
      <c r="J176" s="5">
        <v>0</v>
      </c>
      <c r="K176" s="5">
        <v>740</v>
      </c>
      <c r="L176" s="5" t="s">
        <v>28</v>
      </c>
      <c r="M176" s="5" t="s">
        <v>82</v>
      </c>
      <c r="N176" s="5" t="s">
        <v>25</v>
      </c>
      <c r="O176" s="13">
        <v>4</v>
      </c>
    </row>
    <row r="177" spans="1:15" x14ac:dyDescent="0.3">
      <c r="A177" s="13">
        <f t="shared" si="1"/>
        <v>176</v>
      </c>
      <c r="B177" s="6" t="s">
        <v>247</v>
      </c>
      <c r="C177" s="6" t="s">
        <v>248</v>
      </c>
      <c r="D177" s="5">
        <v>52</v>
      </c>
      <c r="E177" s="5" t="s">
        <v>14</v>
      </c>
      <c r="F177" s="5" t="s">
        <v>22</v>
      </c>
      <c r="G177" s="5">
        <v>4000</v>
      </c>
      <c r="H177" s="5">
        <v>49000</v>
      </c>
      <c r="I177" s="5" t="s">
        <v>23</v>
      </c>
      <c r="J177" s="5">
        <v>7000</v>
      </c>
      <c r="K177" s="5">
        <v>690</v>
      </c>
      <c r="L177" s="5" t="s">
        <v>31</v>
      </c>
      <c r="M177" s="5" t="s">
        <v>80</v>
      </c>
      <c r="N177" s="5" t="s">
        <v>18</v>
      </c>
      <c r="O177" s="13">
        <v>7</v>
      </c>
    </row>
    <row r="178" spans="1:15" x14ac:dyDescent="0.3">
      <c r="A178" s="13">
        <f t="shared" si="1"/>
        <v>177</v>
      </c>
      <c r="B178" s="6" t="s">
        <v>249</v>
      </c>
      <c r="C178" s="6" t="s">
        <v>250</v>
      </c>
      <c r="D178" s="5">
        <v>24</v>
      </c>
      <c r="E178" s="5" t="s">
        <v>14</v>
      </c>
      <c r="F178" s="5" t="s">
        <v>15</v>
      </c>
      <c r="G178" s="5">
        <v>2200</v>
      </c>
      <c r="H178" s="5">
        <v>45000</v>
      </c>
      <c r="I178" s="5" t="s">
        <v>16</v>
      </c>
      <c r="J178" s="5">
        <v>0</v>
      </c>
      <c r="K178" s="5">
        <v>670</v>
      </c>
      <c r="L178" s="5" t="s">
        <v>17</v>
      </c>
      <c r="M178" s="5" t="s">
        <v>81</v>
      </c>
      <c r="N178" s="5" t="s">
        <v>25</v>
      </c>
      <c r="O178" s="13">
        <v>13</v>
      </c>
    </row>
    <row r="179" spans="1:15" x14ac:dyDescent="0.3">
      <c r="A179" s="13">
        <f t="shared" si="1"/>
        <v>178</v>
      </c>
      <c r="B179" s="6" t="s">
        <v>251</v>
      </c>
      <c r="C179" s="6" t="s">
        <v>252</v>
      </c>
      <c r="D179" s="5">
        <v>38</v>
      </c>
      <c r="E179" s="5" t="s">
        <v>14</v>
      </c>
      <c r="F179" s="5" t="s">
        <v>22</v>
      </c>
      <c r="G179" s="5">
        <v>15000</v>
      </c>
      <c r="H179" s="5">
        <v>77000</v>
      </c>
      <c r="I179" s="5" t="s">
        <v>23</v>
      </c>
      <c r="J179" s="5">
        <v>15000</v>
      </c>
      <c r="K179" s="5">
        <v>720</v>
      </c>
      <c r="L179" s="5" t="s">
        <v>24</v>
      </c>
      <c r="M179" s="5" t="s">
        <v>82</v>
      </c>
      <c r="N179" s="5" t="s">
        <v>18</v>
      </c>
      <c r="O179" s="13">
        <v>4</v>
      </c>
    </row>
    <row r="180" spans="1:15" x14ac:dyDescent="0.3">
      <c r="A180" s="13">
        <f t="shared" si="1"/>
        <v>179</v>
      </c>
      <c r="B180" s="6" t="s">
        <v>253</v>
      </c>
      <c r="C180" s="6" t="s">
        <v>254</v>
      </c>
      <c r="D180" s="5">
        <v>27</v>
      </c>
      <c r="E180" s="5" t="s">
        <v>21</v>
      </c>
      <c r="F180" s="5" t="s">
        <v>15</v>
      </c>
      <c r="G180" s="5">
        <v>4000</v>
      </c>
      <c r="H180" s="5">
        <v>50000</v>
      </c>
      <c r="I180" s="5" t="s">
        <v>16</v>
      </c>
      <c r="J180" s="5">
        <v>0</v>
      </c>
      <c r="K180" s="5">
        <v>680</v>
      </c>
      <c r="L180" s="5" t="s">
        <v>28</v>
      </c>
      <c r="M180" s="5" t="s">
        <v>80</v>
      </c>
      <c r="N180" s="5" t="s">
        <v>25</v>
      </c>
      <c r="O180" s="13">
        <v>15</v>
      </c>
    </row>
    <row r="181" spans="1:15" x14ac:dyDescent="0.3">
      <c r="A181" s="13">
        <f t="shared" si="1"/>
        <v>180</v>
      </c>
      <c r="B181" s="6" t="s">
        <v>255</v>
      </c>
      <c r="C181" s="6" t="s">
        <v>256</v>
      </c>
      <c r="D181" s="5">
        <v>41</v>
      </c>
      <c r="E181" s="5" t="s">
        <v>14</v>
      </c>
      <c r="F181" s="5" t="s">
        <v>22</v>
      </c>
      <c r="G181" s="5">
        <v>9000</v>
      </c>
      <c r="H181" s="5">
        <v>69000</v>
      </c>
      <c r="I181" s="5" t="s">
        <v>23</v>
      </c>
      <c r="J181" s="5">
        <v>12000</v>
      </c>
      <c r="K181" s="5">
        <v>700</v>
      </c>
      <c r="L181" s="5" t="s">
        <v>31</v>
      </c>
      <c r="M181" s="5" t="s">
        <v>82</v>
      </c>
      <c r="N181" s="5" t="s">
        <v>18</v>
      </c>
      <c r="O181" s="13">
        <v>4</v>
      </c>
    </row>
    <row r="182" spans="1:15" x14ac:dyDescent="0.3">
      <c r="A182" s="13">
        <f t="shared" si="1"/>
        <v>181</v>
      </c>
      <c r="B182" s="6" t="s">
        <v>257</v>
      </c>
      <c r="C182" s="6" t="s">
        <v>191</v>
      </c>
      <c r="D182" s="5">
        <v>32</v>
      </c>
      <c r="E182" s="5" t="s">
        <v>21</v>
      </c>
      <c r="F182" s="5" t="s">
        <v>15</v>
      </c>
      <c r="G182" s="5">
        <v>5500</v>
      </c>
      <c r="H182" s="5">
        <v>54000</v>
      </c>
      <c r="I182" s="5" t="s">
        <v>16</v>
      </c>
      <c r="J182" s="5">
        <v>0</v>
      </c>
      <c r="K182" s="5">
        <v>710</v>
      </c>
      <c r="L182" s="5" t="s">
        <v>17</v>
      </c>
      <c r="M182" s="5" t="s">
        <v>80</v>
      </c>
      <c r="N182" s="5" t="s">
        <v>25</v>
      </c>
      <c r="O182" s="13">
        <v>15</v>
      </c>
    </row>
    <row r="183" spans="1:15" x14ac:dyDescent="0.3">
      <c r="A183" s="13">
        <f t="shared" si="1"/>
        <v>182</v>
      </c>
      <c r="B183" s="6" t="s">
        <v>258</v>
      </c>
      <c r="C183" s="6" t="s">
        <v>234</v>
      </c>
      <c r="D183" s="5">
        <v>47</v>
      </c>
      <c r="E183" s="5" t="s">
        <v>14</v>
      </c>
      <c r="F183" s="5" t="s">
        <v>22</v>
      </c>
      <c r="G183" s="5">
        <v>7000</v>
      </c>
      <c r="H183" s="5">
        <v>74000</v>
      </c>
      <c r="I183" s="5" t="s">
        <v>23</v>
      </c>
      <c r="J183" s="5">
        <v>10000</v>
      </c>
      <c r="K183" s="5">
        <v>690</v>
      </c>
      <c r="L183" s="5" t="s">
        <v>24</v>
      </c>
      <c r="M183" s="5" t="s">
        <v>81</v>
      </c>
      <c r="N183" s="5" t="s">
        <v>18</v>
      </c>
      <c r="O183" s="13">
        <v>14</v>
      </c>
    </row>
    <row r="184" spans="1:15" x14ac:dyDescent="0.3">
      <c r="A184" s="13">
        <f t="shared" si="1"/>
        <v>183</v>
      </c>
      <c r="B184" s="6" t="s">
        <v>259</v>
      </c>
      <c r="C184" s="6" t="s">
        <v>27</v>
      </c>
      <c r="D184" s="5">
        <v>35</v>
      </c>
      <c r="E184" s="5" t="s">
        <v>21</v>
      </c>
      <c r="F184" s="5" t="s">
        <v>15</v>
      </c>
      <c r="G184" s="5">
        <v>6000</v>
      </c>
      <c r="H184" s="5">
        <v>68000</v>
      </c>
      <c r="I184" s="5" t="s">
        <v>16</v>
      </c>
      <c r="J184" s="5">
        <v>0</v>
      </c>
      <c r="K184" s="5">
        <v>720</v>
      </c>
      <c r="L184" s="5" t="s">
        <v>28</v>
      </c>
      <c r="M184" s="5" t="s">
        <v>81</v>
      </c>
      <c r="N184" s="5" t="s">
        <v>25</v>
      </c>
      <c r="O184" s="13">
        <v>10</v>
      </c>
    </row>
    <row r="185" spans="1:15" x14ac:dyDescent="0.3">
      <c r="A185" s="13">
        <f t="shared" si="1"/>
        <v>184</v>
      </c>
      <c r="B185" s="6" t="s">
        <v>231</v>
      </c>
      <c r="C185" s="6" t="s">
        <v>260</v>
      </c>
      <c r="D185" s="5">
        <v>29</v>
      </c>
      <c r="E185" s="5" t="s">
        <v>14</v>
      </c>
      <c r="F185" s="5" t="s">
        <v>22</v>
      </c>
      <c r="G185" s="5">
        <v>2500</v>
      </c>
      <c r="H185" s="5">
        <v>45000</v>
      </c>
      <c r="I185" s="5" t="s">
        <v>23</v>
      </c>
      <c r="J185" s="5">
        <v>5000</v>
      </c>
      <c r="K185" s="5">
        <v>670</v>
      </c>
      <c r="L185" s="5" t="s">
        <v>31</v>
      </c>
      <c r="M185" s="5" t="s">
        <v>81</v>
      </c>
      <c r="N185" s="5" t="s">
        <v>18</v>
      </c>
      <c r="O185" s="13">
        <v>14</v>
      </c>
    </row>
    <row r="186" spans="1:15" x14ac:dyDescent="0.3">
      <c r="A186" s="13">
        <f t="shared" si="1"/>
        <v>185</v>
      </c>
      <c r="B186" s="6" t="s">
        <v>261</v>
      </c>
      <c r="C186" s="6" t="s">
        <v>168</v>
      </c>
      <c r="D186" s="5">
        <v>42</v>
      </c>
      <c r="E186" s="5" t="s">
        <v>21</v>
      </c>
      <c r="F186" s="5" t="s">
        <v>15</v>
      </c>
      <c r="G186" s="5">
        <v>11000</v>
      </c>
      <c r="H186" s="5">
        <v>80000</v>
      </c>
      <c r="I186" s="5" t="s">
        <v>16</v>
      </c>
      <c r="J186" s="5">
        <v>0</v>
      </c>
      <c r="K186" s="5">
        <v>740</v>
      </c>
      <c r="L186" s="5" t="s">
        <v>17</v>
      </c>
      <c r="M186" s="5" t="s">
        <v>82</v>
      </c>
      <c r="N186" s="5" t="s">
        <v>25</v>
      </c>
      <c r="O186" s="13">
        <v>15</v>
      </c>
    </row>
    <row r="187" spans="1:15" x14ac:dyDescent="0.3">
      <c r="A187" s="13">
        <f t="shared" si="1"/>
        <v>186</v>
      </c>
      <c r="B187" s="6" t="s">
        <v>262</v>
      </c>
      <c r="C187" s="6" t="s">
        <v>263</v>
      </c>
      <c r="D187" s="5">
        <v>50</v>
      </c>
      <c r="E187" s="5" t="s">
        <v>14</v>
      </c>
      <c r="F187" s="5" t="s">
        <v>22</v>
      </c>
      <c r="G187" s="5">
        <v>3000</v>
      </c>
      <c r="H187" s="5">
        <v>47000</v>
      </c>
      <c r="I187" s="5" t="s">
        <v>23</v>
      </c>
      <c r="J187" s="5">
        <v>8000</v>
      </c>
      <c r="K187" s="5">
        <v>680</v>
      </c>
      <c r="L187" s="5" t="s">
        <v>24</v>
      </c>
      <c r="M187" s="5" t="s">
        <v>82</v>
      </c>
      <c r="N187" s="5" t="s">
        <v>18</v>
      </c>
      <c r="O187" s="13">
        <v>13</v>
      </c>
    </row>
    <row r="188" spans="1:15" x14ac:dyDescent="0.3">
      <c r="A188" s="13">
        <f t="shared" si="1"/>
        <v>187</v>
      </c>
      <c r="B188" s="6" t="s">
        <v>264</v>
      </c>
      <c r="C188" s="6" t="s">
        <v>150</v>
      </c>
      <c r="D188" s="5">
        <v>28</v>
      </c>
      <c r="E188" s="5" t="s">
        <v>21</v>
      </c>
      <c r="F188" s="5" t="s">
        <v>15</v>
      </c>
      <c r="G188" s="5">
        <v>4000</v>
      </c>
      <c r="H188" s="5">
        <v>53000</v>
      </c>
      <c r="I188" s="5" t="s">
        <v>16</v>
      </c>
      <c r="J188" s="5">
        <v>0</v>
      </c>
      <c r="K188" s="5">
        <v>690</v>
      </c>
      <c r="L188" s="5" t="s">
        <v>28</v>
      </c>
      <c r="M188" s="5" t="s">
        <v>80</v>
      </c>
      <c r="N188" s="5" t="s">
        <v>25</v>
      </c>
      <c r="O188" s="13">
        <v>7</v>
      </c>
    </row>
    <row r="189" spans="1:15" x14ac:dyDescent="0.3">
      <c r="A189" s="13">
        <f t="shared" si="1"/>
        <v>188</v>
      </c>
      <c r="B189" s="6" t="s">
        <v>265</v>
      </c>
      <c r="C189" s="6" t="s">
        <v>57</v>
      </c>
      <c r="D189" s="5">
        <v>36</v>
      </c>
      <c r="E189" s="5" t="s">
        <v>14</v>
      </c>
      <c r="F189" s="5" t="s">
        <v>22</v>
      </c>
      <c r="G189" s="5">
        <v>9000</v>
      </c>
      <c r="H189" s="5">
        <v>71000</v>
      </c>
      <c r="I189" s="5" t="s">
        <v>23</v>
      </c>
      <c r="J189" s="5">
        <v>13000</v>
      </c>
      <c r="K189" s="5">
        <v>700</v>
      </c>
      <c r="L189" s="5" t="s">
        <v>31</v>
      </c>
      <c r="M189" s="5" t="s">
        <v>81</v>
      </c>
      <c r="N189" s="5" t="s">
        <v>18</v>
      </c>
      <c r="O189" s="13">
        <v>5</v>
      </c>
    </row>
    <row r="190" spans="1:15" x14ac:dyDescent="0.3">
      <c r="A190" s="13">
        <f t="shared" si="1"/>
        <v>189</v>
      </c>
      <c r="B190" s="6" t="s">
        <v>266</v>
      </c>
      <c r="C190" s="6" t="s">
        <v>138</v>
      </c>
      <c r="D190" s="5">
        <v>41</v>
      </c>
      <c r="E190" s="5" t="s">
        <v>21</v>
      </c>
      <c r="F190" s="5" t="s">
        <v>15</v>
      </c>
      <c r="G190" s="5">
        <v>8000</v>
      </c>
      <c r="H190" s="5">
        <v>67000</v>
      </c>
      <c r="I190" s="5" t="s">
        <v>16</v>
      </c>
      <c r="J190" s="5">
        <v>0</v>
      </c>
      <c r="K190" s="5">
        <v>710</v>
      </c>
      <c r="L190" s="5" t="s">
        <v>17</v>
      </c>
      <c r="M190" s="5" t="s">
        <v>82</v>
      </c>
      <c r="N190" s="5" t="s">
        <v>25</v>
      </c>
      <c r="O190" s="13">
        <v>3</v>
      </c>
    </row>
    <row r="191" spans="1:15" x14ac:dyDescent="0.3">
      <c r="A191" s="13">
        <f t="shared" si="1"/>
        <v>190</v>
      </c>
      <c r="B191" s="6" t="s">
        <v>267</v>
      </c>
      <c r="C191" s="6" t="s">
        <v>268</v>
      </c>
      <c r="D191" s="5">
        <v>30</v>
      </c>
      <c r="E191" s="5" t="s">
        <v>14</v>
      </c>
      <c r="F191" s="5" t="s">
        <v>22</v>
      </c>
      <c r="G191" s="5">
        <v>5000</v>
      </c>
      <c r="H191" s="5">
        <v>55000</v>
      </c>
      <c r="I191" s="5" t="s">
        <v>23</v>
      </c>
      <c r="J191" s="5">
        <v>7000</v>
      </c>
      <c r="K191" s="5">
        <v>690</v>
      </c>
      <c r="L191" s="5" t="s">
        <v>24</v>
      </c>
      <c r="M191" s="5" t="s">
        <v>82</v>
      </c>
      <c r="N191" s="5" t="s">
        <v>18</v>
      </c>
      <c r="O191" s="13">
        <v>8</v>
      </c>
    </row>
    <row r="192" spans="1:15" x14ac:dyDescent="0.3">
      <c r="A192" s="13">
        <f t="shared" si="1"/>
        <v>191</v>
      </c>
      <c r="B192" s="6" t="s">
        <v>269</v>
      </c>
      <c r="C192" s="6" t="s">
        <v>60</v>
      </c>
      <c r="D192" s="5">
        <v>29</v>
      </c>
      <c r="E192" s="5" t="s">
        <v>21</v>
      </c>
      <c r="F192" s="5" t="s">
        <v>15</v>
      </c>
      <c r="G192" s="5">
        <v>3000</v>
      </c>
      <c r="H192" s="5">
        <v>48000</v>
      </c>
      <c r="I192" s="5" t="s">
        <v>16</v>
      </c>
      <c r="J192" s="5">
        <v>0</v>
      </c>
      <c r="K192" s="5">
        <v>670</v>
      </c>
      <c r="L192" s="5" t="s">
        <v>28</v>
      </c>
      <c r="M192" s="5" t="s">
        <v>80</v>
      </c>
      <c r="N192" s="5" t="s">
        <v>25</v>
      </c>
      <c r="O192" s="13">
        <v>4</v>
      </c>
    </row>
    <row r="193" spans="1:15" x14ac:dyDescent="0.3">
      <c r="A193" s="13">
        <f t="shared" si="1"/>
        <v>192</v>
      </c>
      <c r="B193" s="6" t="s">
        <v>270</v>
      </c>
      <c r="C193" s="6" t="s">
        <v>27</v>
      </c>
      <c r="D193" s="5">
        <v>34</v>
      </c>
      <c r="E193" s="5" t="s">
        <v>14</v>
      </c>
      <c r="F193" s="5" t="s">
        <v>22</v>
      </c>
      <c r="G193" s="5">
        <v>11000</v>
      </c>
      <c r="H193" s="5">
        <v>62000</v>
      </c>
      <c r="I193" s="5" t="s">
        <v>23</v>
      </c>
      <c r="J193" s="5">
        <v>12000</v>
      </c>
      <c r="K193" s="5">
        <v>720</v>
      </c>
      <c r="L193" s="5" t="s">
        <v>31</v>
      </c>
      <c r="M193" s="5" t="s">
        <v>80</v>
      </c>
      <c r="N193" s="5" t="s">
        <v>18</v>
      </c>
      <c r="O193" s="13" t="s">
        <v>303</v>
      </c>
    </row>
    <row r="194" spans="1:15" x14ac:dyDescent="0.3">
      <c r="A194" s="13">
        <f t="shared" si="1"/>
        <v>193</v>
      </c>
      <c r="B194" s="6" t="s">
        <v>271</v>
      </c>
      <c r="C194" s="6" t="s">
        <v>242</v>
      </c>
      <c r="D194" s="5">
        <v>37</v>
      </c>
      <c r="E194" s="5" t="s">
        <v>21</v>
      </c>
      <c r="F194" s="5" t="s">
        <v>15</v>
      </c>
      <c r="G194" s="5">
        <v>5500</v>
      </c>
      <c r="H194" s="5">
        <v>69000</v>
      </c>
      <c r="I194" s="5" t="s">
        <v>16</v>
      </c>
      <c r="J194" s="5">
        <v>0</v>
      </c>
      <c r="K194" s="5">
        <v>710</v>
      </c>
      <c r="L194" s="5" t="s">
        <v>17</v>
      </c>
      <c r="M194" s="5" t="s">
        <v>80</v>
      </c>
      <c r="N194" s="5" t="s">
        <v>25</v>
      </c>
      <c r="O194" s="13">
        <v>7</v>
      </c>
    </row>
    <row r="195" spans="1:15" x14ac:dyDescent="0.3">
      <c r="A195" s="13">
        <f t="shared" si="1"/>
        <v>194</v>
      </c>
      <c r="B195" s="6" t="s">
        <v>123</v>
      </c>
      <c r="C195" s="6" t="s">
        <v>49</v>
      </c>
      <c r="D195" s="5">
        <v>45</v>
      </c>
      <c r="E195" s="5" t="s">
        <v>14</v>
      </c>
      <c r="F195" s="5" t="s">
        <v>15</v>
      </c>
      <c r="G195" s="5">
        <v>7000</v>
      </c>
      <c r="H195" s="5">
        <v>74000</v>
      </c>
      <c r="I195" s="5" t="s">
        <v>23</v>
      </c>
      <c r="J195" s="5">
        <v>15000</v>
      </c>
      <c r="K195" s="5">
        <v>680</v>
      </c>
      <c r="L195" s="5" t="s">
        <v>24</v>
      </c>
      <c r="M195" s="5" t="s">
        <v>80</v>
      </c>
      <c r="N195" s="5" t="s">
        <v>18</v>
      </c>
      <c r="O195" s="13">
        <v>12</v>
      </c>
    </row>
    <row r="196" spans="1:15" x14ac:dyDescent="0.3">
      <c r="A196" s="13">
        <f t="shared" si="1"/>
        <v>195</v>
      </c>
      <c r="B196" s="6" t="s">
        <v>272</v>
      </c>
      <c r="C196" s="6" t="s">
        <v>217</v>
      </c>
      <c r="D196" s="5">
        <v>40</v>
      </c>
      <c r="E196" s="5" t="s">
        <v>21</v>
      </c>
      <c r="F196" s="5" t="s">
        <v>15</v>
      </c>
      <c r="G196" s="5">
        <v>2000</v>
      </c>
      <c r="H196" s="5">
        <v>50000</v>
      </c>
      <c r="I196" s="5" t="s">
        <v>16</v>
      </c>
      <c r="J196" s="5">
        <v>0</v>
      </c>
      <c r="K196" s="5">
        <v>720</v>
      </c>
      <c r="L196" s="5" t="s">
        <v>28</v>
      </c>
      <c r="M196" s="5" t="s">
        <v>80</v>
      </c>
      <c r="N196" s="5" t="s">
        <v>25</v>
      </c>
      <c r="O196" s="13">
        <v>11</v>
      </c>
    </row>
    <row r="197" spans="1:15" x14ac:dyDescent="0.3">
      <c r="A197" s="13">
        <f t="shared" si="1"/>
        <v>196</v>
      </c>
      <c r="B197" s="6" t="s">
        <v>273</v>
      </c>
      <c r="C197" s="6" t="s">
        <v>156</v>
      </c>
      <c r="D197" s="5">
        <v>27</v>
      </c>
      <c r="E197" s="5" t="s">
        <v>14</v>
      </c>
      <c r="F197" s="5" t="s">
        <v>22</v>
      </c>
      <c r="G197" s="5">
        <v>6000</v>
      </c>
      <c r="H197" s="5">
        <v>55000</v>
      </c>
      <c r="I197" s="5" t="s">
        <v>23</v>
      </c>
      <c r="J197" s="5">
        <v>10000</v>
      </c>
      <c r="K197" s="5">
        <v>690</v>
      </c>
      <c r="L197" s="5" t="s">
        <v>31</v>
      </c>
      <c r="M197" s="5" t="s">
        <v>80</v>
      </c>
      <c r="N197" s="5" t="s">
        <v>18</v>
      </c>
      <c r="O197" s="13">
        <v>3</v>
      </c>
    </row>
    <row r="198" spans="1:15" x14ac:dyDescent="0.3">
      <c r="A198" s="13">
        <f t="shared" si="1"/>
        <v>197</v>
      </c>
      <c r="B198" s="6" t="s">
        <v>194</v>
      </c>
      <c r="C198" s="6" t="s">
        <v>178</v>
      </c>
      <c r="D198" s="5">
        <v>31</v>
      </c>
      <c r="E198" s="5" t="s">
        <v>21</v>
      </c>
      <c r="F198" s="5" t="s">
        <v>15</v>
      </c>
      <c r="G198" s="5">
        <v>3500</v>
      </c>
      <c r="H198" s="5">
        <v>62000</v>
      </c>
      <c r="I198" s="5" t="s">
        <v>16</v>
      </c>
      <c r="J198" s="5">
        <v>0</v>
      </c>
      <c r="K198" s="5">
        <v>680</v>
      </c>
      <c r="L198" s="5" t="s">
        <v>17</v>
      </c>
      <c r="M198" s="5" t="s">
        <v>82</v>
      </c>
      <c r="N198" s="5" t="s">
        <v>25</v>
      </c>
      <c r="O198" s="13">
        <v>5</v>
      </c>
    </row>
    <row r="199" spans="1:15" x14ac:dyDescent="0.3">
      <c r="A199" s="13">
        <f t="shared" si="1"/>
        <v>198</v>
      </c>
      <c r="B199" s="6" t="s">
        <v>274</v>
      </c>
      <c r="C199" s="6" t="s">
        <v>65</v>
      </c>
      <c r="D199" s="5">
        <v>53</v>
      </c>
      <c r="E199" s="5" t="s">
        <v>14</v>
      </c>
      <c r="F199" s="5" t="s">
        <v>22</v>
      </c>
      <c r="G199" s="5">
        <v>4000</v>
      </c>
      <c r="H199" s="5">
        <v>48000</v>
      </c>
      <c r="I199" s="5" t="s">
        <v>23</v>
      </c>
      <c r="J199" s="5">
        <v>5000</v>
      </c>
      <c r="K199" s="5">
        <v>710</v>
      </c>
      <c r="L199" s="5" t="s">
        <v>24</v>
      </c>
      <c r="M199" s="5" t="s">
        <v>82</v>
      </c>
      <c r="N199" s="5" t="s">
        <v>18</v>
      </c>
      <c r="O199" s="13">
        <v>3</v>
      </c>
    </row>
    <row r="200" spans="1:15" x14ac:dyDescent="0.3">
      <c r="A200" s="13">
        <f t="shared" si="1"/>
        <v>199</v>
      </c>
      <c r="B200" s="6" t="s">
        <v>275</v>
      </c>
      <c r="C200" s="6" t="s">
        <v>59</v>
      </c>
      <c r="D200" s="5">
        <v>28</v>
      </c>
      <c r="E200" s="5" t="s">
        <v>21</v>
      </c>
      <c r="F200" s="5" t="s">
        <v>15</v>
      </c>
      <c r="G200" s="5">
        <v>5500</v>
      </c>
      <c r="H200" s="5">
        <v>59000</v>
      </c>
      <c r="I200" s="5" t="s">
        <v>16</v>
      </c>
      <c r="J200" s="5">
        <v>0</v>
      </c>
      <c r="K200" s="5">
        <v>700</v>
      </c>
      <c r="L200" s="5" t="s">
        <v>28</v>
      </c>
      <c r="M200" s="5" t="s">
        <v>82</v>
      </c>
      <c r="N200" s="5" t="s">
        <v>25</v>
      </c>
      <c r="O200" s="13">
        <v>11</v>
      </c>
    </row>
    <row r="201" spans="1:15" x14ac:dyDescent="0.3">
      <c r="A201" s="13">
        <f t="shared" si="1"/>
        <v>200</v>
      </c>
      <c r="B201" s="6" t="s">
        <v>63</v>
      </c>
      <c r="C201" s="6" t="s">
        <v>33</v>
      </c>
      <c r="D201" s="5">
        <v>46</v>
      </c>
      <c r="E201" s="5" t="s">
        <v>14</v>
      </c>
      <c r="F201" s="5" t="s">
        <v>22</v>
      </c>
      <c r="G201" s="5">
        <v>9000</v>
      </c>
      <c r="H201" s="5">
        <v>73000</v>
      </c>
      <c r="I201" s="5" t="s">
        <v>23</v>
      </c>
      <c r="J201" s="5">
        <v>13000</v>
      </c>
      <c r="K201" s="5">
        <v>720</v>
      </c>
      <c r="L201" s="5" t="s">
        <v>31</v>
      </c>
      <c r="M201" s="5" t="s">
        <v>82</v>
      </c>
      <c r="N201" s="5" t="s">
        <v>18</v>
      </c>
      <c r="O201" s="13">
        <v>11</v>
      </c>
    </row>
    <row r="202" spans="1:15" x14ac:dyDescent="0.3">
      <c r="A202" s="13">
        <f t="shared" si="1"/>
        <v>201</v>
      </c>
      <c r="B202" s="6" t="s">
        <v>276</v>
      </c>
      <c r="C202" s="6" t="s">
        <v>166</v>
      </c>
      <c r="D202" s="5">
        <v>39</v>
      </c>
      <c r="E202" s="5" t="s">
        <v>21</v>
      </c>
      <c r="F202" s="5" t="s">
        <v>15</v>
      </c>
      <c r="G202" s="5">
        <v>4000</v>
      </c>
      <c r="H202" s="5">
        <v>65000</v>
      </c>
      <c r="I202" s="5" t="s">
        <v>16</v>
      </c>
      <c r="J202" s="5">
        <v>0</v>
      </c>
      <c r="K202" s="5">
        <v>680</v>
      </c>
      <c r="L202" s="5" t="s">
        <v>17</v>
      </c>
      <c r="M202" s="5" t="s">
        <v>82</v>
      </c>
      <c r="N202" s="5" t="s">
        <v>25</v>
      </c>
      <c r="O202" s="13">
        <v>6</v>
      </c>
    </row>
    <row r="203" spans="1:15" x14ac:dyDescent="0.3">
      <c r="A203" s="13">
        <f t="shared" si="1"/>
        <v>202</v>
      </c>
      <c r="B203" s="6" t="s">
        <v>277</v>
      </c>
      <c r="C203" s="6" t="s">
        <v>49</v>
      </c>
      <c r="D203" s="5">
        <v>27</v>
      </c>
      <c r="E203" s="5" t="s">
        <v>14</v>
      </c>
      <c r="F203" s="5" t="s">
        <v>22</v>
      </c>
      <c r="G203" s="5">
        <v>8000</v>
      </c>
      <c r="H203" s="5">
        <v>60000</v>
      </c>
      <c r="I203" s="5" t="s">
        <v>23</v>
      </c>
      <c r="J203" s="5">
        <v>8000</v>
      </c>
      <c r="K203" s="5">
        <v>710</v>
      </c>
      <c r="L203" s="5" t="s">
        <v>24</v>
      </c>
      <c r="M203" s="5" t="s">
        <v>82</v>
      </c>
      <c r="N203" s="5" t="s">
        <v>18</v>
      </c>
      <c r="O203" s="13">
        <v>6</v>
      </c>
    </row>
    <row r="204" spans="1:15" x14ac:dyDescent="0.3">
      <c r="A204" s="13">
        <f t="shared" si="1"/>
        <v>203</v>
      </c>
      <c r="B204" s="6" t="s">
        <v>261</v>
      </c>
      <c r="C204" s="6" t="s">
        <v>35</v>
      </c>
      <c r="D204" s="5">
        <v>34</v>
      </c>
      <c r="E204" s="5" t="s">
        <v>21</v>
      </c>
      <c r="F204" s="5" t="s">
        <v>15</v>
      </c>
      <c r="G204" s="5">
        <v>2500</v>
      </c>
      <c r="H204" s="5">
        <v>53000</v>
      </c>
      <c r="I204" s="5" t="s">
        <v>16</v>
      </c>
      <c r="J204" s="5">
        <v>0</v>
      </c>
      <c r="K204" s="5">
        <v>690</v>
      </c>
      <c r="L204" s="5" t="s">
        <v>28</v>
      </c>
      <c r="M204" s="5" t="s">
        <v>81</v>
      </c>
      <c r="N204" s="5" t="s">
        <v>25</v>
      </c>
      <c r="O204" s="13">
        <v>5</v>
      </c>
    </row>
    <row r="205" spans="1:15" x14ac:dyDescent="0.3">
      <c r="A205" s="13">
        <f t="shared" si="1"/>
        <v>204</v>
      </c>
      <c r="B205" s="6" t="s">
        <v>102</v>
      </c>
      <c r="C205" s="6" t="s">
        <v>55</v>
      </c>
      <c r="D205" s="5">
        <v>32</v>
      </c>
      <c r="E205" s="5" t="s">
        <v>14</v>
      </c>
      <c r="F205" s="5" t="s">
        <v>22</v>
      </c>
      <c r="G205" s="5">
        <v>12000</v>
      </c>
      <c r="H205" s="5">
        <v>68000</v>
      </c>
      <c r="I205" s="5" t="s">
        <v>23</v>
      </c>
      <c r="J205" s="5">
        <v>15000</v>
      </c>
      <c r="K205" s="5">
        <v>720</v>
      </c>
      <c r="L205" s="5" t="s">
        <v>31</v>
      </c>
      <c r="M205" s="5" t="s">
        <v>81</v>
      </c>
      <c r="N205" s="5" t="s">
        <v>18</v>
      </c>
      <c r="O205" s="13">
        <v>4</v>
      </c>
    </row>
    <row r="206" spans="1:15" x14ac:dyDescent="0.3">
      <c r="A206" s="13">
        <f t="shared" si="1"/>
        <v>205</v>
      </c>
      <c r="B206" s="6" t="s">
        <v>278</v>
      </c>
      <c r="C206" s="6" t="s">
        <v>182</v>
      </c>
      <c r="D206" s="5">
        <v>49</v>
      </c>
      <c r="E206" s="5" t="s">
        <v>21</v>
      </c>
      <c r="F206" s="5" t="s">
        <v>15</v>
      </c>
      <c r="G206" s="5">
        <v>7000</v>
      </c>
      <c r="H206" s="5">
        <v>71000</v>
      </c>
      <c r="I206" s="5" t="s">
        <v>16</v>
      </c>
      <c r="J206" s="5">
        <v>0</v>
      </c>
      <c r="K206" s="5">
        <v>680</v>
      </c>
      <c r="L206" s="5" t="s">
        <v>17</v>
      </c>
      <c r="M206" s="5" t="s">
        <v>81</v>
      </c>
      <c r="N206" s="5" t="s">
        <v>25</v>
      </c>
      <c r="O206" s="13">
        <v>6</v>
      </c>
    </row>
    <row r="207" spans="1:15" x14ac:dyDescent="0.3">
      <c r="A207" s="13">
        <f t="shared" si="1"/>
        <v>206</v>
      </c>
      <c r="B207" s="6" t="s">
        <v>225</v>
      </c>
      <c r="C207" s="6" t="s">
        <v>184</v>
      </c>
      <c r="D207" s="5">
        <v>24</v>
      </c>
      <c r="E207" s="5" t="s">
        <v>14</v>
      </c>
      <c r="F207" s="5" t="s">
        <v>22</v>
      </c>
      <c r="G207" s="5">
        <v>5000</v>
      </c>
      <c r="H207" s="5">
        <v>56000</v>
      </c>
      <c r="I207" s="5" t="s">
        <v>23</v>
      </c>
      <c r="J207" s="5">
        <v>10000</v>
      </c>
      <c r="K207" s="5">
        <v>700</v>
      </c>
      <c r="L207" s="5" t="s">
        <v>24</v>
      </c>
      <c r="M207" s="5" t="s">
        <v>81</v>
      </c>
      <c r="N207" s="5" t="s">
        <v>18</v>
      </c>
      <c r="O207" s="13">
        <v>5</v>
      </c>
    </row>
    <row r="208" spans="1:15" x14ac:dyDescent="0.3">
      <c r="A208" s="13">
        <f t="shared" si="1"/>
        <v>207</v>
      </c>
      <c r="B208" s="6" t="s">
        <v>104</v>
      </c>
      <c r="C208" s="6" t="s">
        <v>51</v>
      </c>
      <c r="D208" s="5">
        <v>29</v>
      </c>
      <c r="E208" s="5" t="s">
        <v>21</v>
      </c>
      <c r="F208" s="5" t="s">
        <v>15</v>
      </c>
      <c r="G208" s="5">
        <v>1500</v>
      </c>
      <c r="H208" s="5">
        <v>45000</v>
      </c>
      <c r="I208" s="5" t="s">
        <v>16</v>
      </c>
      <c r="J208" s="5">
        <v>0</v>
      </c>
      <c r="K208" s="5">
        <v>670</v>
      </c>
      <c r="L208" s="5" t="s">
        <v>28</v>
      </c>
      <c r="M208" s="5" t="s">
        <v>81</v>
      </c>
      <c r="N208" s="5" t="s">
        <v>25</v>
      </c>
      <c r="O208" s="13">
        <v>14</v>
      </c>
    </row>
    <row r="209" spans="1:15" x14ac:dyDescent="0.3">
      <c r="A209" s="13">
        <f t="shared" si="1"/>
        <v>208</v>
      </c>
      <c r="B209" s="6" t="s">
        <v>26</v>
      </c>
      <c r="C209" s="6" t="s">
        <v>152</v>
      </c>
      <c r="D209" s="5">
        <v>43</v>
      </c>
      <c r="E209" s="5" t="s">
        <v>14</v>
      </c>
      <c r="F209" s="5" t="s">
        <v>22</v>
      </c>
      <c r="G209" s="5">
        <v>11000</v>
      </c>
      <c r="H209" s="5">
        <v>74000</v>
      </c>
      <c r="I209" s="5" t="s">
        <v>23</v>
      </c>
      <c r="J209" s="5">
        <v>12000</v>
      </c>
      <c r="K209" s="5">
        <v>720</v>
      </c>
      <c r="L209" s="5" t="s">
        <v>31</v>
      </c>
      <c r="M209" s="5" t="s">
        <v>81</v>
      </c>
      <c r="N209" s="5" t="s">
        <v>18</v>
      </c>
      <c r="O209" s="13">
        <v>12</v>
      </c>
    </row>
    <row r="210" spans="1:15" x14ac:dyDescent="0.3">
      <c r="A210" s="13">
        <f t="shared" si="1"/>
        <v>209</v>
      </c>
      <c r="B210" s="6" t="s">
        <v>279</v>
      </c>
      <c r="C210" s="6" t="s">
        <v>59</v>
      </c>
      <c r="D210" s="5">
        <v>36</v>
      </c>
      <c r="E210" s="5" t="s">
        <v>21</v>
      </c>
      <c r="F210" s="5" t="s">
        <v>15</v>
      </c>
      <c r="G210" s="5">
        <v>8000</v>
      </c>
      <c r="H210" s="5">
        <v>63000</v>
      </c>
      <c r="I210" s="5" t="s">
        <v>16</v>
      </c>
      <c r="J210" s="5">
        <v>0</v>
      </c>
      <c r="K210" s="5">
        <v>710</v>
      </c>
      <c r="L210" s="5" t="s">
        <v>17</v>
      </c>
      <c r="M210" s="5" t="s">
        <v>80</v>
      </c>
      <c r="N210" s="5" t="s">
        <v>25</v>
      </c>
      <c r="O210" s="13">
        <v>11</v>
      </c>
    </row>
    <row r="211" spans="1:15" x14ac:dyDescent="0.3">
      <c r="A211" s="13">
        <f t="shared" si="1"/>
        <v>210</v>
      </c>
      <c r="B211" s="6" t="s">
        <v>280</v>
      </c>
      <c r="C211" s="6" t="s">
        <v>138</v>
      </c>
      <c r="D211" s="5">
        <v>28</v>
      </c>
      <c r="E211" s="5" t="s">
        <v>14</v>
      </c>
      <c r="F211" s="5" t="s">
        <v>22</v>
      </c>
      <c r="G211" s="5">
        <v>2000</v>
      </c>
      <c r="H211" s="5">
        <v>47000</v>
      </c>
      <c r="I211" s="5" t="s">
        <v>23</v>
      </c>
      <c r="J211" s="5">
        <v>5000</v>
      </c>
      <c r="K211" s="5">
        <v>680</v>
      </c>
      <c r="L211" s="5" t="s">
        <v>24</v>
      </c>
      <c r="M211" s="5" t="s">
        <v>80</v>
      </c>
      <c r="N211" s="5" t="s">
        <v>18</v>
      </c>
      <c r="O211" s="13">
        <v>8</v>
      </c>
    </row>
    <row r="212" spans="1:15" x14ac:dyDescent="0.3">
      <c r="A212" s="13">
        <f t="shared" si="1"/>
        <v>211</v>
      </c>
      <c r="B212" s="6" t="s">
        <v>253</v>
      </c>
      <c r="C212" s="6" t="s">
        <v>252</v>
      </c>
      <c r="D212" s="5">
        <v>31</v>
      </c>
      <c r="E212" s="5" t="s">
        <v>21</v>
      </c>
      <c r="F212" s="5" t="s">
        <v>15</v>
      </c>
      <c r="G212" s="5">
        <v>4000</v>
      </c>
      <c r="H212" s="5">
        <v>55000</v>
      </c>
      <c r="I212" s="5" t="s">
        <v>16</v>
      </c>
      <c r="J212" s="5">
        <v>0</v>
      </c>
      <c r="K212" s="5">
        <v>690</v>
      </c>
      <c r="L212" s="5" t="s">
        <v>28</v>
      </c>
      <c r="M212" s="5" t="s">
        <v>81</v>
      </c>
      <c r="N212" s="5" t="s">
        <v>25</v>
      </c>
      <c r="O212" s="13">
        <v>4</v>
      </c>
    </row>
    <row r="213" spans="1:15" x14ac:dyDescent="0.3">
      <c r="A213" s="13">
        <f t="shared" si="1"/>
        <v>212</v>
      </c>
      <c r="B213" s="6" t="s">
        <v>133</v>
      </c>
      <c r="C213" s="6" t="s">
        <v>53</v>
      </c>
      <c r="D213" s="5">
        <v>44</v>
      </c>
      <c r="E213" s="5" t="s">
        <v>14</v>
      </c>
      <c r="F213" s="5" t="s">
        <v>22</v>
      </c>
      <c r="G213" s="5">
        <v>6000</v>
      </c>
      <c r="H213" s="5">
        <v>62000</v>
      </c>
      <c r="I213" s="5" t="s">
        <v>23</v>
      </c>
      <c r="J213" s="5">
        <v>10000</v>
      </c>
      <c r="K213" s="5">
        <v>700</v>
      </c>
      <c r="L213" s="5" t="s">
        <v>31</v>
      </c>
      <c r="M213" s="5" t="s">
        <v>81</v>
      </c>
      <c r="N213" s="5" t="s">
        <v>18</v>
      </c>
      <c r="O213" s="13">
        <v>13</v>
      </c>
    </row>
    <row r="214" spans="1:15" x14ac:dyDescent="0.3">
      <c r="A214" s="13">
        <f t="shared" si="1"/>
        <v>213</v>
      </c>
      <c r="B214" s="6" t="s">
        <v>281</v>
      </c>
      <c r="C214" s="6" t="s">
        <v>152</v>
      </c>
      <c r="D214" s="5">
        <v>39</v>
      </c>
      <c r="E214" s="5" t="s">
        <v>21</v>
      </c>
      <c r="F214" s="5" t="s">
        <v>15</v>
      </c>
      <c r="G214" s="5">
        <v>9000</v>
      </c>
      <c r="H214" s="5">
        <v>67000</v>
      </c>
      <c r="I214" s="5" t="s">
        <v>16</v>
      </c>
      <c r="J214" s="5">
        <v>0</v>
      </c>
      <c r="K214" s="5">
        <v>720</v>
      </c>
      <c r="L214" s="5" t="s">
        <v>17</v>
      </c>
      <c r="M214" s="5" t="s">
        <v>81</v>
      </c>
      <c r="N214" s="5" t="s">
        <v>25</v>
      </c>
      <c r="O214" s="13">
        <v>7</v>
      </c>
    </row>
    <row r="215" spans="1:15" x14ac:dyDescent="0.3">
      <c r="A215" s="13">
        <f t="shared" si="1"/>
        <v>214</v>
      </c>
      <c r="B215" s="6" t="s">
        <v>257</v>
      </c>
      <c r="C215" s="6" t="s">
        <v>238</v>
      </c>
      <c r="D215" s="5">
        <v>27</v>
      </c>
      <c r="E215" s="5" t="s">
        <v>14</v>
      </c>
      <c r="F215" s="5" t="s">
        <v>22</v>
      </c>
      <c r="G215" s="5">
        <v>2500</v>
      </c>
      <c r="H215" s="5">
        <v>49000</v>
      </c>
      <c r="I215" s="5" t="s">
        <v>23</v>
      </c>
      <c r="J215" s="5">
        <v>7000</v>
      </c>
      <c r="K215" s="5">
        <v>680</v>
      </c>
      <c r="L215" s="5" t="s">
        <v>24</v>
      </c>
      <c r="M215" s="5" t="s">
        <v>82</v>
      </c>
      <c r="N215" s="5" t="s">
        <v>18</v>
      </c>
      <c r="O215" s="13">
        <v>4</v>
      </c>
    </row>
    <row r="216" spans="1:15" x14ac:dyDescent="0.3">
      <c r="A216" s="13">
        <f t="shared" si="1"/>
        <v>215</v>
      </c>
      <c r="B216" s="6" t="s">
        <v>282</v>
      </c>
      <c r="C216" s="6" t="s">
        <v>158</v>
      </c>
      <c r="D216" s="5">
        <v>40</v>
      </c>
      <c r="E216" s="5" t="s">
        <v>21</v>
      </c>
      <c r="F216" s="5" t="s">
        <v>15</v>
      </c>
      <c r="G216" s="5">
        <v>7000</v>
      </c>
      <c r="H216" s="5">
        <v>71000</v>
      </c>
      <c r="I216" s="5" t="s">
        <v>16</v>
      </c>
      <c r="J216" s="5">
        <v>0</v>
      </c>
      <c r="K216" s="5">
        <v>710</v>
      </c>
      <c r="L216" s="5" t="s">
        <v>28</v>
      </c>
      <c r="M216" s="5" t="s">
        <v>82</v>
      </c>
      <c r="N216" s="5" t="s">
        <v>25</v>
      </c>
      <c r="O216" s="13">
        <v>14</v>
      </c>
    </row>
    <row r="217" spans="1:15" x14ac:dyDescent="0.3">
      <c r="A217" s="13">
        <f t="shared" ref="A217:A280" si="2">ROW()-1</f>
        <v>216</v>
      </c>
      <c r="B217" s="6" t="s">
        <v>283</v>
      </c>
      <c r="C217" s="6" t="s">
        <v>180</v>
      </c>
      <c r="D217" s="5">
        <v>34</v>
      </c>
      <c r="E217" s="5" t="s">
        <v>14</v>
      </c>
      <c r="F217" s="5" t="s">
        <v>22</v>
      </c>
      <c r="G217" s="5">
        <v>15000</v>
      </c>
      <c r="H217" s="5">
        <v>73000</v>
      </c>
      <c r="I217" s="5" t="s">
        <v>23</v>
      </c>
      <c r="J217" s="5">
        <v>13000</v>
      </c>
      <c r="K217" s="5">
        <v>720</v>
      </c>
      <c r="L217" s="5" t="s">
        <v>31</v>
      </c>
      <c r="M217" s="5" t="s">
        <v>82</v>
      </c>
      <c r="N217" s="5" t="s">
        <v>18</v>
      </c>
      <c r="O217" s="13">
        <v>5</v>
      </c>
    </row>
    <row r="218" spans="1:15" x14ac:dyDescent="0.3">
      <c r="A218" s="13">
        <f t="shared" si="2"/>
        <v>217</v>
      </c>
      <c r="B218" s="6" t="s">
        <v>220</v>
      </c>
      <c r="C218" s="6" t="s">
        <v>166</v>
      </c>
      <c r="D218" s="5">
        <v>29</v>
      </c>
      <c r="E218" s="5" t="s">
        <v>21</v>
      </c>
      <c r="F218" s="5" t="s">
        <v>15</v>
      </c>
      <c r="G218" s="5">
        <v>2500</v>
      </c>
      <c r="H218" s="5">
        <v>47000</v>
      </c>
      <c r="I218" s="5" t="s">
        <v>16</v>
      </c>
      <c r="J218" s="5">
        <v>0</v>
      </c>
      <c r="K218" s="5">
        <v>680</v>
      </c>
      <c r="L218" s="5" t="s">
        <v>17</v>
      </c>
      <c r="M218" s="5" t="s">
        <v>80</v>
      </c>
      <c r="N218" s="5" t="s">
        <v>25</v>
      </c>
      <c r="O218" s="13">
        <v>10</v>
      </c>
    </row>
    <row r="219" spans="1:15" ht="28.8" x14ac:dyDescent="0.3">
      <c r="A219" s="13">
        <f t="shared" si="2"/>
        <v>218</v>
      </c>
      <c r="B219" s="6" t="s">
        <v>163</v>
      </c>
      <c r="C219" s="6" t="s">
        <v>197</v>
      </c>
      <c r="D219" s="5">
        <v>31</v>
      </c>
      <c r="E219" s="5" t="s">
        <v>14</v>
      </c>
      <c r="F219" s="5" t="s">
        <v>22</v>
      </c>
      <c r="G219" s="5">
        <v>5000</v>
      </c>
      <c r="H219" s="5">
        <v>53000</v>
      </c>
      <c r="I219" s="5" t="s">
        <v>23</v>
      </c>
      <c r="J219" s="5">
        <v>8000</v>
      </c>
      <c r="K219" s="5">
        <v>690</v>
      </c>
      <c r="L219" s="5" t="s">
        <v>24</v>
      </c>
      <c r="M219" s="5" t="s">
        <v>80</v>
      </c>
      <c r="N219" s="5" t="s">
        <v>18</v>
      </c>
      <c r="O219" s="13">
        <v>10</v>
      </c>
    </row>
    <row r="220" spans="1:15" x14ac:dyDescent="0.3">
      <c r="A220" s="13">
        <f t="shared" si="2"/>
        <v>219</v>
      </c>
      <c r="B220" s="6" t="s">
        <v>169</v>
      </c>
      <c r="C220" s="6" t="s">
        <v>152</v>
      </c>
      <c r="D220" s="5">
        <v>42</v>
      </c>
      <c r="E220" s="5" t="s">
        <v>21</v>
      </c>
      <c r="F220" s="5" t="s">
        <v>15</v>
      </c>
      <c r="G220" s="5">
        <v>6000</v>
      </c>
      <c r="H220" s="5">
        <v>69000</v>
      </c>
      <c r="I220" s="5" t="s">
        <v>16</v>
      </c>
      <c r="J220" s="5">
        <v>0</v>
      </c>
      <c r="K220" s="5">
        <v>720</v>
      </c>
      <c r="L220" s="5" t="s">
        <v>28</v>
      </c>
      <c r="M220" s="5" t="s">
        <v>80</v>
      </c>
      <c r="N220" s="5" t="s">
        <v>25</v>
      </c>
      <c r="O220" s="13">
        <v>7</v>
      </c>
    </row>
    <row r="221" spans="1:15" x14ac:dyDescent="0.3">
      <c r="A221" s="13">
        <f t="shared" si="2"/>
        <v>220</v>
      </c>
      <c r="B221" s="6" t="s">
        <v>77</v>
      </c>
      <c r="C221" s="6" t="s">
        <v>168</v>
      </c>
      <c r="D221" s="5">
        <v>36</v>
      </c>
      <c r="E221" s="5" t="s">
        <v>14</v>
      </c>
      <c r="F221" s="5" t="s">
        <v>22</v>
      </c>
      <c r="G221" s="5">
        <v>2000</v>
      </c>
      <c r="H221" s="5">
        <v>45000</v>
      </c>
      <c r="I221" s="5" t="s">
        <v>23</v>
      </c>
      <c r="J221" s="5">
        <v>5000</v>
      </c>
      <c r="K221" s="5">
        <v>700</v>
      </c>
      <c r="L221" s="5" t="s">
        <v>31</v>
      </c>
      <c r="M221" s="5" t="s">
        <v>80</v>
      </c>
      <c r="N221" s="5" t="s">
        <v>18</v>
      </c>
      <c r="O221" s="13">
        <v>5</v>
      </c>
    </row>
    <row r="222" spans="1:15" x14ac:dyDescent="0.3">
      <c r="A222" s="13">
        <f t="shared" si="2"/>
        <v>221</v>
      </c>
      <c r="B222" s="6" t="s">
        <v>284</v>
      </c>
      <c r="C222" s="6" t="s">
        <v>63</v>
      </c>
      <c r="D222" s="5">
        <v>48</v>
      </c>
      <c r="E222" s="5" t="s">
        <v>21</v>
      </c>
      <c r="F222" s="5" t="s">
        <v>15</v>
      </c>
      <c r="G222" s="5">
        <v>8000</v>
      </c>
      <c r="H222" s="5">
        <v>74000</v>
      </c>
      <c r="I222" s="5" t="s">
        <v>16</v>
      </c>
      <c r="J222" s="5">
        <v>0</v>
      </c>
      <c r="K222" s="5">
        <v>680</v>
      </c>
      <c r="L222" s="5" t="s">
        <v>17</v>
      </c>
      <c r="M222" s="5" t="s">
        <v>81</v>
      </c>
      <c r="N222" s="5" t="s">
        <v>25</v>
      </c>
      <c r="O222" s="13">
        <v>15</v>
      </c>
    </row>
    <row r="223" spans="1:15" x14ac:dyDescent="0.3">
      <c r="A223" s="13">
        <f t="shared" si="2"/>
        <v>222</v>
      </c>
      <c r="B223" s="6" t="s">
        <v>266</v>
      </c>
      <c r="C223" s="6" t="s">
        <v>45</v>
      </c>
      <c r="D223" s="5">
        <v>33</v>
      </c>
      <c r="E223" s="5" t="s">
        <v>14</v>
      </c>
      <c r="F223" s="5" t="s">
        <v>22</v>
      </c>
      <c r="G223" s="5">
        <v>4000</v>
      </c>
      <c r="H223" s="5">
        <v>60000</v>
      </c>
      <c r="I223" s="5" t="s">
        <v>23</v>
      </c>
      <c r="J223" s="5">
        <v>8000</v>
      </c>
      <c r="K223" s="5">
        <v>720</v>
      </c>
      <c r="L223" s="5" t="s">
        <v>24</v>
      </c>
      <c r="M223" s="5" t="s">
        <v>81</v>
      </c>
      <c r="N223" s="5" t="s">
        <v>18</v>
      </c>
      <c r="O223" s="13">
        <v>4</v>
      </c>
    </row>
    <row r="224" spans="1:15" x14ac:dyDescent="0.3">
      <c r="A224" s="13">
        <f t="shared" si="2"/>
        <v>223</v>
      </c>
      <c r="B224" s="6" t="s">
        <v>285</v>
      </c>
      <c r="C224" s="6" t="s">
        <v>38</v>
      </c>
      <c r="D224" s="5">
        <v>29</v>
      </c>
      <c r="E224" s="5" t="s">
        <v>21</v>
      </c>
      <c r="F224" s="5" t="s">
        <v>15</v>
      </c>
      <c r="G224" s="5">
        <v>3500</v>
      </c>
      <c r="H224" s="5">
        <v>55000</v>
      </c>
      <c r="I224" s="5" t="s">
        <v>16</v>
      </c>
      <c r="J224" s="5">
        <v>0</v>
      </c>
      <c r="K224" s="5">
        <v>690</v>
      </c>
      <c r="L224" s="5" t="s">
        <v>28</v>
      </c>
      <c r="M224" s="5" t="s">
        <v>81</v>
      </c>
      <c r="N224" s="5" t="s">
        <v>25</v>
      </c>
      <c r="O224" s="13">
        <v>15</v>
      </c>
    </row>
    <row r="225" spans="1:15" x14ac:dyDescent="0.3">
      <c r="A225" s="13">
        <f t="shared" si="2"/>
        <v>224</v>
      </c>
      <c r="B225" s="6" t="s">
        <v>286</v>
      </c>
      <c r="C225" s="6" t="s">
        <v>172</v>
      </c>
      <c r="D225" s="5">
        <v>37</v>
      </c>
      <c r="E225" s="5" t="s">
        <v>14</v>
      </c>
      <c r="F225" s="5" t="s">
        <v>15</v>
      </c>
      <c r="G225" s="5">
        <v>10000</v>
      </c>
      <c r="H225" s="5">
        <v>67000</v>
      </c>
      <c r="I225" s="5" t="s">
        <v>23</v>
      </c>
      <c r="J225" s="5">
        <v>12000</v>
      </c>
      <c r="K225" s="5">
        <v>710</v>
      </c>
      <c r="L225" s="5" t="s">
        <v>31</v>
      </c>
      <c r="M225" s="5" t="s">
        <v>81</v>
      </c>
      <c r="N225" s="5" t="s">
        <v>18</v>
      </c>
      <c r="O225" s="13">
        <v>3</v>
      </c>
    </row>
    <row r="226" spans="1:15" x14ac:dyDescent="0.3">
      <c r="A226" s="13">
        <f t="shared" si="2"/>
        <v>225</v>
      </c>
      <c r="B226" s="6" t="s">
        <v>287</v>
      </c>
      <c r="C226" s="6" t="s">
        <v>238</v>
      </c>
      <c r="D226" s="5">
        <v>34</v>
      </c>
      <c r="E226" s="5" t="s">
        <v>21</v>
      </c>
      <c r="F226" s="5" t="s">
        <v>15</v>
      </c>
      <c r="G226" s="5">
        <v>3000</v>
      </c>
      <c r="H226" s="5">
        <v>48000</v>
      </c>
      <c r="I226" s="5" t="s">
        <v>16</v>
      </c>
      <c r="J226" s="5">
        <v>0</v>
      </c>
      <c r="K226" s="5">
        <v>680</v>
      </c>
      <c r="L226" s="5" t="s">
        <v>17</v>
      </c>
      <c r="M226" s="5" t="s">
        <v>82</v>
      </c>
      <c r="N226" s="5" t="s">
        <v>25</v>
      </c>
      <c r="O226" s="13">
        <v>14</v>
      </c>
    </row>
    <row r="227" spans="1:15" x14ac:dyDescent="0.3">
      <c r="A227" s="13">
        <f t="shared" si="2"/>
        <v>226</v>
      </c>
      <c r="B227" s="6" t="s">
        <v>288</v>
      </c>
      <c r="C227" s="6" t="s">
        <v>71</v>
      </c>
      <c r="D227" s="5">
        <v>45</v>
      </c>
      <c r="E227" s="5" t="s">
        <v>14</v>
      </c>
      <c r="F227" s="5" t="s">
        <v>15</v>
      </c>
      <c r="G227" s="5">
        <v>6000</v>
      </c>
      <c r="H227" s="5">
        <v>70000</v>
      </c>
      <c r="I227" s="5" t="s">
        <v>23</v>
      </c>
      <c r="J227" s="5">
        <v>15000</v>
      </c>
      <c r="K227" s="5">
        <v>690</v>
      </c>
      <c r="L227" s="5" t="s">
        <v>24</v>
      </c>
      <c r="M227" s="5" t="s">
        <v>82</v>
      </c>
      <c r="N227" s="5" t="s">
        <v>18</v>
      </c>
      <c r="O227" s="13">
        <v>8</v>
      </c>
    </row>
    <row r="228" spans="1:15" x14ac:dyDescent="0.3">
      <c r="A228" s="13">
        <f t="shared" si="2"/>
        <v>227</v>
      </c>
      <c r="B228" s="6" t="s">
        <v>289</v>
      </c>
      <c r="C228" s="6" t="s">
        <v>39</v>
      </c>
      <c r="D228" s="5">
        <v>28</v>
      </c>
      <c r="E228" s="5" t="s">
        <v>21</v>
      </c>
      <c r="F228" s="5" t="s">
        <v>15</v>
      </c>
      <c r="G228" s="5">
        <v>5500</v>
      </c>
      <c r="H228" s="5">
        <v>62000</v>
      </c>
      <c r="I228" s="5" t="s">
        <v>16</v>
      </c>
      <c r="J228" s="5">
        <v>0</v>
      </c>
      <c r="K228" s="5">
        <v>700</v>
      </c>
      <c r="L228" s="5" t="s">
        <v>28</v>
      </c>
      <c r="M228" s="5" t="s">
        <v>82</v>
      </c>
      <c r="N228" s="5" t="s">
        <v>25</v>
      </c>
      <c r="O228" s="13">
        <v>15</v>
      </c>
    </row>
    <row r="229" spans="1:15" x14ac:dyDescent="0.3">
      <c r="A229" s="13">
        <f t="shared" si="2"/>
        <v>228</v>
      </c>
      <c r="B229" s="6" t="s">
        <v>201</v>
      </c>
      <c r="C229" s="6" t="s">
        <v>214</v>
      </c>
      <c r="D229" s="5">
        <v>42</v>
      </c>
      <c r="E229" s="5" t="s">
        <v>14</v>
      </c>
      <c r="F229" s="5" t="s">
        <v>22</v>
      </c>
      <c r="G229" s="5">
        <v>8000</v>
      </c>
      <c r="H229" s="5">
        <v>73000</v>
      </c>
      <c r="I229" s="5" t="s">
        <v>23</v>
      </c>
      <c r="J229" s="5">
        <v>10000</v>
      </c>
      <c r="K229" s="5">
        <v>720</v>
      </c>
      <c r="L229" s="5" t="s">
        <v>31</v>
      </c>
      <c r="M229" s="5" t="s">
        <v>82</v>
      </c>
      <c r="N229" s="5" t="s">
        <v>18</v>
      </c>
      <c r="O229" s="13">
        <v>9</v>
      </c>
    </row>
    <row r="230" spans="1:15" x14ac:dyDescent="0.3">
      <c r="A230" s="13">
        <f t="shared" si="2"/>
        <v>229</v>
      </c>
      <c r="B230" s="6" t="s">
        <v>290</v>
      </c>
      <c r="C230" s="6" t="s">
        <v>180</v>
      </c>
      <c r="D230" s="5">
        <v>31</v>
      </c>
      <c r="E230" s="5" t="s">
        <v>21</v>
      </c>
      <c r="F230" s="5" t="s">
        <v>15</v>
      </c>
      <c r="G230" s="5">
        <v>1500</v>
      </c>
      <c r="H230" s="5">
        <v>51000</v>
      </c>
      <c r="I230" s="5" t="s">
        <v>16</v>
      </c>
      <c r="J230" s="5">
        <v>0</v>
      </c>
      <c r="K230" s="5">
        <v>680</v>
      </c>
      <c r="L230" s="5" t="s">
        <v>17</v>
      </c>
      <c r="M230" s="5" t="s">
        <v>80</v>
      </c>
      <c r="N230" s="5" t="s">
        <v>25</v>
      </c>
      <c r="O230" s="13">
        <v>4</v>
      </c>
    </row>
    <row r="231" spans="1:15" x14ac:dyDescent="0.3">
      <c r="A231" s="13">
        <f t="shared" si="2"/>
        <v>230</v>
      </c>
      <c r="B231" s="6" t="s">
        <v>142</v>
      </c>
      <c r="C231" s="6" t="s">
        <v>164</v>
      </c>
      <c r="D231" s="5">
        <v>29</v>
      </c>
      <c r="E231" s="5" t="s">
        <v>14</v>
      </c>
      <c r="F231" s="5" t="s">
        <v>22</v>
      </c>
      <c r="G231" s="5">
        <v>5000</v>
      </c>
      <c r="H231" s="5">
        <v>53000</v>
      </c>
      <c r="I231" s="5" t="s">
        <v>23</v>
      </c>
      <c r="J231" s="5">
        <v>7000</v>
      </c>
      <c r="K231" s="5">
        <v>690</v>
      </c>
      <c r="L231" s="5" t="s">
        <v>24</v>
      </c>
      <c r="M231" s="5" t="s">
        <v>80</v>
      </c>
      <c r="N231" s="5" t="s">
        <v>18</v>
      </c>
      <c r="O231" s="13">
        <v>13</v>
      </c>
    </row>
    <row r="232" spans="1:15" x14ac:dyDescent="0.3">
      <c r="A232" s="13">
        <f t="shared" si="2"/>
        <v>231</v>
      </c>
      <c r="B232" s="6" t="s">
        <v>291</v>
      </c>
      <c r="C232" s="6" t="s">
        <v>120</v>
      </c>
      <c r="D232" s="5">
        <v>36</v>
      </c>
      <c r="E232" s="5" t="s">
        <v>21</v>
      </c>
      <c r="F232" s="5" t="s">
        <v>15</v>
      </c>
      <c r="G232" s="5">
        <v>6000</v>
      </c>
      <c r="H232" s="5">
        <v>67000</v>
      </c>
      <c r="I232" s="5" t="s">
        <v>16</v>
      </c>
      <c r="J232" s="5">
        <v>0</v>
      </c>
      <c r="K232" s="5">
        <v>710</v>
      </c>
      <c r="L232" s="5" t="s">
        <v>28</v>
      </c>
      <c r="M232" s="5" t="s">
        <v>80</v>
      </c>
      <c r="N232" s="5" t="s">
        <v>25</v>
      </c>
      <c r="O232" s="13">
        <v>5</v>
      </c>
    </row>
    <row r="233" spans="1:15" x14ac:dyDescent="0.3">
      <c r="A233" s="13">
        <f t="shared" si="2"/>
        <v>232</v>
      </c>
      <c r="B233" s="6" t="s">
        <v>263</v>
      </c>
      <c r="C233" s="6" t="s">
        <v>174</v>
      </c>
      <c r="D233" s="5">
        <v>43</v>
      </c>
      <c r="E233" s="5" t="s">
        <v>14</v>
      </c>
      <c r="F233" s="5" t="s">
        <v>15</v>
      </c>
      <c r="G233" s="5">
        <v>4000</v>
      </c>
      <c r="H233" s="5">
        <v>46000</v>
      </c>
      <c r="I233" s="5" t="s">
        <v>23</v>
      </c>
      <c r="J233" s="5">
        <v>6000</v>
      </c>
      <c r="K233" s="5">
        <v>720</v>
      </c>
      <c r="L233" s="5" t="s">
        <v>31</v>
      </c>
      <c r="M233" s="5" t="s">
        <v>81</v>
      </c>
      <c r="N233" s="5" t="s">
        <v>18</v>
      </c>
      <c r="O233" s="13">
        <v>11</v>
      </c>
    </row>
    <row r="234" spans="1:15" x14ac:dyDescent="0.3">
      <c r="A234" s="13">
        <f t="shared" si="2"/>
        <v>233</v>
      </c>
      <c r="B234" s="6" t="s">
        <v>143</v>
      </c>
      <c r="C234" s="6" t="s">
        <v>221</v>
      </c>
      <c r="D234" s="5">
        <v>27</v>
      </c>
      <c r="E234" s="5" t="s">
        <v>21</v>
      </c>
      <c r="F234" s="5" t="s">
        <v>15</v>
      </c>
      <c r="G234" s="5">
        <v>2500</v>
      </c>
      <c r="H234" s="5">
        <v>47000</v>
      </c>
      <c r="I234" s="5" t="s">
        <v>16</v>
      </c>
      <c r="J234" s="5">
        <v>0</v>
      </c>
      <c r="K234" s="5">
        <v>670</v>
      </c>
      <c r="L234" s="5" t="s">
        <v>17</v>
      </c>
      <c r="M234" s="5" t="s">
        <v>81</v>
      </c>
      <c r="N234" s="5" t="s">
        <v>25</v>
      </c>
      <c r="O234" s="13">
        <v>4</v>
      </c>
    </row>
    <row r="235" spans="1:15" x14ac:dyDescent="0.3">
      <c r="A235" s="13">
        <f t="shared" si="2"/>
        <v>234</v>
      </c>
      <c r="B235" s="6" t="s">
        <v>292</v>
      </c>
      <c r="C235" s="6" t="s">
        <v>156</v>
      </c>
      <c r="D235" s="5">
        <v>39</v>
      </c>
      <c r="E235" s="5" t="s">
        <v>14</v>
      </c>
      <c r="F235" s="5" t="s">
        <v>22</v>
      </c>
      <c r="G235" s="5">
        <v>9000</v>
      </c>
      <c r="H235" s="5">
        <v>70000</v>
      </c>
      <c r="I235" s="5" t="s">
        <v>23</v>
      </c>
      <c r="J235" s="5">
        <v>12000</v>
      </c>
      <c r="K235" s="5">
        <v>700</v>
      </c>
      <c r="L235" s="5" t="s">
        <v>24</v>
      </c>
      <c r="M235" s="5" t="s">
        <v>81</v>
      </c>
      <c r="N235" s="5" t="s">
        <v>18</v>
      </c>
      <c r="O235" s="13">
        <v>14</v>
      </c>
    </row>
    <row r="236" spans="1:15" x14ac:dyDescent="0.3">
      <c r="A236" s="13">
        <f t="shared" si="2"/>
        <v>235</v>
      </c>
      <c r="B236" s="6" t="s">
        <v>282</v>
      </c>
      <c r="C236" s="6" t="s">
        <v>154</v>
      </c>
      <c r="D236" s="5">
        <v>31</v>
      </c>
      <c r="E236" s="5" t="s">
        <v>21</v>
      </c>
      <c r="F236" s="5" t="s">
        <v>15</v>
      </c>
      <c r="G236" s="5">
        <v>5000</v>
      </c>
      <c r="H236" s="5">
        <v>56000</v>
      </c>
      <c r="I236" s="5" t="s">
        <v>16</v>
      </c>
      <c r="J236" s="5">
        <v>0</v>
      </c>
      <c r="K236" s="5">
        <v>680</v>
      </c>
      <c r="L236" s="5" t="s">
        <v>28</v>
      </c>
      <c r="M236" s="5" t="s">
        <v>82</v>
      </c>
      <c r="N236" s="5" t="s">
        <v>25</v>
      </c>
      <c r="O236" s="13">
        <v>7</v>
      </c>
    </row>
    <row r="237" spans="1:15" x14ac:dyDescent="0.3">
      <c r="A237" s="13">
        <f t="shared" si="2"/>
        <v>236</v>
      </c>
      <c r="B237" s="6" t="s">
        <v>293</v>
      </c>
      <c r="C237" s="6" t="s">
        <v>184</v>
      </c>
      <c r="D237" s="5">
        <v>28</v>
      </c>
      <c r="E237" s="5" t="s">
        <v>14</v>
      </c>
      <c r="F237" s="5" t="s">
        <v>22</v>
      </c>
      <c r="G237" s="5">
        <v>2000</v>
      </c>
      <c r="H237" s="5">
        <v>47000</v>
      </c>
      <c r="I237" s="5" t="s">
        <v>23</v>
      </c>
      <c r="J237" s="5">
        <v>5000</v>
      </c>
      <c r="K237" s="5">
        <v>690</v>
      </c>
      <c r="L237" s="5" t="s">
        <v>31</v>
      </c>
      <c r="M237" s="5" t="s">
        <v>82</v>
      </c>
      <c r="N237" s="5" t="s">
        <v>18</v>
      </c>
      <c r="O237" s="13">
        <v>6</v>
      </c>
    </row>
    <row r="238" spans="1:15" x14ac:dyDescent="0.3">
      <c r="A238" s="13">
        <f t="shared" si="2"/>
        <v>237</v>
      </c>
      <c r="B238" s="6" t="s">
        <v>149</v>
      </c>
      <c r="C238" s="6" t="s">
        <v>162</v>
      </c>
      <c r="D238" s="5">
        <v>40</v>
      </c>
      <c r="E238" s="5" t="s">
        <v>21</v>
      </c>
      <c r="F238" s="5" t="s">
        <v>15</v>
      </c>
      <c r="G238" s="5">
        <v>7000</v>
      </c>
      <c r="H238" s="5">
        <v>68000</v>
      </c>
      <c r="I238" s="5" t="s">
        <v>16</v>
      </c>
      <c r="J238" s="5">
        <v>0</v>
      </c>
      <c r="K238" s="5">
        <v>710</v>
      </c>
      <c r="L238" s="5" t="s">
        <v>17</v>
      </c>
      <c r="M238" s="5" t="s">
        <v>82</v>
      </c>
      <c r="N238" s="5" t="s">
        <v>25</v>
      </c>
      <c r="O238" s="13">
        <v>4</v>
      </c>
    </row>
    <row r="239" spans="1:15" x14ac:dyDescent="0.3">
      <c r="A239" s="13">
        <f t="shared" si="2"/>
        <v>238</v>
      </c>
      <c r="B239" s="6" t="s">
        <v>294</v>
      </c>
      <c r="C239" s="6" t="s">
        <v>180</v>
      </c>
      <c r="D239" s="5">
        <v>36</v>
      </c>
      <c r="E239" s="5" t="s">
        <v>14</v>
      </c>
      <c r="F239" s="5" t="s">
        <v>22</v>
      </c>
      <c r="G239" s="5">
        <v>3000</v>
      </c>
      <c r="H239" s="5">
        <v>49000</v>
      </c>
      <c r="I239" s="5" t="s">
        <v>23</v>
      </c>
      <c r="J239" s="5">
        <v>6000</v>
      </c>
      <c r="K239" s="5">
        <v>700</v>
      </c>
      <c r="L239" s="5" t="s">
        <v>24</v>
      </c>
      <c r="M239" s="5" t="s">
        <v>80</v>
      </c>
      <c r="N239" s="5" t="s">
        <v>18</v>
      </c>
      <c r="O239" s="13">
        <v>7</v>
      </c>
    </row>
    <row r="240" spans="1:15" x14ac:dyDescent="0.3">
      <c r="A240" s="13">
        <f t="shared" si="2"/>
        <v>239</v>
      </c>
      <c r="B240" s="6" t="s">
        <v>70</v>
      </c>
      <c r="C240" s="6" t="s">
        <v>228</v>
      </c>
      <c r="D240" s="5">
        <v>29</v>
      </c>
      <c r="E240" s="5" t="s">
        <v>21</v>
      </c>
      <c r="F240" s="5" t="s">
        <v>15</v>
      </c>
      <c r="G240" s="5">
        <v>2000</v>
      </c>
      <c r="H240" s="5">
        <v>45000</v>
      </c>
      <c r="I240" s="5" t="s">
        <v>16</v>
      </c>
      <c r="J240" s="5">
        <v>0</v>
      </c>
      <c r="K240" s="5">
        <v>670</v>
      </c>
      <c r="L240" s="5" t="s">
        <v>28</v>
      </c>
      <c r="M240" s="5" t="s">
        <v>80</v>
      </c>
      <c r="N240" s="5" t="s">
        <v>25</v>
      </c>
      <c r="O240" s="13">
        <v>13</v>
      </c>
    </row>
    <row r="241" spans="1:15" x14ac:dyDescent="0.3">
      <c r="A241" s="13">
        <f t="shared" si="2"/>
        <v>240</v>
      </c>
      <c r="B241" s="6" t="s">
        <v>295</v>
      </c>
      <c r="C241" s="6" t="s">
        <v>209</v>
      </c>
      <c r="D241" s="5">
        <v>38</v>
      </c>
      <c r="E241" s="5" t="s">
        <v>14</v>
      </c>
      <c r="F241" s="5" t="s">
        <v>22</v>
      </c>
      <c r="G241" s="5">
        <v>6000</v>
      </c>
      <c r="H241" s="5">
        <v>71000</v>
      </c>
      <c r="I241" s="5" t="s">
        <v>23</v>
      </c>
      <c r="J241" s="5">
        <v>12000</v>
      </c>
      <c r="K241" s="5">
        <v>720</v>
      </c>
      <c r="L241" s="5" t="s">
        <v>31</v>
      </c>
      <c r="M241" s="5" t="s">
        <v>80</v>
      </c>
      <c r="N241" s="5" t="s">
        <v>18</v>
      </c>
      <c r="O241" s="13">
        <v>4</v>
      </c>
    </row>
    <row r="242" spans="1:15" x14ac:dyDescent="0.3">
      <c r="A242" s="13">
        <f t="shared" si="2"/>
        <v>241</v>
      </c>
      <c r="B242" s="6" t="s">
        <v>169</v>
      </c>
      <c r="C242" s="6" t="s">
        <v>63</v>
      </c>
      <c r="D242" s="5">
        <v>34</v>
      </c>
      <c r="E242" s="5" t="s">
        <v>14</v>
      </c>
      <c r="F242" s="5" t="s">
        <v>15</v>
      </c>
      <c r="G242" s="5">
        <v>2500</v>
      </c>
      <c r="H242" s="5">
        <v>55000</v>
      </c>
      <c r="I242" s="5" t="s">
        <v>16</v>
      </c>
      <c r="J242" s="5">
        <v>0</v>
      </c>
      <c r="K242" s="5">
        <v>720</v>
      </c>
      <c r="L242" s="5" t="s">
        <v>17</v>
      </c>
      <c r="M242" s="5" t="s">
        <v>80</v>
      </c>
      <c r="N242" s="5" t="s">
        <v>18</v>
      </c>
      <c r="O242" s="13">
        <v>15</v>
      </c>
    </row>
    <row r="243" spans="1:15" x14ac:dyDescent="0.3">
      <c r="A243" s="13">
        <f t="shared" si="2"/>
        <v>242</v>
      </c>
      <c r="B243" s="6" t="s">
        <v>126</v>
      </c>
      <c r="C243" s="6" t="s">
        <v>166</v>
      </c>
      <c r="D243" s="5">
        <v>29</v>
      </c>
      <c r="E243" s="5" t="s">
        <v>21</v>
      </c>
      <c r="F243" s="5" t="s">
        <v>22</v>
      </c>
      <c r="G243" s="5">
        <v>8000</v>
      </c>
      <c r="H243" s="5">
        <v>62000</v>
      </c>
      <c r="I243" s="5" t="s">
        <v>23</v>
      </c>
      <c r="J243" s="5">
        <v>15000</v>
      </c>
      <c r="K243" s="5">
        <v>680</v>
      </c>
      <c r="L243" s="5" t="s">
        <v>24</v>
      </c>
      <c r="M243" s="5" t="s">
        <v>81</v>
      </c>
      <c r="N243" s="5" t="s">
        <v>25</v>
      </c>
      <c r="O243" s="13">
        <v>4</v>
      </c>
    </row>
    <row r="244" spans="1:15" x14ac:dyDescent="0.3">
      <c r="A244" s="13">
        <f t="shared" si="2"/>
        <v>243</v>
      </c>
      <c r="B244" s="6" t="s">
        <v>216</v>
      </c>
      <c r="C244" s="6" t="s">
        <v>263</v>
      </c>
      <c r="D244" s="5">
        <v>45</v>
      </c>
      <c r="E244" s="5" t="s">
        <v>21</v>
      </c>
      <c r="F244" s="5" t="s">
        <v>15</v>
      </c>
      <c r="G244" s="5">
        <v>12000</v>
      </c>
      <c r="H244" s="5">
        <v>75000</v>
      </c>
      <c r="I244" s="5" t="s">
        <v>16</v>
      </c>
      <c r="J244" s="5">
        <v>0</v>
      </c>
      <c r="K244" s="5">
        <v>750</v>
      </c>
      <c r="L244" s="5" t="s">
        <v>28</v>
      </c>
      <c r="M244" s="5" t="s">
        <v>82</v>
      </c>
      <c r="N244" s="5" t="s">
        <v>18</v>
      </c>
      <c r="O244" s="13">
        <v>15</v>
      </c>
    </row>
    <row r="245" spans="1:15" x14ac:dyDescent="0.3">
      <c r="A245" s="13">
        <f t="shared" si="2"/>
        <v>244</v>
      </c>
      <c r="B245" s="6" t="s">
        <v>183</v>
      </c>
      <c r="C245" s="6" t="s">
        <v>191</v>
      </c>
      <c r="D245" s="5">
        <v>52</v>
      </c>
      <c r="E245" s="5" t="s">
        <v>14</v>
      </c>
      <c r="F245" s="5" t="s">
        <v>22</v>
      </c>
      <c r="G245" s="5">
        <v>3000</v>
      </c>
      <c r="H245" s="5">
        <v>48000</v>
      </c>
      <c r="I245" s="5" t="s">
        <v>23</v>
      </c>
      <c r="J245" s="5">
        <v>5000</v>
      </c>
      <c r="K245" s="5">
        <v>690</v>
      </c>
      <c r="L245" s="5" t="s">
        <v>31</v>
      </c>
      <c r="M245" s="5" t="s">
        <v>80</v>
      </c>
      <c r="N245" s="5" t="s">
        <v>18</v>
      </c>
      <c r="O245" s="13">
        <v>14</v>
      </c>
    </row>
    <row r="246" spans="1:15" x14ac:dyDescent="0.3">
      <c r="A246" s="13">
        <f t="shared" si="2"/>
        <v>245</v>
      </c>
      <c r="B246" s="6" t="s">
        <v>227</v>
      </c>
      <c r="C246" s="6" t="s">
        <v>51</v>
      </c>
      <c r="D246" s="5">
        <v>37</v>
      </c>
      <c r="E246" s="5" t="s">
        <v>21</v>
      </c>
      <c r="F246" s="5" t="s">
        <v>15</v>
      </c>
      <c r="G246" s="5">
        <v>5000</v>
      </c>
      <c r="H246" s="5">
        <v>58000</v>
      </c>
      <c r="I246" s="5" t="s">
        <v>16</v>
      </c>
      <c r="J246" s="5">
        <v>0</v>
      </c>
      <c r="K246" s="5">
        <v>710</v>
      </c>
      <c r="L246" s="5" t="s">
        <v>17</v>
      </c>
      <c r="M246" s="5" t="s">
        <v>80</v>
      </c>
      <c r="N246" s="5" t="s">
        <v>25</v>
      </c>
      <c r="O246" s="13">
        <v>10</v>
      </c>
    </row>
    <row r="247" spans="1:15" x14ac:dyDescent="0.3">
      <c r="A247" s="13">
        <f t="shared" si="2"/>
        <v>246</v>
      </c>
      <c r="B247" s="6" t="s">
        <v>108</v>
      </c>
      <c r="C247" s="6" t="s">
        <v>217</v>
      </c>
      <c r="D247" s="5">
        <v>30</v>
      </c>
      <c r="E247" s="5" t="s">
        <v>14</v>
      </c>
      <c r="F247" s="5" t="s">
        <v>22</v>
      </c>
      <c r="G247" s="5">
        <v>6000</v>
      </c>
      <c r="H247" s="5">
        <v>70000</v>
      </c>
      <c r="I247" s="5" t="s">
        <v>23</v>
      </c>
      <c r="J247" s="5">
        <v>20000</v>
      </c>
      <c r="K247" s="5">
        <v>700</v>
      </c>
      <c r="L247" s="5" t="s">
        <v>24</v>
      </c>
      <c r="M247" s="5" t="s">
        <v>80</v>
      </c>
      <c r="N247" s="5" t="s">
        <v>18</v>
      </c>
      <c r="O247" s="13">
        <v>14</v>
      </c>
    </row>
    <row r="248" spans="1:15" x14ac:dyDescent="0.3">
      <c r="A248" s="13">
        <f t="shared" si="2"/>
        <v>247</v>
      </c>
      <c r="B248" s="6" t="s">
        <v>139</v>
      </c>
      <c r="C248" s="6" t="s">
        <v>191</v>
      </c>
      <c r="D248" s="5">
        <v>40</v>
      </c>
      <c r="E248" s="5" t="s">
        <v>21</v>
      </c>
      <c r="F248" s="5" t="s">
        <v>15</v>
      </c>
      <c r="G248" s="5">
        <v>15000</v>
      </c>
      <c r="H248" s="5">
        <v>82000</v>
      </c>
      <c r="I248" s="5" t="s">
        <v>16</v>
      </c>
      <c r="J248" s="5">
        <v>0</v>
      </c>
      <c r="K248" s="5">
        <v>730</v>
      </c>
      <c r="L248" s="5" t="s">
        <v>28</v>
      </c>
      <c r="M248" s="5" t="s">
        <v>80</v>
      </c>
      <c r="N248" s="5" t="s">
        <v>25</v>
      </c>
      <c r="O248" s="13">
        <v>15</v>
      </c>
    </row>
    <row r="249" spans="1:15" x14ac:dyDescent="0.3">
      <c r="A249" s="13">
        <f t="shared" si="2"/>
        <v>248</v>
      </c>
      <c r="B249" s="6" t="s">
        <v>32</v>
      </c>
      <c r="C249" s="6" t="s">
        <v>67</v>
      </c>
      <c r="D249" s="5">
        <v>25</v>
      </c>
      <c r="E249" s="5" t="s">
        <v>14</v>
      </c>
      <c r="F249" s="5" t="s">
        <v>22</v>
      </c>
      <c r="G249" s="5">
        <v>2000</v>
      </c>
      <c r="H249" s="5">
        <v>43000</v>
      </c>
      <c r="I249" s="5" t="s">
        <v>16</v>
      </c>
      <c r="J249" s="5">
        <v>0</v>
      </c>
      <c r="K249" s="5">
        <v>670</v>
      </c>
      <c r="L249" s="5" t="s">
        <v>31</v>
      </c>
      <c r="M249" s="5" t="s">
        <v>81</v>
      </c>
      <c r="N249" s="5" t="s">
        <v>18</v>
      </c>
      <c r="O249" s="13">
        <v>13</v>
      </c>
    </row>
    <row r="250" spans="1:15" x14ac:dyDescent="0.3">
      <c r="A250" s="13">
        <f t="shared" si="2"/>
        <v>249</v>
      </c>
      <c r="B250" s="6" t="s">
        <v>128</v>
      </c>
      <c r="C250" s="6" t="s">
        <v>150</v>
      </c>
      <c r="D250" s="5">
        <v>31</v>
      </c>
      <c r="E250" s="5" t="s">
        <v>21</v>
      </c>
      <c r="F250" s="5" t="s">
        <v>15</v>
      </c>
      <c r="G250" s="5">
        <v>7000</v>
      </c>
      <c r="H250" s="5">
        <v>55000</v>
      </c>
      <c r="I250" s="5" t="s">
        <v>23</v>
      </c>
      <c r="J250" s="5">
        <v>10000</v>
      </c>
      <c r="K250" s="5">
        <v>720</v>
      </c>
      <c r="L250" s="5" t="s">
        <v>17</v>
      </c>
      <c r="M250" s="5" t="s">
        <v>81</v>
      </c>
      <c r="N250" s="5" t="s">
        <v>18</v>
      </c>
      <c r="O250" s="13">
        <v>7</v>
      </c>
    </row>
    <row r="251" spans="1:15" x14ac:dyDescent="0.3">
      <c r="A251" s="13">
        <f t="shared" si="2"/>
        <v>250</v>
      </c>
      <c r="B251" s="6" t="s">
        <v>296</v>
      </c>
      <c r="C251" s="6" t="s">
        <v>180</v>
      </c>
      <c r="D251" s="5">
        <v>44</v>
      </c>
      <c r="E251" s="5" t="s">
        <v>14</v>
      </c>
      <c r="F251" s="5" t="s">
        <v>22</v>
      </c>
      <c r="G251" s="5">
        <v>11000</v>
      </c>
      <c r="H251" s="5">
        <v>65000</v>
      </c>
      <c r="I251" s="5" t="s">
        <v>16</v>
      </c>
      <c r="J251" s="5">
        <v>0</v>
      </c>
      <c r="K251" s="5">
        <v>740</v>
      </c>
      <c r="L251" s="5" t="s">
        <v>24</v>
      </c>
      <c r="M251" s="5" t="s">
        <v>82</v>
      </c>
      <c r="N251" s="5" t="s">
        <v>25</v>
      </c>
      <c r="O251" s="13">
        <v>5</v>
      </c>
    </row>
    <row r="252" spans="1:15" x14ac:dyDescent="0.3">
      <c r="A252" s="13">
        <f t="shared" si="2"/>
        <v>251</v>
      </c>
      <c r="B252" s="6" t="s">
        <v>297</v>
      </c>
      <c r="C252" s="6" t="s">
        <v>228</v>
      </c>
      <c r="D252" s="5">
        <v>28</v>
      </c>
      <c r="E252" s="5" t="s">
        <v>21</v>
      </c>
      <c r="F252" s="5" t="s">
        <v>15</v>
      </c>
      <c r="G252" s="5">
        <v>4500</v>
      </c>
      <c r="H252" s="5">
        <v>47000</v>
      </c>
      <c r="I252" s="5" t="s">
        <v>16</v>
      </c>
      <c r="J252" s="5">
        <v>0</v>
      </c>
      <c r="K252" s="5">
        <v>690</v>
      </c>
      <c r="L252" s="5" t="s">
        <v>28</v>
      </c>
      <c r="M252" s="5" t="s">
        <v>80</v>
      </c>
      <c r="N252" s="5" t="s">
        <v>18</v>
      </c>
      <c r="O252" s="13">
        <v>3</v>
      </c>
    </row>
    <row r="253" spans="1:15" x14ac:dyDescent="0.3">
      <c r="A253" s="13">
        <f t="shared" si="2"/>
        <v>252</v>
      </c>
      <c r="B253" s="6" t="s">
        <v>201</v>
      </c>
      <c r="C253" s="6" t="s">
        <v>228</v>
      </c>
      <c r="D253" s="5">
        <v>39</v>
      </c>
      <c r="E253" s="5" t="s">
        <v>14</v>
      </c>
      <c r="F253" s="5" t="s">
        <v>22</v>
      </c>
      <c r="G253" s="5">
        <v>10000</v>
      </c>
      <c r="H253" s="5">
        <v>72000</v>
      </c>
      <c r="I253" s="5" t="s">
        <v>23</v>
      </c>
      <c r="J253" s="5">
        <v>12000</v>
      </c>
      <c r="K253" s="5">
        <v>700</v>
      </c>
      <c r="L253" s="5" t="s">
        <v>31</v>
      </c>
      <c r="M253" s="5" t="s">
        <v>82</v>
      </c>
      <c r="N253" s="5" t="s">
        <v>18</v>
      </c>
      <c r="O253" s="13">
        <v>8</v>
      </c>
    </row>
    <row r="254" spans="1:15" x14ac:dyDescent="0.3">
      <c r="A254" s="13">
        <f t="shared" si="2"/>
        <v>253</v>
      </c>
      <c r="B254" s="6" t="s">
        <v>147</v>
      </c>
      <c r="C254" s="6" t="s">
        <v>223</v>
      </c>
      <c r="D254" s="5">
        <v>26</v>
      </c>
      <c r="E254" s="5" t="s">
        <v>21</v>
      </c>
      <c r="F254" s="5" t="s">
        <v>15</v>
      </c>
      <c r="G254" s="5">
        <v>3500</v>
      </c>
      <c r="H254" s="5">
        <v>53000</v>
      </c>
      <c r="I254" s="5" t="s">
        <v>16</v>
      </c>
      <c r="J254" s="5">
        <v>0</v>
      </c>
      <c r="K254" s="5">
        <v>680</v>
      </c>
      <c r="L254" s="5" t="s">
        <v>17</v>
      </c>
      <c r="M254" s="5" t="s">
        <v>81</v>
      </c>
      <c r="N254" s="5" t="s">
        <v>25</v>
      </c>
      <c r="O254" s="13">
        <v>4</v>
      </c>
    </row>
    <row r="255" spans="1:15" x14ac:dyDescent="0.3">
      <c r="A255" s="13">
        <f t="shared" si="2"/>
        <v>254</v>
      </c>
      <c r="B255" s="6" t="s">
        <v>298</v>
      </c>
      <c r="C255" s="6" t="s">
        <v>152</v>
      </c>
      <c r="D255" s="5">
        <v>33</v>
      </c>
      <c r="E255" s="5" t="s">
        <v>14</v>
      </c>
      <c r="F255" s="5" t="s">
        <v>22</v>
      </c>
      <c r="G255" s="5">
        <v>8000</v>
      </c>
      <c r="H255" s="5">
        <v>60000</v>
      </c>
      <c r="I255" s="5" t="s">
        <v>23</v>
      </c>
      <c r="J255" s="5">
        <v>8000</v>
      </c>
      <c r="K255" s="5">
        <v>710</v>
      </c>
      <c r="L255" s="5" t="s">
        <v>24</v>
      </c>
      <c r="M255" s="5" t="s">
        <v>80</v>
      </c>
      <c r="N255" s="5" t="s">
        <v>18</v>
      </c>
      <c r="O255" s="13">
        <v>3</v>
      </c>
    </row>
    <row r="256" spans="1:15" x14ac:dyDescent="0.3">
      <c r="A256" s="13">
        <f t="shared" si="2"/>
        <v>255</v>
      </c>
      <c r="B256" s="6" t="s">
        <v>131</v>
      </c>
      <c r="C256" s="6" t="s">
        <v>27</v>
      </c>
      <c r="D256" s="5">
        <v>46</v>
      </c>
      <c r="E256" s="5" t="s">
        <v>21</v>
      </c>
      <c r="F256" s="5" t="s">
        <v>15</v>
      </c>
      <c r="G256" s="5">
        <v>13000</v>
      </c>
      <c r="H256" s="5">
        <v>85000</v>
      </c>
      <c r="I256" s="5" t="s">
        <v>16</v>
      </c>
      <c r="J256" s="5">
        <v>0</v>
      </c>
      <c r="K256" s="5">
        <v>740</v>
      </c>
      <c r="L256" s="5" t="s">
        <v>28</v>
      </c>
      <c r="M256" s="5" t="s">
        <v>82</v>
      </c>
      <c r="N256" s="5" t="s">
        <v>25</v>
      </c>
      <c r="O256" s="13">
        <v>7</v>
      </c>
    </row>
    <row r="257" spans="1:15" x14ac:dyDescent="0.3">
      <c r="A257" s="13">
        <f t="shared" si="2"/>
        <v>256</v>
      </c>
      <c r="B257" s="6" t="s">
        <v>102</v>
      </c>
      <c r="C257" s="6" t="s">
        <v>224</v>
      </c>
      <c r="D257" s="5">
        <v>52</v>
      </c>
      <c r="E257" s="5" t="s">
        <v>14</v>
      </c>
      <c r="F257" s="5" t="s">
        <v>22</v>
      </c>
      <c r="G257" s="5">
        <v>4000</v>
      </c>
      <c r="H257" s="5">
        <v>49000</v>
      </c>
      <c r="I257" s="5" t="s">
        <v>23</v>
      </c>
      <c r="J257" s="5">
        <v>7000</v>
      </c>
      <c r="K257" s="5">
        <v>690</v>
      </c>
      <c r="L257" s="5" t="s">
        <v>31</v>
      </c>
      <c r="M257" s="5" t="s">
        <v>80</v>
      </c>
      <c r="N257" s="5" t="s">
        <v>18</v>
      </c>
      <c r="O257" s="13">
        <v>12</v>
      </c>
    </row>
    <row r="258" spans="1:15" x14ac:dyDescent="0.3">
      <c r="A258" s="13">
        <f t="shared" si="2"/>
        <v>257</v>
      </c>
      <c r="B258" s="6" t="s">
        <v>203</v>
      </c>
      <c r="C258" s="6" t="s">
        <v>182</v>
      </c>
      <c r="D258" s="5">
        <v>24</v>
      </c>
      <c r="E258" s="5" t="s">
        <v>14</v>
      </c>
      <c r="F258" s="5" t="s">
        <v>15</v>
      </c>
      <c r="G258" s="5">
        <v>2200</v>
      </c>
      <c r="H258" s="5">
        <v>45000</v>
      </c>
      <c r="I258" s="5" t="s">
        <v>16</v>
      </c>
      <c r="J258" s="5">
        <v>0</v>
      </c>
      <c r="K258" s="5">
        <v>670</v>
      </c>
      <c r="L258" s="5" t="s">
        <v>17</v>
      </c>
      <c r="M258" s="5" t="s">
        <v>81</v>
      </c>
      <c r="N258" s="5" t="s">
        <v>25</v>
      </c>
      <c r="O258" s="13">
        <v>11</v>
      </c>
    </row>
    <row r="259" spans="1:15" x14ac:dyDescent="0.3">
      <c r="A259" s="13">
        <f t="shared" si="2"/>
        <v>258</v>
      </c>
      <c r="B259" s="6" t="s">
        <v>119</v>
      </c>
      <c r="C259" s="6" t="s">
        <v>166</v>
      </c>
      <c r="D259" s="5">
        <v>38</v>
      </c>
      <c r="E259" s="5" t="s">
        <v>14</v>
      </c>
      <c r="F259" s="5" t="s">
        <v>22</v>
      </c>
      <c r="G259" s="5">
        <v>15000</v>
      </c>
      <c r="H259" s="5">
        <v>77000</v>
      </c>
      <c r="I259" s="5" t="s">
        <v>23</v>
      </c>
      <c r="J259" s="5">
        <v>15000</v>
      </c>
      <c r="K259" s="5">
        <v>720</v>
      </c>
      <c r="L259" s="5" t="s">
        <v>24</v>
      </c>
      <c r="M259" s="5" t="s">
        <v>82</v>
      </c>
      <c r="N259" s="5" t="s">
        <v>18</v>
      </c>
      <c r="O259" s="13">
        <v>3</v>
      </c>
    </row>
    <row r="260" spans="1:15" x14ac:dyDescent="0.3">
      <c r="A260" s="13">
        <f t="shared" si="2"/>
        <v>259</v>
      </c>
      <c r="B260" s="6" t="s">
        <v>123</v>
      </c>
      <c r="C260" s="6" t="s">
        <v>41</v>
      </c>
      <c r="D260" s="5">
        <v>27</v>
      </c>
      <c r="E260" s="5" t="s">
        <v>21</v>
      </c>
      <c r="F260" s="5" t="s">
        <v>15</v>
      </c>
      <c r="G260" s="5">
        <v>4000</v>
      </c>
      <c r="H260" s="5">
        <v>50000</v>
      </c>
      <c r="I260" s="5" t="s">
        <v>16</v>
      </c>
      <c r="J260" s="5">
        <v>0</v>
      </c>
      <c r="K260" s="5">
        <v>680</v>
      </c>
      <c r="L260" s="5" t="s">
        <v>28</v>
      </c>
      <c r="M260" s="5" t="s">
        <v>80</v>
      </c>
      <c r="N260" s="5" t="s">
        <v>25</v>
      </c>
      <c r="O260" s="13">
        <v>5</v>
      </c>
    </row>
    <row r="261" spans="1:15" x14ac:dyDescent="0.3">
      <c r="A261" s="13">
        <f t="shared" si="2"/>
        <v>260</v>
      </c>
      <c r="B261" s="6" t="s">
        <v>36</v>
      </c>
      <c r="C261" s="6" t="s">
        <v>299</v>
      </c>
      <c r="D261" s="5">
        <v>41</v>
      </c>
      <c r="E261" s="5" t="s">
        <v>14</v>
      </c>
      <c r="F261" s="5" t="s">
        <v>22</v>
      </c>
      <c r="G261" s="5">
        <v>9000</v>
      </c>
      <c r="H261" s="5">
        <v>69000</v>
      </c>
      <c r="I261" s="5" t="s">
        <v>23</v>
      </c>
      <c r="J261" s="5">
        <v>12000</v>
      </c>
      <c r="K261" s="5">
        <v>700</v>
      </c>
      <c r="L261" s="5" t="s">
        <v>31</v>
      </c>
      <c r="M261" s="5" t="s">
        <v>82</v>
      </c>
      <c r="N261" s="5" t="s">
        <v>18</v>
      </c>
      <c r="O261" s="13">
        <v>3</v>
      </c>
    </row>
    <row r="262" spans="1:15" x14ac:dyDescent="0.3">
      <c r="A262" s="13">
        <f t="shared" si="2"/>
        <v>261</v>
      </c>
      <c r="B262" s="6" t="s">
        <v>274</v>
      </c>
      <c r="C262" s="6" t="s">
        <v>213</v>
      </c>
      <c r="D262" s="5">
        <v>32</v>
      </c>
      <c r="E262" s="5" t="s">
        <v>21</v>
      </c>
      <c r="F262" s="5" t="s">
        <v>15</v>
      </c>
      <c r="G262" s="5">
        <v>5500</v>
      </c>
      <c r="H262" s="5">
        <v>54000</v>
      </c>
      <c r="I262" s="5" t="s">
        <v>16</v>
      </c>
      <c r="J262" s="5">
        <v>0</v>
      </c>
      <c r="K262" s="5">
        <v>710</v>
      </c>
      <c r="L262" s="5" t="s">
        <v>17</v>
      </c>
      <c r="M262" s="5" t="s">
        <v>80</v>
      </c>
      <c r="N262" s="5" t="s">
        <v>25</v>
      </c>
      <c r="O262" s="13">
        <v>11</v>
      </c>
    </row>
    <row r="263" spans="1:15" ht="28.8" x14ac:dyDescent="0.3">
      <c r="A263" s="13">
        <f t="shared" si="2"/>
        <v>262</v>
      </c>
      <c r="B263" s="6" t="s">
        <v>187</v>
      </c>
      <c r="C263" s="6" t="s">
        <v>63</v>
      </c>
      <c r="D263" s="5">
        <v>47</v>
      </c>
      <c r="E263" s="5" t="s">
        <v>14</v>
      </c>
      <c r="F263" s="5" t="s">
        <v>22</v>
      </c>
      <c r="G263" s="5">
        <v>7000</v>
      </c>
      <c r="H263" s="5">
        <v>74000</v>
      </c>
      <c r="I263" s="5" t="s">
        <v>23</v>
      </c>
      <c r="J263" s="5">
        <v>10000</v>
      </c>
      <c r="K263" s="5">
        <v>690</v>
      </c>
      <c r="L263" s="5" t="s">
        <v>24</v>
      </c>
      <c r="M263" s="5" t="s">
        <v>81</v>
      </c>
      <c r="N263" s="5" t="s">
        <v>18</v>
      </c>
      <c r="O263" s="13">
        <v>11</v>
      </c>
    </row>
    <row r="264" spans="1:15" x14ac:dyDescent="0.3">
      <c r="A264" s="13">
        <f t="shared" si="2"/>
        <v>263</v>
      </c>
      <c r="B264" s="6" t="s">
        <v>300</v>
      </c>
      <c r="C264" s="6" t="s">
        <v>152</v>
      </c>
      <c r="D264" s="5">
        <v>35</v>
      </c>
      <c r="E264" s="5" t="s">
        <v>21</v>
      </c>
      <c r="F264" s="5" t="s">
        <v>15</v>
      </c>
      <c r="G264" s="5">
        <v>6000</v>
      </c>
      <c r="H264" s="5">
        <v>68000</v>
      </c>
      <c r="I264" s="5" t="s">
        <v>16</v>
      </c>
      <c r="J264" s="5">
        <v>0</v>
      </c>
      <c r="K264" s="5">
        <v>720</v>
      </c>
      <c r="L264" s="5" t="s">
        <v>28</v>
      </c>
      <c r="M264" s="5" t="s">
        <v>81</v>
      </c>
      <c r="N264" s="5" t="s">
        <v>25</v>
      </c>
      <c r="O264" s="13">
        <v>6</v>
      </c>
    </row>
    <row r="265" spans="1:15" ht="28.8" x14ac:dyDescent="0.3">
      <c r="A265" s="13">
        <f t="shared" si="2"/>
        <v>264</v>
      </c>
      <c r="B265" s="6" t="s">
        <v>301</v>
      </c>
      <c r="C265" s="6" t="s">
        <v>178</v>
      </c>
      <c r="D265" s="5">
        <v>29</v>
      </c>
      <c r="E265" s="5" t="s">
        <v>14</v>
      </c>
      <c r="F265" s="5" t="s">
        <v>22</v>
      </c>
      <c r="G265" s="5">
        <v>2500</v>
      </c>
      <c r="H265" s="5">
        <v>45000</v>
      </c>
      <c r="I265" s="5" t="s">
        <v>23</v>
      </c>
      <c r="J265" s="5">
        <v>5000</v>
      </c>
      <c r="K265" s="5">
        <v>670</v>
      </c>
      <c r="L265" s="5" t="s">
        <v>31</v>
      </c>
      <c r="M265" s="5" t="s">
        <v>81</v>
      </c>
      <c r="N265" s="5" t="s">
        <v>18</v>
      </c>
      <c r="O265" s="13">
        <v>6</v>
      </c>
    </row>
    <row r="266" spans="1:15" x14ac:dyDescent="0.3">
      <c r="A266" s="13">
        <f t="shared" si="2"/>
        <v>265</v>
      </c>
      <c r="B266" s="6" t="s">
        <v>38</v>
      </c>
      <c r="C266" s="6" t="s">
        <v>20</v>
      </c>
      <c r="D266" s="5">
        <v>42</v>
      </c>
      <c r="E266" s="5" t="s">
        <v>21</v>
      </c>
      <c r="F266" s="5" t="s">
        <v>15</v>
      </c>
      <c r="G266" s="5">
        <v>11000</v>
      </c>
      <c r="H266" s="5">
        <v>80000</v>
      </c>
      <c r="I266" s="5" t="s">
        <v>16</v>
      </c>
      <c r="J266" s="5">
        <v>0</v>
      </c>
      <c r="K266" s="5">
        <v>740</v>
      </c>
      <c r="L266" s="5" t="s">
        <v>17</v>
      </c>
      <c r="M266" s="5" t="s">
        <v>82</v>
      </c>
      <c r="N266" s="5" t="s">
        <v>25</v>
      </c>
      <c r="O266" s="13">
        <v>5</v>
      </c>
    </row>
    <row r="267" spans="1:15" x14ac:dyDescent="0.3">
      <c r="A267" s="13">
        <f t="shared" si="2"/>
        <v>266</v>
      </c>
      <c r="B267" s="6" t="s">
        <v>101</v>
      </c>
      <c r="C267" s="6" t="s">
        <v>27</v>
      </c>
      <c r="D267" s="5">
        <v>50</v>
      </c>
      <c r="E267" s="5" t="s">
        <v>14</v>
      </c>
      <c r="F267" s="5" t="s">
        <v>22</v>
      </c>
      <c r="G267" s="5">
        <v>3000</v>
      </c>
      <c r="H267" s="5">
        <v>47000</v>
      </c>
      <c r="I267" s="5" t="s">
        <v>23</v>
      </c>
      <c r="J267" s="5">
        <v>8000</v>
      </c>
      <c r="K267" s="5">
        <v>680</v>
      </c>
      <c r="L267" s="5" t="s">
        <v>24</v>
      </c>
      <c r="M267" s="5" t="s">
        <v>82</v>
      </c>
      <c r="N267" s="5" t="s">
        <v>18</v>
      </c>
      <c r="O267" s="13">
        <v>4</v>
      </c>
    </row>
    <row r="268" spans="1:15" x14ac:dyDescent="0.3">
      <c r="A268" s="13">
        <f t="shared" si="2"/>
        <v>267</v>
      </c>
      <c r="B268" s="6" t="s">
        <v>12</v>
      </c>
      <c r="C268" s="6" t="s">
        <v>30</v>
      </c>
      <c r="D268" s="5">
        <v>28</v>
      </c>
      <c r="E268" s="5" t="s">
        <v>21</v>
      </c>
      <c r="F268" s="5" t="s">
        <v>15</v>
      </c>
      <c r="G268" s="5">
        <v>4000</v>
      </c>
      <c r="H268" s="5">
        <v>53000</v>
      </c>
      <c r="I268" s="5" t="s">
        <v>16</v>
      </c>
      <c r="J268" s="5">
        <v>0</v>
      </c>
      <c r="K268" s="5">
        <v>690</v>
      </c>
      <c r="L268" s="5" t="s">
        <v>28</v>
      </c>
      <c r="M268" s="5" t="s">
        <v>80</v>
      </c>
      <c r="N268" s="5" t="s">
        <v>25</v>
      </c>
      <c r="O268" s="13">
        <v>6</v>
      </c>
    </row>
    <row r="269" spans="1:15" x14ac:dyDescent="0.3">
      <c r="A269" s="13">
        <f t="shared" si="2"/>
        <v>268</v>
      </c>
      <c r="B269" s="6" t="s">
        <v>102</v>
      </c>
      <c r="C269" s="6" t="s">
        <v>103</v>
      </c>
      <c r="D269" s="5">
        <v>36</v>
      </c>
      <c r="E269" s="5" t="s">
        <v>14</v>
      </c>
      <c r="F269" s="5" t="s">
        <v>22</v>
      </c>
      <c r="G269" s="5">
        <v>9000</v>
      </c>
      <c r="H269" s="5">
        <v>71000</v>
      </c>
      <c r="I269" s="5" t="s">
        <v>23</v>
      </c>
      <c r="J269" s="5">
        <v>13000</v>
      </c>
      <c r="K269" s="5">
        <v>700</v>
      </c>
      <c r="L269" s="5" t="s">
        <v>31</v>
      </c>
      <c r="M269" s="5" t="s">
        <v>81</v>
      </c>
      <c r="N269" s="5" t="s">
        <v>18</v>
      </c>
      <c r="O269" s="13">
        <v>5</v>
      </c>
    </row>
    <row r="270" spans="1:15" x14ac:dyDescent="0.3">
      <c r="A270" s="13">
        <f t="shared" si="2"/>
        <v>269</v>
      </c>
      <c r="B270" s="6" t="s">
        <v>104</v>
      </c>
      <c r="C270" s="6" t="s">
        <v>105</v>
      </c>
      <c r="D270" s="5">
        <v>41</v>
      </c>
      <c r="E270" s="5" t="s">
        <v>21</v>
      </c>
      <c r="F270" s="5" t="s">
        <v>15</v>
      </c>
      <c r="G270" s="5">
        <v>8000</v>
      </c>
      <c r="H270" s="5">
        <v>67000</v>
      </c>
      <c r="I270" s="5" t="s">
        <v>16</v>
      </c>
      <c r="J270" s="5">
        <v>0</v>
      </c>
      <c r="K270" s="5">
        <v>710</v>
      </c>
      <c r="L270" s="5" t="s">
        <v>17</v>
      </c>
      <c r="M270" s="5" t="s">
        <v>82</v>
      </c>
      <c r="N270" s="5" t="s">
        <v>25</v>
      </c>
      <c r="O270" s="13">
        <v>14</v>
      </c>
    </row>
    <row r="271" spans="1:15" x14ac:dyDescent="0.3">
      <c r="A271" s="13">
        <f t="shared" si="2"/>
        <v>270</v>
      </c>
      <c r="B271" s="6" t="s">
        <v>106</v>
      </c>
      <c r="C271" s="6" t="s">
        <v>107</v>
      </c>
      <c r="D271" s="5">
        <v>30</v>
      </c>
      <c r="E271" s="5" t="s">
        <v>14</v>
      </c>
      <c r="F271" s="5" t="s">
        <v>22</v>
      </c>
      <c r="G271" s="5">
        <v>5000</v>
      </c>
      <c r="H271" s="5">
        <v>55000</v>
      </c>
      <c r="I271" s="5" t="s">
        <v>23</v>
      </c>
      <c r="J271" s="5">
        <v>7000</v>
      </c>
      <c r="K271" s="5">
        <v>690</v>
      </c>
      <c r="L271" s="5" t="s">
        <v>24</v>
      </c>
      <c r="M271" s="5" t="s">
        <v>82</v>
      </c>
      <c r="N271" s="5" t="s">
        <v>18</v>
      </c>
      <c r="O271" s="13">
        <v>12</v>
      </c>
    </row>
    <row r="272" spans="1:15" x14ac:dyDescent="0.3">
      <c r="A272" s="13">
        <f t="shared" si="2"/>
        <v>271</v>
      </c>
      <c r="B272" s="6" t="s">
        <v>29</v>
      </c>
      <c r="C272" s="6" t="s">
        <v>33</v>
      </c>
      <c r="D272" s="5">
        <v>29</v>
      </c>
      <c r="E272" s="5" t="s">
        <v>21</v>
      </c>
      <c r="F272" s="5" t="s">
        <v>15</v>
      </c>
      <c r="G272" s="5">
        <v>3000</v>
      </c>
      <c r="H272" s="5">
        <v>48000</v>
      </c>
      <c r="I272" s="5" t="s">
        <v>16</v>
      </c>
      <c r="J272" s="5">
        <v>0</v>
      </c>
      <c r="K272" s="5">
        <v>670</v>
      </c>
      <c r="L272" s="5" t="s">
        <v>28</v>
      </c>
      <c r="M272" s="5" t="s">
        <v>80</v>
      </c>
      <c r="N272" s="5" t="s">
        <v>25</v>
      </c>
      <c r="O272" s="13">
        <v>11</v>
      </c>
    </row>
    <row r="273" spans="1:15" x14ac:dyDescent="0.3">
      <c r="A273" s="13">
        <f t="shared" si="2"/>
        <v>272</v>
      </c>
      <c r="B273" s="6" t="s">
        <v>108</v>
      </c>
      <c r="C273" s="6" t="s">
        <v>109</v>
      </c>
      <c r="D273" s="5">
        <v>34</v>
      </c>
      <c r="E273" s="5" t="s">
        <v>14</v>
      </c>
      <c r="F273" s="5" t="s">
        <v>22</v>
      </c>
      <c r="G273" s="5">
        <v>11000</v>
      </c>
      <c r="H273" s="5">
        <v>62000</v>
      </c>
      <c r="I273" s="5" t="s">
        <v>23</v>
      </c>
      <c r="J273" s="5">
        <v>12000</v>
      </c>
      <c r="K273" s="5">
        <v>720</v>
      </c>
      <c r="L273" s="5" t="s">
        <v>31</v>
      </c>
      <c r="M273" s="5" t="s">
        <v>80</v>
      </c>
      <c r="N273" s="5" t="s">
        <v>18</v>
      </c>
      <c r="O273" s="13">
        <v>8</v>
      </c>
    </row>
    <row r="274" spans="1:15" ht="28.8" x14ac:dyDescent="0.3">
      <c r="A274" s="13">
        <f t="shared" si="2"/>
        <v>273</v>
      </c>
      <c r="B274" s="6" t="s">
        <v>34</v>
      </c>
      <c r="C274" s="6" t="s">
        <v>110</v>
      </c>
      <c r="D274" s="5">
        <v>37</v>
      </c>
      <c r="E274" s="5" t="s">
        <v>21</v>
      </c>
      <c r="F274" s="5" t="s">
        <v>15</v>
      </c>
      <c r="G274" s="5">
        <v>5500</v>
      </c>
      <c r="H274" s="5">
        <v>69000</v>
      </c>
      <c r="I274" s="5" t="s">
        <v>16</v>
      </c>
      <c r="J274" s="5">
        <v>0</v>
      </c>
      <c r="K274" s="5">
        <v>710</v>
      </c>
      <c r="L274" s="5" t="s">
        <v>17</v>
      </c>
      <c r="M274" s="5" t="s">
        <v>80</v>
      </c>
      <c r="N274" s="5" t="s">
        <v>25</v>
      </c>
      <c r="O274" s="13">
        <v>4</v>
      </c>
    </row>
    <row r="275" spans="1:15" x14ac:dyDescent="0.3">
      <c r="A275" s="13">
        <f t="shared" si="2"/>
        <v>274</v>
      </c>
      <c r="B275" s="6" t="s">
        <v>111</v>
      </c>
      <c r="C275" s="6" t="s">
        <v>39</v>
      </c>
      <c r="D275" s="5">
        <v>45</v>
      </c>
      <c r="E275" s="5" t="s">
        <v>14</v>
      </c>
      <c r="F275" s="5" t="s">
        <v>15</v>
      </c>
      <c r="G275" s="5">
        <v>7000</v>
      </c>
      <c r="H275" s="5">
        <v>74000</v>
      </c>
      <c r="I275" s="5" t="s">
        <v>23</v>
      </c>
      <c r="J275" s="5">
        <v>15000</v>
      </c>
      <c r="K275" s="5">
        <v>680</v>
      </c>
      <c r="L275" s="5" t="s">
        <v>24</v>
      </c>
      <c r="M275" s="5" t="s">
        <v>80</v>
      </c>
      <c r="N275" s="5" t="s">
        <v>18</v>
      </c>
      <c r="O275" s="13">
        <v>13</v>
      </c>
    </row>
    <row r="276" spans="1:15" x14ac:dyDescent="0.3">
      <c r="A276" s="13">
        <f t="shared" si="2"/>
        <v>275</v>
      </c>
      <c r="B276" s="6" t="s">
        <v>112</v>
      </c>
      <c r="C276" s="6" t="s">
        <v>35</v>
      </c>
      <c r="D276" s="5">
        <v>40</v>
      </c>
      <c r="E276" s="5" t="s">
        <v>21</v>
      </c>
      <c r="F276" s="5" t="s">
        <v>15</v>
      </c>
      <c r="G276" s="5">
        <v>2000</v>
      </c>
      <c r="H276" s="5">
        <v>50000</v>
      </c>
      <c r="I276" s="5" t="s">
        <v>16</v>
      </c>
      <c r="J276" s="5">
        <v>0</v>
      </c>
      <c r="K276" s="5">
        <v>720</v>
      </c>
      <c r="L276" s="5" t="s">
        <v>28</v>
      </c>
      <c r="M276" s="5" t="s">
        <v>80</v>
      </c>
      <c r="N276" s="5" t="s">
        <v>25</v>
      </c>
      <c r="O276" s="13">
        <v>7</v>
      </c>
    </row>
    <row r="277" spans="1:15" x14ac:dyDescent="0.3">
      <c r="A277" s="13">
        <f t="shared" si="2"/>
        <v>276</v>
      </c>
      <c r="B277" s="6" t="s">
        <v>113</v>
      </c>
      <c r="C277" s="6" t="s">
        <v>41</v>
      </c>
      <c r="D277" s="5">
        <v>27</v>
      </c>
      <c r="E277" s="5" t="s">
        <v>14</v>
      </c>
      <c r="F277" s="5" t="s">
        <v>22</v>
      </c>
      <c r="G277" s="5">
        <v>6000</v>
      </c>
      <c r="H277" s="5">
        <v>55000</v>
      </c>
      <c r="I277" s="5" t="s">
        <v>23</v>
      </c>
      <c r="J277" s="5">
        <v>10000</v>
      </c>
      <c r="K277" s="5">
        <v>690</v>
      </c>
      <c r="L277" s="5" t="s">
        <v>31</v>
      </c>
      <c r="M277" s="5" t="s">
        <v>80</v>
      </c>
      <c r="N277" s="5" t="s">
        <v>18</v>
      </c>
      <c r="O277" s="13">
        <v>4</v>
      </c>
    </row>
    <row r="278" spans="1:15" x14ac:dyDescent="0.3">
      <c r="A278" s="13">
        <f t="shared" si="2"/>
        <v>277</v>
      </c>
      <c r="B278" s="6" t="s">
        <v>114</v>
      </c>
      <c r="C278" s="6" t="s">
        <v>115</v>
      </c>
      <c r="D278" s="5">
        <v>31</v>
      </c>
      <c r="E278" s="5" t="s">
        <v>21</v>
      </c>
      <c r="F278" s="5" t="s">
        <v>15</v>
      </c>
      <c r="G278" s="5">
        <v>3500</v>
      </c>
      <c r="H278" s="5">
        <v>62000</v>
      </c>
      <c r="I278" s="5" t="s">
        <v>16</v>
      </c>
      <c r="J278" s="5">
        <v>0</v>
      </c>
      <c r="K278" s="5">
        <v>680</v>
      </c>
      <c r="L278" s="5" t="s">
        <v>17</v>
      </c>
      <c r="M278" s="5" t="s">
        <v>82</v>
      </c>
      <c r="N278" s="5" t="s">
        <v>25</v>
      </c>
      <c r="O278" s="13">
        <v>14</v>
      </c>
    </row>
    <row r="279" spans="1:15" x14ac:dyDescent="0.3">
      <c r="A279" s="13">
        <f t="shared" si="2"/>
        <v>278</v>
      </c>
      <c r="B279" s="6" t="s">
        <v>116</v>
      </c>
      <c r="C279" s="6" t="s">
        <v>43</v>
      </c>
      <c r="D279" s="5">
        <v>53</v>
      </c>
      <c r="E279" s="5" t="s">
        <v>14</v>
      </c>
      <c r="F279" s="5" t="s">
        <v>22</v>
      </c>
      <c r="G279" s="5">
        <v>4000</v>
      </c>
      <c r="H279" s="5">
        <v>48000</v>
      </c>
      <c r="I279" s="5" t="s">
        <v>23</v>
      </c>
      <c r="J279" s="5">
        <v>5000</v>
      </c>
      <c r="K279" s="5">
        <v>710</v>
      </c>
      <c r="L279" s="5" t="s">
        <v>24</v>
      </c>
      <c r="M279" s="5" t="s">
        <v>82</v>
      </c>
      <c r="N279" s="5" t="s">
        <v>18</v>
      </c>
      <c r="O279" s="13">
        <v>5</v>
      </c>
    </row>
    <row r="280" spans="1:15" ht="28.8" x14ac:dyDescent="0.3">
      <c r="A280" s="13">
        <f t="shared" si="2"/>
        <v>279</v>
      </c>
      <c r="B280" s="6" t="s">
        <v>117</v>
      </c>
      <c r="C280" s="6" t="s">
        <v>118</v>
      </c>
      <c r="D280" s="5">
        <v>28</v>
      </c>
      <c r="E280" s="5" t="s">
        <v>21</v>
      </c>
      <c r="F280" s="5" t="s">
        <v>15</v>
      </c>
      <c r="G280" s="5">
        <v>5500</v>
      </c>
      <c r="H280" s="5">
        <v>59000</v>
      </c>
      <c r="I280" s="5" t="s">
        <v>16</v>
      </c>
      <c r="J280" s="5">
        <v>0</v>
      </c>
      <c r="K280" s="5">
        <v>700</v>
      </c>
      <c r="L280" s="5" t="s">
        <v>28</v>
      </c>
      <c r="M280" s="5" t="s">
        <v>82</v>
      </c>
      <c r="N280" s="5" t="s">
        <v>25</v>
      </c>
      <c r="O280" s="13">
        <v>10</v>
      </c>
    </row>
    <row r="281" spans="1:15" x14ac:dyDescent="0.3">
      <c r="A281" s="13">
        <f t="shared" ref="A281:A303" si="3">ROW()-1</f>
        <v>280</v>
      </c>
      <c r="B281" s="6" t="s">
        <v>119</v>
      </c>
      <c r="C281" s="6" t="s">
        <v>120</v>
      </c>
      <c r="D281" s="5">
        <v>46</v>
      </c>
      <c r="E281" s="5" t="s">
        <v>14</v>
      </c>
      <c r="F281" s="5" t="s">
        <v>22</v>
      </c>
      <c r="G281" s="5">
        <v>9000</v>
      </c>
      <c r="H281" s="5">
        <v>73000</v>
      </c>
      <c r="I281" s="5" t="s">
        <v>23</v>
      </c>
      <c r="J281" s="5">
        <v>13000</v>
      </c>
      <c r="K281" s="5">
        <v>720</v>
      </c>
      <c r="L281" s="5" t="s">
        <v>31</v>
      </c>
      <c r="M281" s="5" t="s">
        <v>82</v>
      </c>
      <c r="N281" s="5" t="s">
        <v>18</v>
      </c>
      <c r="O281" s="13">
        <v>10</v>
      </c>
    </row>
    <row r="282" spans="1:15" x14ac:dyDescent="0.3">
      <c r="A282" s="13">
        <f t="shared" si="3"/>
        <v>281</v>
      </c>
      <c r="B282" s="6" t="s">
        <v>43</v>
      </c>
      <c r="C282" s="6" t="s">
        <v>121</v>
      </c>
      <c r="D282" s="5">
        <v>39</v>
      </c>
      <c r="E282" s="5" t="s">
        <v>21</v>
      </c>
      <c r="F282" s="5" t="s">
        <v>15</v>
      </c>
      <c r="G282" s="5">
        <v>4000</v>
      </c>
      <c r="H282" s="5">
        <v>65000</v>
      </c>
      <c r="I282" s="5" t="s">
        <v>16</v>
      </c>
      <c r="J282" s="5">
        <v>0</v>
      </c>
      <c r="K282" s="5">
        <v>680</v>
      </c>
      <c r="L282" s="5" t="s">
        <v>17</v>
      </c>
      <c r="M282" s="5" t="s">
        <v>82</v>
      </c>
      <c r="N282" s="5" t="s">
        <v>25</v>
      </c>
      <c r="O282" s="13">
        <v>7</v>
      </c>
    </row>
    <row r="283" spans="1:15" x14ac:dyDescent="0.3">
      <c r="A283" s="13">
        <f t="shared" si="3"/>
        <v>282</v>
      </c>
      <c r="B283" s="6" t="s">
        <v>32</v>
      </c>
      <c r="C283" s="6" t="s">
        <v>122</v>
      </c>
      <c r="D283" s="5">
        <v>27</v>
      </c>
      <c r="E283" s="5" t="s">
        <v>14</v>
      </c>
      <c r="F283" s="5" t="s">
        <v>22</v>
      </c>
      <c r="G283" s="5">
        <v>8000</v>
      </c>
      <c r="H283" s="5">
        <v>60000</v>
      </c>
      <c r="I283" s="5" t="s">
        <v>23</v>
      </c>
      <c r="J283" s="5">
        <v>8000</v>
      </c>
      <c r="K283" s="5">
        <v>710</v>
      </c>
      <c r="L283" s="5" t="s">
        <v>24</v>
      </c>
      <c r="M283" s="5" t="s">
        <v>82</v>
      </c>
      <c r="N283" s="5" t="s">
        <v>18</v>
      </c>
      <c r="O283" s="13">
        <v>5</v>
      </c>
    </row>
    <row r="284" spans="1:15" ht="28.8" x14ac:dyDescent="0.3">
      <c r="A284" s="13">
        <f t="shared" si="3"/>
        <v>283</v>
      </c>
      <c r="B284" s="6" t="s">
        <v>123</v>
      </c>
      <c r="C284" s="6" t="s">
        <v>78</v>
      </c>
      <c r="D284" s="5">
        <v>34</v>
      </c>
      <c r="E284" s="5" t="s">
        <v>21</v>
      </c>
      <c r="F284" s="5" t="s">
        <v>15</v>
      </c>
      <c r="G284" s="5">
        <v>2500</v>
      </c>
      <c r="H284" s="5">
        <v>53000</v>
      </c>
      <c r="I284" s="5" t="s">
        <v>16</v>
      </c>
      <c r="J284" s="5">
        <v>0</v>
      </c>
      <c r="K284" s="5">
        <v>690</v>
      </c>
      <c r="L284" s="5" t="s">
        <v>28</v>
      </c>
      <c r="M284" s="5" t="s">
        <v>81</v>
      </c>
      <c r="N284" s="5" t="s">
        <v>25</v>
      </c>
      <c r="O284" s="13">
        <v>15</v>
      </c>
    </row>
    <row r="285" spans="1:15" x14ac:dyDescent="0.3">
      <c r="A285" s="13">
        <f t="shared" si="3"/>
        <v>284</v>
      </c>
      <c r="B285" s="6" t="s">
        <v>124</v>
      </c>
      <c r="C285" s="6" t="s">
        <v>45</v>
      </c>
      <c r="D285" s="5">
        <v>32</v>
      </c>
      <c r="E285" s="5" t="s">
        <v>14</v>
      </c>
      <c r="F285" s="5" t="s">
        <v>22</v>
      </c>
      <c r="G285" s="5">
        <v>12000</v>
      </c>
      <c r="H285" s="5">
        <v>68000</v>
      </c>
      <c r="I285" s="5" t="s">
        <v>23</v>
      </c>
      <c r="J285" s="5">
        <v>15000</v>
      </c>
      <c r="K285" s="5">
        <v>720</v>
      </c>
      <c r="L285" s="5" t="s">
        <v>31</v>
      </c>
      <c r="M285" s="5" t="s">
        <v>81</v>
      </c>
      <c r="N285" s="5" t="s">
        <v>18</v>
      </c>
      <c r="O285" s="13">
        <v>4</v>
      </c>
    </row>
    <row r="286" spans="1:15" ht="28.8" x14ac:dyDescent="0.3">
      <c r="A286" s="13">
        <f t="shared" si="3"/>
        <v>285</v>
      </c>
      <c r="B286" s="6" t="s">
        <v>125</v>
      </c>
      <c r="C286" s="6" t="s">
        <v>37</v>
      </c>
      <c r="D286" s="5">
        <v>49</v>
      </c>
      <c r="E286" s="5" t="s">
        <v>21</v>
      </c>
      <c r="F286" s="5" t="s">
        <v>15</v>
      </c>
      <c r="G286" s="5">
        <v>7000</v>
      </c>
      <c r="H286" s="5">
        <v>71000</v>
      </c>
      <c r="I286" s="5" t="s">
        <v>16</v>
      </c>
      <c r="J286" s="5">
        <v>0</v>
      </c>
      <c r="K286" s="5">
        <v>680</v>
      </c>
      <c r="L286" s="5" t="s">
        <v>17</v>
      </c>
      <c r="M286" s="5" t="s">
        <v>81</v>
      </c>
      <c r="N286" s="5" t="s">
        <v>25</v>
      </c>
      <c r="O286" s="13">
        <v>15</v>
      </c>
    </row>
    <row r="287" spans="1:15" x14ac:dyDescent="0.3">
      <c r="A287" s="13">
        <f t="shared" si="3"/>
        <v>286</v>
      </c>
      <c r="B287" s="6" t="s">
        <v>126</v>
      </c>
      <c r="C287" s="6" t="s">
        <v>47</v>
      </c>
      <c r="D287" s="5">
        <v>24</v>
      </c>
      <c r="E287" s="5" t="s">
        <v>14</v>
      </c>
      <c r="F287" s="5" t="s">
        <v>22</v>
      </c>
      <c r="G287" s="5">
        <v>5000</v>
      </c>
      <c r="H287" s="5">
        <v>56000</v>
      </c>
      <c r="I287" s="5" t="s">
        <v>23</v>
      </c>
      <c r="J287" s="5">
        <v>10000</v>
      </c>
      <c r="K287" s="5">
        <v>700</v>
      </c>
      <c r="L287" s="5" t="s">
        <v>24</v>
      </c>
      <c r="M287" s="5" t="s">
        <v>81</v>
      </c>
      <c r="N287" s="5" t="s">
        <v>18</v>
      </c>
      <c r="O287" s="13">
        <v>3</v>
      </c>
    </row>
    <row r="288" spans="1:15" x14ac:dyDescent="0.3">
      <c r="A288" s="13">
        <f t="shared" si="3"/>
        <v>287</v>
      </c>
      <c r="B288" s="6" t="s">
        <v>54</v>
      </c>
      <c r="C288" s="6" t="s">
        <v>49</v>
      </c>
      <c r="D288" s="5">
        <v>29</v>
      </c>
      <c r="E288" s="5" t="s">
        <v>21</v>
      </c>
      <c r="F288" s="5" t="s">
        <v>15</v>
      </c>
      <c r="G288" s="5">
        <v>1500</v>
      </c>
      <c r="H288" s="5">
        <v>45000</v>
      </c>
      <c r="I288" s="5" t="s">
        <v>16</v>
      </c>
      <c r="J288" s="5">
        <v>0</v>
      </c>
      <c r="K288" s="5">
        <v>670</v>
      </c>
      <c r="L288" s="5" t="s">
        <v>28</v>
      </c>
      <c r="M288" s="5" t="s">
        <v>81</v>
      </c>
      <c r="N288" s="5" t="s">
        <v>25</v>
      </c>
      <c r="O288" s="13">
        <v>14</v>
      </c>
    </row>
    <row r="289" spans="1:15" x14ac:dyDescent="0.3">
      <c r="A289" s="13">
        <f t="shared" si="3"/>
        <v>288</v>
      </c>
      <c r="B289" s="6" t="s">
        <v>127</v>
      </c>
      <c r="C289" s="6" t="s">
        <v>51</v>
      </c>
      <c r="D289" s="5">
        <v>43</v>
      </c>
      <c r="E289" s="5" t="s">
        <v>14</v>
      </c>
      <c r="F289" s="5" t="s">
        <v>22</v>
      </c>
      <c r="G289" s="5">
        <v>11000</v>
      </c>
      <c r="H289" s="5">
        <v>74000</v>
      </c>
      <c r="I289" s="5" t="s">
        <v>23</v>
      </c>
      <c r="J289" s="5">
        <v>12000</v>
      </c>
      <c r="K289" s="5">
        <v>720</v>
      </c>
      <c r="L289" s="5" t="s">
        <v>31</v>
      </c>
      <c r="M289" s="5" t="s">
        <v>81</v>
      </c>
      <c r="N289" s="5" t="s">
        <v>18</v>
      </c>
      <c r="O289" s="13">
        <v>8</v>
      </c>
    </row>
    <row r="290" spans="1:15" x14ac:dyDescent="0.3">
      <c r="A290" s="13">
        <f t="shared" si="3"/>
        <v>289</v>
      </c>
      <c r="B290" s="6" t="s">
        <v>128</v>
      </c>
      <c r="C290" s="6" t="s">
        <v>129</v>
      </c>
      <c r="D290" s="5">
        <v>36</v>
      </c>
      <c r="E290" s="5" t="s">
        <v>21</v>
      </c>
      <c r="F290" s="5" t="s">
        <v>15</v>
      </c>
      <c r="G290" s="5">
        <v>8000</v>
      </c>
      <c r="H290" s="5">
        <v>63000</v>
      </c>
      <c r="I290" s="5" t="s">
        <v>16</v>
      </c>
      <c r="J290" s="5">
        <v>0</v>
      </c>
      <c r="K290" s="5">
        <v>710</v>
      </c>
      <c r="L290" s="5" t="s">
        <v>17</v>
      </c>
      <c r="M290" s="5" t="s">
        <v>80</v>
      </c>
      <c r="N290" s="5" t="s">
        <v>25</v>
      </c>
      <c r="O290" s="13">
        <v>15</v>
      </c>
    </row>
    <row r="291" spans="1:15" x14ac:dyDescent="0.3">
      <c r="A291" s="13">
        <f t="shared" si="3"/>
        <v>290</v>
      </c>
      <c r="B291" s="6" t="s">
        <v>130</v>
      </c>
      <c r="C291" s="6" t="s">
        <v>53</v>
      </c>
      <c r="D291" s="5">
        <v>28</v>
      </c>
      <c r="E291" s="5" t="s">
        <v>14</v>
      </c>
      <c r="F291" s="5" t="s">
        <v>22</v>
      </c>
      <c r="G291" s="5">
        <v>2000</v>
      </c>
      <c r="H291" s="5">
        <v>47000</v>
      </c>
      <c r="I291" s="5" t="s">
        <v>23</v>
      </c>
      <c r="J291" s="5">
        <v>5000</v>
      </c>
      <c r="K291" s="5">
        <v>680</v>
      </c>
      <c r="L291" s="5" t="s">
        <v>24</v>
      </c>
      <c r="M291" s="5" t="s">
        <v>80</v>
      </c>
      <c r="N291" s="5" t="s">
        <v>18</v>
      </c>
      <c r="O291" s="13">
        <v>9</v>
      </c>
    </row>
    <row r="292" spans="1:15" x14ac:dyDescent="0.3">
      <c r="A292" s="13">
        <f t="shared" si="3"/>
        <v>291</v>
      </c>
      <c r="B292" s="6" t="s">
        <v>131</v>
      </c>
      <c r="C292" s="6" t="s">
        <v>132</v>
      </c>
      <c r="D292" s="5">
        <v>31</v>
      </c>
      <c r="E292" s="5" t="s">
        <v>21</v>
      </c>
      <c r="F292" s="5" t="s">
        <v>15</v>
      </c>
      <c r="G292" s="5">
        <v>4000</v>
      </c>
      <c r="H292" s="5">
        <v>55000</v>
      </c>
      <c r="I292" s="5" t="s">
        <v>16</v>
      </c>
      <c r="J292" s="5">
        <v>0</v>
      </c>
      <c r="K292" s="5">
        <v>690</v>
      </c>
      <c r="L292" s="5" t="s">
        <v>28</v>
      </c>
      <c r="M292" s="5" t="s">
        <v>81</v>
      </c>
      <c r="N292" s="5" t="s">
        <v>25</v>
      </c>
      <c r="O292" s="13">
        <v>4</v>
      </c>
    </row>
    <row r="293" spans="1:15" x14ac:dyDescent="0.3">
      <c r="A293" s="13">
        <f t="shared" si="3"/>
        <v>292</v>
      </c>
      <c r="B293" s="6" t="s">
        <v>133</v>
      </c>
      <c r="C293" s="6" t="s">
        <v>55</v>
      </c>
      <c r="D293" s="5">
        <v>44</v>
      </c>
      <c r="E293" s="5" t="s">
        <v>14</v>
      </c>
      <c r="F293" s="5" t="s">
        <v>22</v>
      </c>
      <c r="G293" s="5">
        <v>6000</v>
      </c>
      <c r="H293" s="5">
        <v>62000</v>
      </c>
      <c r="I293" s="5" t="s">
        <v>23</v>
      </c>
      <c r="J293" s="5">
        <v>10000</v>
      </c>
      <c r="K293" s="5">
        <v>700</v>
      </c>
      <c r="L293" s="5" t="s">
        <v>31</v>
      </c>
      <c r="M293" s="5" t="s">
        <v>81</v>
      </c>
      <c r="N293" s="5" t="s">
        <v>18</v>
      </c>
      <c r="O293" s="13">
        <v>13</v>
      </c>
    </row>
    <row r="294" spans="1:15" x14ac:dyDescent="0.3">
      <c r="A294" s="13">
        <f t="shared" si="3"/>
        <v>293</v>
      </c>
      <c r="B294" s="6" t="s">
        <v>134</v>
      </c>
      <c r="C294" s="6" t="s">
        <v>59</v>
      </c>
      <c r="D294" s="5">
        <v>39</v>
      </c>
      <c r="E294" s="5" t="s">
        <v>21</v>
      </c>
      <c r="F294" s="5" t="s">
        <v>15</v>
      </c>
      <c r="G294" s="5">
        <v>9000</v>
      </c>
      <c r="H294" s="5">
        <v>67000</v>
      </c>
      <c r="I294" s="5" t="s">
        <v>16</v>
      </c>
      <c r="J294" s="5">
        <v>0</v>
      </c>
      <c r="K294" s="5">
        <v>720</v>
      </c>
      <c r="L294" s="5" t="s">
        <v>17</v>
      </c>
      <c r="M294" s="5" t="s">
        <v>81</v>
      </c>
      <c r="N294" s="5" t="s">
        <v>25</v>
      </c>
      <c r="O294" s="13">
        <v>5</v>
      </c>
    </row>
    <row r="295" spans="1:15" x14ac:dyDescent="0.3">
      <c r="A295" s="13">
        <f t="shared" si="3"/>
        <v>294</v>
      </c>
      <c r="B295" s="6" t="s">
        <v>135</v>
      </c>
      <c r="C295" s="6" t="s">
        <v>57</v>
      </c>
      <c r="D295" s="5">
        <v>27</v>
      </c>
      <c r="E295" s="5" t="s">
        <v>14</v>
      </c>
      <c r="F295" s="5" t="s">
        <v>22</v>
      </c>
      <c r="G295" s="5">
        <v>2500</v>
      </c>
      <c r="H295" s="5">
        <v>49000</v>
      </c>
      <c r="I295" s="5" t="s">
        <v>23</v>
      </c>
      <c r="J295" s="5">
        <v>7000</v>
      </c>
      <c r="K295" s="5">
        <v>680</v>
      </c>
      <c r="L295" s="5" t="s">
        <v>24</v>
      </c>
      <c r="M295" s="5" t="s">
        <v>82</v>
      </c>
      <c r="N295" s="5" t="s">
        <v>18</v>
      </c>
      <c r="O295" s="13">
        <v>11</v>
      </c>
    </row>
    <row r="296" spans="1:15" x14ac:dyDescent="0.3">
      <c r="A296" s="13">
        <f t="shared" si="3"/>
        <v>295</v>
      </c>
      <c r="B296" s="6" t="s">
        <v>136</v>
      </c>
      <c r="C296" s="6" t="s">
        <v>61</v>
      </c>
      <c r="D296" s="5">
        <v>40</v>
      </c>
      <c r="E296" s="5" t="s">
        <v>21</v>
      </c>
      <c r="F296" s="5" t="s">
        <v>15</v>
      </c>
      <c r="G296" s="5">
        <v>7000</v>
      </c>
      <c r="H296" s="5">
        <v>71000</v>
      </c>
      <c r="I296" s="5" t="s">
        <v>16</v>
      </c>
      <c r="J296" s="5">
        <v>0</v>
      </c>
      <c r="K296" s="5">
        <v>710</v>
      </c>
      <c r="L296" s="5" t="s">
        <v>28</v>
      </c>
      <c r="M296" s="5" t="s">
        <v>82</v>
      </c>
      <c r="N296" s="5" t="s">
        <v>25</v>
      </c>
      <c r="O296" s="13">
        <v>4</v>
      </c>
    </row>
    <row r="297" spans="1:15" x14ac:dyDescent="0.3">
      <c r="A297" s="13">
        <f t="shared" si="3"/>
        <v>296</v>
      </c>
      <c r="B297" s="6" t="s">
        <v>137</v>
      </c>
      <c r="C297" s="6" t="s">
        <v>138</v>
      </c>
      <c r="D297" s="5">
        <v>34</v>
      </c>
      <c r="E297" s="5" t="s">
        <v>14</v>
      </c>
      <c r="F297" s="5" t="s">
        <v>22</v>
      </c>
      <c r="G297" s="5">
        <v>15000</v>
      </c>
      <c r="H297" s="5">
        <v>73000</v>
      </c>
      <c r="I297" s="5" t="s">
        <v>23</v>
      </c>
      <c r="J297" s="5">
        <v>13000</v>
      </c>
      <c r="K297" s="5">
        <v>720</v>
      </c>
      <c r="L297" s="5" t="s">
        <v>31</v>
      </c>
      <c r="M297" s="5" t="s">
        <v>82</v>
      </c>
      <c r="N297" s="5" t="s">
        <v>18</v>
      </c>
      <c r="O297" s="13">
        <v>14</v>
      </c>
    </row>
    <row r="298" spans="1:15" x14ac:dyDescent="0.3">
      <c r="A298" s="13">
        <f t="shared" si="3"/>
        <v>297</v>
      </c>
      <c r="B298" s="6" t="s">
        <v>139</v>
      </c>
      <c r="C298" s="6" t="s">
        <v>63</v>
      </c>
      <c r="D298" s="5">
        <v>29</v>
      </c>
      <c r="E298" s="5" t="s">
        <v>21</v>
      </c>
      <c r="F298" s="5" t="s">
        <v>15</v>
      </c>
      <c r="G298" s="5">
        <v>2500</v>
      </c>
      <c r="H298" s="5">
        <v>47000</v>
      </c>
      <c r="I298" s="5" t="s">
        <v>16</v>
      </c>
      <c r="J298" s="5">
        <v>0</v>
      </c>
      <c r="K298" s="5">
        <v>680</v>
      </c>
      <c r="L298" s="5" t="s">
        <v>17</v>
      </c>
      <c r="M298" s="5" t="s">
        <v>80</v>
      </c>
      <c r="N298" s="5" t="s">
        <v>25</v>
      </c>
      <c r="O298" s="13">
        <v>7</v>
      </c>
    </row>
    <row r="299" spans="1:15" x14ac:dyDescent="0.3">
      <c r="A299" s="13">
        <f t="shared" si="3"/>
        <v>298</v>
      </c>
      <c r="B299" s="6" t="s">
        <v>140</v>
      </c>
      <c r="C299" s="6" t="s">
        <v>65</v>
      </c>
      <c r="D299" s="5">
        <v>31</v>
      </c>
      <c r="E299" s="5" t="s">
        <v>14</v>
      </c>
      <c r="F299" s="5" t="s">
        <v>22</v>
      </c>
      <c r="G299" s="5">
        <v>5000</v>
      </c>
      <c r="H299" s="5">
        <v>53000</v>
      </c>
      <c r="I299" s="5" t="s">
        <v>23</v>
      </c>
      <c r="J299" s="5">
        <v>8000</v>
      </c>
      <c r="K299" s="5">
        <v>690</v>
      </c>
      <c r="L299" s="5" t="s">
        <v>24</v>
      </c>
      <c r="M299" s="5" t="s">
        <v>80</v>
      </c>
      <c r="N299" s="5" t="s">
        <v>18</v>
      </c>
      <c r="O299" s="13">
        <v>6</v>
      </c>
    </row>
    <row r="300" spans="1:15" x14ac:dyDescent="0.3">
      <c r="A300" s="13">
        <f t="shared" si="3"/>
        <v>299</v>
      </c>
      <c r="B300" s="6" t="s">
        <v>141</v>
      </c>
      <c r="C300" s="6" t="s">
        <v>69</v>
      </c>
      <c r="D300" s="5">
        <v>42</v>
      </c>
      <c r="E300" s="5" t="s">
        <v>21</v>
      </c>
      <c r="F300" s="5" t="s">
        <v>15</v>
      </c>
      <c r="G300" s="5">
        <v>6000</v>
      </c>
      <c r="H300" s="5">
        <v>69000</v>
      </c>
      <c r="I300" s="5" t="s">
        <v>16</v>
      </c>
      <c r="J300" s="5">
        <v>0</v>
      </c>
      <c r="K300" s="5">
        <v>720</v>
      </c>
      <c r="L300" s="5" t="s">
        <v>28</v>
      </c>
      <c r="M300" s="5" t="s">
        <v>80</v>
      </c>
      <c r="N300" s="5" t="s">
        <v>25</v>
      </c>
      <c r="O300" s="13">
        <v>4</v>
      </c>
    </row>
    <row r="301" spans="1:15" x14ac:dyDescent="0.3">
      <c r="A301" s="13">
        <f t="shared" si="3"/>
        <v>300</v>
      </c>
      <c r="B301" s="6" t="s">
        <v>142</v>
      </c>
      <c r="C301" s="6" t="s">
        <v>67</v>
      </c>
      <c r="D301" s="5">
        <v>36</v>
      </c>
      <c r="E301" s="5" t="s">
        <v>14</v>
      </c>
      <c r="F301" s="5" t="s">
        <v>22</v>
      </c>
      <c r="G301" s="5">
        <v>2000</v>
      </c>
      <c r="H301" s="5">
        <v>45000</v>
      </c>
      <c r="I301" s="5" t="s">
        <v>23</v>
      </c>
      <c r="J301" s="5">
        <v>5000</v>
      </c>
      <c r="K301" s="5">
        <v>700</v>
      </c>
      <c r="L301" s="5" t="s">
        <v>31</v>
      </c>
      <c r="M301" s="5" t="s">
        <v>80</v>
      </c>
      <c r="N301" s="5" t="s">
        <v>18</v>
      </c>
      <c r="O301" s="13">
        <v>7</v>
      </c>
    </row>
    <row r="302" spans="1:15" x14ac:dyDescent="0.3">
      <c r="A302" s="13">
        <f t="shared" si="3"/>
        <v>301</v>
      </c>
      <c r="B302" s="6" t="s">
        <v>143</v>
      </c>
      <c r="C302" s="6" t="s">
        <v>144</v>
      </c>
      <c r="D302" s="5">
        <v>48</v>
      </c>
      <c r="E302" s="5" t="s">
        <v>21</v>
      </c>
      <c r="F302" s="5" t="s">
        <v>15</v>
      </c>
      <c r="G302" s="5">
        <v>8000</v>
      </c>
      <c r="H302" s="5">
        <v>74000</v>
      </c>
      <c r="I302" s="5" t="s">
        <v>16</v>
      </c>
      <c r="J302" s="5">
        <v>0</v>
      </c>
      <c r="K302" s="5">
        <v>680</v>
      </c>
      <c r="L302" s="5" t="s">
        <v>17</v>
      </c>
      <c r="M302" s="5" t="s">
        <v>81</v>
      </c>
      <c r="N302" s="5" t="s">
        <v>25</v>
      </c>
      <c r="O302" s="13">
        <v>13</v>
      </c>
    </row>
    <row r="303" spans="1:15" x14ac:dyDescent="0.3">
      <c r="A303" s="13">
        <f t="shared" si="3"/>
        <v>302</v>
      </c>
      <c r="B303" s="6" t="s">
        <v>145</v>
      </c>
      <c r="C303" s="6" t="s">
        <v>71</v>
      </c>
      <c r="D303" s="5">
        <v>33</v>
      </c>
      <c r="E303" s="5" t="s">
        <v>14</v>
      </c>
      <c r="F303" s="5" t="s">
        <v>22</v>
      </c>
      <c r="G303" s="5">
        <v>4000</v>
      </c>
      <c r="H303" s="5">
        <v>60000</v>
      </c>
      <c r="I303" s="5" t="s">
        <v>23</v>
      </c>
      <c r="J303" s="5">
        <v>8000</v>
      </c>
      <c r="K303" s="5">
        <v>720</v>
      </c>
      <c r="L303" s="5" t="s">
        <v>24</v>
      </c>
      <c r="M303" s="5" t="s">
        <v>81</v>
      </c>
      <c r="N303" s="5" t="s">
        <v>18</v>
      </c>
      <c r="O303" s="13">
        <v>4</v>
      </c>
    </row>
    <row r="304" spans="1:15" ht="28.8" x14ac:dyDescent="0.3">
      <c r="A304" s="13">
        <v>303</v>
      </c>
      <c r="B304" s="6" t="s">
        <v>163</v>
      </c>
      <c r="C304" s="6" t="s">
        <v>197</v>
      </c>
      <c r="D304" s="5">
        <v>36</v>
      </c>
      <c r="E304" s="5" t="s">
        <v>14</v>
      </c>
      <c r="F304" s="5" t="s">
        <v>15</v>
      </c>
      <c r="G304" s="5">
        <v>2500</v>
      </c>
      <c r="H304" s="5">
        <v>55000</v>
      </c>
      <c r="I304" s="5" t="s">
        <v>16</v>
      </c>
      <c r="J304" s="5">
        <v>12000</v>
      </c>
      <c r="K304" s="5">
        <v>720</v>
      </c>
      <c r="L304" s="5" t="s">
        <v>17</v>
      </c>
      <c r="M304" s="5" t="s">
        <v>80</v>
      </c>
      <c r="N304" s="5" t="s">
        <v>25</v>
      </c>
      <c r="O304" s="13">
        <v>15</v>
      </c>
    </row>
    <row r="305" spans="1:15" x14ac:dyDescent="0.3">
      <c r="A305" s="13">
        <f>ROW()-1</f>
        <v>304</v>
      </c>
      <c r="B305" s="6" t="s">
        <v>169</v>
      </c>
      <c r="C305" s="6" t="s">
        <v>152</v>
      </c>
      <c r="D305" s="5">
        <v>29</v>
      </c>
      <c r="E305" s="5" t="s">
        <v>21</v>
      </c>
      <c r="F305" s="5" t="s">
        <v>22</v>
      </c>
      <c r="G305" s="5">
        <v>8000</v>
      </c>
      <c r="H305" s="5">
        <v>62000</v>
      </c>
      <c r="I305" s="5" t="s">
        <v>23</v>
      </c>
      <c r="J305" s="5">
        <v>0</v>
      </c>
      <c r="K305" s="5">
        <v>680</v>
      </c>
      <c r="L305" s="5" t="s">
        <v>24</v>
      </c>
      <c r="M305" s="5" t="s">
        <v>81</v>
      </c>
      <c r="N305" s="5" t="s">
        <v>18</v>
      </c>
      <c r="O305" s="13">
        <v>4</v>
      </c>
    </row>
    <row r="306" spans="1:15" x14ac:dyDescent="0.3">
      <c r="A306" s="13">
        <f t="shared" ref="A306:A350" si="4">ROW()-1</f>
        <v>305</v>
      </c>
      <c r="B306" s="6" t="s">
        <v>77</v>
      </c>
      <c r="C306" s="6" t="s">
        <v>168</v>
      </c>
      <c r="D306" s="5">
        <v>38</v>
      </c>
      <c r="E306" s="5" t="s">
        <v>21</v>
      </c>
      <c r="F306" s="5" t="s">
        <v>15</v>
      </c>
      <c r="G306" s="5">
        <v>12000</v>
      </c>
      <c r="H306" s="5">
        <v>75000</v>
      </c>
      <c r="I306" s="5" t="s">
        <v>16</v>
      </c>
      <c r="J306" s="5">
        <v>10000</v>
      </c>
      <c r="K306" s="5">
        <v>750</v>
      </c>
      <c r="L306" s="5" t="s">
        <v>28</v>
      </c>
      <c r="M306" s="5" t="s">
        <v>82</v>
      </c>
      <c r="N306" s="5" t="s">
        <v>25</v>
      </c>
      <c r="O306" s="13">
        <v>15</v>
      </c>
    </row>
    <row r="307" spans="1:15" x14ac:dyDescent="0.3">
      <c r="A307" s="13">
        <f t="shared" si="4"/>
        <v>306</v>
      </c>
      <c r="B307" s="6" t="s">
        <v>284</v>
      </c>
      <c r="C307" s="6" t="s">
        <v>63</v>
      </c>
      <c r="D307" s="5">
        <v>34</v>
      </c>
      <c r="E307" s="5" t="s">
        <v>14</v>
      </c>
      <c r="F307" s="5" t="s">
        <v>22</v>
      </c>
      <c r="G307" s="5">
        <v>3000</v>
      </c>
      <c r="H307" s="5">
        <v>48000</v>
      </c>
      <c r="I307" s="5" t="s">
        <v>23</v>
      </c>
      <c r="J307" s="5">
        <v>0</v>
      </c>
      <c r="K307" s="5">
        <v>690</v>
      </c>
      <c r="L307" s="5" t="s">
        <v>31</v>
      </c>
      <c r="M307" s="5" t="s">
        <v>80</v>
      </c>
      <c r="N307" s="5" t="s">
        <v>18</v>
      </c>
      <c r="O307" s="13">
        <v>14</v>
      </c>
    </row>
    <row r="308" spans="1:15" x14ac:dyDescent="0.3">
      <c r="A308" s="13">
        <f t="shared" si="4"/>
        <v>307</v>
      </c>
      <c r="B308" s="6" t="s">
        <v>266</v>
      </c>
      <c r="C308" s="6" t="s">
        <v>45</v>
      </c>
      <c r="D308" s="5">
        <v>29</v>
      </c>
      <c r="E308" s="5" t="s">
        <v>21</v>
      </c>
      <c r="F308" s="5" t="s">
        <v>15</v>
      </c>
      <c r="G308" s="5">
        <v>5000</v>
      </c>
      <c r="H308" s="5">
        <v>58000</v>
      </c>
      <c r="I308" s="5" t="s">
        <v>16</v>
      </c>
      <c r="J308" s="5">
        <v>5000</v>
      </c>
      <c r="K308" s="5">
        <v>710</v>
      </c>
      <c r="L308" s="5" t="s">
        <v>17</v>
      </c>
      <c r="M308" s="5" t="s">
        <v>80</v>
      </c>
      <c r="N308" s="5" t="s">
        <v>25</v>
      </c>
      <c r="O308" s="13">
        <v>10</v>
      </c>
    </row>
    <row r="309" spans="1:15" x14ac:dyDescent="0.3">
      <c r="A309" s="13">
        <f t="shared" si="4"/>
        <v>308</v>
      </c>
      <c r="B309" s="6" t="s">
        <v>285</v>
      </c>
      <c r="C309" s="6" t="s">
        <v>38</v>
      </c>
      <c r="D309" s="5">
        <v>45</v>
      </c>
      <c r="E309" s="5" t="s">
        <v>14</v>
      </c>
      <c r="F309" s="5" t="s">
        <v>22</v>
      </c>
      <c r="G309" s="5">
        <v>6000</v>
      </c>
      <c r="H309" s="5">
        <v>70000</v>
      </c>
      <c r="I309" s="5" t="s">
        <v>23</v>
      </c>
      <c r="J309" s="5">
        <v>0</v>
      </c>
      <c r="K309" s="5">
        <v>700</v>
      </c>
      <c r="L309" s="5" t="s">
        <v>24</v>
      </c>
      <c r="M309" s="5" t="s">
        <v>80</v>
      </c>
      <c r="N309" s="5" t="s">
        <v>18</v>
      </c>
      <c r="O309" s="13">
        <v>14</v>
      </c>
    </row>
    <row r="310" spans="1:15" x14ac:dyDescent="0.3">
      <c r="A310" s="13">
        <f t="shared" si="4"/>
        <v>309</v>
      </c>
      <c r="B310" s="6" t="s">
        <v>286</v>
      </c>
      <c r="C310" s="6" t="s">
        <v>172</v>
      </c>
      <c r="D310" s="5">
        <v>52</v>
      </c>
      <c r="E310" s="5" t="s">
        <v>21</v>
      </c>
      <c r="F310" s="5" t="s">
        <v>15</v>
      </c>
      <c r="G310" s="5">
        <v>15000</v>
      </c>
      <c r="H310" s="5">
        <v>82000</v>
      </c>
      <c r="I310" s="5" t="s">
        <v>16</v>
      </c>
      <c r="J310" s="5">
        <v>8000</v>
      </c>
      <c r="K310" s="5">
        <v>730</v>
      </c>
      <c r="L310" s="5" t="s">
        <v>28</v>
      </c>
      <c r="M310" s="5" t="s">
        <v>80</v>
      </c>
      <c r="N310" s="5" t="s">
        <v>25</v>
      </c>
      <c r="O310" s="13">
        <v>15</v>
      </c>
    </row>
    <row r="311" spans="1:15" x14ac:dyDescent="0.3">
      <c r="A311" s="13">
        <f t="shared" si="4"/>
        <v>310</v>
      </c>
      <c r="B311" s="6" t="s">
        <v>287</v>
      </c>
      <c r="C311" s="6" t="s">
        <v>238</v>
      </c>
      <c r="D311" s="5">
        <v>37</v>
      </c>
      <c r="E311" s="5" t="s">
        <v>14</v>
      </c>
      <c r="F311" s="5" t="s">
        <v>22</v>
      </c>
      <c r="G311" s="5">
        <v>2000</v>
      </c>
      <c r="H311" s="5">
        <v>43000</v>
      </c>
      <c r="I311" s="5" t="s">
        <v>16</v>
      </c>
      <c r="J311" s="5">
        <v>0</v>
      </c>
      <c r="K311" s="5">
        <v>670</v>
      </c>
      <c r="L311" s="5" t="s">
        <v>31</v>
      </c>
      <c r="M311" s="5" t="s">
        <v>81</v>
      </c>
      <c r="N311" s="5" t="s">
        <v>18</v>
      </c>
      <c r="O311" s="13">
        <v>13</v>
      </c>
    </row>
    <row r="312" spans="1:15" x14ac:dyDescent="0.3">
      <c r="A312" s="13">
        <f t="shared" si="4"/>
        <v>311</v>
      </c>
      <c r="B312" s="6" t="s">
        <v>288</v>
      </c>
      <c r="C312" s="6" t="s">
        <v>71</v>
      </c>
      <c r="D312" s="5">
        <v>30</v>
      </c>
      <c r="E312" s="5" t="s">
        <v>21</v>
      </c>
      <c r="F312" s="5" t="s">
        <v>15</v>
      </c>
      <c r="G312" s="5">
        <v>7000</v>
      </c>
      <c r="H312" s="5">
        <v>55000</v>
      </c>
      <c r="I312" s="5" t="s">
        <v>23</v>
      </c>
      <c r="J312" s="5">
        <v>13000</v>
      </c>
      <c r="K312" s="5">
        <v>720</v>
      </c>
      <c r="L312" s="5" t="s">
        <v>17</v>
      </c>
      <c r="M312" s="5" t="s">
        <v>81</v>
      </c>
      <c r="N312" s="5" t="s">
        <v>25</v>
      </c>
      <c r="O312" s="13">
        <v>7</v>
      </c>
    </row>
    <row r="313" spans="1:15" x14ac:dyDescent="0.3">
      <c r="A313" s="13">
        <f t="shared" si="4"/>
        <v>312</v>
      </c>
      <c r="B313" s="6" t="s">
        <v>289</v>
      </c>
      <c r="C313" s="6" t="s">
        <v>39</v>
      </c>
      <c r="D313" s="5">
        <v>40</v>
      </c>
      <c r="E313" s="5" t="s">
        <v>14</v>
      </c>
      <c r="F313" s="5" t="s">
        <v>22</v>
      </c>
      <c r="G313" s="5">
        <v>11000</v>
      </c>
      <c r="H313" s="5">
        <v>65000</v>
      </c>
      <c r="I313" s="5" t="s">
        <v>16</v>
      </c>
      <c r="J313" s="5">
        <v>0</v>
      </c>
      <c r="K313" s="5">
        <v>740</v>
      </c>
      <c r="L313" s="5" t="s">
        <v>24</v>
      </c>
      <c r="M313" s="5" t="s">
        <v>82</v>
      </c>
      <c r="N313" s="5" t="s">
        <v>18</v>
      </c>
      <c r="O313" s="13">
        <v>5</v>
      </c>
    </row>
    <row r="314" spans="1:15" x14ac:dyDescent="0.3">
      <c r="A314" s="13">
        <f t="shared" si="4"/>
        <v>313</v>
      </c>
      <c r="B314" s="6" t="s">
        <v>201</v>
      </c>
      <c r="C314" s="6" t="s">
        <v>214</v>
      </c>
      <c r="D314" s="5">
        <v>25</v>
      </c>
      <c r="E314" s="5" t="s">
        <v>21</v>
      </c>
      <c r="F314" s="5" t="s">
        <v>15</v>
      </c>
      <c r="G314" s="5">
        <v>4500</v>
      </c>
      <c r="H314" s="5">
        <v>47000</v>
      </c>
      <c r="I314" s="5" t="s">
        <v>16</v>
      </c>
      <c r="J314" s="5">
        <v>7000</v>
      </c>
      <c r="K314" s="5">
        <v>690</v>
      </c>
      <c r="L314" s="5" t="s">
        <v>28</v>
      </c>
      <c r="M314" s="5" t="s">
        <v>80</v>
      </c>
      <c r="N314" s="5" t="s">
        <v>25</v>
      </c>
      <c r="O314" s="13">
        <v>3</v>
      </c>
    </row>
    <row r="315" spans="1:15" x14ac:dyDescent="0.3">
      <c r="A315" s="13">
        <f t="shared" si="4"/>
        <v>314</v>
      </c>
      <c r="B315" s="6" t="s">
        <v>290</v>
      </c>
      <c r="C315" s="6" t="s">
        <v>180</v>
      </c>
      <c r="D315" s="5">
        <v>31</v>
      </c>
      <c r="E315" s="5" t="s">
        <v>14</v>
      </c>
      <c r="F315" s="5" t="s">
        <v>22</v>
      </c>
      <c r="G315" s="5">
        <v>10000</v>
      </c>
      <c r="H315" s="5">
        <v>72000</v>
      </c>
      <c r="I315" s="5" t="s">
        <v>23</v>
      </c>
      <c r="J315" s="5">
        <v>0</v>
      </c>
      <c r="K315" s="5">
        <v>700</v>
      </c>
      <c r="L315" s="5" t="s">
        <v>31</v>
      </c>
      <c r="M315" s="5" t="s">
        <v>82</v>
      </c>
      <c r="N315" s="5" t="s">
        <v>18</v>
      </c>
      <c r="O315" s="13">
        <v>8</v>
      </c>
    </row>
    <row r="316" spans="1:15" x14ac:dyDescent="0.3">
      <c r="A316" s="13">
        <f t="shared" si="4"/>
        <v>315</v>
      </c>
      <c r="B316" s="6" t="s">
        <v>142</v>
      </c>
      <c r="C316" s="6" t="s">
        <v>164</v>
      </c>
      <c r="D316" s="5">
        <v>44</v>
      </c>
      <c r="E316" s="5" t="s">
        <v>21</v>
      </c>
      <c r="F316" s="5" t="s">
        <v>15</v>
      </c>
      <c r="G316" s="5">
        <v>3500</v>
      </c>
      <c r="H316" s="5">
        <v>53000</v>
      </c>
      <c r="I316" s="5" t="s">
        <v>16</v>
      </c>
      <c r="J316" s="5">
        <v>12000</v>
      </c>
      <c r="K316" s="5">
        <v>680</v>
      </c>
      <c r="L316" s="5" t="s">
        <v>17</v>
      </c>
      <c r="M316" s="5" t="s">
        <v>81</v>
      </c>
      <c r="N316" s="5" t="s">
        <v>25</v>
      </c>
      <c r="O316" s="13">
        <v>4</v>
      </c>
    </row>
    <row r="317" spans="1:15" x14ac:dyDescent="0.3">
      <c r="A317" s="13">
        <f t="shared" si="4"/>
        <v>316</v>
      </c>
      <c r="B317" s="6" t="s">
        <v>291</v>
      </c>
      <c r="C317" s="6" t="s">
        <v>120</v>
      </c>
      <c r="D317" s="5">
        <v>28</v>
      </c>
      <c r="E317" s="5" t="s">
        <v>14</v>
      </c>
      <c r="F317" s="5" t="s">
        <v>22</v>
      </c>
      <c r="G317" s="5">
        <v>8000</v>
      </c>
      <c r="H317" s="5">
        <v>60000</v>
      </c>
      <c r="I317" s="5" t="s">
        <v>23</v>
      </c>
      <c r="J317" s="5">
        <v>0</v>
      </c>
      <c r="K317" s="5">
        <v>710</v>
      </c>
      <c r="L317" s="5" t="s">
        <v>24</v>
      </c>
      <c r="M317" s="5" t="s">
        <v>80</v>
      </c>
      <c r="N317" s="5" t="s">
        <v>18</v>
      </c>
      <c r="O317" s="13">
        <v>3</v>
      </c>
    </row>
    <row r="318" spans="1:15" x14ac:dyDescent="0.3">
      <c r="A318" s="13">
        <f t="shared" si="4"/>
        <v>317</v>
      </c>
      <c r="B318" s="6" t="s">
        <v>263</v>
      </c>
      <c r="C318" s="6" t="s">
        <v>174</v>
      </c>
      <c r="D318" s="5">
        <v>39</v>
      </c>
      <c r="E318" s="5" t="s">
        <v>21</v>
      </c>
      <c r="F318" s="5" t="s">
        <v>15</v>
      </c>
      <c r="G318" s="5">
        <v>13000</v>
      </c>
      <c r="H318" s="5">
        <v>85000</v>
      </c>
      <c r="I318" s="5" t="s">
        <v>16</v>
      </c>
      <c r="J318" s="5">
        <v>15000</v>
      </c>
      <c r="K318" s="5">
        <v>740</v>
      </c>
      <c r="L318" s="5" t="s">
        <v>28</v>
      </c>
      <c r="M318" s="5" t="s">
        <v>82</v>
      </c>
      <c r="N318" s="5" t="s">
        <v>25</v>
      </c>
      <c r="O318" s="13">
        <v>7</v>
      </c>
    </row>
    <row r="319" spans="1:15" x14ac:dyDescent="0.3">
      <c r="A319" s="13">
        <f t="shared" si="4"/>
        <v>318</v>
      </c>
      <c r="B319" s="6" t="s">
        <v>143</v>
      </c>
      <c r="C319" s="6" t="s">
        <v>221</v>
      </c>
      <c r="D319" s="5">
        <v>26</v>
      </c>
      <c r="E319" s="5" t="s">
        <v>14</v>
      </c>
      <c r="F319" s="5" t="s">
        <v>22</v>
      </c>
      <c r="G319" s="5">
        <v>4000</v>
      </c>
      <c r="H319" s="5">
        <v>49000</v>
      </c>
      <c r="I319" s="5" t="s">
        <v>23</v>
      </c>
      <c r="J319" s="5">
        <v>0</v>
      </c>
      <c r="K319" s="5">
        <v>690</v>
      </c>
      <c r="L319" s="5" t="s">
        <v>31</v>
      </c>
      <c r="M319" s="5" t="s">
        <v>80</v>
      </c>
      <c r="N319" s="5" t="s">
        <v>18</v>
      </c>
      <c r="O319" s="13">
        <v>12</v>
      </c>
    </row>
    <row r="320" spans="1:15" x14ac:dyDescent="0.3">
      <c r="A320" s="13">
        <f t="shared" si="4"/>
        <v>319</v>
      </c>
      <c r="B320" s="6" t="s">
        <v>292</v>
      </c>
      <c r="C320" s="6" t="s">
        <v>156</v>
      </c>
      <c r="D320" s="5">
        <v>33</v>
      </c>
      <c r="E320" s="5" t="s">
        <v>14</v>
      </c>
      <c r="F320" s="5" t="s">
        <v>15</v>
      </c>
      <c r="G320" s="5">
        <v>2200</v>
      </c>
      <c r="H320" s="5">
        <v>45000</v>
      </c>
      <c r="I320" s="5" t="s">
        <v>16</v>
      </c>
      <c r="J320" s="5">
        <v>10000</v>
      </c>
      <c r="K320" s="5">
        <v>670</v>
      </c>
      <c r="L320" s="5" t="s">
        <v>17</v>
      </c>
      <c r="M320" s="5" t="s">
        <v>81</v>
      </c>
      <c r="N320" s="5" t="s">
        <v>25</v>
      </c>
      <c r="O320" s="13">
        <v>11</v>
      </c>
    </row>
    <row r="321" spans="1:15" x14ac:dyDescent="0.3">
      <c r="A321" s="13">
        <f t="shared" si="4"/>
        <v>320</v>
      </c>
      <c r="B321" s="6" t="s">
        <v>282</v>
      </c>
      <c r="C321" s="6" t="s">
        <v>154</v>
      </c>
      <c r="D321" s="5">
        <v>46</v>
      </c>
      <c r="E321" s="5" t="s">
        <v>14</v>
      </c>
      <c r="F321" s="5" t="s">
        <v>22</v>
      </c>
      <c r="G321" s="5">
        <v>15000</v>
      </c>
      <c r="H321" s="5">
        <v>77000</v>
      </c>
      <c r="I321" s="5" t="s">
        <v>23</v>
      </c>
      <c r="J321" s="5">
        <v>0</v>
      </c>
      <c r="K321" s="5">
        <v>720</v>
      </c>
      <c r="L321" s="5" t="s">
        <v>24</v>
      </c>
      <c r="M321" s="5" t="s">
        <v>82</v>
      </c>
      <c r="N321" s="5" t="s">
        <v>18</v>
      </c>
      <c r="O321" s="13">
        <v>3</v>
      </c>
    </row>
    <row r="322" spans="1:15" x14ac:dyDescent="0.3">
      <c r="A322" s="13">
        <f t="shared" si="4"/>
        <v>321</v>
      </c>
      <c r="B322" s="6" t="s">
        <v>293</v>
      </c>
      <c r="C322" s="6" t="s">
        <v>184</v>
      </c>
      <c r="D322" s="5">
        <v>52</v>
      </c>
      <c r="E322" s="5" t="s">
        <v>21</v>
      </c>
      <c r="F322" s="5" t="s">
        <v>15</v>
      </c>
      <c r="G322" s="5">
        <v>4000</v>
      </c>
      <c r="H322" s="5">
        <v>50000</v>
      </c>
      <c r="I322" s="5" t="s">
        <v>16</v>
      </c>
      <c r="J322" s="5">
        <v>5000</v>
      </c>
      <c r="K322" s="5">
        <v>680</v>
      </c>
      <c r="L322" s="5" t="s">
        <v>28</v>
      </c>
      <c r="M322" s="5" t="s">
        <v>80</v>
      </c>
      <c r="N322" s="5" t="s">
        <v>25</v>
      </c>
      <c r="O322" s="13">
        <v>5</v>
      </c>
    </row>
    <row r="323" spans="1:15" x14ac:dyDescent="0.3">
      <c r="A323" s="13">
        <f t="shared" si="4"/>
        <v>322</v>
      </c>
      <c r="B323" s="6" t="s">
        <v>149</v>
      </c>
      <c r="C323" s="6" t="s">
        <v>162</v>
      </c>
      <c r="D323" s="5">
        <v>24</v>
      </c>
      <c r="E323" s="5" t="s">
        <v>14</v>
      </c>
      <c r="F323" s="5" t="s">
        <v>15</v>
      </c>
      <c r="G323" s="5">
        <v>9000</v>
      </c>
      <c r="H323" s="5">
        <v>69000</v>
      </c>
      <c r="I323" s="5" t="s">
        <v>23</v>
      </c>
      <c r="J323" s="5">
        <v>0</v>
      </c>
      <c r="K323" s="5">
        <v>700</v>
      </c>
      <c r="L323" s="5" t="s">
        <v>31</v>
      </c>
      <c r="M323" s="5" t="s">
        <v>82</v>
      </c>
      <c r="N323" s="5" t="s">
        <v>18</v>
      </c>
      <c r="O323" s="13">
        <v>3</v>
      </c>
    </row>
    <row r="324" spans="1:15" x14ac:dyDescent="0.3">
      <c r="A324" s="13">
        <f t="shared" si="4"/>
        <v>323</v>
      </c>
      <c r="B324" s="6" t="s">
        <v>294</v>
      </c>
      <c r="C324" s="6" t="s">
        <v>180</v>
      </c>
      <c r="D324" s="5">
        <v>38</v>
      </c>
      <c r="E324" s="5" t="s">
        <v>21</v>
      </c>
      <c r="F324" s="5" t="s">
        <v>22</v>
      </c>
      <c r="G324" s="5">
        <v>5500</v>
      </c>
      <c r="H324" s="5">
        <v>54000</v>
      </c>
      <c r="I324" s="5" t="s">
        <v>16</v>
      </c>
      <c r="J324" s="5">
        <v>13000</v>
      </c>
      <c r="K324" s="5">
        <v>710</v>
      </c>
      <c r="L324" s="5" t="s">
        <v>17</v>
      </c>
      <c r="M324" s="5" t="s">
        <v>80</v>
      </c>
      <c r="N324" s="5" t="s">
        <v>25</v>
      </c>
      <c r="O324" s="13">
        <v>11</v>
      </c>
    </row>
    <row r="325" spans="1:15" x14ac:dyDescent="0.3">
      <c r="A325" s="13">
        <f t="shared" si="4"/>
        <v>324</v>
      </c>
      <c r="B325" s="6" t="s">
        <v>70</v>
      </c>
      <c r="C325" s="6" t="s">
        <v>228</v>
      </c>
      <c r="D325" s="5">
        <v>27</v>
      </c>
      <c r="E325" s="5" t="s">
        <v>14</v>
      </c>
      <c r="F325" s="5" t="s">
        <v>15</v>
      </c>
      <c r="G325" s="5">
        <v>7000</v>
      </c>
      <c r="H325" s="5">
        <v>74000</v>
      </c>
      <c r="I325" s="5" t="s">
        <v>23</v>
      </c>
      <c r="J325" s="5">
        <v>0</v>
      </c>
      <c r="K325" s="5">
        <v>690</v>
      </c>
      <c r="L325" s="5" t="s">
        <v>24</v>
      </c>
      <c r="M325" s="5" t="s">
        <v>81</v>
      </c>
      <c r="N325" s="5" t="s">
        <v>18</v>
      </c>
      <c r="O325" s="13">
        <v>11</v>
      </c>
    </row>
    <row r="326" spans="1:15" x14ac:dyDescent="0.3">
      <c r="A326" s="13">
        <f t="shared" si="4"/>
        <v>325</v>
      </c>
      <c r="B326" s="6" t="s">
        <v>295</v>
      </c>
      <c r="C326" s="6" t="s">
        <v>209</v>
      </c>
      <c r="D326" s="5">
        <v>41</v>
      </c>
      <c r="E326" s="5" t="s">
        <v>21</v>
      </c>
      <c r="F326" s="5" t="s">
        <v>22</v>
      </c>
      <c r="G326" s="5">
        <v>6000</v>
      </c>
      <c r="H326" s="5">
        <v>68000</v>
      </c>
      <c r="I326" s="5" t="s">
        <v>16</v>
      </c>
      <c r="J326" s="5">
        <v>8000</v>
      </c>
      <c r="K326" s="5">
        <v>720</v>
      </c>
      <c r="L326" s="5" t="s">
        <v>28</v>
      </c>
      <c r="M326" s="5" t="s">
        <v>81</v>
      </c>
      <c r="N326" s="5" t="s">
        <v>25</v>
      </c>
      <c r="O326" s="13">
        <v>6</v>
      </c>
    </row>
    <row r="327" spans="1:15" x14ac:dyDescent="0.3">
      <c r="A327" s="13">
        <f t="shared" si="4"/>
        <v>326</v>
      </c>
      <c r="B327" s="6" t="s">
        <v>169</v>
      </c>
      <c r="C327" s="6" t="s">
        <v>63</v>
      </c>
      <c r="D327" s="5">
        <v>32</v>
      </c>
      <c r="E327" s="5" t="s">
        <v>14</v>
      </c>
      <c r="F327" s="5" t="s">
        <v>15</v>
      </c>
      <c r="G327" s="5">
        <v>2500</v>
      </c>
      <c r="H327" s="5">
        <v>45000</v>
      </c>
      <c r="I327" s="5" t="s">
        <v>23</v>
      </c>
      <c r="J327" s="5">
        <v>0</v>
      </c>
      <c r="K327" s="5">
        <v>670</v>
      </c>
      <c r="L327" s="5" t="s">
        <v>31</v>
      </c>
      <c r="M327" s="5" t="s">
        <v>81</v>
      </c>
      <c r="N327" s="5" t="s">
        <v>18</v>
      </c>
      <c r="O327" s="13">
        <v>6</v>
      </c>
    </row>
    <row r="328" spans="1:15" x14ac:dyDescent="0.3">
      <c r="A328" s="13">
        <f t="shared" si="4"/>
        <v>327</v>
      </c>
      <c r="B328" s="6" t="s">
        <v>126</v>
      </c>
      <c r="C328" s="6" t="s">
        <v>166</v>
      </c>
      <c r="D328" s="5">
        <v>47</v>
      </c>
      <c r="E328" s="5" t="s">
        <v>21</v>
      </c>
      <c r="F328" s="5" t="s">
        <v>22</v>
      </c>
      <c r="G328" s="5">
        <v>11000</v>
      </c>
      <c r="H328" s="5">
        <v>80000</v>
      </c>
      <c r="I328" s="5" t="s">
        <v>16</v>
      </c>
      <c r="J328" s="5">
        <v>15000</v>
      </c>
      <c r="K328" s="5">
        <v>740</v>
      </c>
      <c r="L328" s="5" t="s">
        <v>17</v>
      </c>
      <c r="M328" s="5" t="s">
        <v>82</v>
      </c>
      <c r="N328" s="5" t="s">
        <v>25</v>
      </c>
      <c r="O328" s="13">
        <v>5</v>
      </c>
    </row>
    <row r="329" spans="1:15" x14ac:dyDescent="0.3">
      <c r="A329" s="13">
        <f t="shared" si="4"/>
        <v>328</v>
      </c>
      <c r="B329" s="6" t="s">
        <v>216</v>
      </c>
      <c r="C329" s="6" t="s">
        <v>263</v>
      </c>
      <c r="D329" s="5">
        <v>35</v>
      </c>
      <c r="E329" s="5" t="s">
        <v>14</v>
      </c>
      <c r="F329" s="5" t="s">
        <v>15</v>
      </c>
      <c r="G329" s="5">
        <v>3000</v>
      </c>
      <c r="H329" s="5">
        <v>47000</v>
      </c>
      <c r="I329" s="5" t="s">
        <v>23</v>
      </c>
      <c r="J329" s="5">
        <v>0</v>
      </c>
      <c r="K329" s="5">
        <v>680</v>
      </c>
      <c r="L329" s="5" t="s">
        <v>24</v>
      </c>
      <c r="M329" s="5" t="s">
        <v>82</v>
      </c>
      <c r="N329" s="5" t="s">
        <v>18</v>
      </c>
      <c r="O329" s="13">
        <v>4</v>
      </c>
    </row>
    <row r="330" spans="1:15" x14ac:dyDescent="0.3">
      <c r="A330" s="13">
        <f t="shared" si="4"/>
        <v>329</v>
      </c>
      <c r="B330" s="6" t="s">
        <v>183</v>
      </c>
      <c r="C330" s="6" t="s">
        <v>191</v>
      </c>
      <c r="D330" s="5">
        <v>29</v>
      </c>
      <c r="E330" s="5" t="s">
        <v>21</v>
      </c>
      <c r="F330" s="5" t="s">
        <v>22</v>
      </c>
      <c r="G330" s="5">
        <v>4000</v>
      </c>
      <c r="H330" s="5">
        <v>53000</v>
      </c>
      <c r="I330" s="5" t="s">
        <v>16</v>
      </c>
      <c r="J330" s="5">
        <v>10000</v>
      </c>
      <c r="K330" s="5">
        <v>690</v>
      </c>
      <c r="L330" s="5" t="s">
        <v>28</v>
      </c>
      <c r="M330" s="5" t="s">
        <v>80</v>
      </c>
      <c r="N330" s="5" t="s">
        <v>25</v>
      </c>
      <c r="O330" s="13">
        <v>6</v>
      </c>
    </row>
    <row r="331" spans="1:15" x14ac:dyDescent="0.3">
      <c r="A331" s="13">
        <f t="shared" si="4"/>
        <v>330</v>
      </c>
      <c r="B331" s="6" t="s">
        <v>227</v>
      </c>
      <c r="C331" s="6" t="s">
        <v>51</v>
      </c>
      <c r="D331" s="5">
        <v>42</v>
      </c>
      <c r="E331" s="5" t="s">
        <v>14</v>
      </c>
      <c r="F331" s="5" t="s">
        <v>15</v>
      </c>
      <c r="G331" s="5">
        <v>9000</v>
      </c>
      <c r="H331" s="5">
        <v>71000</v>
      </c>
      <c r="I331" s="5" t="s">
        <v>23</v>
      </c>
      <c r="J331" s="5">
        <v>0</v>
      </c>
      <c r="K331" s="5">
        <v>700</v>
      </c>
      <c r="L331" s="5" t="s">
        <v>31</v>
      </c>
      <c r="M331" s="5" t="s">
        <v>81</v>
      </c>
      <c r="N331" s="5" t="s">
        <v>18</v>
      </c>
      <c r="O331" s="13">
        <v>5</v>
      </c>
    </row>
    <row r="332" spans="1:15" x14ac:dyDescent="0.3">
      <c r="A332" s="13">
        <f t="shared" si="4"/>
        <v>331</v>
      </c>
      <c r="B332" s="6" t="s">
        <v>108</v>
      </c>
      <c r="C332" s="6" t="s">
        <v>217</v>
      </c>
      <c r="D332" s="5">
        <v>50</v>
      </c>
      <c r="E332" s="5" t="s">
        <v>21</v>
      </c>
      <c r="F332" s="5" t="s">
        <v>22</v>
      </c>
      <c r="G332" s="5">
        <v>8000</v>
      </c>
      <c r="H332" s="5">
        <v>67000</v>
      </c>
      <c r="I332" s="5" t="s">
        <v>16</v>
      </c>
      <c r="J332" s="5">
        <v>12000</v>
      </c>
      <c r="K332" s="5">
        <v>710</v>
      </c>
      <c r="L332" s="5" t="s">
        <v>17</v>
      </c>
      <c r="M332" s="5" t="s">
        <v>82</v>
      </c>
      <c r="N332" s="5" t="s">
        <v>25</v>
      </c>
      <c r="O332" s="13">
        <v>14</v>
      </c>
    </row>
    <row r="333" spans="1:15" x14ac:dyDescent="0.3">
      <c r="A333" s="13">
        <f t="shared" si="4"/>
        <v>332</v>
      </c>
      <c r="B333" s="6" t="s">
        <v>139</v>
      </c>
      <c r="C333" s="6" t="s">
        <v>191</v>
      </c>
      <c r="D333" s="5">
        <v>28</v>
      </c>
      <c r="E333" s="5" t="s">
        <v>14</v>
      </c>
      <c r="F333" s="5" t="s">
        <v>15</v>
      </c>
      <c r="G333" s="5">
        <v>5000</v>
      </c>
      <c r="H333" s="5">
        <v>55000</v>
      </c>
      <c r="I333" s="5" t="s">
        <v>23</v>
      </c>
      <c r="J333" s="5">
        <v>0</v>
      </c>
      <c r="K333" s="5">
        <v>690</v>
      </c>
      <c r="L333" s="5" t="s">
        <v>24</v>
      </c>
      <c r="M333" s="5" t="s">
        <v>82</v>
      </c>
      <c r="N333" s="5" t="s">
        <v>18</v>
      </c>
      <c r="O333" s="13">
        <v>12</v>
      </c>
    </row>
    <row r="334" spans="1:15" x14ac:dyDescent="0.3">
      <c r="A334" s="13">
        <f t="shared" si="4"/>
        <v>333</v>
      </c>
      <c r="B334" s="6" t="s">
        <v>32</v>
      </c>
      <c r="C334" s="6" t="s">
        <v>67</v>
      </c>
      <c r="D334" s="5">
        <v>36</v>
      </c>
      <c r="E334" s="5" t="s">
        <v>21</v>
      </c>
      <c r="F334" s="5" t="s">
        <v>22</v>
      </c>
      <c r="G334" s="5">
        <v>3000</v>
      </c>
      <c r="H334" s="5">
        <v>48000</v>
      </c>
      <c r="I334" s="5" t="s">
        <v>16</v>
      </c>
      <c r="J334" s="5">
        <v>5000</v>
      </c>
      <c r="K334" s="5">
        <v>670</v>
      </c>
      <c r="L334" s="5" t="s">
        <v>28</v>
      </c>
      <c r="M334" s="5" t="s">
        <v>80</v>
      </c>
      <c r="N334" s="5" t="s">
        <v>25</v>
      </c>
      <c r="O334" s="13">
        <v>11</v>
      </c>
    </row>
    <row r="335" spans="1:15" x14ac:dyDescent="0.3">
      <c r="A335" s="13">
        <f t="shared" si="4"/>
        <v>334</v>
      </c>
      <c r="B335" s="6" t="s">
        <v>128</v>
      </c>
      <c r="C335" s="6" t="s">
        <v>150</v>
      </c>
      <c r="D335" s="5">
        <v>41</v>
      </c>
      <c r="E335" s="5" t="s">
        <v>14</v>
      </c>
      <c r="F335" s="5" t="s">
        <v>15</v>
      </c>
      <c r="G335" s="5">
        <v>11000</v>
      </c>
      <c r="H335" s="5">
        <v>62000</v>
      </c>
      <c r="I335" s="5" t="s">
        <v>23</v>
      </c>
      <c r="J335" s="5">
        <v>0</v>
      </c>
      <c r="K335" s="5">
        <v>720</v>
      </c>
      <c r="L335" s="5" t="s">
        <v>31</v>
      </c>
      <c r="M335" s="5" t="s">
        <v>80</v>
      </c>
      <c r="N335" s="5" t="s">
        <v>18</v>
      </c>
      <c r="O335" s="13">
        <v>8</v>
      </c>
    </row>
    <row r="336" spans="1:15" x14ac:dyDescent="0.3">
      <c r="A336" s="13">
        <f t="shared" si="4"/>
        <v>335</v>
      </c>
      <c r="B336" s="6" t="s">
        <v>296</v>
      </c>
      <c r="C336" s="6" t="s">
        <v>180</v>
      </c>
      <c r="D336" s="5">
        <v>30</v>
      </c>
      <c r="E336" s="5" t="s">
        <v>21</v>
      </c>
      <c r="F336" s="5" t="s">
        <v>22</v>
      </c>
      <c r="G336" s="5">
        <v>5500</v>
      </c>
      <c r="H336" s="5">
        <v>69000</v>
      </c>
      <c r="I336" s="5" t="s">
        <v>16</v>
      </c>
      <c r="J336" s="5">
        <v>10000</v>
      </c>
      <c r="K336" s="5">
        <v>710</v>
      </c>
      <c r="L336" s="5" t="s">
        <v>17</v>
      </c>
      <c r="M336" s="5" t="s">
        <v>80</v>
      </c>
      <c r="N336" s="5" t="s">
        <v>25</v>
      </c>
      <c r="O336" s="13">
        <v>4</v>
      </c>
    </row>
    <row r="337" spans="1:15" x14ac:dyDescent="0.3">
      <c r="A337" s="13">
        <f t="shared" si="4"/>
        <v>336</v>
      </c>
      <c r="B337" s="6" t="s">
        <v>297</v>
      </c>
      <c r="C337" s="6" t="s">
        <v>228</v>
      </c>
      <c r="D337" s="5">
        <v>29</v>
      </c>
      <c r="E337" s="5" t="s">
        <v>14</v>
      </c>
      <c r="F337" s="5" t="s">
        <v>15</v>
      </c>
      <c r="G337" s="5">
        <v>7000</v>
      </c>
      <c r="H337" s="5">
        <v>74000</v>
      </c>
      <c r="I337" s="5" t="s">
        <v>23</v>
      </c>
      <c r="J337" s="5">
        <v>0</v>
      </c>
      <c r="K337" s="5">
        <v>680</v>
      </c>
      <c r="L337" s="5" t="s">
        <v>24</v>
      </c>
      <c r="M337" s="5" t="s">
        <v>80</v>
      </c>
      <c r="N337" s="5" t="s">
        <v>18</v>
      </c>
      <c r="O337" s="13">
        <v>13</v>
      </c>
    </row>
    <row r="338" spans="1:15" x14ac:dyDescent="0.3">
      <c r="A338" s="13">
        <f t="shared" si="4"/>
        <v>337</v>
      </c>
      <c r="B338" s="6" t="s">
        <v>201</v>
      </c>
      <c r="C338" s="6" t="s">
        <v>228</v>
      </c>
      <c r="D338" s="5">
        <v>34</v>
      </c>
      <c r="E338" s="5" t="s">
        <v>21</v>
      </c>
      <c r="F338" s="5" t="s">
        <v>22</v>
      </c>
      <c r="G338" s="5">
        <v>2000</v>
      </c>
      <c r="H338" s="5">
        <v>50000</v>
      </c>
      <c r="I338" s="5" t="s">
        <v>16</v>
      </c>
      <c r="J338" s="5">
        <v>7000</v>
      </c>
      <c r="K338" s="5">
        <v>720</v>
      </c>
      <c r="L338" s="5" t="s">
        <v>28</v>
      </c>
      <c r="M338" s="5" t="s">
        <v>80</v>
      </c>
      <c r="N338" s="5" t="s">
        <v>25</v>
      </c>
      <c r="O338" s="13">
        <v>7</v>
      </c>
    </row>
    <row r="339" spans="1:15" x14ac:dyDescent="0.3">
      <c r="A339" s="13">
        <f t="shared" si="4"/>
        <v>338</v>
      </c>
      <c r="B339" s="6" t="s">
        <v>147</v>
      </c>
      <c r="C339" s="6" t="s">
        <v>223</v>
      </c>
      <c r="D339" s="5">
        <v>37</v>
      </c>
      <c r="E339" s="5" t="s">
        <v>14</v>
      </c>
      <c r="F339" s="5" t="s">
        <v>15</v>
      </c>
      <c r="G339" s="5">
        <v>6000</v>
      </c>
      <c r="H339" s="5">
        <v>55000</v>
      </c>
      <c r="I339" s="5" t="s">
        <v>23</v>
      </c>
      <c r="J339" s="5">
        <v>0</v>
      </c>
      <c r="K339" s="5">
        <v>690</v>
      </c>
      <c r="L339" s="5" t="s">
        <v>31</v>
      </c>
      <c r="M339" s="5" t="s">
        <v>80</v>
      </c>
      <c r="N339" s="5" t="s">
        <v>18</v>
      </c>
      <c r="O339" s="13">
        <v>4</v>
      </c>
    </row>
    <row r="340" spans="1:15" x14ac:dyDescent="0.3">
      <c r="A340" s="13">
        <f t="shared" si="4"/>
        <v>339</v>
      </c>
      <c r="B340" s="6" t="s">
        <v>298</v>
      </c>
      <c r="C340" s="6" t="s">
        <v>152</v>
      </c>
      <c r="D340" s="5">
        <v>45</v>
      </c>
      <c r="E340" s="5" t="s">
        <v>21</v>
      </c>
      <c r="F340" s="5" t="s">
        <v>22</v>
      </c>
      <c r="G340" s="5">
        <v>3500</v>
      </c>
      <c r="H340" s="5">
        <v>62000</v>
      </c>
      <c r="I340" s="5" t="s">
        <v>16</v>
      </c>
      <c r="J340" s="5">
        <v>13000</v>
      </c>
      <c r="K340" s="5">
        <v>680</v>
      </c>
      <c r="L340" s="5" t="s">
        <v>17</v>
      </c>
      <c r="M340" s="5" t="s">
        <v>82</v>
      </c>
      <c r="N340" s="5" t="s">
        <v>25</v>
      </c>
      <c r="O340" s="13">
        <v>14</v>
      </c>
    </row>
    <row r="341" spans="1:15" x14ac:dyDescent="0.3">
      <c r="A341" s="13">
        <f t="shared" si="4"/>
        <v>340</v>
      </c>
      <c r="B341" s="6" t="s">
        <v>131</v>
      </c>
      <c r="C341" s="6" t="s">
        <v>27</v>
      </c>
      <c r="D341" s="5">
        <v>40</v>
      </c>
      <c r="E341" s="5" t="s">
        <v>14</v>
      </c>
      <c r="F341" s="5" t="s">
        <v>15</v>
      </c>
      <c r="G341" s="5">
        <v>4000</v>
      </c>
      <c r="H341" s="5">
        <v>48000</v>
      </c>
      <c r="I341" s="5" t="s">
        <v>23</v>
      </c>
      <c r="J341" s="5">
        <v>0</v>
      </c>
      <c r="K341" s="5">
        <v>710</v>
      </c>
      <c r="L341" s="5" t="s">
        <v>24</v>
      </c>
      <c r="M341" s="5" t="s">
        <v>82</v>
      </c>
      <c r="N341" s="5" t="s">
        <v>18</v>
      </c>
      <c r="O341" s="13">
        <v>5</v>
      </c>
    </row>
    <row r="342" spans="1:15" x14ac:dyDescent="0.3">
      <c r="A342" s="13">
        <f t="shared" si="4"/>
        <v>341</v>
      </c>
      <c r="B342" s="6" t="s">
        <v>102</v>
      </c>
      <c r="C342" s="6" t="s">
        <v>224</v>
      </c>
      <c r="D342" s="5">
        <v>27</v>
      </c>
      <c r="E342" s="5" t="s">
        <v>21</v>
      </c>
      <c r="F342" s="5" t="s">
        <v>15</v>
      </c>
      <c r="G342" s="5">
        <v>5500</v>
      </c>
      <c r="H342" s="5">
        <v>59000</v>
      </c>
      <c r="I342" s="5" t="s">
        <v>16</v>
      </c>
      <c r="J342" s="5">
        <v>8000</v>
      </c>
      <c r="K342" s="5">
        <v>700</v>
      </c>
      <c r="L342" s="5" t="s">
        <v>28</v>
      </c>
      <c r="M342" s="5" t="s">
        <v>82</v>
      </c>
      <c r="N342" s="5" t="s">
        <v>25</v>
      </c>
      <c r="O342" s="13">
        <v>10</v>
      </c>
    </row>
    <row r="343" spans="1:15" x14ac:dyDescent="0.3">
      <c r="A343" s="13">
        <f t="shared" si="4"/>
        <v>342</v>
      </c>
      <c r="B343" s="6" t="s">
        <v>203</v>
      </c>
      <c r="C343" s="6" t="s">
        <v>182</v>
      </c>
      <c r="D343" s="5">
        <v>31</v>
      </c>
      <c r="E343" s="5" t="s">
        <v>14</v>
      </c>
      <c r="F343" s="5" t="s">
        <v>22</v>
      </c>
      <c r="G343" s="5">
        <v>9000</v>
      </c>
      <c r="H343" s="5">
        <v>73000</v>
      </c>
      <c r="I343" s="5" t="s">
        <v>23</v>
      </c>
      <c r="J343" s="5">
        <v>0</v>
      </c>
      <c r="K343" s="5">
        <v>720</v>
      </c>
      <c r="L343" s="5" t="s">
        <v>31</v>
      </c>
      <c r="M343" s="5" t="s">
        <v>82</v>
      </c>
      <c r="N343" s="5" t="s">
        <v>18</v>
      </c>
      <c r="O343" s="13">
        <v>10</v>
      </c>
    </row>
    <row r="344" spans="1:15" x14ac:dyDescent="0.3">
      <c r="A344" s="13">
        <f t="shared" si="4"/>
        <v>343</v>
      </c>
      <c r="B344" s="6" t="s">
        <v>119</v>
      </c>
      <c r="C344" s="6" t="s">
        <v>166</v>
      </c>
      <c r="D344" s="5">
        <v>53</v>
      </c>
      <c r="E344" s="5" t="s">
        <v>21</v>
      </c>
      <c r="F344" s="5" t="s">
        <v>15</v>
      </c>
      <c r="G344" s="5">
        <v>4000</v>
      </c>
      <c r="H344" s="5">
        <v>65000</v>
      </c>
      <c r="I344" s="5" t="s">
        <v>16</v>
      </c>
      <c r="J344" s="5">
        <v>5000</v>
      </c>
      <c r="K344" s="5">
        <v>680</v>
      </c>
      <c r="L344" s="5" t="s">
        <v>17</v>
      </c>
      <c r="M344" s="5" t="s">
        <v>82</v>
      </c>
      <c r="N344" s="5" t="s">
        <v>25</v>
      </c>
      <c r="O344" s="13">
        <v>7</v>
      </c>
    </row>
    <row r="345" spans="1:15" x14ac:dyDescent="0.3">
      <c r="A345" s="13">
        <f t="shared" si="4"/>
        <v>344</v>
      </c>
      <c r="B345" s="6" t="s">
        <v>123</v>
      </c>
      <c r="C345" s="6" t="s">
        <v>41</v>
      </c>
      <c r="D345" s="5">
        <v>28</v>
      </c>
      <c r="E345" s="5" t="s">
        <v>14</v>
      </c>
      <c r="F345" s="5" t="s">
        <v>22</v>
      </c>
      <c r="G345" s="5">
        <v>8000</v>
      </c>
      <c r="H345" s="5">
        <v>60000</v>
      </c>
      <c r="I345" s="5" t="s">
        <v>23</v>
      </c>
      <c r="J345" s="5">
        <v>0</v>
      </c>
      <c r="K345" s="5">
        <v>710</v>
      </c>
      <c r="L345" s="5" t="s">
        <v>24</v>
      </c>
      <c r="M345" s="5" t="s">
        <v>82</v>
      </c>
      <c r="N345" s="5" t="s">
        <v>18</v>
      </c>
      <c r="O345" s="13">
        <v>5</v>
      </c>
    </row>
    <row r="346" spans="1:15" x14ac:dyDescent="0.3">
      <c r="A346" s="13">
        <f t="shared" si="4"/>
        <v>345</v>
      </c>
      <c r="B346" s="6" t="s">
        <v>36</v>
      </c>
      <c r="C346" s="6" t="s">
        <v>299</v>
      </c>
      <c r="D346" s="5">
        <v>46</v>
      </c>
      <c r="E346" s="5" t="s">
        <v>21</v>
      </c>
      <c r="F346" s="5" t="s">
        <v>15</v>
      </c>
      <c r="G346" s="5">
        <v>2500</v>
      </c>
      <c r="H346" s="5">
        <v>53000</v>
      </c>
      <c r="I346" s="5" t="s">
        <v>16</v>
      </c>
      <c r="J346" s="5">
        <v>8000</v>
      </c>
      <c r="K346" s="5">
        <v>690</v>
      </c>
      <c r="L346" s="5" t="s">
        <v>28</v>
      </c>
      <c r="M346" s="5" t="s">
        <v>81</v>
      </c>
      <c r="N346" s="5" t="s">
        <v>25</v>
      </c>
      <c r="O346" s="13">
        <v>15</v>
      </c>
    </row>
    <row r="347" spans="1:15" x14ac:dyDescent="0.3">
      <c r="A347" s="13">
        <f t="shared" si="4"/>
        <v>346</v>
      </c>
      <c r="B347" s="6" t="s">
        <v>274</v>
      </c>
      <c r="C347" s="6" t="s">
        <v>213</v>
      </c>
      <c r="D347" s="5">
        <v>39</v>
      </c>
      <c r="E347" s="5" t="s">
        <v>14</v>
      </c>
      <c r="F347" s="5" t="s">
        <v>22</v>
      </c>
      <c r="G347" s="5">
        <v>12000</v>
      </c>
      <c r="H347" s="5">
        <v>68000</v>
      </c>
      <c r="I347" s="5" t="s">
        <v>23</v>
      </c>
      <c r="J347" s="5">
        <v>0</v>
      </c>
      <c r="K347" s="5">
        <v>720</v>
      </c>
      <c r="L347" s="5" t="s">
        <v>31</v>
      </c>
      <c r="M347" s="5" t="s">
        <v>81</v>
      </c>
      <c r="N347" s="5" t="s">
        <v>18</v>
      </c>
      <c r="O347" s="13">
        <v>4</v>
      </c>
    </row>
    <row r="348" spans="1:15" ht="28.8" x14ac:dyDescent="0.3">
      <c r="A348" s="13">
        <f t="shared" si="4"/>
        <v>347</v>
      </c>
      <c r="B348" s="6" t="s">
        <v>187</v>
      </c>
      <c r="C348" s="6" t="s">
        <v>63</v>
      </c>
      <c r="D348" s="5">
        <v>27</v>
      </c>
      <c r="E348" s="5" t="s">
        <v>21</v>
      </c>
      <c r="F348" s="5" t="s">
        <v>15</v>
      </c>
      <c r="G348" s="5">
        <v>7000</v>
      </c>
      <c r="H348" s="5">
        <v>71000</v>
      </c>
      <c r="I348" s="5" t="s">
        <v>16</v>
      </c>
      <c r="J348" s="5">
        <v>12000</v>
      </c>
      <c r="K348" s="5">
        <v>680</v>
      </c>
      <c r="L348" s="5" t="s">
        <v>17</v>
      </c>
      <c r="M348" s="5" t="s">
        <v>81</v>
      </c>
      <c r="N348" s="5" t="s">
        <v>25</v>
      </c>
      <c r="O348" s="13">
        <v>15</v>
      </c>
    </row>
    <row r="349" spans="1:15" x14ac:dyDescent="0.3">
      <c r="A349" s="13">
        <f t="shared" si="4"/>
        <v>348</v>
      </c>
      <c r="B349" s="6" t="s">
        <v>300</v>
      </c>
      <c r="C349" s="6" t="s">
        <v>152</v>
      </c>
      <c r="D349" s="5">
        <v>34</v>
      </c>
      <c r="E349" s="5" t="s">
        <v>14</v>
      </c>
      <c r="F349" s="5" t="s">
        <v>22</v>
      </c>
      <c r="G349" s="5">
        <v>5000</v>
      </c>
      <c r="H349" s="5">
        <v>56000</v>
      </c>
      <c r="I349" s="5" t="s">
        <v>23</v>
      </c>
      <c r="J349" s="5">
        <v>0</v>
      </c>
      <c r="K349" s="5">
        <v>700</v>
      </c>
      <c r="L349" s="5" t="s">
        <v>24</v>
      </c>
      <c r="M349" s="5" t="s">
        <v>81</v>
      </c>
      <c r="N349" s="5" t="s">
        <v>18</v>
      </c>
      <c r="O349" s="13">
        <v>3</v>
      </c>
    </row>
    <row r="350" spans="1:15" ht="28.8" x14ac:dyDescent="0.3">
      <c r="A350" s="13">
        <f t="shared" si="4"/>
        <v>349</v>
      </c>
      <c r="B350" s="6" t="s">
        <v>301</v>
      </c>
      <c r="C350" s="6" t="s">
        <v>178</v>
      </c>
      <c r="D350" s="5">
        <v>32</v>
      </c>
      <c r="E350" s="5" t="s">
        <v>21</v>
      </c>
      <c r="F350" s="5" t="s">
        <v>15</v>
      </c>
      <c r="G350" s="5">
        <v>1500</v>
      </c>
      <c r="H350" s="5">
        <v>45000</v>
      </c>
      <c r="I350" s="5" t="s">
        <v>16</v>
      </c>
      <c r="J350" s="5">
        <v>0</v>
      </c>
      <c r="K350" s="5">
        <v>670</v>
      </c>
      <c r="L350" s="5" t="s">
        <v>28</v>
      </c>
      <c r="M350" s="5" t="s">
        <v>81</v>
      </c>
      <c r="N350" s="5" t="s">
        <v>25</v>
      </c>
      <c r="O350" s="13">
        <v>14</v>
      </c>
    </row>
    <row r="351" spans="1:15" x14ac:dyDescent="0.3">
      <c r="A351" s="13"/>
      <c r="B351" s="13"/>
      <c r="C351" s="13"/>
      <c r="D351" s="13"/>
      <c r="E351" s="13"/>
      <c r="F351" s="13"/>
      <c r="G351" s="13"/>
      <c r="H351" s="13"/>
      <c r="I351" s="13"/>
      <c r="J351" s="13"/>
      <c r="K351" s="13"/>
      <c r="L351" s="13"/>
      <c r="M351" s="13"/>
      <c r="N351" s="5"/>
      <c r="O35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DD87-9052-4949-B356-ABEBD5B60B32}">
  <dimension ref="A1:C717"/>
  <sheetViews>
    <sheetView topLeftCell="A8" zoomScaleNormal="100" workbookViewId="0">
      <selection activeCell="C19" sqref="C19:C367"/>
    </sheetView>
  </sheetViews>
  <sheetFormatPr defaultRowHeight="14.4" x14ac:dyDescent="0.3"/>
  <cols>
    <col min="2" max="2" width="186.5546875" bestFit="1" customWidth="1"/>
    <col min="3" max="3" width="120.6640625" bestFit="1" customWidth="1"/>
  </cols>
  <sheetData>
    <row r="1" spans="1:2" ht="15" thickBot="1" x14ac:dyDescent="0.35"/>
    <row r="2" spans="1:2" ht="15.6" thickTop="1" thickBot="1" x14ac:dyDescent="0.35">
      <c r="A2">
        <v>1</v>
      </c>
      <c r="B2" s="12" t="s">
        <v>304</v>
      </c>
    </row>
    <row r="3" spans="1:2" ht="15" thickTop="1" x14ac:dyDescent="0.3"/>
    <row r="4" spans="1:2" x14ac:dyDescent="0.3">
      <c r="A4" t="s">
        <v>333</v>
      </c>
      <c r="B4" s="4">
        <f>AVERAGE('Medium(10)'!H3:H351)</f>
        <v>60260.744985673351</v>
      </c>
    </row>
    <row r="5" spans="1:2" ht="15" thickBot="1" x14ac:dyDescent="0.35"/>
    <row r="6" spans="1:2" ht="15.6" thickTop="1" thickBot="1" x14ac:dyDescent="0.35">
      <c r="A6">
        <v>2</v>
      </c>
      <c r="B6" s="12" t="s">
        <v>305</v>
      </c>
    </row>
    <row r="7" spans="1:2" ht="15" thickTop="1" x14ac:dyDescent="0.3">
      <c r="A7" t="s">
        <v>334</v>
      </c>
      <c r="B7" s="4">
        <f>MEDIAN('Medium(10)'!G3:G351)</f>
        <v>5500</v>
      </c>
    </row>
    <row r="8" spans="1:2" ht="15" thickBot="1" x14ac:dyDescent="0.35"/>
    <row r="9" spans="1:2" ht="15.6" thickTop="1" thickBot="1" x14ac:dyDescent="0.35">
      <c r="A9">
        <v>3</v>
      </c>
      <c r="B9" s="12" t="s">
        <v>306</v>
      </c>
    </row>
    <row r="10" spans="1:2" ht="15.6" thickTop="1" thickBot="1" x14ac:dyDescent="0.35">
      <c r="A10" t="s">
        <v>334</v>
      </c>
      <c r="B10" s="4" cm="1">
        <f t="array" ref="B10">SMALL(IF('Medium(10)'!J3:J351&gt;0,'Medium(10)'!J3:J351),5)</f>
        <v>5000</v>
      </c>
    </row>
    <row r="11" spans="1:2" ht="15.6" thickTop="1" thickBot="1" x14ac:dyDescent="0.35">
      <c r="A11">
        <v>4</v>
      </c>
      <c r="B11" s="12" t="s">
        <v>307</v>
      </c>
    </row>
    <row r="12" spans="1:2" ht="15" thickTop="1" x14ac:dyDescent="0.3">
      <c r="A12" t="s">
        <v>333</v>
      </c>
      <c r="B12" s="4">
        <f>LARGE(_xlfn.UNIQUE('Medium(10)'!K3:K351),3)</f>
        <v>730</v>
      </c>
    </row>
    <row r="13" spans="1:2" ht="15" thickBot="1" x14ac:dyDescent="0.35">
      <c r="B13" s="4"/>
    </row>
    <row r="14" spans="1:2" ht="15.6" thickTop="1" thickBot="1" x14ac:dyDescent="0.35">
      <c r="A14">
        <v>5</v>
      </c>
      <c r="B14" s="12" t="s">
        <v>308</v>
      </c>
    </row>
    <row r="15" spans="1:2" ht="15.6" thickTop="1" thickBot="1" x14ac:dyDescent="0.35">
      <c r="A15" t="s">
        <v>333</v>
      </c>
      <c r="B15" s="4" cm="1">
        <f t="array" ref="B15">_xlfn.MODE.MULT('Medium(10)'!K3:K351)</f>
        <v>720</v>
      </c>
    </row>
    <row r="16" spans="1:2" ht="15.6" thickTop="1" thickBot="1" x14ac:dyDescent="0.35">
      <c r="A16">
        <v>6</v>
      </c>
      <c r="B16" s="12" t="s">
        <v>309</v>
      </c>
    </row>
    <row r="17" spans="1:3" ht="15.6" thickTop="1" thickBot="1" x14ac:dyDescent="0.35">
      <c r="A17" t="s">
        <v>333</v>
      </c>
      <c r="B17" s="4">
        <f>COUNTIFS('Medium(10)'!E3:E351,"F",'Medium(10)'!D3:D351,"&gt;30",'Medium(10)'!N3:N351,"Active",'Medium(10)'!M3:M351,"&lt;&gt;none")</f>
        <v>8</v>
      </c>
    </row>
    <row r="18" spans="1:3" ht="15.6" thickTop="1" thickBot="1" x14ac:dyDescent="0.35">
      <c r="A18">
        <v>7</v>
      </c>
      <c r="B18" s="12" t="s">
        <v>310</v>
      </c>
      <c r="C18" s="12" t="s">
        <v>335</v>
      </c>
    </row>
    <row r="19" spans="1:3" ht="15" thickTop="1" x14ac:dyDescent="0.3">
      <c r="A19" t="s">
        <v>333</v>
      </c>
      <c r="B19" s="4" t="str" cm="1">
        <f t="array" ref="B19:B367">IFERROR('Medium(10)'!H3:H351/'Medium(10)'!J3:J351,"Division Error")</f>
        <v>Division Error</v>
      </c>
      <c r="C19" s="4" t="str">
        <f>IF(ISNUMBER(B19),"number","not")</f>
        <v>not</v>
      </c>
    </row>
    <row r="20" spans="1:3" x14ac:dyDescent="0.3">
      <c r="B20" s="4">
        <v>4.1333333333333337</v>
      </c>
      <c r="C20" s="4" t="str">
        <f t="shared" ref="C20:C83" si="0">IF(ISNUMBER(B20),"number","not")</f>
        <v>number</v>
      </c>
    </row>
    <row r="21" spans="1:3" x14ac:dyDescent="0.3">
      <c r="B21" s="4" t="str">
        <v>Division Error</v>
      </c>
      <c r="C21" s="4" t="str">
        <f t="shared" si="0"/>
        <v>not</v>
      </c>
    </row>
    <row r="22" spans="1:3" x14ac:dyDescent="0.3">
      <c r="B22" s="4">
        <v>9.6</v>
      </c>
      <c r="C22" s="4" t="str">
        <f t="shared" si="0"/>
        <v>number</v>
      </c>
    </row>
    <row r="23" spans="1:3" x14ac:dyDescent="0.3">
      <c r="B23" s="4" t="str">
        <v>Division Error</v>
      </c>
      <c r="C23" s="4" t="str">
        <f t="shared" si="0"/>
        <v>not</v>
      </c>
    </row>
    <row r="24" spans="1:3" x14ac:dyDescent="0.3">
      <c r="B24" s="4">
        <v>3.5</v>
      </c>
      <c r="C24" s="4" t="str">
        <f t="shared" si="0"/>
        <v>number</v>
      </c>
    </row>
    <row r="25" spans="1:3" x14ac:dyDescent="0.3">
      <c r="B25" s="4" t="str">
        <v>Division Error</v>
      </c>
      <c r="C25" s="4" t="str">
        <f t="shared" si="0"/>
        <v>not</v>
      </c>
    </row>
    <row r="26" spans="1:3" x14ac:dyDescent="0.3">
      <c r="B26" s="4" t="str">
        <v>Division Error</v>
      </c>
      <c r="C26" s="4" t="str">
        <f t="shared" si="0"/>
        <v>not</v>
      </c>
    </row>
    <row r="27" spans="1:3" x14ac:dyDescent="0.3">
      <c r="B27" s="4">
        <v>5.5</v>
      </c>
      <c r="C27" s="4" t="str">
        <f t="shared" si="0"/>
        <v>number</v>
      </c>
    </row>
    <row r="28" spans="1:3" x14ac:dyDescent="0.3">
      <c r="B28" s="4" t="str">
        <v>Division Error</v>
      </c>
      <c r="C28" s="4" t="str">
        <f t="shared" si="0"/>
        <v>not</v>
      </c>
    </row>
    <row r="29" spans="1:3" x14ac:dyDescent="0.3">
      <c r="B29" s="4" t="str">
        <v>Division Error</v>
      </c>
      <c r="C29" s="4" t="str">
        <f t="shared" si="0"/>
        <v>not</v>
      </c>
    </row>
    <row r="30" spans="1:3" x14ac:dyDescent="0.3">
      <c r="B30" s="4">
        <v>6</v>
      </c>
      <c r="C30" s="4" t="str">
        <f t="shared" si="0"/>
        <v>number</v>
      </c>
    </row>
    <row r="31" spans="1:3" x14ac:dyDescent="0.3">
      <c r="B31" s="4" t="str">
        <v>Division Error</v>
      </c>
      <c r="C31" s="4" t="str">
        <f t="shared" si="0"/>
        <v>not</v>
      </c>
    </row>
    <row r="32" spans="1:3" x14ac:dyDescent="0.3">
      <c r="B32" s="4">
        <v>7.5</v>
      </c>
      <c r="C32" s="4" t="str">
        <f t="shared" si="0"/>
        <v>number</v>
      </c>
    </row>
    <row r="33" spans="2:3" x14ac:dyDescent="0.3">
      <c r="B33" s="4" t="str">
        <v>Division Error</v>
      </c>
      <c r="C33" s="4" t="str">
        <f t="shared" si="0"/>
        <v>not</v>
      </c>
    </row>
    <row r="34" spans="2:3" x14ac:dyDescent="0.3">
      <c r="B34" s="4">
        <v>7</v>
      </c>
      <c r="C34" s="4" t="str">
        <f t="shared" si="0"/>
        <v>number</v>
      </c>
    </row>
    <row r="35" spans="2:3" x14ac:dyDescent="0.3">
      <c r="B35" s="4" t="str">
        <v>Division Error</v>
      </c>
      <c r="C35" s="4" t="str">
        <f t="shared" si="0"/>
        <v>not</v>
      </c>
    </row>
    <row r="36" spans="2:3" x14ac:dyDescent="0.3">
      <c r="B36" s="4">
        <v>5.1333333333333337</v>
      </c>
      <c r="C36" s="4" t="str">
        <f t="shared" si="0"/>
        <v>number</v>
      </c>
    </row>
    <row r="37" spans="2:3" x14ac:dyDescent="0.3">
      <c r="B37" s="4" t="str">
        <v>Division Error</v>
      </c>
      <c r="C37" s="4" t="str">
        <f t="shared" si="0"/>
        <v>not</v>
      </c>
    </row>
    <row r="38" spans="2:3" x14ac:dyDescent="0.3">
      <c r="B38" s="4">
        <v>5.75</v>
      </c>
      <c r="C38" s="4" t="str">
        <f t="shared" si="0"/>
        <v>number</v>
      </c>
    </row>
    <row r="39" spans="2:3" x14ac:dyDescent="0.3">
      <c r="B39" s="4" t="str">
        <v>Division Error</v>
      </c>
      <c r="C39" s="4" t="str">
        <f t="shared" si="0"/>
        <v>not</v>
      </c>
    </row>
    <row r="40" spans="2:3" x14ac:dyDescent="0.3">
      <c r="B40" s="4">
        <v>7.4</v>
      </c>
      <c r="C40" s="4" t="str">
        <f t="shared" si="0"/>
        <v>number</v>
      </c>
    </row>
    <row r="41" spans="2:3" x14ac:dyDescent="0.3">
      <c r="B41" s="4" t="str">
        <v>Division Error</v>
      </c>
      <c r="C41" s="4" t="str">
        <f t="shared" si="0"/>
        <v>not</v>
      </c>
    </row>
    <row r="42" spans="2:3" x14ac:dyDescent="0.3">
      <c r="B42" s="4">
        <v>9</v>
      </c>
      <c r="C42" s="4" t="str">
        <f t="shared" si="0"/>
        <v>number</v>
      </c>
    </row>
    <row r="43" spans="2:3" x14ac:dyDescent="0.3">
      <c r="B43" s="4" t="str">
        <v>Division Error</v>
      </c>
      <c r="C43" s="4" t="str">
        <f t="shared" si="0"/>
        <v>not</v>
      </c>
    </row>
    <row r="44" spans="2:3" x14ac:dyDescent="0.3">
      <c r="B44" s="4">
        <v>5.875</v>
      </c>
      <c r="C44" s="4" t="str">
        <f t="shared" si="0"/>
        <v>number</v>
      </c>
    </row>
    <row r="45" spans="2:3" x14ac:dyDescent="0.3">
      <c r="B45" s="4" t="str">
        <v>Division Error</v>
      </c>
      <c r="C45" s="4" t="str">
        <f t="shared" si="0"/>
        <v>not</v>
      </c>
    </row>
    <row r="46" spans="2:3" x14ac:dyDescent="0.3">
      <c r="B46" s="4">
        <v>5.4615384615384617</v>
      </c>
      <c r="C46" s="4" t="str">
        <f t="shared" si="0"/>
        <v>number</v>
      </c>
    </row>
    <row r="47" spans="2:3" x14ac:dyDescent="0.3">
      <c r="B47" s="4" t="str">
        <v>Division Error</v>
      </c>
      <c r="C47" s="4" t="str">
        <f t="shared" si="0"/>
        <v>not</v>
      </c>
    </row>
    <row r="48" spans="2:3" x14ac:dyDescent="0.3">
      <c r="B48" s="4">
        <v>7.8571428571428568</v>
      </c>
      <c r="C48" s="4" t="str">
        <f t="shared" si="0"/>
        <v>number</v>
      </c>
    </row>
    <row r="49" spans="2:3" x14ac:dyDescent="0.3">
      <c r="B49" s="4" t="str">
        <v>Division Error</v>
      </c>
      <c r="C49" s="4" t="str">
        <f t="shared" si="0"/>
        <v>not</v>
      </c>
    </row>
    <row r="50" spans="2:3" x14ac:dyDescent="0.3">
      <c r="B50" s="4">
        <v>5.166666666666667</v>
      </c>
      <c r="C50" s="4" t="str">
        <f t="shared" si="0"/>
        <v>number</v>
      </c>
    </row>
    <row r="51" spans="2:3" x14ac:dyDescent="0.3">
      <c r="B51" s="4" t="str">
        <v>Division Error</v>
      </c>
      <c r="C51" s="4" t="str">
        <f t="shared" si="0"/>
        <v>not</v>
      </c>
    </row>
    <row r="52" spans="2:3" x14ac:dyDescent="0.3">
      <c r="B52" s="4">
        <v>4.9333333333333336</v>
      </c>
      <c r="C52" s="4" t="str">
        <f t="shared" si="0"/>
        <v>number</v>
      </c>
    </row>
    <row r="53" spans="2:3" x14ac:dyDescent="0.3">
      <c r="B53" s="4" t="str">
        <v>Division Error</v>
      </c>
      <c r="C53" s="4" t="str">
        <f t="shared" si="0"/>
        <v>not</v>
      </c>
    </row>
    <row r="54" spans="2:3" x14ac:dyDescent="0.3">
      <c r="B54" s="4">
        <v>5.5</v>
      </c>
      <c r="C54" s="4" t="str">
        <f t="shared" si="0"/>
        <v>number</v>
      </c>
    </row>
    <row r="55" spans="2:3" x14ac:dyDescent="0.3">
      <c r="B55" s="4" t="str">
        <v>Division Error</v>
      </c>
      <c r="C55" s="4" t="str">
        <f t="shared" si="0"/>
        <v>not</v>
      </c>
    </row>
    <row r="56" spans="2:3" x14ac:dyDescent="0.3">
      <c r="B56" s="4">
        <v>9.6</v>
      </c>
      <c r="C56" s="4" t="str">
        <f t="shared" si="0"/>
        <v>number</v>
      </c>
    </row>
    <row r="57" spans="2:3" x14ac:dyDescent="0.3">
      <c r="B57" s="4" t="str">
        <v>Division Error</v>
      </c>
      <c r="C57" s="4" t="str">
        <f t="shared" si="0"/>
        <v>not</v>
      </c>
    </row>
    <row r="58" spans="2:3" x14ac:dyDescent="0.3">
      <c r="B58" s="4">
        <v>5.615384615384615</v>
      </c>
      <c r="C58" s="4" t="str">
        <f t="shared" si="0"/>
        <v>number</v>
      </c>
    </row>
    <row r="59" spans="2:3" x14ac:dyDescent="0.3">
      <c r="B59" s="4" t="str">
        <v>Division Error</v>
      </c>
      <c r="C59" s="4" t="str">
        <f t="shared" si="0"/>
        <v>not</v>
      </c>
    </row>
    <row r="60" spans="2:3" x14ac:dyDescent="0.3">
      <c r="B60" s="4">
        <v>7.5</v>
      </c>
      <c r="C60" s="4" t="str">
        <f t="shared" si="0"/>
        <v>number</v>
      </c>
    </row>
    <row r="61" spans="2:3" x14ac:dyDescent="0.3">
      <c r="B61" s="4" t="str">
        <v>Division Error</v>
      </c>
      <c r="C61" s="4" t="str">
        <f t="shared" si="0"/>
        <v>not</v>
      </c>
    </row>
    <row r="62" spans="2:3" x14ac:dyDescent="0.3">
      <c r="B62" s="4">
        <v>4.5333333333333332</v>
      </c>
      <c r="C62" s="4" t="str">
        <f t="shared" si="0"/>
        <v>number</v>
      </c>
    </row>
    <row r="63" spans="2:3" x14ac:dyDescent="0.3">
      <c r="B63" s="4" t="str">
        <v>Division Error</v>
      </c>
      <c r="C63" s="4" t="str">
        <f t="shared" si="0"/>
        <v>not</v>
      </c>
    </row>
    <row r="64" spans="2:3" x14ac:dyDescent="0.3">
      <c r="B64" s="4">
        <v>5.6</v>
      </c>
      <c r="C64" s="4" t="str">
        <f t="shared" si="0"/>
        <v>number</v>
      </c>
    </row>
    <row r="65" spans="2:3" x14ac:dyDescent="0.3">
      <c r="B65" s="4" t="str">
        <v>Division Error</v>
      </c>
      <c r="C65" s="4" t="str">
        <f t="shared" si="0"/>
        <v>not</v>
      </c>
    </row>
    <row r="66" spans="2:3" x14ac:dyDescent="0.3">
      <c r="B66" s="4">
        <v>6.166666666666667</v>
      </c>
      <c r="C66" s="4" t="str">
        <f t="shared" si="0"/>
        <v>number</v>
      </c>
    </row>
    <row r="67" spans="2:3" x14ac:dyDescent="0.3">
      <c r="B67" s="4" t="str">
        <v>Division Error</v>
      </c>
      <c r="C67" s="4" t="str">
        <f t="shared" si="0"/>
        <v>not</v>
      </c>
    </row>
    <row r="68" spans="2:3" x14ac:dyDescent="0.3">
      <c r="B68" s="4">
        <v>9.4</v>
      </c>
      <c r="C68" s="4" t="str">
        <f t="shared" si="0"/>
        <v>number</v>
      </c>
    </row>
    <row r="69" spans="2:3" x14ac:dyDescent="0.3">
      <c r="B69" s="4" t="str">
        <v>Division Error</v>
      </c>
      <c r="C69" s="4" t="str">
        <f t="shared" si="0"/>
        <v>not</v>
      </c>
    </row>
    <row r="70" spans="2:3" x14ac:dyDescent="0.3">
      <c r="B70" s="4">
        <v>6.2</v>
      </c>
      <c r="C70" s="4" t="str">
        <f t="shared" si="0"/>
        <v>number</v>
      </c>
    </row>
    <row r="71" spans="2:3" x14ac:dyDescent="0.3">
      <c r="B71" s="4" t="str">
        <v>Division Error</v>
      </c>
      <c r="C71" s="4" t="str">
        <f t="shared" si="0"/>
        <v>not</v>
      </c>
    </row>
    <row r="72" spans="2:3" x14ac:dyDescent="0.3">
      <c r="B72" s="4">
        <v>7</v>
      </c>
      <c r="C72" s="4" t="str">
        <f t="shared" si="0"/>
        <v>number</v>
      </c>
    </row>
    <row r="73" spans="2:3" x14ac:dyDescent="0.3">
      <c r="B73" s="4" t="str">
        <v>Division Error</v>
      </c>
      <c r="C73" s="4" t="str">
        <f t="shared" si="0"/>
        <v>not</v>
      </c>
    </row>
    <row r="74" spans="2:3" x14ac:dyDescent="0.3">
      <c r="B74" s="4">
        <v>5.615384615384615</v>
      </c>
      <c r="C74" s="4" t="str">
        <f t="shared" si="0"/>
        <v>number</v>
      </c>
    </row>
    <row r="75" spans="2:3" x14ac:dyDescent="0.3">
      <c r="B75" s="4" t="str">
        <v>Division Error</v>
      </c>
      <c r="C75" s="4" t="str">
        <f t="shared" si="0"/>
        <v>not</v>
      </c>
    </row>
    <row r="76" spans="2:3" x14ac:dyDescent="0.3">
      <c r="B76" s="4">
        <v>6.625</v>
      </c>
      <c r="C76" s="4" t="str">
        <f t="shared" si="0"/>
        <v>number</v>
      </c>
    </row>
    <row r="77" spans="2:3" x14ac:dyDescent="0.3">
      <c r="B77" s="4" t="str">
        <v>Division Error</v>
      </c>
      <c r="C77" s="4" t="str">
        <f t="shared" si="0"/>
        <v>not</v>
      </c>
    </row>
    <row r="78" spans="2:3" x14ac:dyDescent="0.3">
      <c r="B78" s="4">
        <v>9</v>
      </c>
      <c r="C78" s="4" t="str">
        <f t="shared" si="0"/>
        <v>number</v>
      </c>
    </row>
    <row r="79" spans="2:3" x14ac:dyDescent="0.3">
      <c r="B79" s="4" t="str">
        <v>Division Error</v>
      </c>
      <c r="C79" s="4" t="str">
        <f t="shared" si="0"/>
        <v>not</v>
      </c>
    </row>
    <row r="80" spans="2:3" x14ac:dyDescent="0.3">
      <c r="B80" s="4">
        <v>7.5</v>
      </c>
      <c r="C80" s="4" t="str">
        <f t="shared" si="0"/>
        <v>number</v>
      </c>
    </row>
    <row r="81" spans="2:3" x14ac:dyDescent="0.3">
      <c r="B81" s="4" t="str">
        <v>Division Error</v>
      </c>
      <c r="C81" s="4" t="str">
        <f t="shared" si="0"/>
        <v>not</v>
      </c>
    </row>
    <row r="82" spans="2:3" x14ac:dyDescent="0.3">
      <c r="B82" s="4">
        <v>5.583333333333333</v>
      </c>
      <c r="C82" s="4" t="str">
        <f t="shared" si="0"/>
        <v>number</v>
      </c>
    </row>
    <row r="83" spans="2:3" x14ac:dyDescent="0.3">
      <c r="B83" s="4" t="str">
        <v>Division Error</v>
      </c>
      <c r="C83" s="4" t="str">
        <f t="shared" si="0"/>
        <v>not</v>
      </c>
    </row>
    <row r="84" spans="2:3" x14ac:dyDescent="0.3">
      <c r="B84" s="4">
        <v>4.666666666666667</v>
      </c>
      <c r="C84" s="4" t="str">
        <f t="shared" ref="C84:C147" si="1">IF(ISNUMBER(B84),"number","not")</f>
        <v>number</v>
      </c>
    </row>
    <row r="85" spans="2:3" x14ac:dyDescent="0.3">
      <c r="B85" s="4" t="str">
        <v>Division Error</v>
      </c>
      <c r="C85" s="4" t="str">
        <f t="shared" si="1"/>
        <v>not</v>
      </c>
    </row>
    <row r="86" spans="2:3" x14ac:dyDescent="0.3">
      <c r="B86" s="4">
        <v>7.3</v>
      </c>
      <c r="C86" s="4" t="str">
        <f t="shared" si="1"/>
        <v>number</v>
      </c>
    </row>
    <row r="87" spans="2:3" x14ac:dyDescent="0.3">
      <c r="B87" s="4" t="str">
        <v>Division Error</v>
      </c>
      <c r="C87" s="4" t="str">
        <f t="shared" si="1"/>
        <v>not</v>
      </c>
    </row>
    <row r="88" spans="2:3" x14ac:dyDescent="0.3">
      <c r="B88" s="4">
        <v>7.5714285714285712</v>
      </c>
      <c r="C88" s="4" t="str">
        <f t="shared" si="1"/>
        <v>number</v>
      </c>
    </row>
    <row r="89" spans="2:3" x14ac:dyDescent="0.3">
      <c r="B89" s="4" t="str">
        <v>Division Error</v>
      </c>
      <c r="C89" s="4" t="str">
        <f t="shared" si="1"/>
        <v>not</v>
      </c>
    </row>
    <row r="90" spans="2:3" x14ac:dyDescent="0.3">
      <c r="B90" s="4">
        <v>7.666666666666667</v>
      </c>
      <c r="C90" s="4" t="str">
        <f t="shared" si="1"/>
        <v>number</v>
      </c>
    </row>
    <row r="91" spans="2:3" x14ac:dyDescent="0.3">
      <c r="B91" s="4" t="str">
        <v>Division Error</v>
      </c>
      <c r="C91" s="4" t="str">
        <f t="shared" si="1"/>
        <v>not</v>
      </c>
    </row>
    <row r="92" spans="2:3" x14ac:dyDescent="0.3">
      <c r="B92" s="4">
        <v>5.833333333333333</v>
      </c>
      <c r="C92" s="4" t="str">
        <f t="shared" si="1"/>
        <v>number</v>
      </c>
    </row>
    <row r="93" spans="2:3" x14ac:dyDescent="0.3">
      <c r="B93" s="4" t="str">
        <v>Division Error</v>
      </c>
      <c r="C93" s="4" t="str">
        <f t="shared" si="1"/>
        <v>not</v>
      </c>
    </row>
    <row r="94" spans="2:3" x14ac:dyDescent="0.3">
      <c r="B94" s="4">
        <v>9.4</v>
      </c>
      <c r="C94" s="4" t="str">
        <f t="shared" si="1"/>
        <v>number</v>
      </c>
    </row>
    <row r="95" spans="2:3" x14ac:dyDescent="0.3">
      <c r="B95" s="4" t="str">
        <v>Division Error</v>
      </c>
      <c r="C95" s="4" t="str">
        <f t="shared" si="1"/>
        <v>not</v>
      </c>
    </row>
    <row r="96" spans="2:3" x14ac:dyDescent="0.3">
      <c r="B96" s="4">
        <v>8.1666666666666661</v>
      </c>
      <c r="C96" s="4" t="str">
        <f t="shared" si="1"/>
        <v>number</v>
      </c>
    </row>
    <row r="97" spans="2:3" x14ac:dyDescent="0.3">
      <c r="B97" s="4" t="str">
        <v>Division Error</v>
      </c>
      <c r="C97" s="4" t="str">
        <f t="shared" si="1"/>
        <v>not</v>
      </c>
    </row>
    <row r="98" spans="2:3" x14ac:dyDescent="0.3">
      <c r="B98" s="4">
        <v>5.916666666666667</v>
      </c>
      <c r="C98" s="4" t="str">
        <f t="shared" si="1"/>
        <v>number</v>
      </c>
    </row>
    <row r="99" spans="2:3" x14ac:dyDescent="0.3">
      <c r="B99" s="4" t="str">
        <v>Division Error</v>
      </c>
      <c r="C99" s="4" t="str">
        <f t="shared" si="1"/>
        <v>not</v>
      </c>
    </row>
    <row r="100" spans="2:3" x14ac:dyDescent="0.3">
      <c r="B100" s="4">
        <v>4.1333333333333337</v>
      </c>
      <c r="C100" s="4" t="str">
        <f t="shared" si="1"/>
        <v>number</v>
      </c>
    </row>
    <row r="101" spans="2:3" x14ac:dyDescent="0.3">
      <c r="B101" s="4" t="str">
        <v>Division Error</v>
      </c>
      <c r="C101" s="4" t="str">
        <f t="shared" si="1"/>
        <v>not</v>
      </c>
    </row>
    <row r="102" spans="2:3" x14ac:dyDescent="0.3">
      <c r="B102" s="4">
        <v>9.6</v>
      </c>
      <c r="C102" s="4" t="str">
        <f t="shared" si="1"/>
        <v>number</v>
      </c>
    </row>
    <row r="103" spans="2:3" x14ac:dyDescent="0.3">
      <c r="B103" s="4" t="str">
        <v>Division Error</v>
      </c>
      <c r="C103" s="4" t="str">
        <f t="shared" si="1"/>
        <v>not</v>
      </c>
    </row>
    <row r="104" spans="2:3" x14ac:dyDescent="0.3">
      <c r="B104" s="4">
        <v>3.5</v>
      </c>
      <c r="C104" s="4" t="str">
        <f t="shared" si="1"/>
        <v>number</v>
      </c>
    </row>
    <row r="105" spans="2:3" x14ac:dyDescent="0.3">
      <c r="B105" s="4" t="str">
        <v>Division Error</v>
      </c>
      <c r="C105" s="4" t="str">
        <f t="shared" si="1"/>
        <v>not</v>
      </c>
    </row>
    <row r="106" spans="2:3" x14ac:dyDescent="0.3">
      <c r="B106" s="4" t="str">
        <v>Division Error</v>
      </c>
      <c r="C106" s="4" t="str">
        <f t="shared" si="1"/>
        <v>not</v>
      </c>
    </row>
    <row r="107" spans="2:3" x14ac:dyDescent="0.3">
      <c r="B107" s="4">
        <v>5.5</v>
      </c>
      <c r="C107" s="4" t="str">
        <f t="shared" si="1"/>
        <v>number</v>
      </c>
    </row>
    <row r="108" spans="2:3" x14ac:dyDescent="0.3">
      <c r="B108" s="4" t="str">
        <v>Division Error</v>
      </c>
      <c r="C108" s="4" t="str">
        <f t="shared" si="1"/>
        <v>not</v>
      </c>
    </row>
    <row r="109" spans="2:3" x14ac:dyDescent="0.3">
      <c r="B109" s="4" t="str">
        <v>Division Error</v>
      </c>
      <c r="C109" s="4" t="str">
        <f t="shared" si="1"/>
        <v>not</v>
      </c>
    </row>
    <row r="110" spans="2:3" x14ac:dyDescent="0.3">
      <c r="B110" s="4">
        <v>6</v>
      </c>
      <c r="C110" s="4" t="str">
        <f t="shared" si="1"/>
        <v>number</v>
      </c>
    </row>
    <row r="111" spans="2:3" x14ac:dyDescent="0.3">
      <c r="B111" s="4" t="str">
        <v>Division Error</v>
      </c>
      <c r="C111" s="4" t="str">
        <f t="shared" si="1"/>
        <v>not</v>
      </c>
    </row>
    <row r="112" spans="2:3" x14ac:dyDescent="0.3">
      <c r="B112" s="4">
        <v>7.5</v>
      </c>
      <c r="C112" s="4" t="str">
        <f t="shared" si="1"/>
        <v>number</v>
      </c>
    </row>
    <row r="113" spans="2:3" x14ac:dyDescent="0.3">
      <c r="B113" s="4" t="str">
        <v>Division Error</v>
      </c>
      <c r="C113" s="4" t="str">
        <f t="shared" si="1"/>
        <v>not</v>
      </c>
    </row>
    <row r="114" spans="2:3" x14ac:dyDescent="0.3">
      <c r="B114" s="4">
        <v>7</v>
      </c>
      <c r="C114" s="4" t="str">
        <f t="shared" si="1"/>
        <v>number</v>
      </c>
    </row>
    <row r="115" spans="2:3" x14ac:dyDescent="0.3">
      <c r="B115" s="4" t="str">
        <v>Division Error</v>
      </c>
      <c r="C115" s="4" t="str">
        <f t="shared" si="1"/>
        <v>not</v>
      </c>
    </row>
    <row r="116" spans="2:3" x14ac:dyDescent="0.3">
      <c r="B116" s="4">
        <v>5.1333333333333337</v>
      </c>
      <c r="C116" s="4" t="str">
        <f t="shared" si="1"/>
        <v>number</v>
      </c>
    </row>
    <row r="117" spans="2:3" x14ac:dyDescent="0.3">
      <c r="B117" s="4" t="str">
        <v>Division Error</v>
      </c>
      <c r="C117" s="4" t="str">
        <f t="shared" si="1"/>
        <v>not</v>
      </c>
    </row>
    <row r="118" spans="2:3" x14ac:dyDescent="0.3">
      <c r="B118" s="4">
        <v>5.75</v>
      </c>
      <c r="C118" s="4" t="str">
        <f t="shared" si="1"/>
        <v>number</v>
      </c>
    </row>
    <row r="119" spans="2:3" x14ac:dyDescent="0.3">
      <c r="B119" s="4" t="str">
        <v>Division Error</v>
      </c>
      <c r="C119" s="4" t="str">
        <f t="shared" si="1"/>
        <v>not</v>
      </c>
    </row>
    <row r="120" spans="2:3" x14ac:dyDescent="0.3">
      <c r="B120" s="4">
        <v>7.4</v>
      </c>
      <c r="C120" s="4" t="str">
        <f t="shared" si="1"/>
        <v>number</v>
      </c>
    </row>
    <row r="121" spans="2:3" x14ac:dyDescent="0.3">
      <c r="B121" s="4" t="str">
        <v>Division Error</v>
      </c>
      <c r="C121" s="4" t="str">
        <f t="shared" si="1"/>
        <v>not</v>
      </c>
    </row>
    <row r="122" spans="2:3" x14ac:dyDescent="0.3">
      <c r="B122" s="4">
        <v>9</v>
      </c>
      <c r="C122" s="4" t="str">
        <f t="shared" si="1"/>
        <v>number</v>
      </c>
    </row>
    <row r="123" spans="2:3" x14ac:dyDescent="0.3">
      <c r="B123" s="4" t="str">
        <v>Division Error</v>
      </c>
      <c r="C123" s="4" t="str">
        <f t="shared" si="1"/>
        <v>not</v>
      </c>
    </row>
    <row r="124" spans="2:3" x14ac:dyDescent="0.3">
      <c r="B124" s="4">
        <v>5.875</v>
      </c>
      <c r="C124" s="4" t="str">
        <f t="shared" si="1"/>
        <v>number</v>
      </c>
    </row>
    <row r="125" spans="2:3" x14ac:dyDescent="0.3">
      <c r="B125" s="4" t="str">
        <v>Division Error</v>
      </c>
      <c r="C125" s="4" t="str">
        <f t="shared" si="1"/>
        <v>not</v>
      </c>
    </row>
    <row r="126" spans="2:3" x14ac:dyDescent="0.3">
      <c r="B126" s="4">
        <v>5.4615384615384617</v>
      </c>
      <c r="C126" s="4" t="str">
        <f t="shared" si="1"/>
        <v>number</v>
      </c>
    </row>
    <row r="127" spans="2:3" x14ac:dyDescent="0.3">
      <c r="B127" s="4" t="str">
        <v>Division Error</v>
      </c>
      <c r="C127" s="4" t="str">
        <f t="shared" si="1"/>
        <v>not</v>
      </c>
    </row>
    <row r="128" spans="2:3" x14ac:dyDescent="0.3">
      <c r="B128" s="4">
        <v>7.8571428571428568</v>
      </c>
      <c r="C128" s="4" t="str">
        <f t="shared" si="1"/>
        <v>number</v>
      </c>
    </row>
    <row r="129" spans="2:3" x14ac:dyDescent="0.3">
      <c r="B129" s="4" t="str">
        <v>Division Error</v>
      </c>
      <c r="C129" s="4" t="str">
        <f t="shared" si="1"/>
        <v>not</v>
      </c>
    </row>
    <row r="130" spans="2:3" x14ac:dyDescent="0.3">
      <c r="B130" s="4">
        <v>5.166666666666667</v>
      </c>
      <c r="C130" s="4" t="str">
        <f t="shared" si="1"/>
        <v>number</v>
      </c>
    </row>
    <row r="131" spans="2:3" x14ac:dyDescent="0.3">
      <c r="B131" s="4" t="str">
        <v>Division Error</v>
      </c>
      <c r="C131" s="4" t="str">
        <f t="shared" si="1"/>
        <v>not</v>
      </c>
    </row>
    <row r="132" spans="2:3" x14ac:dyDescent="0.3">
      <c r="B132" s="4">
        <v>4.9333333333333336</v>
      </c>
      <c r="C132" s="4" t="str">
        <f t="shared" si="1"/>
        <v>number</v>
      </c>
    </row>
    <row r="133" spans="2:3" x14ac:dyDescent="0.3">
      <c r="B133" s="4" t="str">
        <v>Division Error</v>
      </c>
      <c r="C133" s="4" t="str">
        <f t="shared" si="1"/>
        <v>not</v>
      </c>
    </row>
    <row r="134" spans="2:3" x14ac:dyDescent="0.3">
      <c r="B134" s="4">
        <v>5.5</v>
      </c>
      <c r="C134" s="4" t="str">
        <f t="shared" si="1"/>
        <v>number</v>
      </c>
    </row>
    <row r="135" spans="2:3" x14ac:dyDescent="0.3">
      <c r="B135" s="4" t="str">
        <v>Division Error</v>
      </c>
      <c r="C135" s="4" t="str">
        <f t="shared" si="1"/>
        <v>not</v>
      </c>
    </row>
    <row r="136" spans="2:3" x14ac:dyDescent="0.3">
      <c r="B136" s="4">
        <v>9.6</v>
      </c>
      <c r="C136" s="4" t="str">
        <f t="shared" si="1"/>
        <v>number</v>
      </c>
    </row>
    <row r="137" spans="2:3" x14ac:dyDescent="0.3">
      <c r="B137" s="4" t="str">
        <v>Division Error</v>
      </c>
      <c r="C137" s="4" t="str">
        <f t="shared" si="1"/>
        <v>not</v>
      </c>
    </row>
    <row r="138" spans="2:3" x14ac:dyDescent="0.3">
      <c r="B138" s="4">
        <v>5.615384615384615</v>
      </c>
      <c r="C138" s="4" t="str">
        <f t="shared" si="1"/>
        <v>number</v>
      </c>
    </row>
    <row r="139" spans="2:3" x14ac:dyDescent="0.3">
      <c r="B139" s="4" t="str">
        <v>Division Error</v>
      </c>
      <c r="C139" s="4" t="str">
        <f t="shared" si="1"/>
        <v>not</v>
      </c>
    </row>
    <row r="140" spans="2:3" x14ac:dyDescent="0.3">
      <c r="B140" s="4">
        <v>7.5</v>
      </c>
      <c r="C140" s="4" t="str">
        <f t="shared" si="1"/>
        <v>number</v>
      </c>
    </row>
    <row r="141" spans="2:3" x14ac:dyDescent="0.3">
      <c r="B141" s="4" t="str">
        <v>Division Error</v>
      </c>
      <c r="C141" s="4" t="str">
        <f t="shared" si="1"/>
        <v>not</v>
      </c>
    </row>
    <row r="142" spans="2:3" x14ac:dyDescent="0.3">
      <c r="B142" s="4">
        <v>4.5333333333333332</v>
      </c>
      <c r="C142" s="4" t="str">
        <f t="shared" si="1"/>
        <v>number</v>
      </c>
    </row>
    <row r="143" spans="2:3" x14ac:dyDescent="0.3">
      <c r="B143" s="4" t="str">
        <v>Division Error</v>
      </c>
      <c r="C143" s="4" t="str">
        <f t="shared" si="1"/>
        <v>not</v>
      </c>
    </row>
    <row r="144" spans="2:3" x14ac:dyDescent="0.3">
      <c r="B144" s="4">
        <v>5.6</v>
      </c>
      <c r="C144" s="4" t="str">
        <f t="shared" si="1"/>
        <v>number</v>
      </c>
    </row>
    <row r="145" spans="2:3" x14ac:dyDescent="0.3">
      <c r="B145" s="4" t="str">
        <v>Division Error</v>
      </c>
      <c r="C145" s="4" t="str">
        <f t="shared" si="1"/>
        <v>not</v>
      </c>
    </row>
    <row r="146" spans="2:3" x14ac:dyDescent="0.3">
      <c r="B146" s="4">
        <v>6.166666666666667</v>
      </c>
      <c r="C146" s="4" t="str">
        <f t="shared" si="1"/>
        <v>number</v>
      </c>
    </row>
    <row r="147" spans="2:3" x14ac:dyDescent="0.3">
      <c r="B147" s="4" t="str">
        <v>Division Error</v>
      </c>
      <c r="C147" s="4" t="str">
        <f t="shared" si="1"/>
        <v>not</v>
      </c>
    </row>
    <row r="148" spans="2:3" x14ac:dyDescent="0.3">
      <c r="B148" s="4">
        <v>9.4</v>
      </c>
      <c r="C148" s="4" t="str">
        <f t="shared" ref="C148:C211" si="2">IF(ISNUMBER(B148),"number","not")</f>
        <v>number</v>
      </c>
    </row>
    <row r="149" spans="2:3" x14ac:dyDescent="0.3">
      <c r="B149" s="4" t="str">
        <v>Division Error</v>
      </c>
      <c r="C149" s="4" t="str">
        <f t="shared" si="2"/>
        <v>not</v>
      </c>
    </row>
    <row r="150" spans="2:3" x14ac:dyDescent="0.3">
      <c r="B150" s="4">
        <v>6.2</v>
      </c>
      <c r="C150" s="4" t="str">
        <f t="shared" si="2"/>
        <v>number</v>
      </c>
    </row>
    <row r="151" spans="2:3" x14ac:dyDescent="0.3">
      <c r="B151" s="4" t="str">
        <v>Division Error</v>
      </c>
      <c r="C151" s="4" t="str">
        <f t="shared" si="2"/>
        <v>not</v>
      </c>
    </row>
    <row r="152" spans="2:3" x14ac:dyDescent="0.3">
      <c r="B152" s="4">
        <v>7</v>
      </c>
      <c r="C152" s="4" t="str">
        <f t="shared" si="2"/>
        <v>number</v>
      </c>
    </row>
    <row r="153" spans="2:3" x14ac:dyDescent="0.3">
      <c r="B153" s="4" t="str">
        <v>Division Error</v>
      </c>
      <c r="C153" s="4" t="str">
        <f t="shared" si="2"/>
        <v>not</v>
      </c>
    </row>
    <row r="154" spans="2:3" x14ac:dyDescent="0.3">
      <c r="B154" s="4">
        <v>5.615384615384615</v>
      </c>
      <c r="C154" s="4" t="str">
        <f t="shared" si="2"/>
        <v>number</v>
      </c>
    </row>
    <row r="155" spans="2:3" x14ac:dyDescent="0.3">
      <c r="B155" s="4" t="str">
        <v>Division Error</v>
      </c>
      <c r="C155" s="4" t="str">
        <f t="shared" si="2"/>
        <v>not</v>
      </c>
    </row>
    <row r="156" spans="2:3" x14ac:dyDescent="0.3">
      <c r="B156" s="4">
        <v>6.625</v>
      </c>
      <c r="C156" s="4" t="str">
        <f t="shared" si="2"/>
        <v>number</v>
      </c>
    </row>
    <row r="157" spans="2:3" x14ac:dyDescent="0.3">
      <c r="B157" s="4" t="str">
        <v>Division Error</v>
      </c>
      <c r="C157" s="4" t="str">
        <f t="shared" si="2"/>
        <v>not</v>
      </c>
    </row>
    <row r="158" spans="2:3" x14ac:dyDescent="0.3">
      <c r="B158" s="4">
        <v>9</v>
      </c>
      <c r="C158" s="4" t="str">
        <f t="shared" si="2"/>
        <v>number</v>
      </c>
    </row>
    <row r="159" spans="2:3" x14ac:dyDescent="0.3">
      <c r="B159" s="4" t="str">
        <v>Division Error</v>
      </c>
      <c r="C159" s="4" t="str">
        <f t="shared" si="2"/>
        <v>not</v>
      </c>
    </row>
    <row r="160" spans="2:3" x14ac:dyDescent="0.3">
      <c r="B160" s="4">
        <v>7.5</v>
      </c>
      <c r="C160" s="4" t="str">
        <f t="shared" si="2"/>
        <v>number</v>
      </c>
    </row>
    <row r="161" spans="2:3" x14ac:dyDescent="0.3">
      <c r="B161" s="4" t="str">
        <v>Division Error</v>
      </c>
      <c r="C161" s="4" t="str">
        <f t="shared" si="2"/>
        <v>not</v>
      </c>
    </row>
    <row r="162" spans="2:3" x14ac:dyDescent="0.3">
      <c r="B162" s="4">
        <v>5.583333333333333</v>
      </c>
      <c r="C162" s="4" t="str">
        <f t="shared" si="2"/>
        <v>number</v>
      </c>
    </row>
    <row r="163" spans="2:3" x14ac:dyDescent="0.3">
      <c r="B163" s="4" t="str">
        <v>Division Error</v>
      </c>
      <c r="C163" s="4" t="str">
        <f t="shared" si="2"/>
        <v>not</v>
      </c>
    </row>
    <row r="164" spans="2:3" x14ac:dyDescent="0.3">
      <c r="B164" s="4">
        <v>4.666666666666667</v>
      </c>
      <c r="C164" s="4" t="str">
        <f t="shared" si="2"/>
        <v>number</v>
      </c>
    </row>
    <row r="165" spans="2:3" x14ac:dyDescent="0.3">
      <c r="B165" s="4" t="str">
        <v>Division Error</v>
      </c>
      <c r="C165" s="4" t="str">
        <f t="shared" si="2"/>
        <v>not</v>
      </c>
    </row>
    <row r="166" spans="2:3" x14ac:dyDescent="0.3">
      <c r="B166" s="4">
        <v>7.3</v>
      </c>
      <c r="C166" s="4" t="str">
        <f t="shared" si="2"/>
        <v>number</v>
      </c>
    </row>
    <row r="167" spans="2:3" x14ac:dyDescent="0.3">
      <c r="B167" s="4" t="str">
        <v>Division Error</v>
      </c>
      <c r="C167" s="4" t="str">
        <f t="shared" si="2"/>
        <v>not</v>
      </c>
    </row>
    <row r="168" spans="2:3" x14ac:dyDescent="0.3">
      <c r="B168" s="4">
        <v>7.5714285714285712</v>
      </c>
      <c r="C168" s="4" t="str">
        <f t="shared" si="2"/>
        <v>number</v>
      </c>
    </row>
    <row r="169" spans="2:3" x14ac:dyDescent="0.3">
      <c r="B169" s="4" t="str">
        <v>Division Error</v>
      </c>
      <c r="C169" s="4" t="str">
        <f t="shared" si="2"/>
        <v>not</v>
      </c>
    </row>
    <row r="170" spans="2:3" x14ac:dyDescent="0.3">
      <c r="B170" s="4">
        <v>7.666666666666667</v>
      </c>
      <c r="C170" s="4" t="str">
        <f t="shared" si="2"/>
        <v>number</v>
      </c>
    </row>
    <row r="171" spans="2:3" x14ac:dyDescent="0.3">
      <c r="B171" s="4" t="str">
        <v>Division Error</v>
      </c>
      <c r="C171" s="4" t="str">
        <f t="shared" si="2"/>
        <v>not</v>
      </c>
    </row>
    <row r="172" spans="2:3" x14ac:dyDescent="0.3">
      <c r="B172" s="4">
        <v>5.833333333333333</v>
      </c>
      <c r="C172" s="4" t="str">
        <f t="shared" si="2"/>
        <v>number</v>
      </c>
    </row>
    <row r="173" spans="2:3" x14ac:dyDescent="0.3">
      <c r="B173" s="4" t="str">
        <v>Division Error</v>
      </c>
      <c r="C173" s="4" t="str">
        <f t="shared" si="2"/>
        <v>not</v>
      </c>
    </row>
    <row r="174" spans="2:3" x14ac:dyDescent="0.3">
      <c r="B174" s="4">
        <v>9.4</v>
      </c>
      <c r="C174" s="4" t="str">
        <f t="shared" si="2"/>
        <v>number</v>
      </c>
    </row>
    <row r="175" spans="2:3" x14ac:dyDescent="0.3">
      <c r="B175" s="4" t="str">
        <v>Division Error</v>
      </c>
      <c r="C175" s="4" t="str">
        <f t="shared" si="2"/>
        <v>not</v>
      </c>
    </row>
    <row r="176" spans="2:3" x14ac:dyDescent="0.3">
      <c r="B176" s="4">
        <v>8.1666666666666661</v>
      </c>
      <c r="C176" s="4" t="str">
        <f t="shared" si="2"/>
        <v>number</v>
      </c>
    </row>
    <row r="177" spans="2:3" x14ac:dyDescent="0.3">
      <c r="B177" s="4" t="str">
        <v>Division Error</v>
      </c>
      <c r="C177" s="4" t="str">
        <f t="shared" si="2"/>
        <v>not</v>
      </c>
    </row>
    <row r="178" spans="2:3" x14ac:dyDescent="0.3">
      <c r="B178" s="4">
        <v>5.916666666666667</v>
      </c>
      <c r="C178" s="4" t="str">
        <f t="shared" si="2"/>
        <v>number</v>
      </c>
    </row>
    <row r="179" spans="2:3" x14ac:dyDescent="0.3">
      <c r="B179" s="4" t="str">
        <v>Division Error</v>
      </c>
      <c r="C179" s="4" t="str">
        <f t="shared" si="2"/>
        <v>not</v>
      </c>
    </row>
    <row r="180" spans="2:3" x14ac:dyDescent="0.3">
      <c r="B180" s="4">
        <v>4.1333333333333337</v>
      </c>
      <c r="C180" s="4" t="str">
        <f t="shared" si="2"/>
        <v>number</v>
      </c>
    </row>
    <row r="181" spans="2:3" x14ac:dyDescent="0.3">
      <c r="B181" s="4" t="str">
        <v>Division Error</v>
      </c>
      <c r="C181" s="4" t="str">
        <f t="shared" si="2"/>
        <v>not</v>
      </c>
    </row>
    <row r="182" spans="2:3" x14ac:dyDescent="0.3">
      <c r="B182" s="4">
        <v>9.6</v>
      </c>
      <c r="C182" s="4" t="str">
        <f t="shared" si="2"/>
        <v>number</v>
      </c>
    </row>
    <row r="183" spans="2:3" x14ac:dyDescent="0.3">
      <c r="B183" s="4" t="str">
        <v>Division Error</v>
      </c>
      <c r="C183" s="4" t="str">
        <f t="shared" si="2"/>
        <v>not</v>
      </c>
    </row>
    <row r="184" spans="2:3" x14ac:dyDescent="0.3">
      <c r="B184" s="4">
        <v>3.5</v>
      </c>
      <c r="C184" s="4" t="str">
        <f t="shared" si="2"/>
        <v>number</v>
      </c>
    </row>
    <row r="185" spans="2:3" x14ac:dyDescent="0.3">
      <c r="B185" s="4" t="str">
        <v>Division Error</v>
      </c>
      <c r="C185" s="4" t="str">
        <f t="shared" si="2"/>
        <v>not</v>
      </c>
    </row>
    <row r="186" spans="2:3" x14ac:dyDescent="0.3">
      <c r="B186" s="4" t="str">
        <v>Division Error</v>
      </c>
      <c r="C186" s="4" t="str">
        <f t="shared" si="2"/>
        <v>not</v>
      </c>
    </row>
    <row r="187" spans="2:3" x14ac:dyDescent="0.3">
      <c r="B187" s="4">
        <v>5.5</v>
      </c>
      <c r="C187" s="4" t="str">
        <f t="shared" si="2"/>
        <v>number</v>
      </c>
    </row>
    <row r="188" spans="2:3" x14ac:dyDescent="0.3">
      <c r="B188" s="4" t="str">
        <v>Division Error</v>
      </c>
      <c r="C188" s="4" t="str">
        <f t="shared" si="2"/>
        <v>not</v>
      </c>
    </row>
    <row r="189" spans="2:3" x14ac:dyDescent="0.3">
      <c r="B189" s="4" t="str">
        <v>Division Error</v>
      </c>
      <c r="C189" s="4" t="str">
        <f t="shared" si="2"/>
        <v>not</v>
      </c>
    </row>
    <row r="190" spans="2:3" x14ac:dyDescent="0.3">
      <c r="B190" s="4">
        <v>6</v>
      </c>
      <c r="C190" s="4" t="str">
        <f t="shared" si="2"/>
        <v>number</v>
      </c>
    </row>
    <row r="191" spans="2:3" x14ac:dyDescent="0.3">
      <c r="B191" s="4" t="str">
        <v>Division Error</v>
      </c>
      <c r="C191" s="4" t="str">
        <f t="shared" si="2"/>
        <v>not</v>
      </c>
    </row>
    <row r="192" spans="2:3" x14ac:dyDescent="0.3">
      <c r="B192" s="4">
        <v>7.5</v>
      </c>
      <c r="C192" s="4" t="str">
        <f t="shared" si="2"/>
        <v>number</v>
      </c>
    </row>
    <row r="193" spans="2:3" x14ac:dyDescent="0.3">
      <c r="B193" s="4" t="str">
        <v>Division Error</v>
      </c>
      <c r="C193" s="4" t="str">
        <f t="shared" si="2"/>
        <v>not</v>
      </c>
    </row>
    <row r="194" spans="2:3" x14ac:dyDescent="0.3">
      <c r="B194" s="4">
        <v>7</v>
      </c>
      <c r="C194" s="4" t="str">
        <f t="shared" si="2"/>
        <v>number</v>
      </c>
    </row>
    <row r="195" spans="2:3" x14ac:dyDescent="0.3">
      <c r="B195" s="4" t="str">
        <v>Division Error</v>
      </c>
      <c r="C195" s="4" t="str">
        <f t="shared" si="2"/>
        <v>not</v>
      </c>
    </row>
    <row r="196" spans="2:3" x14ac:dyDescent="0.3">
      <c r="B196" s="4">
        <v>5.1333333333333337</v>
      </c>
      <c r="C196" s="4" t="str">
        <f t="shared" si="2"/>
        <v>number</v>
      </c>
    </row>
    <row r="197" spans="2:3" x14ac:dyDescent="0.3">
      <c r="B197" s="4" t="str">
        <v>Division Error</v>
      </c>
      <c r="C197" s="4" t="str">
        <f t="shared" si="2"/>
        <v>not</v>
      </c>
    </row>
    <row r="198" spans="2:3" x14ac:dyDescent="0.3">
      <c r="B198" s="4">
        <v>5.75</v>
      </c>
      <c r="C198" s="4" t="str">
        <f t="shared" si="2"/>
        <v>number</v>
      </c>
    </row>
    <row r="199" spans="2:3" x14ac:dyDescent="0.3">
      <c r="B199" s="4" t="str">
        <v>Division Error</v>
      </c>
      <c r="C199" s="4" t="str">
        <f t="shared" si="2"/>
        <v>not</v>
      </c>
    </row>
    <row r="200" spans="2:3" x14ac:dyDescent="0.3">
      <c r="B200" s="4">
        <v>7.4</v>
      </c>
      <c r="C200" s="4" t="str">
        <f t="shared" si="2"/>
        <v>number</v>
      </c>
    </row>
    <row r="201" spans="2:3" x14ac:dyDescent="0.3">
      <c r="B201" s="4" t="str">
        <v>Division Error</v>
      </c>
      <c r="C201" s="4" t="str">
        <f t="shared" si="2"/>
        <v>not</v>
      </c>
    </row>
    <row r="202" spans="2:3" x14ac:dyDescent="0.3">
      <c r="B202" s="4">
        <v>9</v>
      </c>
      <c r="C202" s="4" t="str">
        <f t="shared" si="2"/>
        <v>number</v>
      </c>
    </row>
    <row r="203" spans="2:3" x14ac:dyDescent="0.3">
      <c r="B203" s="4" t="str">
        <v>Division Error</v>
      </c>
      <c r="C203" s="4" t="str">
        <f t="shared" si="2"/>
        <v>not</v>
      </c>
    </row>
    <row r="204" spans="2:3" x14ac:dyDescent="0.3">
      <c r="B204" s="4">
        <v>5.875</v>
      </c>
      <c r="C204" s="4" t="str">
        <f t="shared" si="2"/>
        <v>number</v>
      </c>
    </row>
    <row r="205" spans="2:3" x14ac:dyDescent="0.3">
      <c r="B205" s="4" t="str">
        <v>Division Error</v>
      </c>
      <c r="C205" s="4" t="str">
        <f t="shared" si="2"/>
        <v>not</v>
      </c>
    </row>
    <row r="206" spans="2:3" x14ac:dyDescent="0.3">
      <c r="B206" s="4">
        <v>5.4615384615384617</v>
      </c>
      <c r="C206" s="4" t="str">
        <f t="shared" si="2"/>
        <v>number</v>
      </c>
    </row>
    <row r="207" spans="2:3" x14ac:dyDescent="0.3">
      <c r="B207" s="4" t="str">
        <v>Division Error</v>
      </c>
      <c r="C207" s="4" t="str">
        <f t="shared" si="2"/>
        <v>not</v>
      </c>
    </row>
    <row r="208" spans="2:3" x14ac:dyDescent="0.3">
      <c r="B208" s="4">
        <v>7.8571428571428568</v>
      </c>
      <c r="C208" s="4" t="str">
        <f t="shared" si="2"/>
        <v>number</v>
      </c>
    </row>
    <row r="209" spans="2:3" x14ac:dyDescent="0.3">
      <c r="B209" s="4" t="str">
        <v>Division Error</v>
      </c>
      <c r="C209" s="4" t="str">
        <f t="shared" si="2"/>
        <v>not</v>
      </c>
    </row>
    <row r="210" spans="2:3" x14ac:dyDescent="0.3">
      <c r="B210" s="4">
        <v>5.166666666666667</v>
      </c>
      <c r="C210" s="4" t="str">
        <f t="shared" si="2"/>
        <v>number</v>
      </c>
    </row>
    <row r="211" spans="2:3" x14ac:dyDescent="0.3">
      <c r="B211" s="4" t="str">
        <v>Division Error</v>
      </c>
      <c r="C211" s="4" t="str">
        <f t="shared" si="2"/>
        <v>not</v>
      </c>
    </row>
    <row r="212" spans="2:3" x14ac:dyDescent="0.3">
      <c r="B212" s="4">
        <v>4.9333333333333336</v>
      </c>
      <c r="C212" s="4" t="str">
        <f t="shared" ref="C212:C275" si="3">IF(ISNUMBER(B212),"number","not")</f>
        <v>number</v>
      </c>
    </row>
    <row r="213" spans="2:3" x14ac:dyDescent="0.3">
      <c r="B213" s="4" t="str">
        <v>Division Error</v>
      </c>
      <c r="C213" s="4" t="str">
        <f t="shared" si="3"/>
        <v>not</v>
      </c>
    </row>
    <row r="214" spans="2:3" x14ac:dyDescent="0.3">
      <c r="B214" s="4">
        <v>5.5</v>
      </c>
      <c r="C214" s="4" t="str">
        <f t="shared" si="3"/>
        <v>number</v>
      </c>
    </row>
    <row r="215" spans="2:3" x14ac:dyDescent="0.3">
      <c r="B215" s="4" t="str">
        <v>Division Error</v>
      </c>
      <c r="C215" s="4" t="str">
        <f t="shared" si="3"/>
        <v>not</v>
      </c>
    </row>
    <row r="216" spans="2:3" x14ac:dyDescent="0.3">
      <c r="B216" s="4">
        <v>9.6</v>
      </c>
      <c r="C216" s="4" t="str">
        <f t="shared" si="3"/>
        <v>number</v>
      </c>
    </row>
    <row r="217" spans="2:3" x14ac:dyDescent="0.3">
      <c r="B217" s="4" t="str">
        <v>Division Error</v>
      </c>
      <c r="C217" s="4" t="str">
        <f t="shared" si="3"/>
        <v>not</v>
      </c>
    </row>
    <row r="218" spans="2:3" x14ac:dyDescent="0.3">
      <c r="B218" s="4">
        <v>5.615384615384615</v>
      </c>
      <c r="C218" s="4" t="str">
        <f t="shared" si="3"/>
        <v>number</v>
      </c>
    </row>
    <row r="219" spans="2:3" x14ac:dyDescent="0.3">
      <c r="B219" s="4" t="str">
        <v>Division Error</v>
      </c>
      <c r="C219" s="4" t="str">
        <f t="shared" si="3"/>
        <v>not</v>
      </c>
    </row>
    <row r="220" spans="2:3" x14ac:dyDescent="0.3">
      <c r="B220" s="4">
        <v>7.5</v>
      </c>
      <c r="C220" s="4" t="str">
        <f t="shared" si="3"/>
        <v>number</v>
      </c>
    </row>
    <row r="221" spans="2:3" x14ac:dyDescent="0.3">
      <c r="B221" s="4" t="str">
        <v>Division Error</v>
      </c>
      <c r="C221" s="4" t="str">
        <f t="shared" si="3"/>
        <v>not</v>
      </c>
    </row>
    <row r="222" spans="2:3" x14ac:dyDescent="0.3">
      <c r="B222" s="4">
        <v>4.5333333333333332</v>
      </c>
      <c r="C222" s="4" t="str">
        <f t="shared" si="3"/>
        <v>number</v>
      </c>
    </row>
    <row r="223" spans="2:3" x14ac:dyDescent="0.3">
      <c r="B223" s="4" t="str">
        <v>Division Error</v>
      </c>
      <c r="C223" s="4" t="str">
        <f t="shared" si="3"/>
        <v>not</v>
      </c>
    </row>
    <row r="224" spans="2:3" x14ac:dyDescent="0.3">
      <c r="B224" s="4">
        <v>5.6</v>
      </c>
      <c r="C224" s="4" t="str">
        <f t="shared" si="3"/>
        <v>number</v>
      </c>
    </row>
    <row r="225" spans="2:3" x14ac:dyDescent="0.3">
      <c r="B225" s="4" t="str">
        <v>Division Error</v>
      </c>
      <c r="C225" s="4" t="str">
        <f t="shared" si="3"/>
        <v>not</v>
      </c>
    </row>
    <row r="226" spans="2:3" x14ac:dyDescent="0.3">
      <c r="B226" s="4">
        <v>6.166666666666667</v>
      </c>
      <c r="C226" s="4" t="str">
        <f t="shared" si="3"/>
        <v>number</v>
      </c>
    </row>
    <row r="227" spans="2:3" x14ac:dyDescent="0.3">
      <c r="B227" s="4" t="str">
        <v>Division Error</v>
      </c>
      <c r="C227" s="4" t="str">
        <f t="shared" si="3"/>
        <v>not</v>
      </c>
    </row>
    <row r="228" spans="2:3" x14ac:dyDescent="0.3">
      <c r="B228" s="4">
        <v>9.4</v>
      </c>
      <c r="C228" s="4" t="str">
        <f t="shared" si="3"/>
        <v>number</v>
      </c>
    </row>
    <row r="229" spans="2:3" x14ac:dyDescent="0.3">
      <c r="B229" s="4" t="str">
        <v>Division Error</v>
      </c>
      <c r="C229" s="4" t="str">
        <f t="shared" si="3"/>
        <v>not</v>
      </c>
    </row>
    <row r="230" spans="2:3" x14ac:dyDescent="0.3">
      <c r="B230" s="4">
        <v>6.2</v>
      </c>
      <c r="C230" s="4" t="str">
        <f t="shared" si="3"/>
        <v>number</v>
      </c>
    </row>
    <row r="231" spans="2:3" x14ac:dyDescent="0.3">
      <c r="B231" s="4" t="str">
        <v>Division Error</v>
      </c>
      <c r="C231" s="4" t="str">
        <f t="shared" si="3"/>
        <v>not</v>
      </c>
    </row>
    <row r="232" spans="2:3" x14ac:dyDescent="0.3">
      <c r="B232" s="4">
        <v>7</v>
      </c>
      <c r="C232" s="4" t="str">
        <f t="shared" si="3"/>
        <v>number</v>
      </c>
    </row>
    <row r="233" spans="2:3" x14ac:dyDescent="0.3">
      <c r="B233" s="4" t="str">
        <v>Division Error</v>
      </c>
      <c r="C233" s="4" t="str">
        <f t="shared" si="3"/>
        <v>not</v>
      </c>
    </row>
    <row r="234" spans="2:3" x14ac:dyDescent="0.3">
      <c r="B234" s="4">
        <v>5.615384615384615</v>
      </c>
      <c r="C234" s="4" t="str">
        <f t="shared" si="3"/>
        <v>number</v>
      </c>
    </row>
    <row r="235" spans="2:3" x14ac:dyDescent="0.3">
      <c r="B235" s="4" t="str">
        <v>Division Error</v>
      </c>
      <c r="C235" s="4" t="str">
        <f t="shared" si="3"/>
        <v>not</v>
      </c>
    </row>
    <row r="236" spans="2:3" x14ac:dyDescent="0.3">
      <c r="B236" s="4">
        <v>6.625</v>
      </c>
      <c r="C236" s="4" t="str">
        <f t="shared" si="3"/>
        <v>number</v>
      </c>
    </row>
    <row r="237" spans="2:3" x14ac:dyDescent="0.3">
      <c r="B237" s="4" t="str">
        <v>Division Error</v>
      </c>
      <c r="C237" s="4" t="str">
        <f t="shared" si="3"/>
        <v>not</v>
      </c>
    </row>
    <row r="238" spans="2:3" x14ac:dyDescent="0.3">
      <c r="B238" s="4">
        <v>9</v>
      </c>
      <c r="C238" s="4" t="str">
        <f t="shared" si="3"/>
        <v>number</v>
      </c>
    </row>
    <row r="239" spans="2:3" x14ac:dyDescent="0.3">
      <c r="B239" s="4" t="str">
        <v>Division Error</v>
      </c>
      <c r="C239" s="4" t="str">
        <f t="shared" si="3"/>
        <v>not</v>
      </c>
    </row>
    <row r="240" spans="2:3" x14ac:dyDescent="0.3">
      <c r="B240" s="4">
        <v>7.5</v>
      </c>
      <c r="C240" s="4" t="str">
        <f t="shared" si="3"/>
        <v>number</v>
      </c>
    </row>
    <row r="241" spans="2:3" x14ac:dyDescent="0.3">
      <c r="B241" s="4" t="str">
        <v>Division Error</v>
      </c>
      <c r="C241" s="4" t="str">
        <f t="shared" si="3"/>
        <v>not</v>
      </c>
    </row>
    <row r="242" spans="2:3" x14ac:dyDescent="0.3">
      <c r="B242" s="4">
        <v>5.583333333333333</v>
      </c>
      <c r="C242" s="4" t="str">
        <f t="shared" si="3"/>
        <v>number</v>
      </c>
    </row>
    <row r="243" spans="2:3" x14ac:dyDescent="0.3">
      <c r="B243" s="4" t="str">
        <v>Division Error</v>
      </c>
      <c r="C243" s="4" t="str">
        <f t="shared" si="3"/>
        <v>not</v>
      </c>
    </row>
    <row r="244" spans="2:3" x14ac:dyDescent="0.3">
      <c r="B244" s="4">
        <v>4.666666666666667</v>
      </c>
      <c r="C244" s="4" t="str">
        <f t="shared" si="3"/>
        <v>number</v>
      </c>
    </row>
    <row r="245" spans="2:3" x14ac:dyDescent="0.3">
      <c r="B245" s="4" t="str">
        <v>Division Error</v>
      </c>
      <c r="C245" s="4" t="str">
        <f t="shared" si="3"/>
        <v>not</v>
      </c>
    </row>
    <row r="246" spans="2:3" x14ac:dyDescent="0.3">
      <c r="B246" s="4">
        <v>7.3</v>
      </c>
      <c r="C246" s="4" t="str">
        <f t="shared" si="3"/>
        <v>number</v>
      </c>
    </row>
    <row r="247" spans="2:3" x14ac:dyDescent="0.3">
      <c r="B247" s="4" t="str">
        <v>Division Error</v>
      </c>
      <c r="C247" s="4" t="str">
        <f t="shared" si="3"/>
        <v>not</v>
      </c>
    </row>
    <row r="248" spans="2:3" x14ac:dyDescent="0.3">
      <c r="B248" s="4">
        <v>7.5714285714285712</v>
      </c>
      <c r="C248" s="4" t="str">
        <f t="shared" si="3"/>
        <v>number</v>
      </c>
    </row>
    <row r="249" spans="2:3" x14ac:dyDescent="0.3">
      <c r="B249" s="4" t="str">
        <v>Division Error</v>
      </c>
      <c r="C249" s="4" t="str">
        <f t="shared" si="3"/>
        <v>not</v>
      </c>
    </row>
    <row r="250" spans="2:3" x14ac:dyDescent="0.3">
      <c r="B250" s="4">
        <v>7.666666666666667</v>
      </c>
      <c r="C250" s="4" t="str">
        <f t="shared" si="3"/>
        <v>number</v>
      </c>
    </row>
    <row r="251" spans="2:3" x14ac:dyDescent="0.3">
      <c r="B251" s="4" t="str">
        <v>Division Error</v>
      </c>
      <c r="C251" s="4" t="str">
        <f t="shared" si="3"/>
        <v>not</v>
      </c>
    </row>
    <row r="252" spans="2:3" x14ac:dyDescent="0.3">
      <c r="B252" s="4">
        <v>5.833333333333333</v>
      </c>
      <c r="C252" s="4" t="str">
        <f t="shared" si="3"/>
        <v>number</v>
      </c>
    </row>
    <row r="253" spans="2:3" x14ac:dyDescent="0.3">
      <c r="B253" s="4" t="str">
        <v>Division Error</v>
      </c>
      <c r="C253" s="4" t="str">
        <f t="shared" si="3"/>
        <v>not</v>
      </c>
    </row>
    <row r="254" spans="2:3" x14ac:dyDescent="0.3">
      <c r="B254" s="4">
        <v>9.4</v>
      </c>
      <c r="C254" s="4" t="str">
        <f t="shared" si="3"/>
        <v>number</v>
      </c>
    </row>
    <row r="255" spans="2:3" x14ac:dyDescent="0.3">
      <c r="B255" s="4" t="str">
        <v>Division Error</v>
      </c>
      <c r="C255" s="4" t="str">
        <f t="shared" si="3"/>
        <v>not</v>
      </c>
    </row>
    <row r="256" spans="2:3" x14ac:dyDescent="0.3">
      <c r="B256" s="4">
        <v>8.1666666666666661</v>
      </c>
      <c r="C256" s="4" t="str">
        <f t="shared" si="3"/>
        <v>number</v>
      </c>
    </row>
    <row r="257" spans="2:3" x14ac:dyDescent="0.3">
      <c r="B257" s="4" t="str">
        <v>Division Error</v>
      </c>
      <c r="C257" s="4" t="str">
        <f t="shared" si="3"/>
        <v>not</v>
      </c>
    </row>
    <row r="258" spans="2:3" x14ac:dyDescent="0.3">
      <c r="B258" s="4">
        <v>5.916666666666667</v>
      </c>
      <c r="C258" s="4" t="str">
        <f t="shared" si="3"/>
        <v>number</v>
      </c>
    </row>
    <row r="259" spans="2:3" x14ac:dyDescent="0.3">
      <c r="B259" s="4" t="str">
        <v>Division Error</v>
      </c>
      <c r="C259" s="4" t="str">
        <f t="shared" si="3"/>
        <v>not</v>
      </c>
    </row>
    <row r="260" spans="2:3" x14ac:dyDescent="0.3">
      <c r="B260" s="4">
        <v>4.1333333333333337</v>
      </c>
      <c r="C260" s="4" t="str">
        <f t="shared" si="3"/>
        <v>number</v>
      </c>
    </row>
    <row r="261" spans="2:3" x14ac:dyDescent="0.3">
      <c r="B261" s="4" t="str">
        <v>Division Error</v>
      </c>
      <c r="C261" s="4" t="str">
        <f t="shared" si="3"/>
        <v>not</v>
      </c>
    </row>
    <row r="262" spans="2:3" x14ac:dyDescent="0.3">
      <c r="B262" s="4">
        <v>9.6</v>
      </c>
      <c r="C262" s="4" t="str">
        <f t="shared" si="3"/>
        <v>number</v>
      </c>
    </row>
    <row r="263" spans="2:3" x14ac:dyDescent="0.3">
      <c r="B263" s="4" t="str">
        <v>Division Error</v>
      </c>
      <c r="C263" s="4" t="str">
        <f t="shared" si="3"/>
        <v>not</v>
      </c>
    </row>
    <row r="264" spans="2:3" x14ac:dyDescent="0.3">
      <c r="B264" s="4">
        <v>3.5</v>
      </c>
      <c r="C264" s="4" t="str">
        <f t="shared" si="3"/>
        <v>number</v>
      </c>
    </row>
    <row r="265" spans="2:3" x14ac:dyDescent="0.3">
      <c r="B265" s="4" t="str">
        <v>Division Error</v>
      </c>
      <c r="C265" s="4" t="str">
        <f t="shared" si="3"/>
        <v>not</v>
      </c>
    </row>
    <row r="266" spans="2:3" x14ac:dyDescent="0.3">
      <c r="B266" s="4" t="str">
        <v>Division Error</v>
      </c>
      <c r="C266" s="4" t="str">
        <f t="shared" si="3"/>
        <v>not</v>
      </c>
    </row>
    <row r="267" spans="2:3" x14ac:dyDescent="0.3">
      <c r="B267" s="4">
        <v>5.5</v>
      </c>
      <c r="C267" s="4" t="str">
        <f t="shared" si="3"/>
        <v>number</v>
      </c>
    </row>
    <row r="268" spans="2:3" x14ac:dyDescent="0.3">
      <c r="B268" s="4" t="str">
        <v>Division Error</v>
      </c>
      <c r="C268" s="4" t="str">
        <f t="shared" si="3"/>
        <v>not</v>
      </c>
    </row>
    <row r="269" spans="2:3" x14ac:dyDescent="0.3">
      <c r="B269" s="4" t="str">
        <v>Division Error</v>
      </c>
      <c r="C269" s="4" t="str">
        <f t="shared" si="3"/>
        <v>not</v>
      </c>
    </row>
    <row r="270" spans="2:3" x14ac:dyDescent="0.3">
      <c r="B270" s="4">
        <v>6</v>
      </c>
      <c r="C270" s="4" t="str">
        <f t="shared" si="3"/>
        <v>number</v>
      </c>
    </row>
    <row r="271" spans="2:3" x14ac:dyDescent="0.3">
      <c r="B271" s="4" t="str">
        <v>Division Error</v>
      </c>
      <c r="C271" s="4" t="str">
        <f t="shared" si="3"/>
        <v>not</v>
      </c>
    </row>
    <row r="272" spans="2:3" x14ac:dyDescent="0.3">
      <c r="B272" s="4">
        <v>7.5</v>
      </c>
      <c r="C272" s="4" t="str">
        <f t="shared" si="3"/>
        <v>number</v>
      </c>
    </row>
    <row r="273" spans="2:3" x14ac:dyDescent="0.3">
      <c r="B273" s="4" t="str">
        <v>Division Error</v>
      </c>
      <c r="C273" s="4" t="str">
        <f t="shared" si="3"/>
        <v>not</v>
      </c>
    </row>
    <row r="274" spans="2:3" x14ac:dyDescent="0.3">
      <c r="B274" s="4">
        <v>7</v>
      </c>
      <c r="C274" s="4" t="str">
        <f t="shared" si="3"/>
        <v>number</v>
      </c>
    </row>
    <row r="275" spans="2:3" x14ac:dyDescent="0.3">
      <c r="B275" s="4" t="str">
        <v>Division Error</v>
      </c>
      <c r="C275" s="4" t="str">
        <f t="shared" si="3"/>
        <v>not</v>
      </c>
    </row>
    <row r="276" spans="2:3" x14ac:dyDescent="0.3">
      <c r="B276" s="4">
        <v>5.1333333333333337</v>
      </c>
      <c r="C276" s="4" t="str">
        <f t="shared" ref="C276:C339" si="4">IF(ISNUMBER(B276),"number","not")</f>
        <v>number</v>
      </c>
    </row>
    <row r="277" spans="2:3" x14ac:dyDescent="0.3">
      <c r="B277" s="4" t="str">
        <v>Division Error</v>
      </c>
      <c r="C277" s="4" t="str">
        <f t="shared" si="4"/>
        <v>not</v>
      </c>
    </row>
    <row r="278" spans="2:3" x14ac:dyDescent="0.3">
      <c r="B278" s="4">
        <v>5.75</v>
      </c>
      <c r="C278" s="4" t="str">
        <f t="shared" si="4"/>
        <v>number</v>
      </c>
    </row>
    <row r="279" spans="2:3" x14ac:dyDescent="0.3">
      <c r="B279" s="4" t="str">
        <v>Division Error</v>
      </c>
      <c r="C279" s="4" t="str">
        <f t="shared" si="4"/>
        <v>not</v>
      </c>
    </row>
    <row r="280" spans="2:3" x14ac:dyDescent="0.3">
      <c r="B280" s="4">
        <v>7.4</v>
      </c>
      <c r="C280" s="4" t="str">
        <f t="shared" si="4"/>
        <v>number</v>
      </c>
    </row>
    <row r="281" spans="2:3" x14ac:dyDescent="0.3">
      <c r="B281" s="4" t="str">
        <v>Division Error</v>
      </c>
      <c r="C281" s="4" t="str">
        <f t="shared" si="4"/>
        <v>not</v>
      </c>
    </row>
    <row r="282" spans="2:3" x14ac:dyDescent="0.3">
      <c r="B282" s="4">
        <v>9</v>
      </c>
      <c r="C282" s="4" t="str">
        <f t="shared" si="4"/>
        <v>number</v>
      </c>
    </row>
    <row r="283" spans="2:3" x14ac:dyDescent="0.3">
      <c r="B283" s="4" t="str">
        <v>Division Error</v>
      </c>
      <c r="C283" s="4" t="str">
        <f t="shared" si="4"/>
        <v>not</v>
      </c>
    </row>
    <row r="284" spans="2:3" x14ac:dyDescent="0.3">
      <c r="B284" s="4">
        <v>5.875</v>
      </c>
      <c r="C284" s="4" t="str">
        <f t="shared" si="4"/>
        <v>number</v>
      </c>
    </row>
    <row r="285" spans="2:3" x14ac:dyDescent="0.3">
      <c r="B285" s="4" t="str">
        <v>Division Error</v>
      </c>
      <c r="C285" s="4" t="str">
        <f t="shared" si="4"/>
        <v>not</v>
      </c>
    </row>
    <row r="286" spans="2:3" x14ac:dyDescent="0.3">
      <c r="B286" s="4">
        <v>5.4615384615384617</v>
      </c>
      <c r="C286" s="4" t="str">
        <f t="shared" si="4"/>
        <v>number</v>
      </c>
    </row>
    <row r="287" spans="2:3" x14ac:dyDescent="0.3">
      <c r="B287" s="4" t="str">
        <v>Division Error</v>
      </c>
      <c r="C287" s="4" t="str">
        <f t="shared" si="4"/>
        <v>not</v>
      </c>
    </row>
    <row r="288" spans="2:3" x14ac:dyDescent="0.3">
      <c r="B288" s="4">
        <v>7.8571428571428568</v>
      </c>
      <c r="C288" s="4" t="str">
        <f t="shared" si="4"/>
        <v>number</v>
      </c>
    </row>
    <row r="289" spans="2:3" x14ac:dyDescent="0.3">
      <c r="B289" s="4" t="str">
        <v>Division Error</v>
      </c>
      <c r="C289" s="4" t="str">
        <f t="shared" si="4"/>
        <v>not</v>
      </c>
    </row>
    <row r="290" spans="2:3" x14ac:dyDescent="0.3">
      <c r="B290" s="4">
        <v>5.166666666666667</v>
      </c>
      <c r="C290" s="4" t="str">
        <f t="shared" si="4"/>
        <v>number</v>
      </c>
    </row>
    <row r="291" spans="2:3" x14ac:dyDescent="0.3">
      <c r="B291" s="4" t="str">
        <v>Division Error</v>
      </c>
      <c r="C291" s="4" t="str">
        <f t="shared" si="4"/>
        <v>not</v>
      </c>
    </row>
    <row r="292" spans="2:3" x14ac:dyDescent="0.3">
      <c r="B292" s="4">
        <v>4.9333333333333336</v>
      </c>
      <c r="C292" s="4" t="str">
        <f t="shared" si="4"/>
        <v>number</v>
      </c>
    </row>
    <row r="293" spans="2:3" x14ac:dyDescent="0.3">
      <c r="B293" s="4" t="str">
        <v>Division Error</v>
      </c>
      <c r="C293" s="4" t="str">
        <f t="shared" si="4"/>
        <v>not</v>
      </c>
    </row>
    <row r="294" spans="2:3" x14ac:dyDescent="0.3">
      <c r="B294" s="4">
        <v>5.5</v>
      </c>
      <c r="C294" s="4" t="str">
        <f t="shared" si="4"/>
        <v>number</v>
      </c>
    </row>
    <row r="295" spans="2:3" x14ac:dyDescent="0.3">
      <c r="B295" s="4" t="str">
        <v>Division Error</v>
      </c>
      <c r="C295" s="4" t="str">
        <f t="shared" si="4"/>
        <v>not</v>
      </c>
    </row>
    <row r="296" spans="2:3" x14ac:dyDescent="0.3">
      <c r="B296" s="4">
        <v>9.6</v>
      </c>
      <c r="C296" s="4" t="str">
        <f t="shared" si="4"/>
        <v>number</v>
      </c>
    </row>
    <row r="297" spans="2:3" x14ac:dyDescent="0.3">
      <c r="B297" s="4" t="str">
        <v>Division Error</v>
      </c>
      <c r="C297" s="4" t="str">
        <f t="shared" si="4"/>
        <v>not</v>
      </c>
    </row>
    <row r="298" spans="2:3" x14ac:dyDescent="0.3">
      <c r="B298" s="4">
        <v>5.615384615384615</v>
      </c>
      <c r="C298" s="4" t="str">
        <f t="shared" si="4"/>
        <v>number</v>
      </c>
    </row>
    <row r="299" spans="2:3" x14ac:dyDescent="0.3">
      <c r="B299" s="4" t="str">
        <v>Division Error</v>
      </c>
      <c r="C299" s="4" t="str">
        <f t="shared" si="4"/>
        <v>not</v>
      </c>
    </row>
    <row r="300" spans="2:3" x14ac:dyDescent="0.3">
      <c r="B300" s="4">
        <v>7.5</v>
      </c>
      <c r="C300" s="4" t="str">
        <f t="shared" si="4"/>
        <v>number</v>
      </c>
    </row>
    <row r="301" spans="2:3" x14ac:dyDescent="0.3">
      <c r="B301" s="4" t="str">
        <v>Division Error</v>
      </c>
      <c r="C301" s="4" t="str">
        <f t="shared" si="4"/>
        <v>not</v>
      </c>
    </row>
    <row r="302" spans="2:3" x14ac:dyDescent="0.3">
      <c r="B302" s="4">
        <v>4.5333333333333332</v>
      </c>
      <c r="C302" s="4" t="str">
        <f t="shared" si="4"/>
        <v>number</v>
      </c>
    </row>
    <row r="303" spans="2:3" x14ac:dyDescent="0.3">
      <c r="B303" s="4" t="str">
        <v>Division Error</v>
      </c>
      <c r="C303" s="4" t="str">
        <f t="shared" si="4"/>
        <v>not</v>
      </c>
    </row>
    <row r="304" spans="2:3" x14ac:dyDescent="0.3">
      <c r="B304" s="4">
        <v>5.6</v>
      </c>
      <c r="C304" s="4" t="str">
        <f t="shared" si="4"/>
        <v>number</v>
      </c>
    </row>
    <row r="305" spans="2:3" x14ac:dyDescent="0.3">
      <c r="B305" s="4" t="str">
        <v>Division Error</v>
      </c>
      <c r="C305" s="4" t="str">
        <f t="shared" si="4"/>
        <v>not</v>
      </c>
    </row>
    <row r="306" spans="2:3" x14ac:dyDescent="0.3">
      <c r="B306" s="4">
        <v>6.166666666666667</v>
      </c>
      <c r="C306" s="4" t="str">
        <f t="shared" si="4"/>
        <v>number</v>
      </c>
    </row>
    <row r="307" spans="2:3" x14ac:dyDescent="0.3">
      <c r="B307" s="4" t="str">
        <v>Division Error</v>
      </c>
      <c r="C307" s="4" t="str">
        <f t="shared" si="4"/>
        <v>not</v>
      </c>
    </row>
    <row r="308" spans="2:3" x14ac:dyDescent="0.3">
      <c r="B308" s="4">
        <v>9.4</v>
      </c>
      <c r="C308" s="4" t="str">
        <f t="shared" si="4"/>
        <v>number</v>
      </c>
    </row>
    <row r="309" spans="2:3" x14ac:dyDescent="0.3">
      <c r="B309" s="4" t="str">
        <v>Division Error</v>
      </c>
      <c r="C309" s="4" t="str">
        <f t="shared" si="4"/>
        <v>not</v>
      </c>
    </row>
    <row r="310" spans="2:3" x14ac:dyDescent="0.3">
      <c r="B310" s="4">
        <v>6.2</v>
      </c>
      <c r="C310" s="4" t="str">
        <f t="shared" si="4"/>
        <v>number</v>
      </c>
    </row>
    <row r="311" spans="2:3" x14ac:dyDescent="0.3">
      <c r="B311" s="4" t="str">
        <v>Division Error</v>
      </c>
      <c r="C311" s="4" t="str">
        <f t="shared" si="4"/>
        <v>not</v>
      </c>
    </row>
    <row r="312" spans="2:3" x14ac:dyDescent="0.3">
      <c r="B312" s="4">
        <v>7</v>
      </c>
      <c r="C312" s="4" t="str">
        <f t="shared" si="4"/>
        <v>number</v>
      </c>
    </row>
    <row r="313" spans="2:3" x14ac:dyDescent="0.3">
      <c r="B313" s="4" t="str">
        <v>Division Error</v>
      </c>
      <c r="C313" s="4" t="str">
        <f t="shared" si="4"/>
        <v>not</v>
      </c>
    </row>
    <row r="314" spans="2:3" x14ac:dyDescent="0.3">
      <c r="B314" s="4">
        <v>5.615384615384615</v>
      </c>
      <c r="C314" s="4" t="str">
        <f t="shared" si="4"/>
        <v>number</v>
      </c>
    </row>
    <row r="315" spans="2:3" x14ac:dyDescent="0.3">
      <c r="B315" s="4" t="str">
        <v>Division Error</v>
      </c>
      <c r="C315" s="4" t="str">
        <f t="shared" si="4"/>
        <v>not</v>
      </c>
    </row>
    <row r="316" spans="2:3" x14ac:dyDescent="0.3">
      <c r="B316" s="4">
        <v>6.625</v>
      </c>
      <c r="C316" s="4" t="str">
        <f t="shared" si="4"/>
        <v>number</v>
      </c>
    </row>
    <row r="317" spans="2:3" x14ac:dyDescent="0.3">
      <c r="B317" s="4" t="str">
        <v>Division Error</v>
      </c>
      <c r="C317" s="4" t="str">
        <f t="shared" si="4"/>
        <v>not</v>
      </c>
    </row>
    <row r="318" spans="2:3" x14ac:dyDescent="0.3">
      <c r="B318" s="4">
        <v>9</v>
      </c>
      <c r="C318" s="4" t="str">
        <f t="shared" si="4"/>
        <v>number</v>
      </c>
    </row>
    <row r="319" spans="2:3" x14ac:dyDescent="0.3">
      <c r="B319" s="4" t="str">
        <v>Division Error</v>
      </c>
      <c r="C319" s="4" t="str">
        <f t="shared" si="4"/>
        <v>not</v>
      </c>
    </row>
    <row r="320" spans="2:3" x14ac:dyDescent="0.3">
      <c r="B320" s="4">
        <v>7.5</v>
      </c>
      <c r="C320" s="4" t="str">
        <f t="shared" si="4"/>
        <v>number</v>
      </c>
    </row>
    <row r="321" spans="2:3" x14ac:dyDescent="0.3">
      <c r="B321" s="4">
        <v>4.583333333333333</v>
      </c>
      <c r="C321" s="4" t="str">
        <f t="shared" si="4"/>
        <v>number</v>
      </c>
    </row>
    <row r="322" spans="2:3" x14ac:dyDescent="0.3">
      <c r="B322" s="4" t="str">
        <v>Division Error</v>
      </c>
      <c r="C322" s="4" t="str">
        <f t="shared" si="4"/>
        <v>not</v>
      </c>
    </row>
    <row r="323" spans="2:3" x14ac:dyDescent="0.3">
      <c r="B323" s="4">
        <v>7.5</v>
      </c>
      <c r="C323" s="4" t="str">
        <f t="shared" si="4"/>
        <v>number</v>
      </c>
    </row>
    <row r="324" spans="2:3" x14ac:dyDescent="0.3">
      <c r="B324" s="4" t="str">
        <v>Division Error</v>
      </c>
      <c r="C324" s="4" t="str">
        <f t="shared" si="4"/>
        <v>not</v>
      </c>
    </row>
    <row r="325" spans="2:3" x14ac:dyDescent="0.3">
      <c r="B325" s="4">
        <v>11.6</v>
      </c>
      <c r="C325" s="4" t="str">
        <f t="shared" si="4"/>
        <v>number</v>
      </c>
    </row>
    <row r="326" spans="2:3" x14ac:dyDescent="0.3">
      <c r="B326" s="4" t="str">
        <v>Division Error</v>
      </c>
      <c r="C326" s="4" t="str">
        <f t="shared" si="4"/>
        <v>not</v>
      </c>
    </row>
    <row r="327" spans="2:3" x14ac:dyDescent="0.3">
      <c r="B327" s="4">
        <v>10.25</v>
      </c>
      <c r="C327" s="4" t="str">
        <f t="shared" si="4"/>
        <v>number</v>
      </c>
    </row>
    <row r="328" spans="2:3" x14ac:dyDescent="0.3">
      <c r="B328" s="4" t="str">
        <v>Division Error</v>
      </c>
      <c r="C328" s="4" t="str">
        <f t="shared" si="4"/>
        <v>not</v>
      </c>
    </row>
    <row r="329" spans="2:3" x14ac:dyDescent="0.3">
      <c r="B329" s="4">
        <v>4.2307692307692308</v>
      </c>
      <c r="C329" s="4" t="str">
        <f t="shared" si="4"/>
        <v>number</v>
      </c>
    </row>
    <row r="330" spans="2:3" x14ac:dyDescent="0.3">
      <c r="B330" s="4" t="str">
        <v>Division Error</v>
      </c>
      <c r="C330" s="4" t="str">
        <f t="shared" si="4"/>
        <v>not</v>
      </c>
    </row>
    <row r="331" spans="2:3" x14ac:dyDescent="0.3">
      <c r="B331" s="4">
        <v>6.7142857142857144</v>
      </c>
      <c r="C331" s="4" t="str">
        <f t="shared" si="4"/>
        <v>number</v>
      </c>
    </row>
    <row r="332" spans="2:3" x14ac:dyDescent="0.3">
      <c r="B332" s="4" t="str">
        <v>Division Error</v>
      </c>
      <c r="C332" s="4" t="str">
        <f t="shared" si="4"/>
        <v>not</v>
      </c>
    </row>
    <row r="333" spans="2:3" x14ac:dyDescent="0.3">
      <c r="B333" s="4">
        <v>4.416666666666667</v>
      </c>
      <c r="C333" s="4" t="str">
        <f t="shared" si="4"/>
        <v>number</v>
      </c>
    </row>
    <row r="334" spans="2:3" x14ac:dyDescent="0.3">
      <c r="B334" s="4" t="str">
        <v>Division Error</v>
      </c>
      <c r="C334" s="4" t="str">
        <f t="shared" si="4"/>
        <v>not</v>
      </c>
    </row>
    <row r="335" spans="2:3" x14ac:dyDescent="0.3">
      <c r="B335" s="4">
        <v>5.666666666666667</v>
      </c>
      <c r="C335" s="4" t="str">
        <f t="shared" si="4"/>
        <v>number</v>
      </c>
    </row>
    <row r="336" spans="2:3" x14ac:dyDescent="0.3">
      <c r="B336" s="4" t="str">
        <v>Division Error</v>
      </c>
      <c r="C336" s="4" t="str">
        <f t="shared" si="4"/>
        <v>not</v>
      </c>
    </row>
    <row r="337" spans="2:3" x14ac:dyDescent="0.3">
      <c r="B337" s="4">
        <v>4.5</v>
      </c>
      <c r="C337" s="4" t="str">
        <f t="shared" si="4"/>
        <v>number</v>
      </c>
    </row>
    <row r="338" spans="2:3" x14ac:dyDescent="0.3">
      <c r="B338" s="4" t="str">
        <v>Division Error</v>
      </c>
      <c r="C338" s="4" t="str">
        <f t="shared" si="4"/>
        <v>not</v>
      </c>
    </row>
    <row r="339" spans="2:3" x14ac:dyDescent="0.3">
      <c r="B339" s="4">
        <v>10</v>
      </c>
      <c r="C339" s="4" t="str">
        <f t="shared" si="4"/>
        <v>number</v>
      </c>
    </row>
    <row r="340" spans="2:3" x14ac:dyDescent="0.3">
      <c r="B340" s="4" t="str">
        <v>Division Error</v>
      </c>
      <c r="C340" s="4" t="str">
        <f t="shared" ref="C340:C367" si="5">IF(ISNUMBER(B340),"number","not")</f>
        <v>not</v>
      </c>
    </row>
    <row r="341" spans="2:3" x14ac:dyDescent="0.3">
      <c r="B341" s="4">
        <v>4.1538461538461542</v>
      </c>
      <c r="C341" s="4" t="str">
        <f t="shared" si="5"/>
        <v>number</v>
      </c>
    </row>
    <row r="342" spans="2:3" x14ac:dyDescent="0.3">
      <c r="B342" s="4" t="str">
        <v>Division Error</v>
      </c>
      <c r="C342" s="4" t="str">
        <f t="shared" si="5"/>
        <v>not</v>
      </c>
    </row>
    <row r="343" spans="2:3" x14ac:dyDescent="0.3">
      <c r="B343" s="4">
        <v>8.5</v>
      </c>
      <c r="C343" s="4" t="str">
        <f t="shared" si="5"/>
        <v>number</v>
      </c>
    </row>
    <row r="344" spans="2:3" x14ac:dyDescent="0.3">
      <c r="B344" s="4" t="str">
        <v>Division Error</v>
      </c>
      <c r="C344" s="4" t="str">
        <f t="shared" si="5"/>
        <v>not</v>
      </c>
    </row>
    <row r="345" spans="2:3" x14ac:dyDescent="0.3">
      <c r="B345" s="4">
        <v>5.333333333333333</v>
      </c>
      <c r="C345" s="4" t="str">
        <f t="shared" si="5"/>
        <v>number</v>
      </c>
    </row>
    <row r="346" spans="2:3" x14ac:dyDescent="0.3">
      <c r="B346" s="4" t="str">
        <v>Division Error</v>
      </c>
      <c r="C346" s="4" t="str">
        <f t="shared" si="5"/>
        <v>not</v>
      </c>
    </row>
    <row r="347" spans="2:3" x14ac:dyDescent="0.3">
      <c r="B347" s="4">
        <v>5.3</v>
      </c>
      <c r="C347" s="4" t="str">
        <f t="shared" si="5"/>
        <v>number</v>
      </c>
    </row>
    <row r="348" spans="2:3" x14ac:dyDescent="0.3">
      <c r="B348" s="4" t="str">
        <v>Division Error</v>
      </c>
      <c r="C348" s="4" t="str">
        <f t="shared" si="5"/>
        <v>not</v>
      </c>
    </row>
    <row r="349" spans="2:3" x14ac:dyDescent="0.3">
      <c r="B349" s="4">
        <v>5.583333333333333</v>
      </c>
      <c r="C349" s="4" t="str">
        <f t="shared" si="5"/>
        <v>number</v>
      </c>
    </row>
    <row r="350" spans="2:3" x14ac:dyDescent="0.3">
      <c r="B350" s="4" t="str">
        <v>Division Error</v>
      </c>
      <c r="C350" s="4" t="str">
        <f t="shared" si="5"/>
        <v>not</v>
      </c>
    </row>
    <row r="351" spans="2:3" x14ac:dyDescent="0.3">
      <c r="B351" s="4">
        <v>9.6</v>
      </c>
      <c r="C351" s="4" t="str">
        <f t="shared" si="5"/>
        <v>number</v>
      </c>
    </row>
    <row r="352" spans="2:3" x14ac:dyDescent="0.3">
      <c r="B352" s="4" t="str">
        <v>Division Error</v>
      </c>
      <c r="C352" s="4" t="str">
        <f t="shared" si="5"/>
        <v>not</v>
      </c>
    </row>
    <row r="353" spans="2:3" x14ac:dyDescent="0.3">
      <c r="B353" s="4">
        <v>6.9</v>
      </c>
      <c r="C353" s="4" t="str">
        <f t="shared" si="5"/>
        <v>number</v>
      </c>
    </row>
    <row r="354" spans="2:3" x14ac:dyDescent="0.3">
      <c r="B354" s="4" t="str">
        <v>Division Error</v>
      </c>
      <c r="C354" s="4" t="str">
        <f t="shared" si="5"/>
        <v>not</v>
      </c>
    </row>
    <row r="355" spans="2:3" x14ac:dyDescent="0.3">
      <c r="B355" s="4">
        <v>7.1428571428571432</v>
      </c>
      <c r="C355" s="4" t="str">
        <f t="shared" si="5"/>
        <v>number</v>
      </c>
    </row>
    <row r="356" spans="2:3" x14ac:dyDescent="0.3">
      <c r="B356" s="4" t="str">
        <v>Division Error</v>
      </c>
      <c r="C356" s="4" t="str">
        <f t="shared" si="5"/>
        <v>not</v>
      </c>
    </row>
    <row r="357" spans="2:3" x14ac:dyDescent="0.3">
      <c r="B357" s="4">
        <v>4.7692307692307692</v>
      </c>
      <c r="C357" s="4" t="str">
        <f t="shared" si="5"/>
        <v>number</v>
      </c>
    </row>
    <row r="358" spans="2:3" x14ac:dyDescent="0.3">
      <c r="B358" s="4" t="str">
        <v>Division Error</v>
      </c>
      <c r="C358" s="4" t="str">
        <f t="shared" si="5"/>
        <v>not</v>
      </c>
    </row>
    <row r="359" spans="2:3" x14ac:dyDescent="0.3">
      <c r="B359" s="4">
        <v>7.375</v>
      </c>
      <c r="C359" s="4" t="str">
        <f t="shared" si="5"/>
        <v>number</v>
      </c>
    </row>
    <row r="360" spans="2:3" x14ac:dyDescent="0.3">
      <c r="B360" s="4" t="str">
        <v>Division Error</v>
      </c>
      <c r="C360" s="4" t="str">
        <f t="shared" si="5"/>
        <v>not</v>
      </c>
    </row>
    <row r="361" spans="2:3" x14ac:dyDescent="0.3">
      <c r="B361" s="4">
        <v>13</v>
      </c>
      <c r="C361" s="4" t="str">
        <f t="shared" si="5"/>
        <v>number</v>
      </c>
    </row>
    <row r="362" spans="2:3" x14ac:dyDescent="0.3">
      <c r="B362" s="4" t="str">
        <v>Division Error</v>
      </c>
      <c r="C362" s="4" t="str">
        <f t="shared" si="5"/>
        <v>not</v>
      </c>
    </row>
    <row r="363" spans="2:3" x14ac:dyDescent="0.3">
      <c r="B363" s="4">
        <v>6.625</v>
      </c>
      <c r="C363" s="4" t="str">
        <f t="shared" si="5"/>
        <v>number</v>
      </c>
    </row>
    <row r="364" spans="2:3" x14ac:dyDescent="0.3">
      <c r="B364" s="4" t="str">
        <v>Division Error</v>
      </c>
      <c r="C364" s="4" t="str">
        <f t="shared" si="5"/>
        <v>not</v>
      </c>
    </row>
    <row r="365" spans="2:3" x14ac:dyDescent="0.3">
      <c r="B365" s="4">
        <v>5.916666666666667</v>
      </c>
      <c r="C365" s="4" t="str">
        <f t="shared" si="5"/>
        <v>number</v>
      </c>
    </row>
    <row r="366" spans="2:3" ht="15" thickBot="1" x14ac:dyDescent="0.35">
      <c r="B366" s="4" t="str">
        <v>Division Error</v>
      </c>
      <c r="C366" s="4" t="str">
        <f t="shared" si="5"/>
        <v>not</v>
      </c>
    </row>
    <row r="367" spans="2:3" x14ac:dyDescent="0.3">
      <c r="B367" s="4" t="str">
        <v>Division Error</v>
      </c>
      <c r="C367" s="4" t="str">
        <f t="shared" si="5"/>
        <v>not</v>
      </c>
    </row>
    <row r="368" spans="2:3" ht="15" thickBot="1" x14ac:dyDescent="0.35">
      <c r="B368" s="4"/>
    </row>
    <row r="369" spans="1:2" ht="15.6" thickTop="1" thickBot="1" x14ac:dyDescent="0.35">
      <c r="A369">
        <v>9</v>
      </c>
      <c r="B369" s="12" t="s">
        <v>312</v>
      </c>
    </row>
    <row r="370" spans="1:2" ht="15" thickTop="1" x14ac:dyDescent="0.3">
      <c r="B370" s="4" t="str">
        <f>IF(ISODD('Medium(10)'!D3),"odd","even")</f>
        <v>even</v>
      </c>
    </row>
    <row r="371" spans="1:2" x14ac:dyDescent="0.3">
      <c r="B371" s="4" t="str">
        <f>IF(ISODD('Medium(10)'!D4),"odd","even")</f>
        <v>odd</v>
      </c>
    </row>
    <row r="372" spans="1:2" x14ac:dyDescent="0.3">
      <c r="B372" s="4" t="str">
        <f>IF(ISODD('Medium(10)'!D5),"odd","even")</f>
        <v>odd</v>
      </c>
    </row>
    <row r="373" spans="1:2" x14ac:dyDescent="0.3">
      <c r="B373" s="4" t="str">
        <f>IF(ISODD('Medium(10)'!D6),"odd","even")</f>
        <v>even</v>
      </c>
    </row>
    <row r="374" spans="1:2" x14ac:dyDescent="0.3">
      <c r="B374" s="4" t="str">
        <f>IF(ISODD('Medium(10)'!D7),"odd","even")</f>
        <v>odd</v>
      </c>
    </row>
    <row r="375" spans="1:2" x14ac:dyDescent="0.3">
      <c r="B375" s="4" t="str">
        <f>IF(ISODD('Medium(10)'!D8),"odd","even")</f>
        <v>even</v>
      </c>
    </row>
    <row r="376" spans="1:2" x14ac:dyDescent="0.3">
      <c r="B376" s="4" t="str">
        <f>IF(ISODD('Medium(10)'!D9),"odd","even")</f>
        <v>even</v>
      </c>
    </row>
    <row r="377" spans="1:2" x14ac:dyDescent="0.3">
      <c r="B377" s="4" t="str">
        <f>IF(ISODD('Medium(10)'!D10),"odd","even")</f>
        <v>odd</v>
      </c>
    </row>
    <row r="378" spans="1:2" x14ac:dyDescent="0.3">
      <c r="B378" s="4" t="str">
        <f>IF(ISODD('Medium(10)'!D11),"odd","even")</f>
        <v>odd</v>
      </c>
    </row>
    <row r="379" spans="1:2" x14ac:dyDescent="0.3">
      <c r="B379" s="4" t="str">
        <f>IF(ISODD('Medium(10)'!D12),"odd","even")</f>
        <v>even</v>
      </c>
    </row>
    <row r="380" spans="1:2" x14ac:dyDescent="0.3">
      <c r="B380" s="4" t="str">
        <f>IF(ISODD('Medium(10)'!D13),"odd","even")</f>
        <v>even</v>
      </c>
    </row>
    <row r="381" spans="1:2" x14ac:dyDescent="0.3">
      <c r="B381" s="4" t="str">
        <f>IF(ISODD('Medium(10)'!D14),"odd","even")</f>
        <v>odd</v>
      </c>
    </row>
    <row r="382" spans="1:2" x14ac:dyDescent="0.3">
      <c r="B382" s="4" t="str">
        <f>IF(ISODD('Medium(10)'!D15),"odd","even")</f>
        <v>even</v>
      </c>
    </row>
    <row r="383" spans="1:2" x14ac:dyDescent="0.3">
      <c r="B383" s="4" t="str">
        <f>IF(ISODD('Medium(10)'!D16),"odd","even")</f>
        <v>odd</v>
      </c>
    </row>
    <row r="384" spans="1:2" x14ac:dyDescent="0.3">
      <c r="B384" s="4" t="str">
        <f>IF(ISODD('Medium(10)'!D17),"odd","even")</f>
        <v>even</v>
      </c>
    </row>
    <row r="385" spans="2:2" x14ac:dyDescent="0.3">
      <c r="B385" s="4" t="str">
        <f>IF(ISODD('Medium(10)'!D18),"odd","even")</f>
        <v>even</v>
      </c>
    </row>
    <row r="386" spans="2:2" x14ac:dyDescent="0.3">
      <c r="B386" s="4" t="str">
        <f>IF(ISODD('Medium(10)'!D19),"odd","even")</f>
        <v>even</v>
      </c>
    </row>
    <row r="387" spans="2:2" x14ac:dyDescent="0.3">
      <c r="B387" s="4" t="str">
        <f>IF(ISODD('Medium(10)'!D20),"odd","even")</f>
        <v>even</v>
      </c>
    </row>
    <row r="388" spans="2:2" x14ac:dyDescent="0.3">
      <c r="B388" s="4" t="str">
        <f>IF(ISODD('Medium(10)'!D21),"odd","even")</f>
        <v>odd</v>
      </c>
    </row>
    <row r="389" spans="2:2" x14ac:dyDescent="0.3">
      <c r="B389" s="4" t="str">
        <f>IF(ISODD('Medium(10)'!D22),"odd","even")</f>
        <v>odd</v>
      </c>
    </row>
    <row r="390" spans="2:2" x14ac:dyDescent="0.3">
      <c r="B390" s="4" t="str">
        <f>IF(ISODD('Medium(10)'!D23),"odd","even")</f>
        <v>even</v>
      </c>
    </row>
    <row r="391" spans="2:2" x14ac:dyDescent="0.3">
      <c r="B391" s="4" t="str">
        <f>IF(ISODD('Medium(10)'!D24),"odd","even")</f>
        <v>odd</v>
      </c>
    </row>
    <row r="392" spans="2:2" x14ac:dyDescent="0.3">
      <c r="B392" s="4" t="str">
        <f>IF(ISODD('Medium(10)'!D25),"odd","even")</f>
        <v>odd</v>
      </c>
    </row>
    <row r="393" spans="2:2" x14ac:dyDescent="0.3">
      <c r="B393" s="4" t="str">
        <f>IF(ISODD('Medium(10)'!D26),"odd","even")</f>
        <v>odd</v>
      </c>
    </row>
    <row r="394" spans="2:2" x14ac:dyDescent="0.3">
      <c r="B394" s="4" t="str">
        <f>IF(ISODD('Medium(10)'!D27),"odd","even")</f>
        <v>even</v>
      </c>
    </row>
    <row r="395" spans="2:2" x14ac:dyDescent="0.3">
      <c r="B395" s="4" t="str">
        <f>IF(ISODD('Medium(10)'!D28),"odd","even")</f>
        <v>even</v>
      </c>
    </row>
    <row r="396" spans="2:2" x14ac:dyDescent="0.3">
      <c r="B396" s="4" t="str">
        <f>IF(ISODD('Medium(10)'!D29),"odd","even")</f>
        <v>even</v>
      </c>
    </row>
    <row r="397" spans="2:2" x14ac:dyDescent="0.3">
      <c r="B397" s="4" t="str">
        <f>IF(ISODD('Medium(10)'!D30),"odd","even")</f>
        <v>even</v>
      </c>
    </row>
    <row r="398" spans="2:2" x14ac:dyDescent="0.3">
      <c r="B398" s="4" t="str">
        <f>IF(ISODD('Medium(10)'!D31),"odd","even")</f>
        <v>odd</v>
      </c>
    </row>
    <row r="399" spans="2:2" x14ac:dyDescent="0.3">
      <c r="B399" s="4" t="str">
        <f>IF(ISODD('Medium(10)'!D32),"odd","even")</f>
        <v>even</v>
      </c>
    </row>
    <row r="400" spans="2:2" x14ac:dyDescent="0.3">
      <c r="B400" s="4" t="str">
        <f>IF(ISODD('Medium(10)'!D33),"odd","even")</f>
        <v>odd</v>
      </c>
    </row>
    <row r="401" spans="2:2" x14ac:dyDescent="0.3">
      <c r="B401" s="4" t="str">
        <f>IF(ISODD('Medium(10)'!D34),"odd","even")</f>
        <v>even</v>
      </c>
    </row>
    <row r="402" spans="2:2" x14ac:dyDescent="0.3">
      <c r="B402" s="4" t="str">
        <f>IF(ISODD('Medium(10)'!D35),"odd","even")</f>
        <v>odd</v>
      </c>
    </row>
    <row r="403" spans="2:2" x14ac:dyDescent="0.3">
      <c r="B403" s="4" t="str">
        <f>IF(ISODD('Medium(10)'!D36),"odd","even")</f>
        <v>odd</v>
      </c>
    </row>
    <row r="404" spans="2:2" x14ac:dyDescent="0.3">
      <c r="B404" s="4" t="str">
        <f>IF(ISODD('Medium(10)'!D37),"odd","even")</f>
        <v>even</v>
      </c>
    </row>
    <row r="405" spans="2:2" x14ac:dyDescent="0.3">
      <c r="B405" s="4" t="str">
        <f>IF(ISODD('Medium(10)'!D38),"odd","even")</f>
        <v>odd</v>
      </c>
    </row>
    <row r="406" spans="2:2" x14ac:dyDescent="0.3">
      <c r="B406" s="4" t="str">
        <f>IF(ISODD('Medium(10)'!D39),"odd","even")</f>
        <v>odd</v>
      </c>
    </row>
    <row r="407" spans="2:2" x14ac:dyDescent="0.3">
      <c r="B407" s="4" t="str">
        <f>IF(ISODD('Medium(10)'!D40),"odd","even")</f>
        <v>odd</v>
      </c>
    </row>
    <row r="408" spans="2:2" x14ac:dyDescent="0.3">
      <c r="B408" s="4" t="str">
        <f>IF(ISODD('Medium(10)'!D41),"odd","even")</f>
        <v>even</v>
      </c>
    </row>
    <row r="409" spans="2:2" x14ac:dyDescent="0.3">
      <c r="B409" s="4" t="str">
        <f>IF(ISODD('Medium(10)'!D42),"odd","even")</f>
        <v>even</v>
      </c>
    </row>
    <row r="410" spans="2:2" x14ac:dyDescent="0.3">
      <c r="B410" s="4" t="str">
        <f>IF(ISODD('Medium(10)'!D43),"odd","even")</f>
        <v>odd</v>
      </c>
    </row>
    <row r="411" spans="2:2" x14ac:dyDescent="0.3">
      <c r="B411" s="4" t="str">
        <f>IF(ISODD('Medium(10)'!D44),"odd","even")</f>
        <v>odd</v>
      </c>
    </row>
    <row r="412" spans="2:2" x14ac:dyDescent="0.3">
      <c r="B412" s="4" t="str">
        <f>IF(ISODD('Medium(10)'!D45),"odd","even")</f>
        <v>even</v>
      </c>
    </row>
    <row r="413" spans="2:2" x14ac:dyDescent="0.3">
      <c r="B413" s="4" t="str">
        <f>IF(ISODD('Medium(10)'!D46),"odd","even")</f>
        <v>even</v>
      </c>
    </row>
    <row r="414" spans="2:2" x14ac:dyDescent="0.3">
      <c r="B414" s="4" t="str">
        <f>IF(ISODD('Medium(10)'!D47),"odd","even")</f>
        <v>odd</v>
      </c>
    </row>
    <row r="415" spans="2:2" x14ac:dyDescent="0.3">
      <c r="B415" s="4" t="str">
        <f>IF(ISODD('Medium(10)'!D48),"odd","even")</f>
        <v>even</v>
      </c>
    </row>
    <row r="416" spans="2:2" x14ac:dyDescent="0.3">
      <c r="B416" s="4" t="str">
        <f>IF(ISODD('Medium(10)'!D49),"odd","even")</f>
        <v>odd</v>
      </c>
    </row>
    <row r="417" spans="2:2" x14ac:dyDescent="0.3">
      <c r="B417" s="4" t="str">
        <f>IF(ISODD('Medium(10)'!D50),"odd","even")</f>
        <v>odd</v>
      </c>
    </row>
    <row r="418" spans="2:2" x14ac:dyDescent="0.3">
      <c r="B418" s="4" t="str">
        <f>IF(ISODD('Medium(10)'!D51),"odd","even")</f>
        <v>even</v>
      </c>
    </row>
    <row r="419" spans="2:2" x14ac:dyDescent="0.3">
      <c r="B419" s="4" t="str">
        <f>IF(ISODD('Medium(10)'!D52),"odd","even")</f>
        <v>even</v>
      </c>
    </row>
    <row r="420" spans="2:2" x14ac:dyDescent="0.3">
      <c r="B420" s="4" t="str">
        <f>IF(ISODD('Medium(10)'!D53),"odd","even")</f>
        <v>odd</v>
      </c>
    </row>
    <row r="421" spans="2:2" x14ac:dyDescent="0.3">
      <c r="B421" s="4" t="str">
        <f>IF(ISODD('Medium(10)'!D54),"odd","even")</f>
        <v>even</v>
      </c>
    </row>
    <row r="422" spans="2:2" x14ac:dyDescent="0.3">
      <c r="B422" s="4" t="str">
        <f>IF(ISODD('Medium(10)'!D55),"odd","even")</f>
        <v>odd</v>
      </c>
    </row>
    <row r="423" spans="2:2" x14ac:dyDescent="0.3">
      <c r="B423" s="4" t="str">
        <f>IF(ISODD('Medium(10)'!D56),"odd","even")</f>
        <v>odd</v>
      </c>
    </row>
    <row r="424" spans="2:2" x14ac:dyDescent="0.3">
      <c r="B424" s="4" t="str">
        <f>IF(ISODD('Medium(10)'!D57),"odd","even")</f>
        <v>even</v>
      </c>
    </row>
    <row r="425" spans="2:2" x14ac:dyDescent="0.3">
      <c r="B425" s="4" t="str">
        <f>IF(ISODD('Medium(10)'!D58),"odd","even")</f>
        <v>even</v>
      </c>
    </row>
    <row r="426" spans="2:2" x14ac:dyDescent="0.3">
      <c r="B426" s="4" t="str">
        <f>IF(ISODD('Medium(10)'!D59),"odd","even")</f>
        <v>odd</v>
      </c>
    </row>
    <row r="427" spans="2:2" x14ac:dyDescent="0.3">
      <c r="B427" s="4" t="str">
        <f>IF(ISODD('Medium(10)'!D60),"odd","even")</f>
        <v>odd</v>
      </c>
    </row>
    <row r="428" spans="2:2" x14ac:dyDescent="0.3">
      <c r="B428" s="4" t="str">
        <f>IF(ISODD('Medium(10)'!D61),"odd","even")</f>
        <v>even</v>
      </c>
    </row>
    <row r="429" spans="2:2" x14ac:dyDescent="0.3">
      <c r="B429" s="4" t="str">
        <f>IF(ISODD('Medium(10)'!D62),"odd","even")</f>
        <v>even</v>
      </c>
    </row>
    <row r="430" spans="2:2" x14ac:dyDescent="0.3">
      <c r="B430" s="4" t="str">
        <f>IF(ISODD('Medium(10)'!D63),"odd","even")</f>
        <v>even</v>
      </c>
    </row>
    <row r="431" spans="2:2" x14ac:dyDescent="0.3">
      <c r="B431" s="4" t="str">
        <f>IF(ISODD('Medium(10)'!D64),"odd","even")</f>
        <v>odd</v>
      </c>
    </row>
    <row r="432" spans="2:2" x14ac:dyDescent="0.3">
      <c r="B432" s="4" t="str">
        <f>IF(ISODD('Medium(10)'!D65),"odd","even")</f>
        <v>odd</v>
      </c>
    </row>
    <row r="433" spans="2:2" x14ac:dyDescent="0.3">
      <c r="B433" s="4" t="str">
        <f>IF(ISODD('Medium(10)'!D66),"odd","even")</f>
        <v>odd</v>
      </c>
    </row>
    <row r="434" spans="2:2" x14ac:dyDescent="0.3">
      <c r="B434" s="4" t="str">
        <f>IF(ISODD('Medium(10)'!D67),"odd","even")</f>
        <v>even</v>
      </c>
    </row>
    <row r="435" spans="2:2" x14ac:dyDescent="0.3">
      <c r="B435" s="4" t="str">
        <f>IF(ISODD('Medium(10)'!D68),"odd","even")</f>
        <v>odd</v>
      </c>
    </row>
    <row r="436" spans="2:2" x14ac:dyDescent="0.3">
      <c r="B436" s="4" t="str">
        <f>IF(ISODD('Medium(10)'!D69),"odd","even")</f>
        <v>even</v>
      </c>
    </row>
    <row r="437" spans="2:2" x14ac:dyDescent="0.3">
      <c r="B437" s="4" t="str">
        <f>IF(ISODD('Medium(10)'!D70),"odd","even")</f>
        <v>even</v>
      </c>
    </row>
    <row r="438" spans="2:2" x14ac:dyDescent="0.3">
      <c r="B438" s="4" t="str">
        <f>IF(ISODD('Medium(10)'!D71),"odd","even")</f>
        <v>odd</v>
      </c>
    </row>
    <row r="439" spans="2:2" x14ac:dyDescent="0.3">
      <c r="B439" s="4" t="str">
        <f>IF(ISODD('Medium(10)'!D72),"odd","even")</f>
        <v>odd</v>
      </c>
    </row>
    <row r="440" spans="2:2" x14ac:dyDescent="0.3">
      <c r="B440" s="4" t="str">
        <f>IF(ISODD('Medium(10)'!D73),"odd","even")</f>
        <v>even</v>
      </c>
    </row>
    <row r="441" spans="2:2" x14ac:dyDescent="0.3">
      <c r="B441" s="4" t="str">
        <f>IF(ISODD('Medium(10)'!D74),"odd","even")</f>
        <v>odd</v>
      </c>
    </row>
    <row r="442" spans="2:2" x14ac:dyDescent="0.3">
      <c r="B442" s="4" t="str">
        <f>IF(ISODD('Medium(10)'!D75),"odd","even")</f>
        <v>odd</v>
      </c>
    </row>
    <row r="443" spans="2:2" x14ac:dyDescent="0.3">
      <c r="B443" s="4" t="str">
        <f>IF(ISODD('Medium(10)'!D76),"odd","even")</f>
        <v>odd</v>
      </c>
    </row>
    <row r="444" spans="2:2" x14ac:dyDescent="0.3">
      <c r="B444" s="4" t="str">
        <f>IF(ISODD('Medium(10)'!D77),"odd","even")</f>
        <v>odd</v>
      </c>
    </row>
    <row r="445" spans="2:2" x14ac:dyDescent="0.3">
      <c r="B445" s="4" t="str">
        <f>IF(ISODD('Medium(10)'!D78),"odd","even")</f>
        <v>even</v>
      </c>
    </row>
    <row r="446" spans="2:2" x14ac:dyDescent="0.3">
      <c r="B446" s="4" t="str">
        <f>IF(ISODD('Medium(10)'!D79),"odd","even")</f>
        <v>even</v>
      </c>
    </row>
    <row r="447" spans="2:2" x14ac:dyDescent="0.3">
      <c r="B447" s="4" t="str">
        <f>IF(ISODD('Medium(10)'!D80),"odd","even")</f>
        <v>even</v>
      </c>
    </row>
    <row r="448" spans="2:2" x14ac:dyDescent="0.3">
      <c r="B448" s="4" t="str">
        <f>IF(ISODD('Medium(10)'!D81),"odd","even")</f>
        <v>odd</v>
      </c>
    </row>
    <row r="449" spans="2:2" x14ac:dyDescent="0.3">
      <c r="B449" s="4" t="str">
        <f>IF(ISODD('Medium(10)'!D82),"odd","even")</f>
        <v>even</v>
      </c>
    </row>
    <row r="450" spans="2:2" x14ac:dyDescent="0.3">
      <c r="B450" s="4" t="str">
        <f>IF(ISODD('Medium(10)'!D83),"odd","even")</f>
        <v>even</v>
      </c>
    </row>
    <row r="451" spans="2:2" x14ac:dyDescent="0.3">
      <c r="B451" s="4" t="str">
        <f>IF(ISODD('Medium(10)'!D84),"odd","even")</f>
        <v>odd</v>
      </c>
    </row>
    <row r="452" spans="2:2" x14ac:dyDescent="0.3">
      <c r="B452" s="4" t="str">
        <f>IF(ISODD('Medium(10)'!D85),"odd","even")</f>
        <v>odd</v>
      </c>
    </row>
    <row r="453" spans="2:2" x14ac:dyDescent="0.3">
      <c r="B453" s="4" t="str">
        <f>IF(ISODD('Medium(10)'!D86),"odd","even")</f>
        <v>even</v>
      </c>
    </row>
    <row r="454" spans="2:2" x14ac:dyDescent="0.3">
      <c r="B454" s="4" t="str">
        <f>IF(ISODD('Medium(10)'!D87),"odd","even")</f>
        <v>odd</v>
      </c>
    </row>
    <row r="455" spans="2:2" x14ac:dyDescent="0.3">
      <c r="B455" s="4" t="str">
        <f>IF(ISODD('Medium(10)'!D88),"odd","even")</f>
        <v>even</v>
      </c>
    </row>
    <row r="456" spans="2:2" x14ac:dyDescent="0.3">
      <c r="B456" s="4" t="str">
        <f>IF(ISODD('Medium(10)'!D89),"odd","even")</f>
        <v>even</v>
      </c>
    </row>
    <row r="457" spans="2:2" x14ac:dyDescent="0.3">
      <c r="B457" s="4" t="str">
        <f>IF(ISODD('Medium(10)'!D90),"odd","even")</f>
        <v>odd</v>
      </c>
    </row>
    <row r="458" spans="2:2" x14ac:dyDescent="0.3">
      <c r="B458" s="4" t="str">
        <f>IF(ISODD('Medium(10)'!D91),"odd","even")</f>
        <v>odd</v>
      </c>
    </row>
    <row r="459" spans="2:2" x14ac:dyDescent="0.3">
      <c r="B459" s="4" t="str">
        <f>IF(ISODD('Medium(10)'!D92),"odd","even")</f>
        <v>even</v>
      </c>
    </row>
    <row r="460" spans="2:2" x14ac:dyDescent="0.3">
      <c r="B460" s="4" t="str">
        <f>IF(ISODD('Medium(10)'!D93),"odd","even")</f>
        <v>even</v>
      </c>
    </row>
    <row r="461" spans="2:2" x14ac:dyDescent="0.3">
      <c r="B461" s="4" t="str">
        <f>IF(ISODD('Medium(10)'!D94),"odd","even")</f>
        <v>odd</v>
      </c>
    </row>
    <row r="462" spans="2:2" x14ac:dyDescent="0.3">
      <c r="B462" s="4" t="str">
        <f>IF(ISODD('Medium(10)'!D95),"odd","even")</f>
        <v>even</v>
      </c>
    </row>
    <row r="463" spans="2:2" x14ac:dyDescent="0.3">
      <c r="B463" s="4" t="str">
        <f>IF(ISODD('Medium(10)'!D96),"odd","even")</f>
        <v>odd</v>
      </c>
    </row>
    <row r="464" spans="2:2" x14ac:dyDescent="0.3">
      <c r="B464" s="4" t="str">
        <f>IF(ISODD('Medium(10)'!D97),"odd","even")</f>
        <v>even</v>
      </c>
    </row>
    <row r="465" spans="2:2" x14ac:dyDescent="0.3">
      <c r="B465" s="4" t="str">
        <f>IF(ISODD('Medium(10)'!D98),"odd","even")</f>
        <v>even</v>
      </c>
    </row>
    <row r="466" spans="2:2" x14ac:dyDescent="0.3">
      <c r="B466" s="4" t="str">
        <f>IF(ISODD('Medium(10)'!D99),"odd","even")</f>
        <v>even</v>
      </c>
    </row>
    <row r="467" spans="2:2" x14ac:dyDescent="0.3">
      <c r="B467" s="4" t="str">
        <f>IF(ISODD('Medium(10)'!D100),"odd","even")</f>
        <v>even</v>
      </c>
    </row>
    <row r="468" spans="2:2" x14ac:dyDescent="0.3">
      <c r="B468" s="4" t="str">
        <f>IF(ISODD('Medium(10)'!D101),"odd","even")</f>
        <v>odd</v>
      </c>
    </row>
    <row r="469" spans="2:2" x14ac:dyDescent="0.3">
      <c r="B469" s="4" t="str">
        <f>IF(ISODD('Medium(10)'!D102),"odd","even")</f>
        <v>odd</v>
      </c>
    </row>
    <row r="470" spans="2:2" x14ac:dyDescent="0.3">
      <c r="B470" s="4" t="str">
        <f>IF(ISODD('Medium(10)'!D103),"odd","even")</f>
        <v>even</v>
      </c>
    </row>
    <row r="471" spans="2:2" x14ac:dyDescent="0.3">
      <c r="B471" s="4" t="str">
        <f>IF(ISODD('Medium(10)'!D104),"odd","even")</f>
        <v>odd</v>
      </c>
    </row>
    <row r="472" spans="2:2" x14ac:dyDescent="0.3">
      <c r="B472" s="4" t="str">
        <f>IF(ISODD('Medium(10)'!D105),"odd","even")</f>
        <v>odd</v>
      </c>
    </row>
    <row r="473" spans="2:2" x14ac:dyDescent="0.3">
      <c r="B473" s="4" t="str">
        <f>IF(ISODD('Medium(10)'!D106),"odd","even")</f>
        <v>odd</v>
      </c>
    </row>
    <row r="474" spans="2:2" x14ac:dyDescent="0.3">
      <c r="B474" s="4" t="str">
        <f>IF(ISODD('Medium(10)'!D107),"odd","even")</f>
        <v>even</v>
      </c>
    </row>
    <row r="475" spans="2:2" x14ac:dyDescent="0.3">
      <c r="B475" s="4" t="str">
        <f>IF(ISODD('Medium(10)'!D108),"odd","even")</f>
        <v>even</v>
      </c>
    </row>
    <row r="476" spans="2:2" x14ac:dyDescent="0.3">
      <c r="B476" s="4" t="str">
        <f>IF(ISODD('Medium(10)'!D109),"odd","even")</f>
        <v>even</v>
      </c>
    </row>
    <row r="477" spans="2:2" x14ac:dyDescent="0.3">
      <c r="B477" s="4" t="str">
        <f>IF(ISODD('Medium(10)'!D110),"odd","even")</f>
        <v>even</v>
      </c>
    </row>
    <row r="478" spans="2:2" x14ac:dyDescent="0.3">
      <c r="B478" s="4" t="str">
        <f>IF(ISODD('Medium(10)'!D111),"odd","even")</f>
        <v>odd</v>
      </c>
    </row>
    <row r="479" spans="2:2" x14ac:dyDescent="0.3">
      <c r="B479" s="4" t="str">
        <f>IF(ISODD('Medium(10)'!D112),"odd","even")</f>
        <v>even</v>
      </c>
    </row>
    <row r="480" spans="2:2" x14ac:dyDescent="0.3">
      <c r="B480" s="4" t="str">
        <f>IF(ISODD('Medium(10)'!D113),"odd","even")</f>
        <v>odd</v>
      </c>
    </row>
    <row r="481" spans="2:2" x14ac:dyDescent="0.3">
      <c r="B481" s="4" t="str">
        <f>IF(ISODD('Medium(10)'!D114),"odd","even")</f>
        <v>even</v>
      </c>
    </row>
    <row r="482" spans="2:2" x14ac:dyDescent="0.3">
      <c r="B482" s="4" t="str">
        <f>IF(ISODD('Medium(10)'!D115),"odd","even")</f>
        <v>odd</v>
      </c>
    </row>
    <row r="483" spans="2:2" x14ac:dyDescent="0.3">
      <c r="B483" s="4" t="str">
        <f>IF(ISODD('Medium(10)'!D116),"odd","even")</f>
        <v>odd</v>
      </c>
    </row>
    <row r="484" spans="2:2" x14ac:dyDescent="0.3">
      <c r="B484" s="4" t="str">
        <f>IF(ISODD('Medium(10)'!D117),"odd","even")</f>
        <v>even</v>
      </c>
    </row>
    <row r="485" spans="2:2" x14ac:dyDescent="0.3">
      <c r="B485" s="4" t="str">
        <f>IF(ISODD('Medium(10)'!D118),"odd","even")</f>
        <v>odd</v>
      </c>
    </row>
    <row r="486" spans="2:2" x14ac:dyDescent="0.3">
      <c r="B486" s="4" t="str">
        <f>IF(ISODD('Medium(10)'!D119),"odd","even")</f>
        <v>odd</v>
      </c>
    </row>
    <row r="487" spans="2:2" x14ac:dyDescent="0.3">
      <c r="B487" s="4" t="str">
        <f>IF(ISODD('Medium(10)'!D120),"odd","even")</f>
        <v>odd</v>
      </c>
    </row>
    <row r="488" spans="2:2" x14ac:dyDescent="0.3">
      <c r="B488" s="4" t="str">
        <f>IF(ISODD('Medium(10)'!D121),"odd","even")</f>
        <v>even</v>
      </c>
    </row>
    <row r="489" spans="2:2" x14ac:dyDescent="0.3">
      <c r="B489" s="4" t="str">
        <f>IF(ISODD('Medium(10)'!D122),"odd","even")</f>
        <v>even</v>
      </c>
    </row>
    <row r="490" spans="2:2" x14ac:dyDescent="0.3">
      <c r="B490" s="4" t="str">
        <f>IF(ISODD('Medium(10)'!D123),"odd","even")</f>
        <v>odd</v>
      </c>
    </row>
    <row r="491" spans="2:2" x14ac:dyDescent="0.3">
      <c r="B491" s="4" t="str">
        <f>IF(ISODD('Medium(10)'!D124),"odd","even")</f>
        <v>odd</v>
      </c>
    </row>
    <row r="492" spans="2:2" x14ac:dyDescent="0.3">
      <c r="B492" s="4" t="str">
        <f>IF(ISODD('Medium(10)'!D125),"odd","even")</f>
        <v>even</v>
      </c>
    </row>
    <row r="493" spans="2:2" x14ac:dyDescent="0.3">
      <c r="B493" s="4" t="str">
        <f>IF(ISODD('Medium(10)'!D126),"odd","even")</f>
        <v>even</v>
      </c>
    </row>
    <row r="494" spans="2:2" x14ac:dyDescent="0.3">
      <c r="B494" s="4" t="str">
        <f>IF(ISODD('Medium(10)'!D127),"odd","even")</f>
        <v>odd</v>
      </c>
    </row>
    <row r="495" spans="2:2" x14ac:dyDescent="0.3">
      <c r="B495" s="4" t="str">
        <f>IF(ISODD('Medium(10)'!D128),"odd","even")</f>
        <v>even</v>
      </c>
    </row>
    <row r="496" spans="2:2" x14ac:dyDescent="0.3">
      <c r="B496" s="4" t="str">
        <f>IF(ISODD('Medium(10)'!D129),"odd","even")</f>
        <v>odd</v>
      </c>
    </row>
    <row r="497" spans="2:2" x14ac:dyDescent="0.3">
      <c r="B497" s="4" t="str">
        <f>IF(ISODD('Medium(10)'!D130),"odd","even")</f>
        <v>odd</v>
      </c>
    </row>
    <row r="498" spans="2:2" x14ac:dyDescent="0.3">
      <c r="B498" s="4" t="str">
        <f>IF(ISODD('Medium(10)'!D131),"odd","even")</f>
        <v>even</v>
      </c>
    </row>
    <row r="499" spans="2:2" x14ac:dyDescent="0.3">
      <c r="B499" s="4" t="str">
        <f>IF(ISODD('Medium(10)'!D132),"odd","even")</f>
        <v>even</v>
      </c>
    </row>
    <row r="500" spans="2:2" x14ac:dyDescent="0.3">
      <c r="B500" s="4" t="str">
        <f>IF(ISODD('Medium(10)'!D133),"odd","even")</f>
        <v>odd</v>
      </c>
    </row>
    <row r="501" spans="2:2" x14ac:dyDescent="0.3">
      <c r="B501" s="4" t="str">
        <f>IF(ISODD('Medium(10)'!D134),"odd","even")</f>
        <v>even</v>
      </c>
    </row>
    <row r="502" spans="2:2" x14ac:dyDescent="0.3">
      <c r="B502" s="4" t="str">
        <f>IF(ISODD('Medium(10)'!D135),"odd","even")</f>
        <v>odd</v>
      </c>
    </row>
    <row r="503" spans="2:2" x14ac:dyDescent="0.3">
      <c r="B503" s="4" t="str">
        <f>IF(ISODD('Medium(10)'!D136),"odd","even")</f>
        <v>odd</v>
      </c>
    </row>
    <row r="504" spans="2:2" x14ac:dyDescent="0.3">
      <c r="B504" s="4" t="str">
        <f>IF(ISODD('Medium(10)'!D137),"odd","even")</f>
        <v>even</v>
      </c>
    </row>
    <row r="505" spans="2:2" x14ac:dyDescent="0.3">
      <c r="B505" s="4" t="str">
        <f>IF(ISODD('Medium(10)'!D138),"odd","even")</f>
        <v>even</v>
      </c>
    </row>
    <row r="506" spans="2:2" x14ac:dyDescent="0.3">
      <c r="B506" s="4" t="str">
        <f>IF(ISODD('Medium(10)'!D139),"odd","even")</f>
        <v>odd</v>
      </c>
    </row>
    <row r="507" spans="2:2" x14ac:dyDescent="0.3">
      <c r="B507" s="4" t="str">
        <f>IF(ISODD('Medium(10)'!D140),"odd","even")</f>
        <v>odd</v>
      </c>
    </row>
    <row r="508" spans="2:2" x14ac:dyDescent="0.3">
      <c r="B508" s="4" t="str">
        <f>IF(ISODD('Medium(10)'!D141),"odd","even")</f>
        <v>even</v>
      </c>
    </row>
    <row r="509" spans="2:2" x14ac:dyDescent="0.3">
      <c r="B509" s="4" t="str">
        <f>IF(ISODD('Medium(10)'!D142),"odd","even")</f>
        <v>even</v>
      </c>
    </row>
    <row r="510" spans="2:2" x14ac:dyDescent="0.3">
      <c r="B510" s="4" t="str">
        <f>IF(ISODD('Medium(10)'!D143),"odd","even")</f>
        <v>even</v>
      </c>
    </row>
    <row r="511" spans="2:2" x14ac:dyDescent="0.3">
      <c r="B511" s="4" t="str">
        <f>IF(ISODD('Medium(10)'!D144),"odd","even")</f>
        <v>odd</v>
      </c>
    </row>
    <row r="512" spans="2:2" x14ac:dyDescent="0.3">
      <c r="B512" s="4" t="str">
        <f>IF(ISODD('Medium(10)'!D145),"odd","even")</f>
        <v>odd</v>
      </c>
    </row>
    <row r="513" spans="2:2" x14ac:dyDescent="0.3">
      <c r="B513" s="4" t="str">
        <f>IF(ISODD('Medium(10)'!D146),"odd","even")</f>
        <v>odd</v>
      </c>
    </row>
    <row r="514" spans="2:2" x14ac:dyDescent="0.3">
      <c r="B514" s="4" t="str">
        <f>IF(ISODD('Medium(10)'!D147),"odd","even")</f>
        <v>even</v>
      </c>
    </row>
    <row r="515" spans="2:2" x14ac:dyDescent="0.3">
      <c r="B515" s="4" t="str">
        <f>IF(ISODD('Medium(10)'!D148),"odd","even")</f>
        <v>odd</v>
      </c>
    </row>
    <row r="516" spans="2:2" x14ac:dyDescent="0.3">
      <c r="B516" s="4" t="str">
        <f>IF(ISODD('Medium(10)'!D149),"odd","even")</f>
        <v>even</v>
      </c>
    </row>
    <row r="517" spans="2:2" x14ac:dyDescent="0.3">
      <c r="B517" s="4" t="str">
        <f>IF(ISODD('Medium(10)'!D150),"odd","even")</f>
        <v>even</v>
      </c>
    </row>
    <row r="518" spans="2:2" x14ac:dyDescent="0.3">
      <c r="B518" s="4" t="str">
        <f>IF(ISODD('Medium(10)'!D151),"odd","even")</f>
        <v>odd</v>
      </c>
    </row>
    <row r="519" spans="2:2" x14ac:dyDescent="0.3">
      <c r="B519" s="4" t="str">
        <f>IF(ISODD('Medium(10)'!D152),"odd","even")</f>
        <v>odd</v>
      </c>
    </row>
    <row r="520" spans="2:2" x14ac:dyDescent="0.3">
      <c r="B520" s="4" t="str">
        <f>IF(ISODD('Medium(10)'!D153),"odd","even")</f>
        <v>even</v>
      </c>
    </row>
    <row r="521" spans="2:2" x14ac:dyDescent="0.3">
      <c r="B521" s="4" t="str">
        <f>IF(ISODD('Medium(10)'!D154),"odd","even")</f>
        <v>odd</v>
      </c>
    </row>
    <row r="522" spans="2:2" x14ac:dyDescent="0.3">
      <c r="B522" s="4" t="str">
        <f>IF(ISODD('Medium(10)'!D155),"odd","even")</f>
        <v>odd</v>
      </c>
    </row>
    <row r="523" spans="2:2" x14ac:dyDescent="0.3">
      <c r="B523" s="4" t="str">
        <f>IF(ISODD('Medium(10)'!D156),"odd","even")</f>
        <v>odd</v>
      </c>
    </row>
    <row r="524" spans="2:2" x14ac:dyDescent="0.3">
      <c r="B524" s="4" t="str">
        <f>IF(ISODD('Medium(10)'!D157),"odd","even")</f>
        <v>odd</v>
      </c>
    </row>
    <row r="525" spans="2:2" x14ac:dyDescent="0.3">
      <c r="B525" s="4" t="str">
        <f>IF(ISODD('Medium(10)'!D158),"odd","even")</f>
        <v>even</v>
      </c>
    </row>
    <row r="526" spans="2:2" x14ac:dyDescent="0.3">
      <c r="B526" s="4" t="str">
        <f>IF(ISODD('Medium(10)'!D159),"odd","even")</f>
        <v>even</v>
      </c>
    </row>
    <row r="527" spans="2:2" x14ac:dyDescent="0.3">
      <c r="B527" s="4" t="str">
        <f>IF(ISODD('Medium(10)'!D160),"odd","even")</f>
        <v>even</v>
      </c>
    </row>
    <row r="528" spans="2:2" x14ac:dyDescent="0.3">
      <c r="B528" s="4" t="str">
        <f>IF(ISODD('Medium(10)'!D161),"odd","even")</f>
        <v>odd</v>
      </c>
    </row>
    <row r="529" spans="2:2" x14ac:dyDescent="0.3">
      <c r="B529" s="4" t="str">
        <f>IF(ISODD('Medium(10)'!D162),"odd","even")</f>
        <v>even</v>
      </c>
    </row>
    <row r="530" spans="2:2" x14ac:dyDescent="0.3">
      <c r="B530" s="4" t="str">
        <f>IF(ISODD('Medium(10)'!D163),"odd","even")</f>
        <v>even</v>
      </c>
    </row>
    <row r="531" spans="2:2" x14ac:dyDescent="0.3">
      <c r="B531" s="4" t="str">
        <f>IF(ISODD('Medium(10)'!D164),"odd","even")</f>
        <v>odd</v>
      </c>
    </row>
    <row r="532" spans="2:2" x14ac:dyDescent="0.3">
      <c r="B532" s="4" t="str">
        <f>IF(ISODD('Medium(10)'!D165),"odd","even")</f>
        <v>odd</v>
      </c>
    </row>
    <row r="533" spans="2:2" x14ac:dyDescent="0.3">
      <c r="B533" s="4" t="str">
        <f>IF(ISODD('Medium(10)'!D166),"odd","even")</f>
        <v>even</v>
      </c>
    </row>
    <row r="534" spans="2:2" x14ac:dyDescent="0.3">
      <c r="B534" s="4" t="str">
        <f>IF(ISODD('Medium(10)'!D167),"odd","even")</f>
        <v>odd</v>
      </c>
    </row>
    <row r="535" spans="2:2" x14ac:dyDescent="0.3">
      <c r="B535" s="4" t="str">
        <f>IF(ISODD('Medium(10)'!D168),"odd","even")</f>
        <v>even</v>
      </c>
    </row>
    <row r="536" spans="2:2" x14ac:dyDescent="0.3">
      <c r="B536" s="4" t="str">
        <f>IF(ISODD('Medium(10)'!D169),"odd","even")</f>
        <v>even</v>
      </c>
    </row>
    <row r="537" spans="2:2" x14ac:dyDescent="0.3">
      <c r="B537" s="4" t="str">
        <f>IF(ISODD('Medium(10)'!D170),"odd","even")</f>
        <v>odd</v>
      </c>
    </row>
    <row r="538" spans="2:2" x14ac:dyDescent="0.3">
      <c r="B538" s="4" t="str">
        <f>IF(ISODD('Medium(10)'!D171),"odd","even")</f>
        <v>odd</v>
      </c>
    </row>
    <row r="539" spans="2:2" x14ac:dyDescent="0.3">
      <c r="B539" s="4" t="str">
        <f>IF(ISODD('Medium(10)'!D172),"odd","even")</f>
        <v>even</v>
      </c>
    </row>
    <row r="540" spans="2:2" x14ac:dyDescent="0.3">
      <c r="B540" s="4" t="str">
        <f>IF(ISODD('Medium(10)'!D173),"odd","even")</f>
        <v>even</v>
      </c>
    </row>
    <row r="541" spans="2:2" x14ac:dyDescent="0.3">
      <c r="B541" s="4" t="str">
        <f>IF(ISODD('Medium(10)'!D174),"odd","even")</f>
        <v>odd</v>
      </c>
    </row>
    <row r="542" spans="2:2" x14ac:dyDescent="0.3">
      <c r="B542" s="4" t="str">
        <f>IF(ISODD('Medium(10)'!D175),"odd","even")</f>
        <v>even</v>
      </c>
    </row>
    <row r="543" spans="2:2" x14ac:dyDescent="0.3">
      <c r="B543" s="4" t="str">
        <f>IF(ISODD('Medium(10)'!D176),"odd","even")</f>
        <v>odd</v>
      </c>
    </row>
    <row r="544" spans="2:2" x14ac:dyDescent="0.3">
      <c r="B544" s="4" t="str">
        <f>IF(ISODD('Medium(10)'!D177),"odd","even")</f>
        <v>even</v>
      </c>
    </row>
    <row r="545" spans="2:2" x14ac:dyDescent="0.3">
      <c r="B545" s="4" t="str">
        <f>IF(ISODD('Medium(10)'!D178),"odd","even")</f>
        <v>even</v>
      </c>
    </row>
    <row r="546" spans="2:2" x14ac:dyDescent="0.3">
      <c r="B546" s="4" t="str">
        <f>IF(ISODD('Medium(10)'!D179),"odd","even")</f>
        <v>even</v>
      </c>
    </row>
    <row r="547" spans="2:2" x14ac:dyDescent="0.3">
      <c r="B547" s="4" t="str">
        <f>IF(ISODD('Medium(10)'!D180),"odd","even")</f>
        <v>even</v>
      </c>
    </row>
    <row r="548" spans="2:2" x14ac:dyDescent="0.3">
      <c r="B548" s="4" t="str">
        <f>IF(ISODD('Medium(10)'!D181),"odd","even")</f>
        <v>odd</v>
      </c>
    </row>
    <row r="549" spans="2:2" x14ac:dyDescent="0.3">
      <c r="B549" s="4" t="str">
        <f>IF(ISODD('Medium(10)'!D182),"odd","even")</f>
        <v>odd</v>
      </c>
    </row>
    <row r="550" spans="2:2" x14ac:dyDescent="0.3">
      <c r="B550" s="4" t="str">
        <f>IF(ISODD('Medium(10)'!D183),"odd","even")</f>
        <v>even</v>
      </c>
    </row>
    <row r="551" spans="2:2" x14ac:dyDescent="0.3">
      <c r="B551" s="4" t="str">
        <f>IF(ISODD('Medium(10)'!D184),"odd","even")</f>
        <v>odd</v>
      </c>
    </row>
    <row r="552" spans="2:2" x14ac:dyDescent="0.3">
      <c r="B552" s="4" t="str">
        <f>IF(ISODD('Medium(10)'!D185),"odd","even")</f>
        <v>odd</v>
      </c>
    </row>
    <row r="553" spans="2:2" x14ac:dyDescent="0.3">
      <c r="B553" s="4" t="str">
        <f>IF(ISODD('Medium(10)'!D186),"odd","even")</f>
        <v>odd</v>
      </c>
    </row>
    <row r="554" spans="2:2" x14ac:dyDescent="0.3">
      <c r="B554" s="4" t="str">
        <f>IF(ISODD('Medium(10)'!D187),"odd","even")</f>
        <v>even</v>
      </c>
    </row>
    <row r="555" spans="2:2" x14ac:dyDescent="0.3">
      <c r="B555" s="4" t="str">
        <f>IF(ISODD('Medium(10)'!D188),"odd","even")</f>
        <v>even</v>
      </c>
    </row>
    <row r="556" spans="2:2" x14ac:dyDescent="0.3">
      <c r="B556" s="4" t="str">
        <f>IF(ISODD('Medium(10)'!D189),"odd","even")</f>
        <v>even</v>
      </c>
    </row>
    <row r="557" spans="2:2" x14ac:dyDescent="0.3">
      <c r="B557" s="4" t="str">
        <f>IF(ISODD('Medium(10)'!D190),"odd","even")</f>
        <v>even</v>
      </c>
    </row>
    <row r="558" spans="2:2" x14ac:dyDescent="0.3">
      <c r="B558" s="4" t="str">
        <f>IF(ISODD('Medium(10)'!D191),"odd","even")</f>
        <v>odd</v>
      </c>
    </row>
    <row r="559" spans="2:2" x14ac:dyDescent="0.3">
      <c r="B559" s="4" t="str">
        <f>IF(ISODD('Medium(10)'!D192),"odd","even")</f>
        <v>even</v>
      </c>
    </row>
    <row r="560" spans="2:2" x14ac:dyDescent="0.3">
      <c r="B560" s="4" t="str">
        <f>IF(ISODD('Medium(10)'!D193),"odd","even")</f>
        <v>odd</v>
      </c>
    </row>
    <row r="561" spans="2:2" x14ac:dyDescent="0.3">
      <c r="B561" s="4" t="str">
        <f>IF(ISODD('Medium(10)'!D194),"odd","even")</f>
        <v>even</v>
      </c>
    </row>
    <row r="562" spans="2:2" x14ac:dyDescent="0.3">
      <c r="B562" s="4" t="str">
        <f>IF(ISODD('Medium(10)'!D195),"odd","even")</f>
        <v>odd</v>
      </c>
    </row>
    <row r="563" spans="2:2" x14ac:dyDescent="0.3">
      <c r="B563" s="4" t="str">
        <f>IF(ISODD('Medium(10)'!D196),"odd","even")</f>
        <v>odd</v>
      </c>
    </row>
    <row r="564" spans="2:2" x14ac:dyDescent="0.3">
      <c r="B564" s="4" t="str">
        <f>IF(ISODD('Medium(10)'!D197),"odd","even")</f>
        <v>even</v>
      </c>
    </row>
    <row r="565" spans="2:2" x14ac:dyDescent="0.3">
      <c r="B565" s="4" t="str">
        <f>IF(ISODD('Medium(10)'!D198),"odd","even")</f>
        <v>odd</v>
      </c>
    </row>
    <row r="566" spans="2:2" x14ac:dyDescent="0.3">
      <c r="B566" s="4" t="str">
        <f>IF(ISODD('Medium(10)'!D199),"odd","even")</f>
        <v>odd</v>
      </c>
    </row>
    <row r="567" spans="2:2" x14ac:dyDescent="0.3">
      <c r="B567" s="4" t="str">
        <f>IF(ISODD('Medium(10)'!D200),"odd","even")</f>
        <v>odd</v>
      </c>
    </row>
    <row r="568" spans="2:2" x14ac:dyDescent="0.3">
      <c r="B568" s="4" t="str">
        <f>IF(ISODD('Medium(10)'!D201),"odd","even")</f>
        <v>even</v>
      </c>
    </row>
    <row r="569" spans="2:2" x14ac:dyDescent="0.3">
      <c r="B569" s="4" t="str">
        <f>IF(ISODD('Medium(10)'!D202),"odd","even")</f>
        <v>even</v>
      </c>
    </row>
    <row r="570" spans="2:2" x14ac:dyDescent="0.3">
      <c r="B570" s="4" t="str">
        <f>IF(ISODD('Medium(10)'!D203),"odd","even")</f>
        <v>odd</v>
      </c>
    </row>
    <row r="571" spans="2:2" x14ac:dyDescent="0.3">
      <c r="B571" s="4" t="str">
        <f>IF(ISODD('Medium(10)'!D204),"odd","even")</f>
        <v>odd</v>
      </c>
    </row>
    <row r="572" spans="2:2" x14ac:dyDescent="0.3">
      <c r="B572" s="4" t="str">
        <f>IF(ISODD('Medium(10)'!D205),"odd","even")</f>
        <v>even</v>
      </c>
    </row>
    <row r="573" spans="2:2" x14ac:dyDescent="0.3">
      <c r="B573" s="4" t="str">
        <f>IF(ISODD('Medium(10)'!D206),"odd","even")</f>
        <v>even</v>
      </c>
    </row>
    <row r="574" spans="2:2" x14ac:dyDescent="0.3">
      <c r="B574" s="4" t="str">
        <f>IF(ISODD('Medium(10)'!D207),"odd","even")</f>
        <v>odd</v>
      </c>
    </row>
    <row r="575" spans="2:2" x14ac:dyDescent="0.3">
      <c r="B575" s="4" t="str">
        <f>IF(ISODD('Medium(10)'!D208),"odd","even")</f>
        <v>even</v>
      </c>
    </row>
    <row r="576" spans="2:2" x14ac:dyDescent="0.3">
      <c r="B576" s="4" t="str">
        <f>IF(ISODD('Medium(10)'!D209),"odd","even")</f>
        <v>odd</v>
      </c>
    </row>
    <row r="577" spans="2:2" x14ac:dyDescent="0.3">
      <c r="B577" s="4" t="str">
        <f>IF(ISODD('Medium(10)'!D210),"odd","even")</f>
        <v>odd</v>
      </c>
    </row>
    <row r="578" spans="2:2" x14ac:dyDescent="0.3">
      <c r="B578" s="4" t="str">
        <f>IF(ISODD('Medium(10)'!D211),"odd","even")</f>
        <v>even</v>
      </c>
    </row>
    <row r="579" spans="2:2" x14ac:dyDescent="0.3">
      <c r="B579" s="4" t="str">
        <f>IF(ISODD('Medium(10)'!D212),"odd","even")</f>
        <v>even</v>
      </c>
    </row>
    <row r="580" spans="2:2" x14ac:dyDescent="0.3">
      <c r="B580" s="4" t="str">
        <f>IF(ISODD('Medium(10)'!D213),"odd","even")</f>
        <v>odd</v>
      </c>
    </row>
    <row r="581" spans="2:2" x14ac:dyDescent="0.3">
      <c r="B581" s="4" t="str">
        <f>IF(ISODD('Medium(10)'!D214),"odd","even")</f>
        <v>even</v>
      </c>
    </row>
    <row r="582" spans="2:2" x14ac:dyDescent="0.3">
      <c r="B582" s="4" t="str">
        <f>IF(ISODD('Medium(10)'!D215),"odd","even")</f>
        <v>odd</v>
      </c>
    </row>
    <row r="583" spans="2:2" x14ac:dyDescent="0.3">
      <c r="B583" s="4" t="str">
        <f>IF(ISODD('Medium(10)'!D216),"odd","even")</f>
        <v>odd</v>
      </c>
    </row>
    <row r="584" spans="2:2" x14ac:dyDescent="0.3">
      <c r="B584" s="4" t="str">
        <f>IF(ISODD('Medium(10)'!D217),"odd","even")</f>
        <v>even</v>
      </c>
    </row>
    <row r="585" spans="2:2" x14ac:dyDescent="0.3">
      <c r="B585" s="4" t="str">
        <f>IF(ISODD('Medium(10)'!D218),"odd","even")</f>
        <v>even</v>
      </c>
    </row>
    <row r="586" spans="2:2" x14ac:dyDescent="0.3">
      <c r="B586" s="4" t="str">
        <f>IF(ISODD('Medium(10)'!D219),"odd","even")</f>
        <v>odd</v>
      </c>
    </row>
    <row r="587" spans="2:2" x14ac:dyDescent="0.3">
      <c r="B587" s="4" t="str">
        <f>IF(ISODD('Medium(10)'!D220),"odd","even")</f>
        <v>odd</v>
      </c>
    </row>
    <row r="588" spans="2:2" x14ac:dyDescent="0.3">
      <c r="B588" s="4" t="str">
        <f>IF(ISODD('Medium(10)'!D221),"odd","even")</f>
        <v>even</v>
      </c>
    </row>
    <row r="589" spans="2:2" x14ac:dyDescent="0.3">
      <c r="B589" s="4" t="str">
        <f>IF(ISODD('Medium(10)'!D222),"odd","even")</f>
        <v>even</v>
      </c>
    </row>
    <row r="590" spans="2:2" x14ac:dyDescent="0.3">
      <c r="B590" s="4" t="str">
        <f>IF(ISODD('Medium(10)'!D223),"odd","even")</f>
        <v>even</v>
      </c>
    </row>
    <row r="591" spans="2:2" x14ac:dyDescent="0.3">
      <c r="B591" s="4" t="str">
        <f>IF(ISODD('Medium(10)'!D224),"odd","even")</f>
        <v>odd</v>
      </c>
    </row>
    <row r="592" spans="2:2" x14ac:dyDescent="0.3">
      <c r="B592" s="4" t="str">
        <f>IF(ISODD('Medium(10)'!D225),"odd","even")</f>
        <v>odd</v>
      </c>
    </row>
    <row r="593" spans="2:2" x14ac:dyDescent="0.3">
      <c r="B593" s="4" t="str">
        <f>IF(ISODD('Medium(10)'!D226),"odd","even")</f>
        <v>odd</v>
      </c>
    </row>
    <row r="594" spans="2:2" x14ac:dyDescent="0.3">
      <c r="B594" s="4" t="str">
        <f>IF(ISODD('Medium(10)'!D227),"odd","even")</f>
        <v>even</v>
      </c>
    </row>
    <row r="595" spans="2:2" x14ac:dyDescent="0.3">
      <c r="B595" s="4" t="str">
        <f>IF(ISODD('Medium(10)'!D228),"odd","even")</f>
        <v>odd</v>
      </c>
    </row>
    <row r="596" spans="2:2" x14ac:dyDescent="0.3">
      <c r="B596" s="4" t="str">
        <f>IF(ISODD('Medium(10)'!D229),"odd","even")</f>
        <v>even</v>
      </c>
    </row>
    <row r="597" spans="2:2" x14ac:dyDescent="0.3">
      <c r="B597" s="4" t="str">
        <f>IF(ISODD('Medium(10)'!D230),"odd","even")</f>
        <v>even</v>
      </c>
    </row>
    <row r="598" spans="2:2" x14ac:dyDescent="0.3">
      <c r="B598" s="4" t="str">
        <f>IF(ISODD('Medium(10)'!D231),"odd","even")</f>
        <v>odd</v>
      </c>
    </row>
    <row r="599" spans="2:2" x14ac:dyDescent="0.3">
      <c r="B599" s="4" t="str">
        <f>IF(ISODD('Medium(10)'!D232),"odd","even")</f>
        <v>odd</v>
      </c>
    </row>
    <row r="600" spans="2:2" x14ac:dyDescent="0.3">
      <c r="B600" s="4" t="str">
        <f>IF(ISODD('Medium(10)'!D233),"odd","even")</f>
        <v>even</v>
      </c>
    </row>
    <row r="601" spans="2:2" x14ac:dyDescent="0.3">
      <c r="B601" s="4" t="str">
        <f>IF(ISODD('Medium(10)'!D234),"odd","even")</f>
        <v>odd</v>
      </c>
    </row>
    <row r="602" spans="2:2" x14ac:dyDescent="0.3">
      <c r="B602" s="4" t="str">
        <f>IF(ISODD('Medium(10)'!D235),"odd","even")</f>
        <v>odd</v>
      </c>
    </row>
    <row r="603" spans="2:2" x14ac:dyDescent="0.3">
      <c r="B603" s="4" t="str">
        <f>IF(ISODD('Medium(10)'!D236),"odd","even")</f>
        <v>odd</v>
      </c>
    </row>
    <row r="604" spans="2:2" x14ac:dyDescent="0.3">
      <c r="B604" s="4" t="str">
        <f>IF(ISODD('Medium(10)'!D237),"odd","even")</f>
        <v>odd</v>
      </c>
    </row>
    <row r="605" spans="2:2" x14ac:dyDescent="0.3">
      <c r="B605" s="4" t="str">
        <f>IF(ISODD('Medium(10)'!D238),"odd","even")</f>
        <v>even</v>
      </c>
    </row>
    <row r="606" spans="2:2" x14ac:dyDescent="0.3">
      <c r="B606" s="4" t="str">
        <f>IF(ISODD('Medium(10)'!D239),"odd","even")</f>
        <v>even</v>
      </c>
    </row>
    <row r="607" spans="2:2" x14ac:dyDescent="0.3">
      <c r="B607" s="4" t="str">
        <f>IF(ISODD('Medium(10)'!D240),"odd","even")</f>
        <v>even</v>
      </c>
    </row>
    <row r="608" spans="2:2" x14ac:dyDescent="0.3">
      <c r="B608" s="4" t="str">
        <f>IF(ISODD('Medium(10)'!D241),"odd","even")</f>
        <v>odd</v>
      </c>
    </row>
    <row r="609" spans="2:2" x14ac:dyDescent="0.3">
      <c r="B609" s="4" t="str">
        <f>IF(ISODD('Medium(10)'!D242),"odd","even")</f>
        <v>even</v>
      </c>
    </row>
    <row r="610" spans="2:2" x14ac:dyDescent="0.3">
      <c r="B610" s="4" t="str">
        <f>IF(ISODD('Medium(10)'!D243),"odd","even")</f>
        <v>even</v>
      </c>
    </row>
    <row r="611" spans="2:2" x14ac:dyDescent="0.3">
      <c r="B611" s="4" t="str">
        <f>IF(ISODD('Medium(10)'!D244),"odd","even")</f>
        <v>odd</v>
      </c>
    </row>
    <row r="612" spans="2:2" x14ac:dyDescent="0.3">
      <c r="B612" s="4" t="str">
        <f>IF(ISODD('Medium(10)'!D245),"odd","even")</f>
        <v>odd</v>
      </c>
    </row>
    <row r="613" spans="2:2" x14ac:dyDescent="0.3">
      <c r="B613" s="4" t="str">
        <f>IF(ISODD('Medium(10)'!D246),"odd","even")</f>
        <v>even</v>
      </c>
    </row>
    <row r="614" spans="2:2" x14ac:dyDescent="0.3">
      <c r="B614" s="4" t="str">
        <f>IF(ISODD('Medium(10)'!D247),"odd","even")</f>
        <v>odd</v>
      </c>
    </row>
    <row r="615" spans="2:2" x14ac:dyDescent="0.3">
      <c r="B615" s="4" t="str">
        <f>IF(ISODD('Medium(10)'!D248),"odd","even")</f>
        <v>even</v>
      </c>
    </row>
    <row r="616" spans="2:2" x14ac:dyDescent="0.3">
      <c r="B616" s="4" t="str">
        <f>IF(ISODD('Medium(10)'!D249),"odd","even")</f>
        <v>even</v>
      </c>
    </row>
    <row r="617" spans="2:2" x14ac:dyDescent="0.3">
      <c r="B617" s="4" t="str">
        <f>IF(ISODD('Medium(10)'!D250),"odd","even")</f>
        <v>odd</v>
      </c>
    </row>
    <row r="618" spans="2:2" x14ac:dyDescent="0.3">
      <c r="B618" s="4" t="str">
        <f>IF(ISODD('Medium(10)'!D251),"odd","even")</f>
        <v>odd</v>
      </c>
    </row>
    <row r="619" spans="2:2" x14ac:dyDescent="0.3">
      <c r="B619" s="4" t="str">
        <f>IF(ISODD('Medium(10)'!D252),"odd","even")</f>
        <v>even</v>
      </c>
    </row>
    <row r="620" spans="2:2" x14ac:dyDescent="0.3">
      <c r="B620" s="4" t="str">
        <f>IF(ISODD('Medium(10)'!D253),"odd","even")</f>
        <v>even</v>
      </c>
    </row>
    <row r="621" spans="2:2" x14ac:dyDescent="0.3">
      <c r="B621" s="4" t="str">
        <f>IF(ISODD('Medium(10)'!D254),"odd","even")</f>
        <v>odd</v>
      </c>
    </row>
    <row r="622" spans="2:2" x14ac:dyDescent="0.3">
      <c r="B622" s="4" t="str">
        <f>IF(ISODD('Medium(10)'!D255),"odd","even")</f>
        <v>even</v>
      </c>
    </row>
    <row r="623" spans="2:2" x14ac:dyDescent="0.3">
      <c r="B623" s="4" t="str">
        <f>IF(ISODD('Medium(10)'!D256),"odd","even")</f>
        <v>odd</v>
      </c>
    </row>
    <row r="624" spans="2:2" x14ac:dyDescent="0.3">
      <c r="B624" s="4" t="str">
        <f>IF(ISODD('Medium(10)'!D257),"odd","even")</f>
        <v>even</v>
      </c>
    </row>
    <row r="625" spans="2:2" x14ac:dyDescent="0.3">
      <c r="B625" s="4" t="str">
        <f>IF(ISODD('Medium(10)'!D258),"odd","even")</f>
        <v>even</v>
      </c>
    </row>
    <row r="626" spans="2:2" x14ac:dyDescent="0.3">
      <c r="B626" s="4" t="str">
        <f>IF(ISODD('Medium(10)'!D259),"odd","even")</f>
        <v>even</v>
      </c>
    </row>
    <row r="627" spans="2:2" x14ac:dyDescent="0.3">
      <c r="B627" s="4" t="str">
        <f>IF(ISODD('Medium(10)'!D260),"odd","even")</f>
        <v>even</v>
      </c>
    </row>
    <row r="628" spans="2:2" x14ac:dyDescent="0.3">
      <c r="B628" s="4" t="str">
        <f>IF(ISODD('Medium(10)'!D261),"odd","even")</f>
        <v>odd</v>
      </c>
    </row>
    <row r="629" spans="2:2" x14ac:dyDescent="0.3">
      <c r="B629" s="4" t="str">
        <f>IF(ISODD('Medium(10)'!D262),"odd","even")</f>
        <v>odd</v>
      </c>
    </row>
    <row r="630" spans="2:2" x14ac:dyDescent="0.3">
      <c r="B630" s="4" t="str">
        <f>IF(ISODD('Medium(10)'!D263),"odd","even")</f>
        <v>even</v>
      </c>
    </row>
    <row r="631" spans="2:2" x14ac:dyDescent="0.3">
      <c r="B631" s="4" t="str">
        <f>IF(ISODD('Medium(10)'!D264),"odd","even")</f>
        <v>odd</v>
      </c>
    </row>
    <row r="632" spans="2:2" x14ac:dyDescent="0.3">
      <c r="B632" s="4" t="str">
        <f>IF(ISODD('Medium(10)'!D265),"odd","even")</f>
        <v>odd</v>
      </c>
    </row>
    <row r="633" spans="2:2" x14ac:dyDescent="0.3">
      <c r="B633" s="4" t="str">
        <f>IF(ISODD('Medium(10)'!D266),"odd","even")</f>
        <v>odd</v>
      </c>
    </row>
    <row r="634" spans="2:2" x14ac:dyDescent="0.3">
      <c r="B634" s="4" t="str">
        <f>IF(ISODD('Medium(10)'!D267),"odd","even")</f>
        <v>even</v>
      </c>
    </row>
    <row r="635" spans="2:2" x14ac:dyDescent="0.3">
      <c r="B635" s="4" t="str">
        <f>IF(ISODD('Medium(10)'!D268),"odd","even")</f>
        <v>even</v>
      </c>
    </row>
    <row r="636" spans="2:2" x14ac:dyDescent="0.3">
      <c r="B636" s="4" t="str">
        <f>IF(ISODD('Medium(10)'!D269),"odd","even")</f>
        <v>even</v>
      </c>
    </row>
    <row r="637" spans="2:2" x14ac:dyDescent="0.3">
      <c r="B637" s="4" t="str">
        <f>IF(ISODD('Medium(10)'!D270),"odd","even")</f>
        <v>even</v>
      </c>
    </row>
    <row r="638" spans="2:2" x14ac:dyDescent="0.3">
      <c r="B638" s="4" t="str">
        <f>IF(ISODD('Medium(10)'!D271),"odd","even")</f>
        <v>odd</v>
      </c>
    </row>
    <row r="639" spans="2:2" x14ac:dyDescent="0.3">
      <c r="B639" s="4" t="str">
        <f>IF(ISODD('Medium(10)'!D272),"odd","even")</f>
        <v>even</v>
      </c>
    </row>
    <row r="640" spans="2:2" x14ac:dyDescent="0.3">
      <c r="B640" s="4" t="str">
        <f>IF(ISODD('Medium(10)'!D273),"odd","even")</f>
        <v>odd</v>
      </c>
    </row>
    <row r="641" spans="2:2" x14ac:dyDescent="0.3">
      <c r="B641" s="4" t="str">
        <f>IF(ISODD('Medium(10)'!D274),"odd","even")</f>
        <v>even</v>
      </c>
    </row>
    <row r="642" spans="2:2" x14ac:dyDescent="0.3">
      <c r="B642" s="4" t="str">
        <f>IF(ISODD('Medium(10)'!D275),"odd","even")</f>
        <v>odd</v>
      </c>
    </row>
    <row r="643" spans="2:2" x14ac:dyDescent="0.3">
      <c r="B643" s="4" t="str">
        <f>IF(ISODD('Medium(10)'!D276),"odd","even")</f>
        <v>odd</v>
      </c>
    </row>
    <row r="644" spans="2:2" x14ac:dyDescent="0.3">
      <c r="B644" s="4" t="str">
        <f>IF(ISODD('Medium(10)'!D277),"odd","even")</f>
        <v>even</v>
      </c>
    </row>
    <row r="645" spans="2:2" x14ac:dyDescent="0.3">
      <c r="B645" s="4" t="str">
        <f>IF(ISODD('Medium(10)'!D278),"odd","even")</f>
        <v>odd</v>
      </c>
    </row>
    <row r="646" spans="2:2" x14ac:dyDescent="0.3">
      <c r="B646" s="4" t="str">
        <f>IF(ISODD('Medium(10)'!D279),"odd","even")</f>
        <v>odd</v>
      </c>
    </row>
    <row r="647" spans="2:2" x14ac:dyDescent="0.3">
      <c r="B647" s="4" t="str">
        <f>IF(ISODD('Medium(10)'!D280),"odd","even")</f>
        <v>odd</v>
      </c>
    </row>
    <row r="648" spans="2:2" x14ac:dyDescent="0.3">
      <c r="B648" s="4" t="str">
        <f>IF(ISODD('Medium(10)'!D281),"odd","even")</f>
        <v>even</v>
      </c>
    </row>
    <row r="649" spans="2:2" x14ac:dyDescent="0.3">
      <c r="B649" s="4" t="str">
        <f>IF(ISODD('Medium(10)'!D282),"odd","even")</f>
        <v>even</v>
      </c>
    </row>
    <row r="650" spans="2:2" x14ac:dyDescent="0.3">
      <c r="B650" s="4" t="str">
        <f>IF(ISODD('Medium(10)'!D283),"odd","even")</f>
        <v>odd</v>
      </c>
    </row>
    <row r="651" spans="2:2" x14ac:dyDescent="0.3">
      <c r="B651" s="4" t="str">
        <f>IF(ISODD('Medium(10)'!D284),"odd","even")</f>
        <v>odd</v>
      </c>
    </row>
    <row r="652" spans="2:2" x14ac:dyDescent="0.3">
      <c r="B652" s="4" t="str">
        <f>IF(ISODD('Medium(10)'!D285),"odd","even")</f>
        <v>even</v>
      </c>
    </row>
    <row r="653" spans="2:2" x14ac:dyDescent="0.3">
      <c r="B653" s="4" t="str">
        <f>IF(ISODD('Medium(10)'!D286),"odd","even")</f>
        <v>even</v>
      </c>
    </row>
    <row r="654" spans="2:2" x14ac:dyDescent="0.3">
      <c r="B654" s="4" t="str">
        <f>IF(ISODD('Medium(10)'!D287),"odd","even")</f>
        <v>odd</v>
      </c>
    </row>
    <row r="655" spans="2:2" x14ac:dyDescent="0.3">
      <c r="B655" s="4" t="str">
        <f>IF(ISODD('Medium(10)'!D288),"odd","even")</f>
        <v>even</v>
      </c>
    </row>
    <row r="656" spans="2:2" x14ac:dyDescent="0.3">
      <c r="B656" s="4" t="str">
        <f>IF(ISODD('Medium(10)'!D289),"odd","even")</f>
        <v>odd</v>
      </c>
    </row>
    <row r="657" spans="2:2" x14ac:dyDescent="0.3">
      <c r="B657" s="4" t="str">
        <f>IF(ISODD('Medium(10)'!D290),"odd","even")</f>
        <v>odd</v>
      </c>
    </row>
    <row r="658" spans="2:2" x14ac:dyDescent="0.3">
      <c r="B658" s="4" t="str">
        <f>IF(ISODD('Medium(10)'!D291),"odd","even")</f>
        <v>even</v>
      </c>
    </row>
    <row r="659" spans="2:2" x14ac:dyDescent="0.3">
      <c r="B659" s="4" t="str">
        <f>IF(ISODD('Medium(10)'!D292),"odd","even")</f>
        <v>even</v>
      </c>
    </row>
    <row r="660" spans="2:2" x14ac:dyDescent="0.3">
      <c r="B660" s="4" t="str">
        <f>IF(ISODD('Medium(10)'!D293),"odd","even")</f>
        <v>odd</v>
      </c>
    </row>
    <row r="661" spans="2:2" x14ac:dyDescent="0.3">
      <c r="B661" s="4" t="str">
        <f>IF(ISODD('Medium(10)'!D294),"odd","even")</f>
        <v>even</v>
      </c>
    </row>
    <row r="662" spans="2:2" x14ac:dyDescent="0.3">
      <c r="B662" s="4" t="str">
        <f>IF(ISODD('Medium(10)'!D295),"odd","even")</f>
        <v>odd</v>
      </c>
    </row>
    <row r="663" spans="2:2" x14ac:dyDescent="0.3">
      <c r="B663" s="4" t="str">
        <f>IF(ISODD('Medium(10)'!D296),"odd","even")</f>
        <v>odd</v>
      </c>
    </row>
    <row r="664" spans="2:2" x14ac:dyDescent="0.3">
      <c r="B664" s="4" t="str">
        <f>IF(ISODD('Medium(10)'!D297),"odd","even")</f>
        <v>even</v>
      </c>
    </row>
    <row r="665" spans="2:2" x14ac:dyDescent="0.3">
      <c r="B665" s="4" t="str">
        <f>IF(ISODD('Medium(10)'!D298),"odd","even")</f>
        <v>even</v>
      </c>
    </row>
    <row r="666" spans="2:2" x14ac:dyDescent="0.3">
      <c r="B666" s="4" t="str">
        <f>IF(ISODD('Medium(10)'!D299),"odd","even")</f>
        <v>odd</v>
      </c>
    </row>
    <row r="667" spans="2:2" x14ac:dyDescent="0.3">
      <c r="B667" s="4" t="str">
        <f>IF(ISODD('Medium(10)'!D300),"odd","even")</f>
        <v>odd</v>
      </c>
    </row>
    <row r="668" spans="2:2" x14ac:dyDescent="0.3">
      <c r="B668" s="4" t="str">
        <f>IF(ISODD('Medium(10)'!D301),"odd","even")</f>
        <v>even</v>
      </c>
    </row>
    <row r="669" spans="2:2" x14ac:dyDescent="0.3">
      <c r="B669" s="4" t="str">
        <f>IF(ISODD('Medium(10)'!D302),"odd","even")</f>
        <v>even</v>
      </c>
    </row>
    <row r="670" spans="2:2" x14ac:dyDescent="0.3">
      <c r="B670" s="4" t="str">
        <f>IF(ISODD('Medium(10)'!D303),"odd","even")</f>
        <v>even</v>
      </c>
    </row>
    <row r="671" spans="2:2" x14ac:dyDescent="0.3">
      <c r="B671" s="4" t="str">
        <f>IF(ISODD('Medium(10)'!D304),"odd","even")</f>
        <v>odd</v>
      </c>
    </row>
    <row r="672" spans="2:2" x14ac:dyDescent="0.3">
      <c r="B672" s="4" t="str">
        <f>IF(ISODD('Medium(10)'!D305),"odd","even")</f>
        <v>even</v>
      </c>
    </row>
    <row r="673" spans="2:2" x14ac:dyDescent="0.3">
      <c r="B673" s="4" t="str">
        <f>IF(ISODD('Medium(10)'!D306),"odd","even")</f>
        <v>odd</v>
      </c>
    </row>
    <row r="674" spans="2:2" x14ac:dyDescent="0.3">
      <c r="B674" s="4" t="str">
        <f>IF(ISODD('Medium(10)'!D307),"odd","even")</f>
        <v>even</v>
      </c>
    </row>
    <row r="675" spans="2:2" x14ac:dyDescent="0.3">
      <c r="B675" s="4" t="str">
        <f>IF(ISODD('Medium(10)'!D308),"odd","even")</f>
        <v>even</v>
      </c>
    </row>
    <row r="676" spans="2:2" x14ac:dyDescent="0.3">
      <c r="B676" s="4" t="str">
        <f>IF(ISODD('Medium(10)'!D309),"odd","even")</f>
        <v>odd</v>
      </c>
    </row>
    <row r="677" spans="2:2" x14ac:dyDescent="0.3">
      <c r="B677" s="4" t="str">
        <f>IF(ISODD('Medium(10)'!D310),"odd","even")</f>
        <v>odd</v>
      </c>
    </row>
    <row r="678" spans="2:2" x14ac:dyDescent="0.3">
      <c r="B678" s="4" t="str">
        <f>IF(ISODD('Medium(10)'!D311),"odd","even")</f>
        <v>even</v>
      </c>
    </row>
    <row r="679" spans="2:2" x14ac:dyDescent="0.3">
      <c r="B679" s="4" t="str">
        <f>IF(ISODD('Medium(10)'!D312),"odd","even")</f>
        <v>odd</v>
      </c>
    </row>
    <row r="680" spans="2:2" x14ac:dyDescent="0.3">
      <c r="B680" s="4" t="str">
        <f>IF(ISODD('Medium(10)'!D313),"odd","even")</f>
        <v>even</v>
      </c>
    </row>
    <row r="681" spans="2:2" x14ac:dyDescent="0.3">
      <c r="B681" s="4" t="str">
        <f>IF(ISODD('Medium(10)'!D314),"odd","even")</f>
        <v>even</v>
      </c>
    </row>
    <row r="682" spans="2:2" x14ac:dyDescent="0.3">
      <c r="B682" s="4" t="str">
        <f>IF(ISODD('Medium(10)'!D315),"odd","even")</f>
        <v>odd</v>
      </c>
    </row>
    <row r="683" spans="2:2" x14ac:dyDescent="0.3">
      <c r="B683" s="4" t="str">
        <f>IF(ISODD('Medium(10)'!D316),"odd","even")</f>
        <v>odd</v>
      </c>
    </row>
    <row r="684" spans="2:2" x14ac:dyDescent="0.3">
      <c r="B684" s="4" t="str">
        <f>IF(ISODD('Medium(10)'!D317),"odd","even")</f>
        <v>even</v>
      </c>
    </row>
    <row r="685" spans="2:2" x14ac:dyDescent="0.3">
      <c r="B685" s="4" t="str">
        <f>IF(ISODD('Medium(10)'!D318),"odd","even")</f>
        <v>even</v>
      </c>
    </row>
    <row r="686" spans="2:2" x14ac:dyDescent="0.3">
      <c r="B686" s="4" t="str">
        <f>IF(ISODD('Medium(10)'!D319),"odd","even")</f>
        <v>odd</v>
      </c>
    </row>
    <row r="687" spans="2:2" x14ac:dyDescent="0.3">
      <c r="B687" s="4" t="str">
        <f>IF(ISODD('Medium(10)'!D320),"odd","even")</f>
        <v>even</v>
      </c>
    </row>
    <row r="688" spans="2:2" x14ac:dyDescent="0.3">
      <c r="B688" s="4" t="str">
        <f>IF(ISODD('Medium(10)'!D321),"odd","even")</f>
        <v>odd</v>
      </c>
    </row>
    <row r="689" spans="2:2" x14ac:dyDescent="0.3">
      <c r="B689" s="4" t="str">
        <f>IF(ISODD('Medium(10)'!D322),"odd","even")</f>
        <v>even</v>
      </c>
    </row>
    <row r="690" spans="2:2" x14ac:dyDescent="0.3">
      <c r="B690" s="4" t="str">
        <f>IF(ISODD('Medium(10)'!D323),"odd","even")</f>
        <v>even</v>
      </c>
    </row>
    <row r="691" spans="2:2" x14ac:dyDescent="0.3">
      <c r="B691" s="4" t="str">
        <f>IF(ISODD('Medium(10)'!D324),"odd","even")</f>
        <v>even</v>
      </c>
    </row>
    <row r="692" spans="2:2" x14ac:dyDescent="0.3">
      <c r="B692" s="4" t="str">
        <f>IF(ISODD('Medium(10)'!D325),"odd","even")</f>
        <v>even</v>
      </c>
    </row>
    <row r="693" spans="2:2" x14ac:dyDescent="0.3">
      <c r="B693" s="4" t="str">
        <f>IF(ISODD('Medium(10)'!D326),"odd","even")</f>
        <v>odd</v>
      </c>
    </row>
    <row r="694" spans="2:2" x14ac:dyDescent="0.3">
      <c r="B694" s="4" t="str">
        <f>IF(ISODD('Medium(10)'!D327),"odd","even")</f>
        <v>odd</v>
      </c>
    </row>
    <row r="695" spans="2:2" x14ac:dyDescent="0.3">
      <c r="B695" s="4" t="str">
        <f>IF(ISODD('Medium(10)'!D328),"odd","even")</f>
        <v>even</v>
      </c>
    </row>
    <row r="696" spans="2:2" x14ac:dyDescent="0.3">
      <c r="B696" s="4" t="str">
        <f>IF(ISODD('Medium(10)'!D329),"odd","even")</f>
        <v>odd</v>
      </c>
    </row>
    <row r="697" spans="2:2" x14ac:dyDescent="0.3">
      <c r="B697" s="4" t="str">
        <f>IF(ISODD('Medium(10)'!D330),"odd","even")</f>
        <v>odd</v>
      </c>
    </row>
    <row r="698" spans="2:2" x14ac:dyDescent="0.3">
      <c r="B698" s="4" t="str">
        <f>IF(ISODD('Medium(10)'!D331),"odd","even")</f>
        <v>odd</v>
      </c>
    </row>
    <row r="699" spans="2:2" x14ac:dyDescent="0.3">
      <c r="B699" s="4" t="str">
        <f>IF(ISODD('Medium(10)'!D332),"odd","even")</f>
        <v>even</v>
      </c>
    </row>
    <row r="700" spans="2:2" x14ac:dyDescent="0.3">
      <c r="B700" s="4" t="str">
        <f>IF(ISODD('Medium(10)'!D333),"odd","even")</f>
        <v>even</v>
      </c>
    </row>
    <row r="701" spans="2:2" x14ac:dyDescent="0.3">
      <c r="B701" s="4" t="str">
        <f>IF(ISODD('Medium(10)'!D334),"odd","even")</f>
        <v>even</v>
      </c>
    </row>
    <row r="702" spans="2:2" x14ac:dyDescent="0.3">
      <c r="B702" s="4" t="str">
        <f>IF(ISODD('Medium(10)'!D335),"odd","even")</f>
        <v>even</v>
      </c>
    </row>
    <row r="703" spans="2:2" x14ac:dyDescent="0.3">
      <c r="B703" s="4" t="str">
        <f>IF(ISODD('Medium(10)'!D336),"odd","even")</f>
        <v>odd</v>
      </c>
    </row>
    <row r="704" spans="2:2" x14ac:dyDescent="0.3">
      <c r="B704" s="4" t="str">
        <f>IF(ISODD('Medium(10)'!D337),"odd","even")</f>
        <v>even</v>
      </c>
    </row>
    <row r="705" spans="2:2" x14ac:dyDescent="0.3">
      <c r="B705" s="4" t="str">
        <f>IF(ISODD('Medium(10)'!D338),"odd","even")</f>
        <v>odd</v>
      </c>
    </row>
    <row r="706" spans="2:2" x14ac:dyDescent="0.3">
      <c r="B706" s="4" t="str">
        <f>IF(ISODD('Medium(10)'!D339),"odd","even")</f>
        <v>even</v>
      </c>
    </row>
    <row r="707" spans="2:2" x14ac:dyDescent="0.3">
      <c r="B707" s="4" t="str">
        <f>IF(ISODD('Medium(10)'!D340),"odd","even")</f>
        <v>odd</v>
      </c>
    </row>
    <row r="708" spans="2:2" x14ac:dyDescent="0.3">
      <c r="B708" s="4" t="str">
        <f>IF(ISODD('Medium(10)'!D341),"odd","even")</f>
        <v>odd</v>
      </c>
    </row>
    <row r="709" spans="2:2" x14ac:dyDescent="0.3">
      <c r="B709" s="4" t="str">
        <f>IF(ISODD('Medium(10)'!D342),"odd","even")</f>
        <v>even</v>
      </c>
    </row>
    <row r="710" spans="2:2" x14ac:dyDescent="0.3">
      <c r="B710" s="4" t="str">
        <f>IF(ISODD('Medium(10)'!D343),"odd","even")</f>
        <v>odd</v>
      </c>
    </row>
    <row r="711" spans="2:2" x14ac:dyDescent="0.3">
      <c r="B711" s="4" t="str">
        <f>IF(ISODD('Medium(10)'!D344),"odd","even")</f>
        <v>odd</v>
      </c>
    </row>
    <row r="712" spans="2:2" x14ac:dyDescent="0.3">
      <c r="B712" s="4" t="str">
        <f>IF(ISODD('Medium(10)'!D345),"odd","even")</f>
        <v>odd</v>
      </c>
    </row>
    <row r="713" spans="2:2" x14ac:dyDescent="0.3">
      <c r="B713" s="4" t="str">
        <f>IF(ISODD('Medium(10)'!D346),"odd","even")</f>
        <v>even</v>
      </c>
    </row>
    <row r="714" spans="2:2" x14ac:dyDescent="0.3">
      <c r="B714" s="4" t="str">
        <f>IF(ISODD('Medium(10)'!D347),"odd","even")</f>
        <v>even</v>
      </c>
    </row>
    <row r="715" spans="2:2" x14ac:dyDescent="0.3">
      <c r="B715" s="4" t="str">
        <f>IF(ISODD('Medium(10)'!D348),"odd","even")</f>
        <v>odd</v>
      </c>
    </row>
    <row r="716" spans="2:2" x14ac:dyDescent="0.3">
      <c r="B716" s="4" t="str">
        <f>IF(ISODD('Medium(10)'!D349),"odd","even")</f>
        <v>odd</v>
      </c>
    </row>
    <row r="717" spans="2:2" x14ac:dyDescent="0.3">
      <c r="B717" s="4" t="str">
        <f>IF(ISODD('Medium(10)'!D350),"odd","even")</f>
        <v>even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7DB3A-07AE-40D8-B6A7-A86D2F93D1D9}">
  <dimension ref="A1:B2"/>
  <sheetViews>
    <sheetView workbookViewId="0">
      <selection activeCell="B2" sqref="B2"/>
    </sheetView>
  </sheetViews>
  <sheetFormatPr defaultRowHeight="14.4" x14ac:dyDescent="0.3"/>
  <cols>
    <col min="2" max="2" width="76.21875" bestFit="1" customWidth="1"/>
  </cols>
  <sheetData>
    <row r="1" spans="1:2" ht="15.6" thickTop="1" thickBot="1" x14ac:dyDescent="0.35">
      <c r="A1">
        <v>10</v>
      </c>
      <c r="B1" s="12" t="s">
        <v>313</v>
      </c>
    </row>
    <row r="2" spans="1:2" ht="15" thickTop="1" x14ac:dyDescent="0.3">
      <c r="A2" t="s">
        <v>333</v>
      </c>
      <c r="B2" s="4">
        <f>_xlfn.MINIFS('Medium(10)'!G3:G351,'Medium(10)'!M3:M351,"Premium")</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97A5-3A4E-4EB5-AA35-BDE9EB9FCE5A}">
  <dimension ref="A1:P352"/>
  <sheetViews>
    <sheetView zoomScale="90" zoomScaleNormal="90" workbookViewId="0">
      <selection activeCell="F7" sqref="F7"/>
    </sheetView>
  </sheetViews>
  <sheetFormatPr defaultRowHeight="14.4" x14ac:dyDescent="0.3"/>
  <cols>
    <col min="1" max="1" width="10.77734375" style="4" bestFit="1" customWidth="1"/>
    <col min="2" max="2" width="10.109375" style="4" bestFit="1" customWidth="1"/>
    <col min="3" max="3" width="10.21875" style="4" bestFit="1" customWidth="1"/>
    <col min="4" max="4" width="7.88671875" style="4" bestFit="1" customWidth="1"/>
    <col min="5" max="5" width="6.77734375" style="4" bestFit="1" customWidth="1"/>
    <col min="6" max="6" width="11.77734375" style="4" bestFit="1" customWidth="1"/>
    <col min="7" max="7" width="15.21875" style="4" bestFit="1" customWidth="1"/>
    <col min="8" max="8" width="15.44140625" style="4" bestFit="1" customWidth="1"/>
    <col min="9" max="9" width="10.109375" style="4" bestFit="1" customWidth="1"/>
    <col min="10" max="10" width="11.77734375" style="4" bestFit="1" customWidth="1"/>
    <col min="11" max="11" width="10.5546875" style="4" bestFit="1" customWidth="1"/>
    <col min="12" max="12" width="14.5546875" style="4" bestFit="1" customWidth="1"/>
    <col min="13" max="13" width="23.77734375" style="4" customWidth="1"/>
    <col min="14" max="14" width="18.77734375" style="4" bestFit="1" customWidth="1"/>
    <col min="15" max="15" width="17.6640625" style="4" bestFit="1" customWidth="1"/>
  </cols>
  <sheetData>
    <row r="1" spans="1:16" ht="15.6" thickTop="1" thickBot="1" x14ac:dyDescent="0.35">
      <c r="B1" s="4">
        <v>11</v>
      </c>
      <c r="C1" s="14"/>
      <c r="D1" s="14"/>
      <c r="E1" s="14"/>
      <c r="F1" s="14"/>
      <c r="G1" s="14"/>
      <c r="H1" s="14" t="s">
        <v>314</v>
      </c>
      <c r="I1" s="14"/>
      <c r="J1" s="14"/>
      <c r="K1" s="14"/>
      <c r="L1" s="14"/>
      <c r="M1" s="14"/>
    </row>
    <row r="2" spans="1:16" ht="15" thickTop="1" x14ac:dyDescent="0.3">
      <c r="A2" s="1" t="s">
        <v>0</v>
      </c>
      <c r="B2" s="1" t="s">
        <v>1</v>
      </c>
      <c r="C2" s="1" t="s">
        <v>2</v>
      </c>
      <c r="D2" s="1" t="s">
        <v>3</v>
      </c>
      <c r="E2" s="1" t="s">
        <v>4</v>
      </c>
      <c r="F2" s="1" t="s">
        <v>5</v>
      </c>
      <c r="G2" s="1" t="s">
        <v>96</v>
      </c>
      <c r="H2" s="1" t="s">
        <v>97</v>
      </c>
      <c r="I2" s="1" t="s">
        <v>6</v>
      </c>
      <c r="J2" s="1" t="s">
        <v>7</v>
      </c>
      <c r="K2" s="1" t="s">
        <v>8</v>
      </c>
      <c r="L2" s="1" t="s">
        <v>9</v>
      </c>
      <c r="M2" s="1" t="s">
        <v>10</v>
      </c>
      <c r="N2" s="1" t="s">
        <v>11</v>
      </c>
      <c r="O2" s="1" t="s">
        <v>302</v>
      </c>
      <c r="P2" s="1" t="s">
        <v>336</v>
      </c>
    </row>
    <row r="3" spans="1:16" x14ac:dyDescent="0.3">
      <c r="A3" s="5">
        <v>3</v>
      </c>
      <c r="B3" s="5" t="s">
        <v>26</v>
      </c>
      <c r="C3" s="5" t="s">
        <v>27</v>
      </c>
      <c r="D3" s="5">
        <v>45</v>
      </c>
      <c r="E3" s="5" t="s">
        <v>21</v>
      </c>
      <c r="F3" s="5" t="s">
        <v>15</v>
      </c>
      <c r="G3" s="5">
        <v>12000</v>
      </c>
      <c r="H3" s="5">
        <v>75000</v>
      </c>
      <c r="I3" s="5" t="s">
        <v>16</v>
      </c>
      <c r="J3" s="5">
        <v>0</v>
      </c>
      <c r="K3" s="5">
        <v>750</v>
      </c>
      <c r="L3" s="5" t="s">
        <v>28</v>
      </c>
      <c r="M3" s="5" t="s">
        <v>82</v>
      </c>
      <c r="N3" s="5" t="s">
        <v>18</v>
      </c>
      <c r="O3" s="4">
        <v>3</v>
      </c>
      <c r="P3">
        <f>_xlfn.RANK.EQ('Easy(11)'!K5,'Easy(11)'!$K$3:$K$351)</f>
        <v>1</v>
      </c>
    </row>
    <row r="4" spans="1:16" x14ac:dyDescent="0.3">
      <c r="A4" s="5">
        <v>82</v>
      </c>
      <c r="B4" s="6" t="s">
        <v>12</v>
      </c>
      <c r="C4" s="6" t="s">
        <v>30</v>
      </c>
      <c r="D4" s="5">
        <v>45</v>
      </c>
      <c r="E4" s="5" t="s">
        <v>21</v>
      </c>
      <c r="F4" s="5" t="s">
        <v>15</v>
      </c>
      <c r="G4" s="5">
        <v>12000</v>
      </c>
      <c r="H4" s="5">
        <v>75000</v>
      </c>
      <c r="I4" s="5" t="s">
        <v>16</v>
      </c>
      <c r="J4" s="5">
        <v>0</v>
      </c>
      <c r="K4" s="5">
        <v>750</v>
      </c>
      <c r="L4" s="5" t="s">
        <v>28</v>
      </c>
      <c r="M4" s="5" t="s">
        <v>82</v>
      </c>
      <c r="N4" s="5" t="s">
        <v>18</v>
      </c>
      <c r="O4" s="4">
        <v>14</v>
      </c>
      <c r="P4">
        <f>_xlfn.RANK.EQ('Easy(11)'!K85,'Easy(11)'!$K$3:$K$351)</f>
        <v>26</v>
      </c>
    </row>
    <row r="5" spans="1:16" x14ac:dyDescent="0.3">
      <c r="A5" s="4">
        <f>ROW()-1</f>
        <v>4</v>
      </c>
      <c r="B5" s="6" t="s">
        <v>63</v>
      </c>
      <c r="C5" s="6" t="s">
        <v>224</v>
      </c>
      <c r="D5" s="5">
        <v>45</v>
      </c>
      <c r="E5" s="5" t="s">
        <v>21</v>
      </c>
      <c r="F5" s="5" t="s">
        <v>15</v>
      </c>
      <c r="G5" s="5">
        <v>12000</v>
      </c>
      <c r="H5" s="5">
        <v>75000</v>
      </c>
      <c r="I5" s="5" t="s">
        <v>16</v>
      </c>
      <c r="J5" s="5">
        <v>0</v>
      </c>
      <c r="K5" s="5">
        <v>750</v>
      </c>
      <c r="L5" s="5" t="s">
        <v>28</v>
      </c>
      <c r="M5" s="5" t="s">
        <v>82</v>
      </c>
      <c r="N5" s="5" t="s">
        <v>18</v>
      </c>
      <c r="O5" s="4">
        <v>14</v>
      </c>
      <c r="P5">
        <f>_xlfn.RANK.EQ('Easy(11)'!K165,'Easy(11)'!$K$3:$K$351)</f>
        <v>147</v>
      </c>
    </row>
    <row r="6" spans="1:16" x14ac:dyDescent="0.3">
      <c r="A6" s="4">
        <f>ROW()-1</f>
        <v>5</v>
      </c>
      <c r="B6" s="6" t="s">
        <v>216</v>
      </c>
      <c r="C6" s="6" t="s">
        <v>263</v>
      </c>
      <c r="D6" s="5">
        <v>45</v>
      </c>
      <c r="E6" s="5" t="s">
        <v>21</v>
      </c>
      <c r="F6" s="5" t="s">
        <v>15</v>
      </c>
      <c r="G6" s="5">
        <v>12000</v>
      </c>
      <c r="H6" s="5">
        <v>75000</v>
      </c>
      <c r="I6" s="5" t="s">
        <v>16</v>
      </c>
      <c r="J6" s="5">
        <v>0</v>
      </c>
      <c r="K6" s="5">
        <v>750</v>
      </c>
      <c r="L6" s="5" t="s">
        <v>28</v>
      </c>
      <c r="M6" s="5" t="s">
        <v>82</v>
      </c>
      <c r="N6" s="5" t="s">
        <v>18</v>
      </c>
      <c r="O6" s="4">
        <v>15</v>
      </c>
      <c r="P6">
        <f>_xlfn.RANK.EQ('Easy(11)'!K245,'Easy(11)'!$K$3:$K$351)</f>
        <v>194</v>
      </c>
    </row>
    <row r="7" spans="1:16" x14ac:dyDescent="0.3">
      <c r="A7" s="4">
        <f>ROW()-1</f>
        <v>6</v>
      </c>
      <c r="B7" s="6" t="s">
        <v>77</v>
      </c>
      <c r="C7" s="6" t="s">
        <v>168</v>
      </c>
      <c r="D7" s="5">
        <v>38</v>
      </c>
      <c r="E7" s="5" t="s">
        <v>21</v>
      </c>
      <c r="F7" s="5" t="s">
        <v>15</v>
      </c>
      <c r="G7" s="5">
        <v>12000</v>
      </c>
      <c r="H7" s="5">
        <v>75000</v>
      </c>
      <c r="I7" s="5" t="s">
        <v>16</v>
      </c>
      <c r="J7" s="5">
        <v>10000</v>
      </c>
      <c r="K7" s="5">
        <v>750</v>
      </c>
      <c r="L7" s="5" t="s">
        <v>28</v>
      </c>
      <c r="M7" s="5" t="s">
        <v>82</v>
      </c>
      <c r="N7" s="5" t="s">
        <v>25</v>
      </c>
      <c r="O7" s="4">
        <v>15</v>
      </c>
      <c r="P7">
        <f>_xlfn.RANK.EQ('Easy(11)'!K307,'Easy(11)'!$K$3:$K$351)</f>
        <v>254</v>
      </c>
    </row>
    <row r="8" spans="1:16" x14ac:dyDescent="0.3">
      <c r="A8" s="5">
        <v>10</v>
      </c>
      <c r="B8" s="5" t="s">
        <v>42</v>
      </c>
      <c r="C8" s="5" t="s">
        <v>43</v>
      </c>
      <c r="D8" s="5">
        <v>44</v>
      </c>
      <c r="E8" s="5" t="s">
        <v>14</v>
      </c>
      <c r="F8" s="5" t="s">
        <v>22</v>
      </c>
      <c r="G8" s="5">
        <v>11000</v>
      </c>
      <c r="H8" s="5">
        <v>65000</v>
      </c>
      <c r="I8" s="5" t="s">
        <v>16</v>
      </c>
      <c r="J8" s="5">
        <v>0</v>
      </c>
      <c r="K8" s="5">
        <v>740</v>
      </c>
      <c r="L8" s="5" t="s">
        <v>24</v>
      </c>
      <c r="M8" s="5" t="s">
        <v>82</v>
      </c>
      <c r="N8" s="5" t="s">
        <v>25</v>
      </c>
      <c r="O8" s="4">
        <v>3</v>
      </c>
      <c r="P8">
        <f>_xlfn.RANK.EQ('Easy(11)'!K12,'Easy(11)'!$K$3:$K$351)</f>
        <v>6</v>
      </c>
    </row>
    <row r="9" spans="1:16" x14ac:dyDescent="0.3">
      <c r="A9" s="5">
        <v>15</v>
      </c>
      <c r="B9" s="5" t="s">
        <v>52</v>
      </c>
      <c r="C9" s="5" t="s">
        <v>53</v>
      </c>
      <c r="D9" s="5">
        <v>46</v>
      </c>
      <c r="E9" s="5" t="s">
        <v>21</v>
      </c>
      <c r="F9" s="5" t="s">
        <v>15</v>
      </c>
      <c r="G9" s="5">
        <v>13000</v>
      </c>
      <c r="H9" s="5">
        <v>85000</v>
      </c>
      <c r="I9" s="5" t="s">
        <v>16</v>
      </c>
      <c r="J9" s="5">
        <v>0</v>
      </c>
      <c r="K9" s="5">
        <v>740</v>
      </c>
      <c r="L9" s="5" t="s">
        <v>28</v>
      </c>
      <c r="M9" s="5" t="s">
        <v>82</v>
      </c>
      <c r="N9" s="5" t="s">
        <v>25</v>
      </c>
      <c r="O9" s="4">
        <v>6</v>
      </c>
      <c r="P9">
        <f>_xlfn.RANK.EQ('Easy(11)'!K17,'Easy(11)'!$K$3:$K$351)</f>
        <v>6</v>
      </c>
    </row>
    <row r="10" spans="1:16" x14ac:dyDescent="0.3">
      <c r="A10" s="5">
        <v>25</v>
      </c>
      <c r="B10" s="5" t="s">
        <v>72</v>
      </c>
      <c r="C10" s="5" t="s">
        <v>73</v>
      </c>
      <c r="D10" s="5">
        <v>42</v>
      </c>
      <c r="E10" s="5" t="s">
        <v>21</v>
      </c>
      <c r="F10" s="5" t="s">
        <v>15</v>
      </c>
      <c r="G10" s="5">
        <v>11000</v>
      </c>
      <c r="H10" s="5">
        <v>80000</v>
      </c>
      <c r="I10" s="5" t="s">
        <v>16</v>
      </c>
      <c r="J10" s="5">
        <v>0</v>
      </c>
      <c r="K10" s="5">
        <v>740</v>
      </c>
      <c r="L10" s="5" t="s">
        <v>17</v>
      </c>
      <c r="M10" s="5" t="s">
        <v>82</v>
      </c>
      <c r="N10" s="5" t="s">
        <v>25</v>
      </c>
      <c r="O10" s="4">
        <v>4</v>
      </c>
      <c r="P10">
        <f>_xlfn.RANK.EQ('Easy(11)'!K27,'Easy(11)'!$K$3:$K$351)</f>
        <v>21</v>
      </c>
    </row>
    <row r="11" spans="1:16" x14ac:dyDescent="0.3">
      <c r="A11" s="4">
        <f t="shared" ref="A11:A22" si="0">ROW()-1</f>
        <v>10</v>
      </c>
      <c r="B11" s="6" t="s">
        <v>111</v>
      </c>
      <c r="C11" s="6" t="s">
        <v>39</v>
      </c>
      <c r="D11" s="5">
        <v>44</v>
      </c>
      <c r="E11" s="5" t="s">
        <v>14</v>
      </c>
      <c r="F11" s="5" t="s">
        <v>22</v>
      </c>
      <c r="G11" s="5">
        <v>11000</v>
      </c>
      <c r="H11" s="5">
        <v>65000</v>
      </c>
      <c r="I11" s="5" t="s">
        <v>16</v>
      </c>
      <c r="J11" s="5">
        <v>0</v>
      </c>
      <c r="K11" s="5">
        <v>740</v>
      </c>
      <c r="L11" s="5" t="s">
        <v>24</v>
      </c>
      <c r="M11" s="5" t="s">
        <v>82</v>
      </c>
      <c r="N11" s="5" t="s">
        <v>25</v>
      </c>
      <c r="O11" s="4">
        <v>4</v>
      </c>
      <c r="P11">
        <f>_xlfn.RANK.EQ('Easy(11)'!K92,'Easy(11)'!$K$3:$K$351)</f>
        <v>26</v>
      </c>
    </row>
    <row r="12" spans="1:16" x14ac:dyDescent="0.3">
      <c r="A12" s="4">
        <f t="shared" si="0"/>
        <v>11</v>
      </c>
      <c r="B12" s="6" t="s">
        <v>117</v>
      </c>
      <c r="C12" s="6" t="s">
        <v>118</v>
      </c>
      <c r="D12" s="5">
        <v>46</v>
      </c>
      <c r="E12" s="5" t="s">
        <v>21</v>
      </c>
      <c r="F12" s="5" t="s">
        <v>15</v>
      </c>
      <c r="G12" s="5">
        <v>13000</v>
      </c>
      <c r="H12" s="5">
        <v>85000</v>
      </c>
      <c r="I12" s="5" t="s">
        <v>16</v>
      </c>
      <c r="J12" s="5">
        <v>0</v>
      </c>
      <c r="K12" s="5">
        <v>740</v>
      </c>
      <c r="L12" s="5" t="s">
        <v>28</v>
      </c>
      <c r="M12" s="5" t="s">
        <v>82</v>
      </c>
      <c r="N12" s="5" t="s">
        <v>25</v>
      </c>
      <c r="O12" s="4">
        <v>7</v>
      </c>
      <c r="P12">
        <f>_xlfn.RANK.EQ('Easy(11)'!K97,'Easy(11)'!$K$3:$K$351)</f>
        <v>95</v>
      </c>
    </row>
    <row r="13" spans="1:16" x14ac:dyDescent="0.3">
      <c r="A13" s="4">
        <f t="shared" si="0"/>
        <v>12</v>
      </c>
      <c r="B13" s="6" t="s">
        <v>128</v>
      </c>
      <c r="C13" s="6" t="s">
        <v>129</v>
      </c>
      <c r="D13" s="5">
        <v>42</v>
      </c>
      <c r="E13" s="5" t="s">
        <v>21</v>
      </c>
      <c r="F13" s="5" t="s">
        <v>15</v>
      </c>
      <c r="G13" s="5">
        <v>11000</v>
      </c>
      <c r="H13" s="5">
        <v>80000</v>
      </c>
      <c r="I13" s="5" t="s">
        <v>16</v>
      </c>
      <c r="J13" s="5">
        <v>0</v>
      </c>
      <c r="K13" s="5">
        <v>740</v>
      </c>
      <c r="L13" s="5" t="s">
        <v>17</v>
      </c>
      <c r="M13" s="5" t="s">
        <v>82</v>
      </c>
      <c r="N13" s="5" t="s">
        <v>25</v>
      </c>
      <c r="O13" s="4">
        <v>4</v>
      </c>
      <c r="P13">
        <f>_xlfn.RANK.EQ('Easy(11)'!K107,'Easy(11)'!$K$3:$K$351)</f>
        <v>95</v>
      </c>
    </row>
    <row r="14" spans="1:16" x14ac:dyDescent="0.3">
      <c r="A14" s="4">
        <f t="shared" si="0"/>
        <v>13</v>
      </c>
      <c r="B14" s="6" t="s">
        <v>237</v>
      </c>
      <c r="C14" s="6" t="s">
        <v>238</v>
      </c>
      <c r="D14" s="5">
        <v>44</v>
      </c>
      <c r="E14" s="5" t="s">
        <v>14</v>
      </c>
      <c r="F14" s="5" t="s">
        <v>22</v>
      </c>
      <c r="G14" s="5">
        <v>11000</v>
      </c>
      <c r="H14" s="5">
        <v>65000</v>
      </c>
      <c r="I14" s="5" t="s">
        <v>16</v>
      </c>
      <c r="J14" s="5">
        <v>0</v>
      </c>
      <c r="K14" s="5">
        <v>740</v>
      </c>
      <c r="L14" s="5" t="s">
        <v>24</v>
      </c>
      <c r="M14" s="5" t="s">
        <v>82</v>
      </c>
      <c r="N14" s="5" t="s">
        <v>25</v>
      </c>
      <c r="O14" s="4">
        <v>11</v>
      </c>
      <c r="P14">
        <f>_xlfn.RANK.EQ('Easy(11)'!K172,'Easy(11)'!$K$3:$K$351)</f>
        <v>147</v>
      </c>
    </row>
    <row r="15" spans="1:16" x14ac:dyDescent="0.3">
      <c r="A15" s="4">
        <f t="shared" si="0"/>
        <v>14</v>
      </c>
      <c r="B15" s="6" t="s">
        <v>245</v>
      </c>
      <c r="C15" s="6" t="s">
        <v>246</v>
      </c>
      <c r="D15" s="5">
        <v>46</v>
      </c>
      <c r="E15" s="5" t="s">
        <v>21</v>
      </c>
      <c r="F15" s="5" t="s">
        <v>15</v>
      </c>
      <c r="G15" s="5">
        <v>13000</v>
      </c>
      <c r="H15" s="5">
        <v>85000</v>
      </c>
      <c r="I15" s="5" t="s">
        <v>16</v>
      </c>
      <c r="J15" s="5">
        <v>0</v>
      </c>
      <c r="K15" s="5">
        <v>740</v>
      </c>
      <c r="L15" s="5" t="s">
        <v>28</v>
      </c>
      <c r="M15" s="5" t="s">
        <v>82</v>
      </c>
      <c r="N15" s="5" t="s">
        <v>25</v>
      </c>
      <c r="O15" s="4">
        <v>4</v>
      </c>
      <c r="P15">
        <f>_xlfn.RANK.EQ('Easy(11)'!K177,'Easy(11)'!$K$3:$K$351)</f>
        <v>147</v>
      </c>
    </row>
    <row r="16" spans="1:16" x14ac:dyDescent="0.3">
      <c r="A16" s="4">
        <f t="shared" si="0"/>
        <v>15</v>
      </c>
      <c r="B16" s="6" t="s">
        <v>261</v>
      </c>
      <c r="C16" s="6" t="s">
        <v>168</v>
      </c>
      <c r="D16" s="5">
        <v>42</v>
      </c>
      <c r="E16" s="5" t="s">
        <v>21</v>
      </c>
      <c r="F16" s="5" t="s">
        <v>15</v>
      </c>
      <c r="G16" s="5">
        <v>11000</v>
      </c>
      <c r="H16" s="5">
        <v>80000</v>
      </c>
      <c r="I16" s="5" t="s">
        <v>16</v>
      </c>
      <c r="J16" s="5">
        <v>0</v>
      </c>
      <c r="K16" s="5">
        <v>740</v>
      </c>
      <c r="L16" s="5" t="s">
        <v>17</v>
      </c>
      <c r="M16" s="5" t="s">
        <v>82</v>
      </c>
      <c r="N16" s="5" t="s">
        <v>25</v>
      </c>
      <c r="O16" s="4">
        <v>15</v>
      </c>
      <c r="P16">
        <f>_xlfn.RANK.EQ('Easy(11)'!K187,'Easy(11)'!$K$3:$K$351)</f>
        <v>147</v>
      </c>
    </row>
    <row r="17" spans="1:16" x14ac:dyDescent="0.3">
      <c r="A17" s="4">
        <f t="shared" si="0"/>
        <v>16</v>
      </c>
      <c r="B17" s="6" t="s">
        <v>296</v>
      </c>
      <c r="C17" s="6" t="s">
        <v>180</v>
      </c>
      <c r="D17" s="5">
        <v>44</v>
      </c>
      <c r="E17" s="5" t="s">
        <v>14</v>
      </c>
      <c r="F17" s="5" t="s">
        <v>22</v>
      </c>
      <c r="G17" s="5">
        <v>11000</v>
      </c>
      <c r="H17" s="5">
        <v>65000</v>
      </c>
      <c r="I17" s="5" t="s">
        <v>16</v>
      </c>
      <c r="J17" s="5">
        <v>0</v>
      </c>
      <c r="K17" s="5">
        <v>740</v>
      </c>
      <c r="L17" s="5" t="s">
        <v>24</v>
      </c>
      <c r="M17" s="5" t="s">
        <v>82</v>
      </c>
      <c r="N17" s="5" t="s">
        <v>25</v>
      </c>
      <c r="O17" s="4">
        <v>5</v>
      </c>
      <c r="P17">
        <f>_xlfn.RANK.EQ('Easy(11)'!K252,'Easy(11)'!$K$3:$K$351)</f>
        <v>194</v>
      </c>
    </row>
    <row r="18" spans="1:16" x14ac:dyDescent="0.3">
      <c r="A18" s="4">
        <f t="shared" si="0"/>
        <v>17</v>
      </c>
      <c r="B18" s="6" t="s">
        <v>131</v>
      </c>
      <c r="C18" s="6" t="s">
        <v>27</v>
      </c>
      <c r="D18" s="5">
        <v>46</v>
      </c>
      <c r="E18" s="5" t="s">
        <v>21</v>
      </c>
      <c r="F18" s="5" t="s">
        <v>15</v>
      </c>
      <c r="G18" s="5">
        <v>13000</v>
      </c>
      <c r="H18" s="5">
        <v>85000</v>
      </c>
      <c r="I18" s="5" t="s">
        <v>16</v>
      </c>
      <c r="J18" s="5">
        <v>0</v>
      </c>
      <c r="K18" s="5">
        <v>740</v>
      </c>
      <c r="L18" s="5" t="s">
        <v>28</v>
      </c>
      <c r="M18" s="5" t="s">
        <v>82</v>
      </c>
      <c r="N18" s="5" t="s">
        <v>25</v>
      </c>
      <c r="O18" s="4">
        <v>7</v>
      </c>
      <c r="P18">
        <f>_xlfn.RANK.EQ('Easy(11)'!K257,'Easy(11)'!$K$3:$K$351)</f>
        <v>254</v>
      </c>
    </row>
    <row r="19" spans="1:16" x14ac:dyDescent="0.3">
      <c r="A19" s="4">
        <f t="shared" si="0"/>
        <v>18</v>
      </c>
      <c r="B19" s="6" t="s">
        <v>38</v>
      </c>
      <c r="C19" s="6" t="s">
        <v>20</v>
      </c>
      <c r="D19" s="5">
        <v>42</v>
      </c>
      <c r="E19" s="5" t="s">
        <v>21</v>
      </c>
      <c r="F19" s="5" t="s">
        <v>15</v>
      </c>
      <c r="G19" s="5">
        <v>11000</v>
      </c>
      <c r="H19" s="5">
        <v>80000</v>
      </c>
      <c r="I19" s="5" t="s">
        <v>16</v>
      </c>
      <c r="J19" s="5">
        <v>0</v>
      </c>
      <c r="K19" s="5">
        <v>740</v>
      </c>
      <c r="L19" s="5" t="s">
        <v>17</v>
      </c>
      <c r="M19" s="5" t="s">
        <v>82</v>
      </c>
      <c r="N19" s="5" t="s">
        <v>25</v>
      </c>
      <c r="O19" s="4">
        <v>5</v>
      </c>
      <c r="P19">
        <f>_xlfn.RANK.EQ('Easy(11)'!K267,'Easy(11)'!$K$3:$K$351)</f>
        <v>254</v>
      </c>
    </row>
    <row r="20" spans="1:16" x14ac:dyDescent="0.3">
      <c r="A20" s="4">
        <f t="shared" si="0"/>
        <v>19</v>
      </c>
      <c r="B20" s="6" t="s">
        <v>289</v>
      </c>
      <c r="C20" s="6" t="s">
        <v>39</v>
      </c>
      <c r="D20" s="5">
        <v>40</v>
      </c>
      <c r="E20" s="5" t="s">
        <v>14</v>
      </c>
      <c r="F20" s="5" t="s">
        <v>22</v>
      </c>
      <c r="G20" s="5">
        <v>11000</v>
      </c>
      <c r="H20" s="5">
        <v>65000</v>
      </c>
      <c r="I20" s="5" t="s">
        <v>16</v>
      </c>
      <c r="J20" s="5">
        <v>0</v>
      </c>
      <c r="K20" s="5">
        <v>740</v>
      </c>
      <c r="L20" s="5" t="s">
        <v>24</v>
      </c>
      <c r="M20" s="5" t="s">
        <v>82</v>
      </c>
      <c r="N20" s="5" t="s">
        <v>18</v>
      </c>
      <c r="O20" s="4">
        <v>5</v>
      </c>
      <c r="P20">
        <f>_xlfn.RANK.EQ('Easy(11)'!K314,'Easy(11)'!$K$3:$K$351)</f>
        <v>254</v>
      </c>
    </row>
    <row r="21" spans="1:16" x14ac:dyDescent="0.3">
      <c r="A21" s="4">
        <f t="shared" si="0"/>
        <v>20</v>
      </c>
      <c r="B21" s="6" t="s">
        <v>263</v>
      </c>
      <c r="C21" s="6" t="s">
        <v>174</v>
      </c>
      <c r="D21" s="5">
        <v>39</v>
      </c>
      <c r="E21" s="5" t="s">
        <v>21</v>
      </c>
      <c r="F21" s="5" t="s">
        <v>15</v>
      </c>
      <c r="G21" s="5">
        <v>13000</v>
      </c>
      <c r="H21" s="5">
        <v>85000</v>
      </c>
      <c r="I21" s="5" t="s">
        <v>16</v>
      </c>
      <c r="J21" s="5">
        <v>15000</v>
      </c>
      <c r="K21" s="5">
        <v>740</v>
      </c>
      <c r="L21" s="5" t="s">
        <v>28</v>
      </c>
      <c r="M21" s="5" t="s">
        <v>82</v>
      </c>
      <c r="N21" s="5" t="s">
        <v>25</v>
      </c>
      <c r="O21" s="4">
        <v>7</v>
      </c>
      <c r="P21">
        <f>_xlfn.RANK.EQ('Easy(11)'!K319,'Easy(11)'!$K$3:$K$351)</f>
        <v>254</v>
      </c>
    </row>
    <row r="22" spans="1:16" x14ac:dyDescent="0.3">
      <c r="A22" s="4">
        <f t="shared" si="0"/>
        <v>21</v>
      </c>
      <c r="B22" s="6" t="s">
        <v>126</v>
      </c>
      <c r="C22" s="6" t="s">
        <v>166</v>
      </c>
      <c r="D22" s="5">
        <v>47</v>
      </c>
      <c r="E22" s="5" t="s">
        <v>21</v>
      </c>
      <c r="F22" s="5" t="s">
        <v>22</v>
      </c>
      <c r="G22" s="5">
        <v>11000</v>
      </c>
      <c r="H22" s="5">
        <v>80000</v>
      </c>
      <c r="I22" s="5" t="s">
        <v>16</v>
      </c>
      <c r="J22" s="5">
        <v>15000</v>
      </c>
      <c r="K22" s="5">
        <v>740</v>
      </c>
      <c r="L22" s="5" t="s">
        <v>17</v>
      </c>
      <c r="M22" s="5" t="s">
        <v>82</v>
      </c>
      <c r="N22" s="5" t="s">
        <v>25</v>
      </c>
      <c r="O22" s="4">
        <v>5</v>
      </c>
      <c r="P22">
        <f>_xlfn.RANK.EQ('Easy(11)'!K329,'Easy(11)'!$K$3:$K$351)</f>
        <v>319</v>
      </c>
    </row>
    <row r="23" spans="1:16" x14ac:dyDescent="0.3">
      <c r="A23" s="5">
        <v>7</v>
      </c>
      <c r="B23" s="5" t="s">
        <v>36</v>
      </c>
      <c r="C23" s="5" t="s">
        <v>37</v>
      </c>
      <c r="D23" s="5">
        <v>40</v>
      </c>
      <c r="E23" s="5" t="s">
        <v>21</v>
      </c>
      <c r="F23" s="5" t="s">
        <v>15</v>
      </c>
      <c r="G23" s="5">
        <v>15000</v>
      </c>
      <c r="H23" s="5">
        <v>82000</v>
      </c>
      <c r="I23" s="5" t="s">
        <v>16</v>
      </c>
      <c r="J23" s="5">
        <v>0</v>
      </c>
      <c r="K23" s="5">
        <v>730</v>
      </c>
      <c r="L23" s="5" t="s">
        <v>28</v>
      </c>
      <c r="M23" s="5" t="s">
        <v>80</v>
      </c>
      <c r="N23" s="5" t="s">
        <v>25</v>
      </c>
      <c r="O23" s="4">
        <v>7</v>
      </c>
      <c r="P23">
        <f>_xlfn.RANK.EQ('Easy(11)'!K9,'Easy(11)'!$K$3:$K$351)</f>
        <v>6</v>
      </c>
    </row>
    <row r="24" spans="1:16" x14ac:dyDescent="0.3">
      <c r="A24" s="4">
        <f>ROW()-1</f>
        <v>23</v>
      </c>
      <c r="B24" s="6" t="s">
        <v>29</v>
      </c>
      <c r="C24" s="6" t="s">
        <v>33</v>
      </c>
      <c r="D24" s="5">
        <v>40</v>
      </c>
      <c r="E24" s="5" t="s">
        <v>21</v>
      </c>
      <c r="F24" s="5" t="s">
        <v>15</v>
      </c>
      <c r="G24" s="5">
        <v>15000</v>
      </c>
      <c r="H24" s="5">
        <v>82000</v>
      </c>
      <c r="I24" s="5" t="s">
        <v>16</v>
      </c>
      <c r="J24" s="5">
        <v>0</v>
      </c>
      <c r="K24" s="5">
        <v>730</v>
      </c>
      <c r="L24" s="5" t="s">
        <v>28</v>
      </c>
      <c r="M24" s="5" t="s">
        <v>80</v>
      </c>
      <c r="N24" s="5" t="s">
        <v>25</v>
      </c>
      <c r="O24" s="4">
        <v>4</v>
      </c>
      <c r="P24">
        <f>_xlfn.RANK.EQ('Easy(11)'!K89,'Easy(11)'!$K$3:$K$351)</f>
        <v>26</v>
      </c>
    </row>
    <row r="25" spans="1:16" ht="28.8" x14ac:dyDescent="0.3">
      <c r="A25" s="4">
        <f>ROW()-1</f>
        <v>24</v>
      </c>
      <c r="B25" s="6" t="s">
        <v>231</v>
      </c>
      <c r="C25" s="6" t="s">
        <v>232</v>
      </c>
      <c r="D25" s="5">
        <v>40</v>
      </c>
      <c r="E25" s="5" t="s">
        <v>21</v>
      </c>
      <c r="F25" s="5" t="s">
        <v>15</v>
      </c>
      <c r="G25" s="5">
        <v>15000</v>
      </c>
      <c r="H25" s="5">
        <v>82000</v>
      </c>
      <c r="I25" s="5" t="s">
        <v>16</v>
      </c>
      <c r="J25" s="5">
        <v>0</v>
      </c>
      <c r="K25" s="5">
        <v>730</v>
      </c>
      <c r="L25" s="5" t="s">
        <v>28</v>
      </c>
      <c r="M25" s="5" t="s">
        <v>80</v>
      </c>
      <c r="N25" s="5" t="s">
        <v>25</v>
      </c>
      <c r="O25" s="4">
        <v>4</v>
      </c>
      <c r="P25">
        <f>_xlfn.RANK.EQ('Easy(11)'!K169,'Easy(11)'!$K$3:$K$351)</f>
        <v>147</v>
      </c>
    </row>
    <row r="26" spans="1:16" x14ac:dyDescent="0.3">
      <c r="A26" s="4">
        <f>ROW()-1</f>
        <v>25</v>
      </c>
      <c r="B26" s="6" t="s">
        <v>139</v>
      </c>
      <c r="C26" s="6" t="s">
        <v>191</v>
      </c>
      <c r="D26" s="5">
        <v>40</v>
      </c>
      <c r="E26" s="5" t="s">
        <v>21</v>
      </c>
      <c r="F26" s="5" t="s">
        <v>15</v>
      </c>
      <c r="G26" s="5">
        <v>15000</v>
      </c>
      <c r="H26" s="5">
        <v>82000</v>
      </c>
      <c r="I26" s="5" t="s">
        <v>16</v>
      </c>
      <c r="J26" s="5">
        <v>0</v>
      </c>
      <c r="K26" s="5">
        <v>730</v>
      </c>
      <c r="L26" s="5" t="s">
        <v>28</v>
      </c>
      <c r="M26" s="5" t="s">
        <v>80</v>
      </c>
      <c r="N26" s="5" t="s">
        <v>25</v>
      </c>
      <c r="O26" s="4">
        <v>15</v>
      </c>
      <c r="P26">
        <f>_xlfn.RANK.EQ('Easy(11)'!K249,'Easy(11)'!$K$3:$K$351)</f>
        <v>194</v>
      </c>
    </row>
    <row r="27" spans="1:16" x14ac:dyDescent="0.3">
      <c r="A27" s="4">
        <f>ROW()-1</f>
        <v>26</v>
      </c>
      <c r="B27" s="6" t="s">
        <v>286</v>
      </c>
      <c r="C27" s="6" t="s">
        <v>172</v>
      </c>
      <c r="D27" s="5">
        <v>52</v>
      </c>
      <c r="E27" s="5" t="s">
        <v>21</v>
      </c>
      <c r="F27" s="5" t="s">
        <v>15</v>
      </c>
      <c r="G27" s="5">
        <v>15000</v>
      </c>
      <c r="H27" s="5">
        <v>82000</v>
      </c>
      <c r="I27" s="5" t="s">
        <v>16</v>
      </c>
      <c r="J27" s="5">
        <v>8000</v>
      </c>
      <c r="K27" s="5">
        <v>730</v>
      </c>
      <c r="L27" s="5" t="s">
        <v>28</v>
      </c>
      <c r="M27" s="5" t="s">
        <v>80</v>
      </c>
      <c r="N27" s="5" t="s">
        <v>25</v>
      </c>
      <c r="O27" s="4">
        <v>15</v>
      </c>
      <c r="P27">
        <f>_xlfn.RANK.EQ('Easy(11)'!K311,'Easy(11)'!$K$3:$K$351)</f>
        <v>254</v>
      </c>
    </row>
    <row r="28" spans="1:16" x14ac:dyDescent="0.3">
      <c r="A28" s="5">
        <v>1</v>
      </c>
      <c r="B28" s="5" t="s">
        <v>12</v>
      </c>
      <c r="C28" s="5" t="s">
        <v>13</v>
      </c>
      <c r="D28" s="5">
        <v>44</v>
      </c>
      <c r="E28" s="5" t="s">
        <v>14</v>
      </c>
      <c r="F28" s="5" t="s">
        <v>15</v>
      </c>
      <c r="G28" s="5">
        <v>2500</v>
      </c>
      <c r="H28" s="5">
        <v>55000</v>
      </c>
      <c r="I28" s="5" t="s">
        <v>16</v>
      </c>
      <c r="J28" s="5">
        <v>0</v>
      </c>
      <c r="K28" s="5">
        <v>720</v>
      </c>
      <c r="L28" s="5" t="s">
        <v>17</v>
      </c>
      <c r="M28" s="5" t="s">
        <v>80</v>
      </c>
      <c r="N28" s="5" t="s">
        <v>18</v>
      </c>
      <c r="O28" s="4">
        <v>7</v>
      </c>
      <c r="P28">
        <f>_xlfn.RANK.EQ('Easy(11)'!K3,'Easy(11)'!$K$3:$K$351)</f>
        <v>1</v>
      </c>
    </row>
    <row r="29" spans="1:16" x14ac:dyDescent="0.3">
      <c r="A29" s="5">
        <v>9</v>
      </c>
      <c r="B29" s="5" t="s">
        <v>40</v>
      </c>
      <c r="C29" s="5" t="s">
        <v>41</v>
      </c>
      <c r="D29" s="5">
        <v>31</v>
      </c>
      <c r="E29" s="5" t="s">
        <v>21</v>
      </c>
      <c r="F29" s="5" t="s">
        <v>15</v>
      </c>
      <c r="G29" s="5">
        <v>7000</v>
      </c>
      <c r="H29" s="5">
        <v>55000</v>
      </c>
      <c r="I29" s="5" t="s">
        <v>23</v>
      </c>
      <c r="J29" s="5">
        <v>10000</v>
      </c>
      <c r="K29" s="5">
        <v>720</v>
      </c>
      <c r="L29" s="5" t="s">
        <v>17</v>
      </c>
      <c r="M29" s="5" t="s">
        <v>81</v>
      </c>
      <c r="N29" s="5" t="s">
        <v>18</v>
      </c>
      <c r="O29" s="4">
        <v>11</v>
      </c>
      <c r="P29">
        <f>_xlfn.RANK.EQ('Easy(11)'!K11,'Easy(11)'!$K$3:$K$351)</f>
        <v>6</v>
      </c>
    </row>
    <row r="30" spans="1:16" x14ac:dyDescent="0.3">
      <c r="A30" s="5">
        <v>18</v>
      </c>
      <c r="B30" s="5" t="s">
        <v>58</v>
      </c>
      <c r="C30" s="5" t="s">
        <v>59</v>
      </c>
      <c r="D30" s="5">
        <v>38</v>
      </c>
      <c r="E30" s="5" t="s">
        <v>14</v>
      </c>
      <c r="F30" s="5" t="s">
        <v>22</v>
      </c>
      <c r="G30" s="5">
        <v>15000</v>
      </c>
      <c r="H30" s="5">
        <v>77000</v>
      </c>
      <c r="I30" s="5" t="s">
        <v>23</v>
      </c>
      <c r="J30" s="5">
        <v>15000</v>
      </c>
      <c r="K30" s="5">
        <v>720</v>
      </c>
      <c r="L30" s="5" t="s">
        <v>24</v>
      </c>
      <c r="M30" s="5" t="s">
        <v>82</v>
      </c>
      <c r="N30" s="5" t="s">
        <v>18</v>
      </c>
      <c r="O30" s="4" t="s">
        <v>303</v>
      </c>
      <c r="P30">
        <f>_xlfn.RANK.EQ('Easy(11)'!K20,'Easy(11)'!$K$3:$K$351)</f>
        <v>6</v>
      </c>
    </row>
    <row r="31" spans="1:16" x14ac:dyDescent="0.3">
      <c r="A31" s="5">
        <v>23</v>
      </c>
      <c r="B31" s="5" t="s">
        <v>68</v>
      </c>
      <c r="C31" s="5" t="s">
        <v>69</v>
      </c>
      <c r="D31" s="5">
        <v>35</v>
      </c>
      <c r="E31" s="5" t="s">
        <v>21</v>
      </c>
      <c r="F31" s="5" t="s">
        <v>15</v>
      </c>
      <c r="G31" s="5">
        <v>6000</v>
      </c>
      <c r="H31" s="5">
        <v>68000</v>
      </c>
      <c r="I31" s="5" t="s">
        <v>16</v>
      </c>
      <c r="J31" s="5">
        <v>0</v>
      </c>
      <c r="K31" s="5">
        <v>720</v>
      </c>
      <c r="L31" s="5" t="s">
        <v>28</v>
      </c>
      <c r="M31" s="5" t="s">
        <v>81</v>
      </c>
      <c r="N31" s="5" t="s">
        <v>25</v>
      </c>
      <c r="O31" s="4">
        <v>11</v>
      </c>
      <c r="P31">
        <f>_xlfn.RANK.EQ('Easy(11)'!K25,'Easy(11)'!$K$3:$K$351)</f>
        <v>21</v>
      </c>
    </row>
    <row r="32" spans="1:16" x14ac:dyDescent="0.3">
      <c r="A32" s="5">
        <v>32</v>
      </c>
      <c r="B32" s="5" t="s">
        <v>42</v>
      </c>
      <c r="C32" s="5" t="s">
        <v>41</v>
      </c>
      <c r="D32" s="5">
        <v>34</v>
      </c>
      <c r="E32" s="5" t="s">
        <v>14</v>
      </c>
      <c r="F32" s="5" t="s">
        <v>22</v>
      </c>
      <c r="G32" s="5">
        <v>11000</v>
      </c>
      <c r="H32" s="5">
        <v>62000</v>
      </c>
      <c r="I32" s="5" t="s">
        <v>23</v>
      </c>
      <c r="J32" s="5">
        <v>12000</v>
      </c>
      <c r="K32" s="5">
        <v>720</v>
      </c>
      <c r="L32" s="5" t="s">
        <v>31</v>
      </c>
      <c r="M32" s="5" t="s">
        <v>80</v>
      </c>
      <c r="N32" s="5" t="s">
        <v>18</v>
      </c>
      <c r="O32" s="4">
        <v>10</v>
      </c>
      <c r="P32">
        <f>_xlfn.RANK.EQ('Easy(11)'!K34,'Easy(11)'!$K$3:$K$351)</f>
        <v>26</v>
      </c>
    </row>
    <row r="33" spans="1:16" x14ac:dyDescent="0.3">
      <c r="A33" s="5">
        <v>35</v>
      </c>
      <c r="B33" s="5" t="s">
        <v>64</v>
      </c>
      <c r="C33" s="5" t="s">
        <v>27</v>
      </c>
      <c r="D33" s="5">
        <v>40</v>
      </c>
      <c r="E33" s="5" t="s">
        <v>21</v>
      </c>
      <c r="F33" s="5" t="s">
        <v>15</v>
      </c>
      <c r="G33" s="5">
        <v>2000</v>
      </c>
      <c r="H33" s="5">
        <v>50000</v>
      </c>
      <c r="I33" s="5" t="s">
        <v>16</v>
      </c>
      <c r="J33" s="5">
        <v>0</v>
      </c>
      <c r="K33" s="5">
        <v>720</v>
      </c>
      <c r="L33" s="5" t="s">
        <v>28</v>
      </c>
      <c r="M33" s="5" t="s">
        <v>80</v>
      </c>
      <c r="N33" s="5" t="s">
        <v>25</v>
      </c>
      <c r="O33" s="4">
        <v>15</v>
      </c>
      <c r="P33">
        <f>_xlfn.RANK.EQ('Easy(11)'!K37,'Easy(11)'!$K$3:$K$351)</f>
        <v>26</v>
      </c>
    </row>
    <row r="34" spans="1:16" x14ac:dyDescent="0.3">
      <c r="A34" s="5">
        <v>40</v>
      </c>
      <c r="B34" s="5" t="s">
        <v>62</v>
      </c>
      <c r="C34" s="5" t="s">
        <v>33</v>
      </c>
      <c r="D34" s="5">
        <v>46</v>
      </c>
      <c r="E34" s="5" t="s">
        <v>14</v>
      </c>
      <c r="F34" s="5" t="s">
        <v>22</v>
      </c>
      <c r="G34" s="5">
        <v>9000</v>
      </c>
      <c r="H34" s="5">
        <v>73000</v>
      </c>
      <c r="I34" s="5" t="s">
        <v>23</v>
      </c>
      <c r="J34" s="5">
        <v>13000</v>
      </c>
      <c r="K34" s="5">
        <v>720</v>
      </c>
      <c r="L34" s="5" t="s">
        <v>31</v>
      </c>
      <c r="M34" s="5" t="s">
        <v>82</v>
      </c>
      <c r="N34" s="5" t="s">
        <v>18</v>
      </c>
      <c r="O34" s="4">
        <v>8</v>
      </c>
      <c r="P34">
        <f>_xlfn.RANK.EQ('Easy(11)'!K42,'Easy(11)'!$K$3:$K$351)</f>
        <v>26</v>
      </c>
    </row>
    <row r="35" spans="1:16" x14ac:dyDescent="0.3">
      <c r="A35" s="5">
        <v>44</v>
      </c>
      <c r="B35" s="5" t="s">
        <v>38</v>
      </c>
      <c r="C35" s="5" t="s">
        <v>76</v>
      </c>
      <c r="D35" s="5">
        <v>32</v>
      </c>
      <c r="E35" s="5" t="s">
        <v>14</v>
      </c>
      <c r="F35" s="5" t="s">
        <v>22</v>
      </c>
      <c r="G35" s="5">
        <v>12000</v>
      </c>
      <c r="H35" s="5">
        <v>68000</v>
      </c>
      <c r="I35" s="5" t="s">
        <v>23</v>
      </c>
      <c r="J35" s="5">
        <v>15000</v>
      </c>
      <c r="K35" s="5">
        <v>720</v>
      </c>
      <c r="L35" s="5" t="s">
        <v>31</v>
      </c>
      <c r="M35" s="5" t="s">
        <v>81</v>
      </c>
      <c r="N35" s="5" t="s">
        <v>18</v>
      </c>
      <c r="O35" s="4" t="s">
        <v>303</v>
      </c>
      <c r="P35">
        <f>_xlfn.RANK.EQ('Easy(11)'!K46,'Easy(11)'!$K$3:$K$351)</f>
        <v>26</v>
      </c>
    </row>
    <row r="36" spans="1:16" x14ac:dyDescent="0.3">
      <c r="A36" s="5">
        <v>48</v>
      </c>
      <c r="B36" s="5" t="s">
        <v>42</v>
      </c>
      <c r="C36" s="5" t="s">
        <v>45</v>
      </c>
      <c r="D36" s="5">
        <v>43</v>
      </c>
      <c r="E36" s="5" t="s">
        <v>14</v>
      </c>
      <c r="F36" s="5" t="s">
        <v>22</v>
      </c>
      <c r="G36" s="5">
        <v>11000</v>
      </c>
      <c r="H36" s="5">
        <v>74000</v>
      </c>
      <c r="I36" s="5" t="s">
        <v>23</v>
      </c>
      <c r="J36" s="5">
        <v>12000</v>
      </c>
      <c r="K36" s="5">
        <v>720</v>
      </c>
      <c r="L36" s="5" t="s">
        <v>31</v>
      </c>
      <c r="M36" s="5" t="s">
        <v>81</v>
      </c>
      <c r="N36" s="5" t="s">
        <v>18</v>
      </c>
      <c r="O36" s="4">
        <v>14</v>
      </c>
      <c r="P36">
        <f>_xlfn.RANK.EQ('Easy(11)'!K50,'Easy(11)'!$K$3:$K$351)</f>
        <v>26</v>
      </c>
    </row>
    <row r="37" spans="1:16" x14ac:dyDescent="0.3">
      <c r="A37" s="5">
        <v>53</v>
      </c>
      <c r="B37" s="5" t="s">
        <v>60</v>
      </c>
      <c r="C37" s="5" t="s">
        <v>51</v>
      </c>
      <c r="D37" s="5">
        <v>39</v>
      </c>
      <c r="E37" s="5" t="s">
        <v>21</v>
      </c>
      <c r="F37" s="5" t="s">
        <v>15</v>
      </c>
      <c r="G37" s="5">
        <v>9000</v>
      </c>
      <c r="H37" s="5">
        <v>67000</v>
      </c>
      <c r="I37" s="5" t="s">
        <v>16</v>
      </c>
      <c r="J37" s="5">
        <v>0</v>
      </c>
      <c r="K37" s="5">
        <v>720</v>
      </c>
      <c r="L37" s="5" t="s">
        <v>17</v>
      </c>
      <c r="M37" s="5" t="s">
        <v>81</v>
      </c>
      <c r="N37" s="5" t="s">
        <v>25</v>
      </c>
      <c r="O37" s="4" t="s">
        <v>303</v>
      </c>
      <c r="P37">
        <f>_xlfn.RANK.EQ('Easy(11)'!K55,'Easy(11)'!$K$3:$K$351)</f>
        <v>26</v>
      </c>
    </row>
    <row r="38" spans="1:16" x14ac:dyDescent="0.3">
      <c r="A38" s="5">
        <v>56</v>
      </c>
      <c r="B38" s="5" t="s">
        <v>38</v>
      </c>
      <c r="C38" s="5" t="s">
        <v>67</v>
      </c>
      <c r="D38" s="5">
        <v>34</v>
      </c>
      <c r="E38" s="5" t="s">
        <v>14</v>
      </c>
      <c r="F38" s="5" t="s">
        <v>22</v>
      </c>
      <c r="G38" s="5">
        <v>15000</v>
      </c>
      <c r="H38" s="5">
        <v>73000</v>
      </c>
      <c r="I38" s="5" t="s">
        <v>23</v>
      </c>
      <c r="J38" s="5">
        <v>13000</v>
      </c>
      <c r="K38" s="5">
        <v>720</v>
      </c>
      <c r="L38" s="5" t="s">
        <v>31</v>
      </c>
      <c r="M38" s="5" t="s">
        <v>82</v>
      </c>
      <c r="N38" s="5" t="s">
        <v>18</v>
      </c>
      <c r="O38" s="4">
        <v>4</v>
      </c>
      <c r="P38">
        <f>_xlfn.RANK.EQ('Easy(11)'!K58,'Easy(11)'!$K$3:$K$351)</f>
        <v>26</v>
      </c>
    </row>
    <row r="39" spans="1:16" x14ac:dyDescent="0.3">
      <c r="A39" s="5">
        <v>59</v>
      </c>
      <c r="B39" s="5" t="s">
        <v>48</v>
      </c>
      <c r="C39" s="5" t="s">
        <v>27</v>
      </c>
      <c r="D39" s="5">
        <v>42</v>
      </c>
      <c r="E39" s="5" t="s">
        <v>21</v>
      </c>
      <c r="F39" s="5" t="s">
        <v>15</v>
      </c>
      <c r="G39" s="5">
        <v>6000</v>
      </c>
      <c r="H39" s="5">
        <v>69000</v>
      </c>
      <c r="I39" s="5" t="s">
        <v>16</v>
      </c>
      <c r="J39" s="5">
        <v>0</v>
      </c>
      <c r="K39" s="5">
        <v>720</v>
      </c>
      <c r="L39" s="5" t="s">
        <v>28</v>
      </c>
      <c r="M39" s="5" t="s">
        <v>80</v>
      </c>
      <c r="N39" s="5" t="s">
        <v>25</v>
      </c>
      <c r="O39" s="4">
        <v>10</v>
      </c>
      <c r="P39">
        <f>_xlfn.RANK.EQ('Easy(11)'!K61,'Easy(11)'!$K$3:$K$351)</f>
        <v>26</v>
      </c>
    </row>
    <row r="40" spans="1:16" x14ac:dyDescent="0.3">
      <c r="A40" s="5">
        <v>62</v>
      </c>
      <c r="B40" s="5" t="s">
        <v>62</v>
      </c>
      <c r="C40" s="5" t="s">
        <v>20</v>
      </c>
      <c r="D40" s="5">
        <v>33</v>
      </c>
      <c r="E40" s="5" t="s">
        <v>14</v>
      </c>
      <c r="F40" s="5" t="s">
        <v>22</v>
      </c>
      <c r="G40" s="5">
        <v>4000</v>
      </c>
      <c r="H40" s="5">
        <v>60000</v>
      </c>
      <c r="I40" s="5" t="s">
        <v>23</v>
      </c>
      <c r="J40" s="5">
        <v>8000</v>
      </c>
      <c r="K40" s="5">
        <v>720</v>
      </c>
      <c r="L40" s="5" t="s">
        <v>24</v>
      </c>
      <c r="M40" s="5" t="s">
        <v>81</v>
      </c>
      <c r="N40" s="5" t="s">
        <v>18</v>
      </c>
      <c r="O40" s="4">
        <v>13</v>
      </c>
      <c r="P40">
        <f>_xlfn.RANK.EQ('Easy(11)'!K64,'Easy(11)'!$K$3:$K$351)</f>
        <v>26</v>
      </c>
    </row>
    <row r="41" spans="1:16" x14ac:dyDescent="0.3">
      <c r="A41" s="5">
        <v>68</v>
      </c>
      <c r="B41" s="5" t="s">
        <v>62</v>
      </c>
      <c r="C41" s="5" t="s">
        <v>61</v>
      </c>
      <c r="D41" s="5">
        <v>42</v>
      </c>
      <c r="E41" s="5" t="s">
        <v>14</v>
      </c>
      <c r="F41" s="5" t="s">
        <v>22</v>
      </c>
      <c r="G41" s="5">
        <v>8000</v>
      </c>
      <c r="H41" s="5">
        <v>73000</v>
      </c>
      <c r="I41" s="5" t="s">
        <v>23</v>
      </c>
      <c r="J41" s="5">
        <v>10000</v>
      </c>
      <c r="K41" s="5">
        <v>720</v>
      </c>
      <c r="L41" s="5" t="s">
        <v>31</v>
      </c>
      <c r="M41" s="5" t="s">
        <v>82</v>
      </c>
      <c r="N41" s="5" t="s">
        <v>18</v>
      </c>
      <c r="O41" s="4">
        <v>3</v>
      </c>
      <c r="P41">
        <f>_xlfn.RANK.EQ('Easy(11)'!K70,'Easy(11)'!$K$3:$K$351)</f>
        <v>26</v>
      </c>
    </row>
    <row r="42" spans="1:16" x14ac:dyDescent="0.3">
      <c r="A42" s="5">
        <v>72</v>
      </c>
      <c r="B42" s="5" t="s">
        <v>34</v>
      </c>
      <c r="C42" s="5" t="s">
        <v>27</v>
      </c>
      <c r="D42" s="5">
        <v>43</v>
      </c>
      <c r="E42" s="5" t="s">
        <v>14</v>
      </c>
      <c r="F42" s="5" t="s">
        <v>15</v>
      </c>
      <c r="G42" s="5">
        <v>4000</v>
      </c>
      <c r="H42" s="5">
        <v>46000</v>
      </c>
      <c r="I42" s="5" t="s">
        <v>23</v>
      </c>
      <c r="J42" s="5">
        <v>6000</v>
      </c>
      <c r="K42" s="5">
        <v>720</v>
      </c>
      <c r="L42" s="5" t="s">
        <v>31</v>
      </c>
      <c r="M42" s="5" t="s">
        <v>81</v>
      </c>
      <c r="N42" s="5" t="s">
        <v>18</v>
      </c>
      <c r="O42" s="4" t="s">
        <v>303</v>
      </c>
      <c r="P42">
        <f>_xlfn.RANK.EQ('Easy(11)'!K74,'Easy(11)'!$K$3:$K$351)</f>
        <v>26</v>
      </c>
    </row>
    <row r="43" spans="1:16" x14ac:dyDescent="0.3">
      <c r="A43" s="5">
        <v>80</v>
      </c>
      <c r="B43" s="5" t="s">
        <v>62</v>
      </c>
      <c r="C43" s="5" t="s">
        <v>45</v>
      </c>
      <c r="D43" s="5">
        <v>38</v>
      </c>
      <c r="E43" s="5" t="s">
        <v>14</v>
      </c>
      <c r="F43" s="5" t="s">
        <v>22</v>
      </c>
      <c r="G43" s="5">
        <v>6000</v>
      </c>
      <c r="H43" s="5">
        <v>71000</v>
      </c>
      <c r="I43" s="5" t="s">
        <v>23</v>
      </c>
      <c r="J43" s="5">
        <v>12000</v>
      </c>
      <c r="K43" s="5">
        <v>720</v>
      </c>
      <c r="L43" s="5" t="s">
        <v>31</v>
      </c>
      <c r="M43" s="5" t="s">
        <v>80</v>
      </c>
      <c r="N43" s="5" t="s">
        <v>18</v>
      </c>
      <c r="O43" s="4">
        <v>4</v>
      </c>
      <c r="P43">
        <f>_xlfn.RANK.EQ('Easy(11)'!K82,'Easy(11)'!$K$3:$K$351)</f>
        <v>26</v>
      </c>
    </row>
    <row r="44" spans="1:16" x14ac:dyDescent="0.3">
      <c r="A44" s="5">
        <v>81</v>
      </c>
      <c r="B44" s="6" t="s">
        <v>38</v>
      </c>
      <c r="C44" s="6" t="s">
        <v>20</v>
      </c>
      <c r="D44" s="5">
        <v>34</v>
      </c>
      <c r="E44" s="5" t="s">
        <v>14</v>
      </c>
      <c r="F44" s="5" t="s">
        <v>15</v>
      </c>
      <c r="G44" s="5">
        <v>2500</v>
      </c>
      <c r="H44" s="5">
        <v>55000</v>
      </c>
      <c r="I44" s="5" t="s">
        <v>16</v>
      </c>
      <c r="J44" s="5">
        <v>0</v>
      </c>
      <c r="K44" s="5">
        <v>720</v>
      </c>
      <c r="L44" s="5" t="s">
        <v>17</v>
      </c>
      <c r="M44" s="5" t="s">
        <v>80</v>
      </c>
      <c r="N44" s="5" t="s">
        <v>18</v>
      </c>
      <c r="O44" s="4">
        <v>6</v>
      </c>
      <c r="P44">
        <f>_xlfn.RANK.EQ('Easy(11)'!K83,'Easy(11)'!$K$3:$K$351)</f>
        <v>26</v>
      </c>
    </row>
    <row r="45" spans="1:16" x14ac:dyDescent="0.3">
      <c r="A45" s="4">
        <f t="shared" ref="A45:A88" si="1">ROW()-1</f>
        <v>44</v>
      </c>
      <c r="B45" s="6" t="s">
        <v>34</v>
      </c>
      <c r="C45" s="6" t="s">
        <v>110</v>
      </c>
      <c r="D45" s="5">
        <v>31</v>
      </c>
      <c r="E45" s="5" t="s">
        <v>21</v>
      </c>
      <c r="F45" s="5" t="s">
        <v>15</v>
      </c>
      <c r="G45" s="5">
        <v>7000</v>
      </c>
      <c r="H45" s="5">
        <v>55000</v>
      </c>
      <c r="I45" s="5" t="s">
        <v>23</v>
      </c>
      <c r="J45" s="5">
        <v>10000</v>
      </c>
      <c r="K45" s="5">
        <v>720</v>
      </c>
      <c r="L45" s="5" t="s">
        <v>17</v>
      </c>
      <c r="M45" s="5" t="s">
        <v>81</v>
      </c>
      <c r="N45" s="5" t="s">
        <v>18</v>
      </c>
      <c r="O45" s="4">
        <v>7</v>
      </c>
      <c r="P45">
        <f>_xlfn.RANK.EQ('Easy(11)'!K91,'Easy(11)'!$K$3:$K$351)</f>
        <v>26</v>
      </c>
    </row>
    <row r="46" spans="1:16" x14ac:dyDescent="0.3">
      <c r="A46" s="4">
        <f t="shared" si="1"/>
        <v>45</v>
      </c>
      <c r="B46" s="6" t="s">
        <v>32</v>
      </c>
      <c r="C46" s="6" t="s">
        <v>122</v>
      </c>
      <c r="D46" s="5">
        <v>38</v>
      </c>
      <c r="E46" s="5" t="s">
        <v>14</v>
      </c>
      <c r="F46" s="5" t="s">
        <v>22</v>
      </c>
      <c r="G46" s="5">
        <v>15000</v>
      </c>
      <c r="H46" s="5">
        <v>77000</v>
      </c>
      <c r="I46" s="5" t="s">
        <v>23</v>
      </c>
      <c r="J46" s="5">
        <v>15000</v>
      </c>
      <c r="K46" s="5">
        <v>720</v>
      </c>
      <c r="L46" s="5" t="s">
        <v>24</v>
      </c>
      <c r="M46" s="5" t="s">
        <v>82</v>
      </c>
      <c r="N46" s="5" t="s">
        <v>18</v>
      </c>
      <c r="O46" s="4">
        <v>4</v>
      </c>
      <c r="P46">
        <f>_xlfn.RANK.EQ('Easy(11)'!K100,'Easy(11)'!$K$3:$K$351)</f>
        <v>95</v>
      </c>
    </row>
    <row r="47" spans="1:16" x14ac:dyDescent="0.3">
      <c r="A47" s="4">
        <f t="shared" si="1"/>
        <v>46</v>
      </c>
      <c r="B47" s="6" t="s">
        <v>54</v>
      </c>
      <c r="C47" s="6" t="s">
        <v>49</v>
      </c>
      <c r="D47" s="5">
        <v>35</v>
      </c>
      <c r="E47" s="5" t="s">
        <v>21</v>
      </c>
      <c r="F47" s="5" t="s">
        <v>15</v>
      </c>
      <c r="G47" s="5">
        <v>6000</v>
      </c>
      <c r="H47" s="5">
        <v>68000</v>
      </c>
      <c r="I47" s="5" t="s">
        <v>16</v>
      </c>
      <c r="J47" s="5">
        <v>0</v>
      </c>
      <c r="K47" s="5">
        <v>720</v>
      </c>
      <c r="L47" s="5" t="s">
        <v>28</v>
      </c>
      <c r="M47" s="5" t="s">
        <v>81</v>
      </c>
      <c r="N47" s="5" t="s">
        <v>25</v>
      </c>
      <c r="O47" s="4">
        <v>15</v>
      </c>
      <c r="P47">
        <f>_xlfn.RANK.EQ('Easy(11)'!K105,'Easy(11)'!$K$3:$K$351)</f>
        <v>95</v>
      </c>
    </row>
    <row r="48" spans="1:16" x14ac:dyDescent="0.3">
      <c r="A48" s="4">
        <f t="shared" si="1"/>
        <v>47</v>
      </c>
      <c r="B48" s="6" t="s">
        <v>137</v>
      </c>
      <c r="C48" s="6" t="s">
        <v>138</v>
      </c>
      <c r="D48" s="5">
        <v>34</v>
      </c>
      <c r="E48" s="5" t="s">
        <v>14</v>
      </c>
      <c r="F48" s="5" t="s">
        <v>22</v>
      </c>
      <c r="G48" s="5">
        <v>11000</v>
      </c>
      <c r="H48" s="5">
        <v>62000</v>
      </c>
      <c r="I48" s="5" t="s">
        <v>23</v>
      </c>
      <c r="J48" s="5">
        <v>12000</v>
      </c>
      <c r="K48" s="5">
        <v>720</v>
      </c>
      <c r="L48" s="5" t="s">
        <v>31</v>
      </c>
      <c r="M48" s="5" t="s">
        <v>80</v>
      </c>
      <c r="N48" s="5" t="s">
        <v>18</v>
      </c>
      <c r="O48" s="4">
        <v>6</v>
      </c>
      <c r="P48">
        <f>_xlfn.RANK.EQ('Easy(11)'!K114,'Easy(11)'!$K$3:$K$351)</f>
        <v>95</v>
      </c>
    </row>
    <row r="49" spans="1:16" x14ac:dyDescent="0.3">
      <c r="A49" s="4">
        <f t="shared" si="1"/>
        <v>48</v>
      </c>
      <c r="B49" s="6" t="s">
        <v>141</v>
      </c>
      <c r="C49" s="6" t="s">
        <v>69</v>
      </c>
      <c r="D49" s="5">
        <v>40</v>
      </c>
      <c r="E49" s="5" t="s">
        <v>21</v>
      </c>
      <c r="F49" s="5" t="s">
        <v>15</v>
      </c>
      <c r="G49" s="5">
        <v>2000</v>
      </c>
      <c r="H49" s="5">
        <v>50000</v>
      </c>
      <c r="I49" s="5" t="s">
        <v>16</v>
      </c>
      <c r="J49" s="5">
        <v>0</v>
      </c>
      <c r="K49" s="5">
        <v>720</v>
      </c>
      <c r="L49" s="5" t="s">
        <v>28</v>
      </c>
      <c r="M49" s="5" t="s">
        <v>80</v>
      </c>
      <c r="N49" s="5" t="s">
        <v>25</v>
      </c>
      <c r="O49" s="4">
        <v>13</v>
      </c>
      <c r="P49">
        <f>_xlfn.RANK.EQ('Easy(11)'!K117,'Easy(11)'!$K$3:$K$351)</f>
        <v>95</v>
      </c>
    </row>
    <row r="50" spans="1:16" x14ac:dyDescent="0.3">
      <c r="A50" s="4">
        <f t="shared" si="1"/>
        <v>49</v>
      </c>
      <c r="B50" s="6" t="s">
        <v>26</v>
      </c>
      <c r="C50" s="6" t="s">
        <v>74</v>
      </c>
      <c r="D50" s="5">
        <v>46</v>
      </c>
      <c r="E50" s="5" t="s">
        <v>14</v>
      </c>
      <c r="F50" s="5" t="s">
        <v>22</v>
      </c>
      <c r="G50" s="5">
        <v>9000</v>
      </c>
      <c r="H50" s="5">
        <v>73000</v>
      </c>
      <c r="I50" s="5" t="s">
        <v>23</v>
      </c>
      <c r="J50" s="5">
        <v>13000</v>
      </c>
      <c r="K50" s="5">
        <v>720</v>
      </c>
      <c r="L50" s="5" t="s">
        <v>31</v>
      </c>
      <c r="M50" s="5" t="s">
        <v>82</v>
      </c>
      <c r="N50" s="5" t="s">
        <v>18</v>
      </c>
      <c r="O50" s="4">
        <v>14</v>
      </c>
      <c r="P50">
        <f>_xlfn.RANK.EQ('Easy(11)'!K122,'Easy(11)'!$K$3:$K$351)</f>
        <v>95</v>
      </c>
    </row>
    <row r="51" spans="1:16" x14ac:dyDescent="0.3">
      <c r="A51" s="4">
        <f t="shared" si="1"/>
        <v>50</v>
      </c>
      <c r="B51" s="6" t="s">
        <v>151</v>
      </c>
      <c r="C51" s="6" t="s">
        <v>152</v>
      </c>
      <c r="D51" s="5">
        <v>32</v>
      </c>
      <c r="E51" s="5" t="s">
        <v>14</v>
      </c>
      <c r="F51" s="5" t="s">
        <v>22</v>
      </c>
      <c r="G51" s="5">
        <v>12000</v>
      </c>
      <c r="H51" s="5">
        <v>68000</v>
      </c>
      <c r="I51" s="5" t="s">
        <v>23</v>
      </c>
      <c r="J51" s="5">
        <v>15000</v>
      </c>
      <c r="K51" s="5">
        <v>720</v>
      </c>
      <c r="L51" s="5" t="s">
        <v>31</v>
      </c>
      <c r="M51" s="5" t="s">
        <v>81</v>
      </c>
      <c r="N51" s="5" t="s">
        <v>18</v>
      </c>
      <c r="O51" s="4">
        <v>13</v>
      </c>
      <c r="P51">
        <f>_xlfn.RANK.EQ('Easy(11)'!K126,'Easy(11)'!$K$3:$K$351)</f>
        <v>95</v>
      </c>
    </row>
    <row r="52" spans="1:16" x14ac:dyDescent="0.3">
      <c r="A52" s="4">
        <f t="shared" si="1"/>
        <v>51</v>
      </c>
      <c r="B52" s="6" t="s">
        <v>159</v>
      </c>
      <c r="C52" s="6" t="s">
        <v>160</v>
      </c>
      <c r="D52" s="5">
        <v>43</v>
      </c>
      <c r="E52" s="5" t="s">
        <v>14</v>
      </c>
      <c r="F52" s="5" t="s">
        <v>22</v>
      </c>
      <c r="G52" s="5">
        <v>11000</v>
      </c>
      <c r="H52" s="5">
        <v>74000</v>
      </c>
      <c r="I52" s="5" t="s">
        <v>23</v>
      </c>
      <c r="J52" s="5">
        <v>12000</v>
      </c>
      <c r="K52" s="5">
        <v>720</v>
      </c>
      <c r="L52" s="5" t="s">
        <v>31</v>
      </c>
      <c r="M52" s="5" t="s">
        <v>81</v>
      </c>
      <c r="N52" s="5" t="s">
        <v>18</v>
      </c>
      <c r="O52" s="4">
        <v>8</v>
      </c>
      <c r="P52">
        <f>_xlfn.RANK.EQ('Easy(11)'!K130,'Easy(11)'!$K$3:$K$351)</f>
        <v>95</v>
      </c>
    </row>
    <row r="53" spans="1:16" x14ac:dyDescent="0.3">
      <c r="A53" s="4">
        <f t="shared" si="1"/>
        <v>52</v>
      </c>
      <c r="B53" s="6" t="s">
        <v>169</v>
      </c>
      <c r="C53" s="6" t="s">
        <v>170</v>
      </c>
      <c r="D53" s="5">
        <v>39</v>
      </c>
      <c r="E53" s="5" t="s">
        <v>21</v>
      </c>
      <c r="F53" s="5" t="s">
        <v>15</v>
      </c>
      <c r="G53" s="5">
        <v>9000</v>
      </c>
      <c r="H53" s="5">
        <v>67000</v>
      </c>
      <c r="I53" s="5" t="s">
        <v>16</v>
      </c>
      <c r="J53" s="5">
        <v>0</v>
      </c>
      <c r="K53" s="5">
        <v>720</v>
      </c>
      <c r="L53" s="5" t="s">
        <v>17</v>
      </c>
      <c r="M53" s="5" t="s">
        <v>81</v>
      </c>
      <c r="N53" s="5" t="s">
        <v>25</v>
      </c>
      <c r="O53" s="4">
        <v>11</v>
      </c>
      <c r="P53">
        <f>_xlfn.RANK.EQ('Easy(11)'!K135,'Easy(11)'!$K$3:$K$351)</f>
        <v>95</v>
      </c>
    </row>
    <row r="54" spans="1:16" x14ac:dyDescent="0.3">
      <c r="A54" s="4">
        <f t="shared" si="1"/>
        <v>53</v>
      </c>
      <c r="B54" s="6" t="s">
        <v>175</v>
      </c>
      <c r="C54" s="6" t="s">
        <v>176</v>
      </c>
      <c r="D54" s="5">
        <v>34</v>
      </c>
      <c r="E54" s="5" t="s">
        <v>14</v>
      </c>
      <c r="F54" s="5" t="s">
        <v>22</v>
      </c>
      <c r="G54" s="5">
        <v>15000</v>
      </c>
      <c r="H54" s="5">
        <v>73000</v>
      </c>
      <c r="I54" s="5" t="s">
        <v>23</v>
      </c>
      <c r="J54" s="5">
        <v>13000</v>
      </c>
      <c r="K54" s="5">
        <v>720</v>
      </c>
      <c r="L54" s="5" t="s">
        <v>31</v>
      </c>
      <c r="M54" s="5" t="s">
        <v>82</v>
      </c>
      <c r="N54" s="5" t="s">
        <v>18</v>
      </c>
      <c r="O54" s="4" t="s">
        <v>303</v>
      </c>
      <c r="P54">
        <f>_xlfn.RANK.EQ('Easy(11)'!K138,'Easy(11)'!$K$3:$K$351)</f>
        <v>95</v>
      </c>
    </row>
    <row r="55" spans="1:16" x14ac:dyDescent="0.3">
      <c r="A55" s="4">
        <f t="shared" si="1"/>
        <v>54</v>
      </c>
      <c r="B55" s="6" t="s">
        <v>181</v>
      </c>
      <c r="C55" s="6" t="s">
        <v>182</v>
      </c>
      <c r="D55" s="5">
        <v>42</v>
      </c>
      <c r="E55" s="5" t="s">
        <v>21</v>
      </c>
      <c r="F55" s="5" t="s">
        <v>15</v>
      </c>
      <c r="G55" s="5">
        <v>6000</v>
      </c>
      <c r="H55" s="5">
        <v>69000</v>
      </c>
      <c r="I55" s="5" t="s">
        <v>16</v>
      </c>
      <c r="J55" s="5">
        <v>0</v>
      </c>
      <c r="K55" s="5">
        <v>720</v>
      </c>
      <c r="L55" s="5" t="s">
        <v>28</v>
      </c>
      <c r="M55" s="5" t="s">
        <v>80</v>
      </c>
      <c r="N55" s="5" t="s">
        <v>25</v>
      </c>
      <c r="O55" s="4">
        <v>6</v>
      </c>
      <c r="P55">
        <f>_xlfn.RANK.EQ('Easy(11)'!K141,'Easy(11)'!$K$3:$K$351)</f>
        <v>95</v>
      </c>
    </row>
    <row r="56" spans="1:16" x14ac:dyDescent="0.3">
      <c r="A56" s="4">
        <f t="shared" si="1"/>
        <v>55</v>
      </c>
      <c r="B56" s="6" t="s">
        <v>187</v>
      </c>
      <c r="C56" s="6" t="s">
        <v>188</v>
      </c>
      <c r="D56" s="5">
        <v>33</v>
      </c>
      <c r="E56" s="5" t="s">
        <v>14</v>
      </c>
      <c r="F56" s="5" t="s">
        <v>22</v>
      </c>
      <c r="G56" s="5">
        <v>4000</v>
      </c>
      <c r="H56" s="5">
        <v>60000</v>
      </c>
      <c r="I56" s="5" t="s">
        <v>23</v>
      </c>
      <c r="J56" s="5">
        <v>8000</v>
      </c>
      <c r="K56" s="5">
        <v>720</v>
      </c>
      <c r="L56" s="5" t="s">
        <v>24</v>
      </c>
      <c r="M56" s="5" t="s">
        <v>81</v>
      </c>
      <c r="N56" s="5" t="s">
        <v>18</v>
      </c>
      <c r="O56" s="4">
        <v>4</v>
      </c>
      <c r="P56">
        <f>_xlfn.RANK.EQ('Easy(11)'!K144,'Easy(11)'!$K$3:$K$351)</f>
        <v>95</v>
      </c>
    </row>
    <row r="57" spans="1:16" x14ac:dyDescent="0.3">
      <c r="A57" s="4">
        <f t="shared" si="1"/>
        <v>56</v>
      </c>
      <c r="B57" s="6" t="s">
        <v>198</v>
      </c>
      <c r="C57" s="6" t="s">
        <v>199</v>
      </c>
      <c r="D57" s="5">
        <v>42</v>
      </c>
      <c r="E57" s="5" t="s">
        <v>14</v>
      </c>
      <c r="F57" s="5" t="s">
        <v>22</v>
      </c>
      <c r="G57" s="5">
        <v>8000</v>
      </c>
      <c r="H57" s="5">
        <v>73000</v>
      </c>
      <c r="I57" s="5" t="s">
        <v>23</v>
      </c>
      <c r="J57" s="5">
        <v>10000</v>
      </c>
      <c r="K57" s="5">
        <v>720</v>
      </c>
      <c r="L57" s="5" t="s">
        <v>31</v>
      </c>
      <c r="M57" s="5" t="s">
        <v>82</v>
      </c>
      <c r="N57" s="5" t="s">
        <v>18</v>
      </c>
      <c r="O57" s="4">
        <v>8</v>
      </c>
      <c r="P57">
        <f>_xlfn.RANK.EQ('Easy(11)'!K150,'Easy(11)'!$K$3:$K$351)</f>
        <v>147</v>
      </c>
    </row>
    <row r="58" spans="1:16" x14ac:dyDescent="0.3">
      <c r="A58" s="4">
        <f t="shared" si="1"/>
        <v>57</v>
      </c>
      <c r="B58" s="6" t="s">
        <v>124</v>
      </c>
      <c r="C58" s="6" t="s">
        <v>205</v>
      </c>
      <c r="D58" s="5">
        <v>43</v>
      </c>
      <c r="E58" s="5" t="s">
        <v>14</v>
      </c>
      <c r="F58" s="5" t="s">
        <v>15</v>
      </c>
      <c r="G58" s="5">
        <v>4000</v>
      </c>
      <c r="H58" s="5">
        <v>46000</v>
      </c>
      <c r="I58" s="5" t="s">
        <v>23</v>
      </c>
      <c r="J58" s="5">
        <v>6000</v>
      </c>
      <c r="K58" s="5">
        <v>720</v>
      </c>
      <c r="L58" s="5" t="s">
        <v>31</v>
      </c>
      <c r="M58" s="5" t="s">
        <v>81</v>
      </c>
      <c r="N58" s="5" t="s">
        <v>18</v>
      </c>
      <c r="O58" s="4">
        <v>4</v>
      </c>
      <c r="P58">
        <f>_xlfn.RANK.EQ('Easy(11)'!K154,'Easy(11)'!$K$3:$K$351)</f>
        <v>147</v>
      </c>
    </row>
    <row r="59" spans="1:16" x14ac:dyDescent="0.3">
      <c r="A59" s="4">
        <f t="shared" si="1"/>
        <v>58</v>
      </c>
      <c r="B59" s="6" t="s">
        <v>218</v>
      </c>
      <c r="C59" s="6" t="s">
        <v>219</v>
      </c>
      <c r="D59" s="5">
        <v>38</v>
      </c>
      <c r="E59" s="5" t="s">
        <v>14</v>
      </c>
      <c r="F59" s="5" t="s">
        <v>22</v>
      </c>
      <c r="G59" s="5">
        <v>6000</v>
      </c>
      <c r="H59" s="5">
        <v>71000</v>
      </c>
      <c r="I59" s="5" t="s">
        <v>23</v>
      </c>
      <c r="J59" s="5">
        <v>12000</v>
      </c>
      <c r="K59" s="5">
        <v>720</v>
      </c>
      <c r="L59" s="5" t="s">
        <v>31</v>
      </c>
      <c r="M59" s="5" t="s">
        <v>80</v>
      </c>
      <c r="N59" s="5" t="s">
        <v>18</v>
      </c>
      <c r="O59" s="4">
        <v>4</v>
      </c>
      <c r="P59">
        <f>_xlfn.RANK.EQ('Easy(11)'!K162,'Easy(11)'!$K$3:$K$351)</f>
        <v>147</v>
      </c>
    </row>
    <row r="60" spans="1:16" x14ac:dyDescent="0.3">
      <c r="A60" s="4">
        <f t="shared" si="1"/>
        <v>59</v>
      </c>
      <c r="B60" s="6" t="s">
        <v>220</v>
      </c>
      <c r="C60" s="6" t="s">
        <v>221</v>
      </c>
      <c r="D60" s="5">
        <v>34</v>
      </c>
      <c r="E60" s="5" t="s">
        <v>14</v>
      </c>
      <c r="F60" s="5" t="s">
        <v>15</v>
      </c>
      <c r="G60" s="5">
        <v>2500</v>
      </c>
      <c r="H60" s="5">
        <v>55000</v>
      </c>
      <c r="I60" s="5" t="s">
        <v>16</v>
      </c>
      <c r="J60" s="5">
        <v>0</v>
      </c>
      <c r="K60" s="5">
        <v>720</v>
      </c>
      <c r="L60" s="5" t="s">
        <v>17</v>
      </c>
      <c r="M60" s="5" t="s">
        <v>80</v>
      </c>
      <c r="N60" s="5" t="s">
        <v>18</v>
      </c>
      <c r="O60" s="4">
        <v>15</v>
      </c>
      <c r="P60">
        <f>_xlfn.RANK.EQ('Easy(11)'!K163,'Easy(11)'!$K$3:$K$351)</f>
        <v>147</v>
      </c>
    </row>
    <row r="61" spans="1:16" x14ac:dyDescent="0.3">
      <c r="A61" s="4">
        <f t="shared" si="1"/>
        <v>60</v>
      </c>
      <c r="B61" s="6" t="s">
        <v>235</v>
      </c>
      <c r="C61" s="6" t="s">
        <v>236</v>
      </c>
      <c r="D61" s="5">
        <v>31</v>
      </c>
      <c r="E61" s="5" t="s">
        <v>21</v>
      </c>
      <c r="F61" s="5" t="s">
        <v>15</v>
      </c>
      <c r="G61" s="5">
        <v>7000</v>
      </c>
      <c r="H61" s="5">
        <v>55000</v>
      </c>
      <c r="I61" s="5" t="s">
        <v>23</v>
      </c>
      <c r="J61" s="5">
        <v>10000</v>
      </c>
      <c r="K61" s="5">
        <v>720</v>
      </c>
      <c r="L61" s="5" t="s">
        <v>17</v>
      </c>
      <c r="M61" s="5" t="s">
        <v>81</v>
      </c>
      <c r="N61" s="5" t="s">
        <v>18</v>
      </c>
      <c r="O61" s="4">
        <v>5</v>
      </c>
      <c r="P61">
        <f>_xlfn.RANK.EQ('Easy(11)'!K171,'Easy(11)'!$K$3:$K$351)</f>
        <v>147</v>
      </c>
    </row>
    <row r="62" spans="1:16" x14ac:dyDescent="0.3">
      <c r="A62" s="4">
        <f t="shared" si="1"/>
        <v>61</v>
      </c>
      <c r="B62" s="6" t="s">
        <v>251</v>
      </c>
      <c r="C62" s="6" t="s">
        <v>252</v>
      </c>
      <c r="D62" s="5">
        <v>38</v>
      </c>
      <c r="E62" s="5" t="s">
        <v>14</v>
      </c>
      <c r="F62" s="5" t="s">
        <v>22</v>
      </c>
      <c r="G62" s="5">
        <v>15000</v>
      </c>
      <c r="H62" s="5">
        <v>77000</v>
      </c>
      <c r="I62" s="5" t="s">
        <v>23</v>
      </c>
      <c r="J62" s="5">
        <v>15000</v>
      </c>
      <c r="K62" s="5">
        <v>720</v>
      </c>
      <c r="L62" s="5" t="s">
        <v>24</v>
      </c>
      <c r="M62" s="5" t="s">
        <v>82</v>
      </c>
      <c r="N62" s="5" t="s">
        <v>18</v>
      </c>
      <c r="O62" s="4">
        <v>4</v>
      </c>
      <c r="P62">
        <f>_xlfn.RANK.EQ('Easy(11)'!K180,'Easy(11)'!$K$3:$K$351)</f>
        <v>147</v>
      </c>
    </row>
    <row r="63" spans="1:16" x14ac:dyDescent="0.3">
      <c r="A63" s="4">
        <f t="shared" si="1"/>
        <v>62</v>
      </c>
      <c r="B63" s="6" t="s">
        <v>259</v>
      </c>
      <c r="C63" s="6" t="s">
        <v>27</v>
      </c>
      <c r="D63" s="5">
        <v>35</v>
      </c>
      <c r="E63" s="5" t="s">
        <v>21</v>
      </c>
      <c r="F63" s="5" t="s">
        <v>15</v>
      </c>
      <c r="G63" s="5">
        <v>6000</v>
      </c>
      <c r="H63" s="5">
        <v>68000</v>
      </c>
      <c r="I63" s="5" t="s">
        <v>16</v>
      </c>
      <c r="J63" s="5">
        <v>0</v>
      </c>
      <c r="K63" s="5">
        <v>720</v>
      </c>
      <c r="L63" s="5" t="s">
        <v>28</v>
      </c>
      <c r="M63" s="5" t="s">
        <v>81</v>
      </c>
      <c r="N63" s="5" t="s">
        <v>25</v>
      </c>
      <c r="O63" s="4">
        <v>10</v>
      </c>
      <c r="P63">
        <f>_xlfn.RANK.EQ('Easy(11)'!K185,'Easy(11)'!$K$3:$K$351)</f>
        <v>147</v>
      </c>
    </row>
    <row r="64" spans="1:16" x14ac:dyDescent="0.3">
      <c r="A64" s="4">
        <f t="shared" si="1"/>
        <v>63</v>
      </c>
      <c r="B64" s="6" t="s">
        <v>270</v>
      </c>
      <c r="C64" s="6" t="s">
        <v>27</v>
      </c>
      <c r="D64" s="5">
        <v>34</v>
      </c>
      <c r="E64" s="5" t="s">
        <v>14</v>
      </c>
      <c r="F64" s="5" t="s">
        <v>22</v>
      </c>
      <c r="G64" s="5">
        <v>11000</v>
      </c>
      <c r="H64" s="5">
        <v>62000</v>
      </c>
      <c r="I64" s="5" t="s">
        <v>23</v>
      </c>
      <c r="J64" s="5">
        <v>12000</v>
      </c>
      <c r="K64" s="5">
        <v>720</v>
      </c>
      <c r="L64" s="5" t="s">
        <v>31</v>
      </c>
      <c r="M64" s="5" t="s">
        <v>80</v>
      </c>
      <c r="N64" s="5" t="s">
        <v>18</v>
      </c>
      <c r="O64" s="4" t="s">
        <v>303</v>
      </c>
      <c r="P64">
        <f>_xlfn.RANK.EQ('Easy(11)'!K194,'Easy(11)'!$K$3:$K$351)</f>
        <v>147</v>
      </c>
    </row>
    <row r="65" spans="1:16" x14ac:dyDescent="0.3">
      <c r="A65" s="4">
        <f t="shared" si="1"/>
        <v>64</v>
      </c>
      <c r="B65" s="6" t="s">
        <v>272</v>
      </c>
      <c r="C65" s="6" t="s">
        <v>217</v>
      </c>
      <c r="D65" s="5">
        <v>40</v>
      </c>
      <c r="E65" s="5" t="s">
        <v>21</v>
      </c>
      <c r="F65" s="5" t="s">
        <v>15</v>
      </c>
      <c r="G65" s="5">
        <v>2000</v>
      </c>
      <c r="H65" s="5">
        <v>50000</v>
      </c>
      <c r="I65" s="5" t="s">
        <v>16</v>
      </c>
      <c r="J65" s="5">
        <v>0</v>
      </c>
      <c r="K65" s="5">
        <v>720</v>
      </c>
      <c r="L65" s="5" t="s">
        <v>28</v>
      </c>
      <c r="M65" s="5" t="s">
        <v>80</v>
      </c>
      <c r="N65" s="5" t="s">
        <v>25</v>
      </c>
      <c r="O65" s="4">
        <v>11</v>
      </c>
      <c r="P65">
        <f>_xlfn.RANK.EQ('Easy(11)'!K197,'Easy(11)'!$K$3:$K$351)</f>
        <v>194</v>
      </c>
    </row>
    <row r="66" spans="1:16" x14ac:dyDescent="0.3">
      <c r="A66" s="4">
        <f t="shared" si="1"/>
        <v>65</v>
      </c>
      <c r="B66" s="6" t="s">
        <v>63</v>
      </c>
      <c r="C66" s="6" t="s">
        <v>33</v>
      </c>
      <c r="D66" s="5">
        <v>46</v>
      </c>
      <c r="E66" s="5" t="s">
        <v>14</v>
      </c>
      <c r="F66" s="5" t="s">
        <v>22</v>
      </c>
      <c r="G66" s="5">
        <v>9000</v>
      </c>
      <c r="H66" s="5">
        <v>73000</v>
      </c>
      <c r="I66" s="5" t="s">
        <v>23</v>
      </c>
      <c r="J66" s="5">
        <v>13000</v>
      </c>
      <c r="K66" s="5">
        <v>720</v>
      </c>
      <c r="L66" s="5" t="s">
        <v>31</v>
      </c>
      <c r="M66" s="5" t="s">
        <v>82</v>
      </c>
      <c r="N66" s="5" t="s">
        <v>18</v>
      </c>
      <c r="O66" s="4">
        <v>11</v>
      </c>
      <c r="P66">
        <f>_xlfn.RANK.EQ('Easy(11)'!K202,'Easy(11)'!$K$3:$K$351)</f>
        <v>194</v>
      </c>
    </row>
    <row r="67" spans="1:16" x14ac:dyDescent="0.3">
      <c r="A67" s="4">
        <f t="shared" si="1"/>
        <v>66</v>
      </c>
      <c r="B67" s="6" t="s">
        <v>102</v>
      </c>
      <c r="C67" s="6" t="s">
        <v>55</v>
      </c>
      <c r="D67" s="5">
        <v>32</v>
      </c>
      <c r="E67" s="5" t="s">
        <v>14</v>
      </c>
      <c r="F67" s="5" t="s">
        <v>22</v>
      </c>
      <c r="G67" s="5">
        <v>12000</v>
      </c>
      <c r="H67" s="5">
        <v>68000</v>
      </c>
      <c r="I67" s="5" t="s">
        <v>23</v>
      </c>
      <c r="J67" s="5">
        <v>15000</v>
      </c>
      <c r="K67" s="5">
        <v>720</v>
      </c>
      <c r="L67" s="5" t="s">
        <v>31</v>
      </c>
      <c r="M67" s="5" t="s">
        <v>81</v>
      </c>
      <c r="N67" s="5" t="s">
        <v>18</v>
      </c>
      <c r="O67" s="4">
        <v>4</v>
      </c>
      <c r="P67">
        <f>_xlfn.RANK.EQ('Easy(11)'!K206,'Easy(11)'!$K$3:$K$351)</f>
        <v>194</v>
      </c>
    </row>
    <row r="68" spans="1:16" x14ac:dyDescent="0.3">
      <c r="A68" s="4">
        <f t="shared" si="1"/>
        <v>67</v>
      </c>
      <c r="B68" s="6" t="s">
        <v>26</v>
      </c>
      <c r="C68" s="6" t="s">
        <v>152</v>
      </c>
      <c r="D68" s="5">
        <v>43</v>
      </c>
      <c r="E68" s="5" t="s">
        <v>14</v>
      </c>
      <c r="F68" s="5" t="s">
        <v>22</v>
      </c>
      <c r="G68" s="5">
        <v>11000</v>
      </c>
      <c r="H68" s="5">
        <v>74000</v>
      </c>
      <c r="I68" s="5" t="s">
        <v>23</v>
      </c>
      <c r="J68" s="5">
        <v>12000</v>
      </c>
      <c r="K68" s="5">
        <v>720</v>
      </c>
      <c r="L68" s="5" t="s">
        <v>31</v>
      </c>
      <c r="M68" s="5" t="s">
        <v>81</v>
      </c>
      <c r="N68" s="5" t="s">
        <v>18</v>
      </c>
      <c r="O68" s="4">
        <v>12</v>
      </c>
      <c r="P68">
        <f>_xlfn.RANK.EQ('Easy(11)'!K210,'Easy(11)'!$K$3:$K$351)</f>
        <v>194</v>
      </c>
    </row>
    <row r="69" spans="1:16" x14ac:dyDescent="0.3">
      <c r="A69" s="4">
        <f t="shared" si="1"/>
        <v>68</v>
      </c>
      <c r="B69" s="6" t="s">
        <v>281</v>
      </c>
      <c r="C69" s="6" t="s">
        <v>152</v>
      </c>
      <c r="D69" s="5">
        <v>39</v>
      </c>
      <c r="E69" s="5" t="s">
        <v>21</v>
      </c>
      <c r="F69" s="5" t="s">
        <v>15</v>
      </c>
      <c r="G69" s="5">
        <v>9000</v>
      </c>
      <c r="H69" s="5">
        <v>67000</v>
      </c>
      <c r="I69" s="5" t="s">
        <v>16</v>
      </c>
      <c r="J69" s="5">
        <v>0</v>
      </c>
      <c r="K69" s="5">
        <v>720</v>
      </c>
      <c r="L69" s="5" t="s">
        <v>17</v>
      </c>
      <c r="M69" s="5" t="s">
        <v>81</v>
      </c>
      <c r="N69" s="5" t="s">
        <v>25</v>
      </c>
      <c r="O69" s="4">
        <v>7</v>
      </c>
      <c r="P69">
        <f>_xlfn.RANK.EQ('Easy(11)'!K215,'Easy(11)'!$K$3:$K$351)</f>
        <v>194</v>
      </c>
    </row>
    <row r="70" spans="1:16" x14ac:dyDescent="0.3">
      <c r="A70" s="4">
        <f t="shared" si="1"/>
        <v>69</v>
      </c>
      <c r="B70" s="6" t="s">
        <v>283</v>
      </c>
      <c r="C70" s="6" t="s">
        <v>180</v>
      </c>
      <c r="D70" s="5">
        <v>34</v>
      </c>
      <c r="E70" s="5" t="s">
        <v>14</v>
      </c>
      <c r="F70" s="5" t="s">
        <v>22</v>
      </c>
      <c r="G70" s="5">
        <v>15000</v>
      </c>
      <c r="H70" s="5">
        <v>73000</v>
      </c>
      <c r="I70" s="5" t="s">
        <v>23</v>
      </c>
      <c r="J70" s="5">
        <v>13000</v>
      </c>
      <c r="K70" s="5">
        <v>720</v>
      </c>
      <c r="L70" s="5" t="s">
        <v>31</v>
      </c>
      <c r="M70" s="5" t="s">
        <v>82</v>
      </c>
      <c r="N70" s="5" t="s">
        <v>18</v>
      </c>
      <c r="O70" s="4">
        <v>5</v>
      </c>
      <c r="P70">
        <f>_xlfn.RANK.EQ('Easy(11)'!K218,'Easy(11)'!$K$3:$K$351)</f>
        <v>194</v>
      </c>
    </row>
    <row r="71" spans="1:16" x14ac:dyDescent="0.3">
      <c r="A71" s="4">
        <f t="shared" si="1"/>
        <v>70</v>
      </c>
      <c r="B71" s="6" t="s">
        <v>169</v>
      </c>
      <c r="C71" s="6" t="s">
        <v>152</v>
      </c>
      <c r="D71" s="5">
        <v>42</v>
      </c>
      <c r="E71" s="5" t="s">
        <v>21</v>
      </c>
      <c r="F71" s="5" t="s">
        <v>15</v>
      </c>
      <c r="G71" s="5">
        <v>6000</v>
      </c>
      <c r="H71" s="5">
        <v>69000</v>
      </c>
      <c r="I71" s="5" t="s">
        <v>16</v>
      </c>
      <c r="J71" s="5">
        <v>0</v>
      </c>
      <c r="K71" s="5">
        <v>720</v>
      </c>
      <c r="L71" s="5" t="s">
        <v>28</v>
      </c>
      <c r="M71" s="5" t="s">
        <v>80</v>
      </c>
      <c r="N71" s="5" t="s">
        <v>25</v>
      </c>
      <c r="O71" s="4">
        <v>7</v>
      </c>
      <c r="P71">
        <f>_xlfn.RANK.EQ('Easy(11)'!K221,'Easy(11)'!$K$3:$K$351)</f>
        <v>194</v>
      </c>
    </row>
    <row r="72" spans="1:16" x14ac:dyDescent="0.3">
      <c r="A72" s="4">
        <f t="shared" si="1"/>
        <v>71</v>
      </c>
      <c r="B72" s="6" t="s">
        <v>266</v>
      </c>
      <c r="C72" s="6" t="s">
        <v>45</v>
      </c>
      <c r="D72" s="5">
        <v>33</v>
      </c>
      <c r="E72" s="5" t="s">
        <v>14</v>
      </c>
      <c r="F72" s="5" t="s">
        <v>22</v>
      </c>
      <c r="G72" s="5">
        <v>4000</v>
      </c>
      <c r="H72" s="5">
        <v>60000</v>
      </c>
      <c r="I72" s="5" t="s">
        <v>23</v>
      </c>
      <c r="J72" s="5">
        <v>8000</v>
      </c>
      <c r="K72" s="5">
        <v>720</v>
      </c>
      <c r="L72" s="5" t="s">
        <v>24</v>
      </c>
      <c r="M72" s="5" t="s">
        <v>81</v>
      </c>
      <c r="N72" s="5" t="s">
        <v>18</v>
      </c>
      <c r="O72" s="4">
        <v>4</v>
      </c>
      <c r="P72">
        <f>_xlfn.RANK.EQ('Easy(11)'!K224,'Easy(11)'!$K$3:$K$351)</f>
        <v>194</v>
      </c>
    </row>
    <row r="73" spans="1:16" x14ac:dyDescent="0.3">
      <c r="A73" s="4">
        <f t="shared" si="1"/>
        <v>72</v>
      </c>
      <c r="B73" s="6" t="s">
        <v>201</v>
      </c>
      <c r="C73" s="6" t="s">
        <v>214</v>
      </c>
      <c r="D73" s="5">
        <v>42</v>
      </c>
      <c r="E73" s="5" t="s">
        <v>14</v>
      </c>
      <c r="F73" s="5" t="s">
        <v>22</v>
      </c>
      <c r="G73" s="5">
        <v>8000</v>
      </c>
      <c r="H73" s="5">
        <v>73000</v>
      </c>
      <c r="I73" s="5" t="s">
        <v>23</v>
      </c>
      <c r="J73" s="5">
        <v>10000</v>
      </c>
      <c r="K73" s="5">
        <v>720</v>
      </c>
      <c r="L73" s="5" t="s">
        <v>31</v>
      </c>
      <c r="M73" s="5" t="s">
        <v>82</v>
      </c>
      <c r="N73" s="5" t="s">
        <v>18</v>
      </c>
      <c r="O73" s="4">
        <v>9</v>
      </c>
      <c r="P73">
        <f>_xlfn.RANK.EQ('Easy(11)'!K230,'Easy(11)'!$K$3:$K$351)</f>
        <v>194</v>
      </c>
    </row>
    <row r="74" spans="1:16" x14ac:dyDescent="0.3">
      <c r="A74" s="4">
        <f t="shared" si="1"/>
        <v>73</v>
      </c>
      <c r="B74" s="6" t="s">
        <v>263</v>
      </c>
      <c r="C74" s="6" t="s">
        <v>174</v>
      </c>
      <c r="D74" s="5">
        <v>43</v>
      </c>
      <c r="E74" s="5" t="s">
        <v>14</v>
      </c>
      <c r="F74" s="5" t="s">
        <v>15</v>
      </c>
      <c r="G74" s="5">
        <v>4000</v>
      </c>
      <c r="H74" s="5">
        <v>46000</v>
      </c>
      <c r="I74" s="5" t="s">
        <v>23</v>
      </c>
      <c r="J74" s="5">
        <v>6000</v>
      </c>
      <c r="K74" s="5">
        <v>720</v>
      </c>
      <c r="L74" s="5" t="s">
        <v>31</v>
      </c>
      <c r="M74" s="5" t="s">
        <v>81</v>
      </c>
      <c r="N74" s="5" t="s">
        <v>18</v>
      </c>
      <c r="O74" s="4">
        <v>11</v>
      </c>
      <c r="P74">
        <f>_xlfn.RANK.EQ('Easy(11)'!K234,'Easy(11)'!$K$3:$K$351)</f>
        <v>194</v>
      </c>
    </row>
    <row r="75" spans="1:16" x14ac:dyDescent="0.3">
      <c r="A75" s="4">
        <f t="shared" si="1"/>
        <v>74</v>
      </c>
      <c r="B75" s="6" t="s">
        <v>295</v>
      </c>
      <c r="C75" s="6" t="s">
        <v>209</v>
      </c>
      <c r="D75" s="5">
        <v>38</v>
      </c>
      <c r="E75" s="5" t="s">
        <v>14</v>
      </c>
      <c r="F75" s="5" t="s">
        <v>22</v>
      </c>
      <c r="G75" s="5">
        <v>6000</v>
      </c>
      <c r="H75" s="5">
        <v>71000</v>
      </c>
      <c r="I75" s="5" t="s">
        <v>23</v>
      </c>
      <c r="J75" s="5">
        <v>12000</v>
      </c>
      <c r="K75" s="5">
        <v>720</v>
      </c>
      <c r="L75" s="5" t="s">
        <v>31</v>
      </c>
      <c r="M75" s="5" t="s">
        <v>80</v>
      </c>
      <c r="N75" s="5" t="s">
        <v>18</v>
      </c>
      <c r="O75" s="4">
        <v>4</v>
      </c>
      <c r="P75">
        <f>_xlfn.RANK.EQ('Easy(11)'!K242,'Easy(11)'!$K$3:$K$351)</f>
        <v>194</v>
      </c>
    </row>
    <row r="76" spans="1:16" x14ac:dyDescent="0.3">
      <c r="A76" s="4">
        <f t="shared" si="1"/>
        <v>75</v>
      </c>
      <c r="B76" s="6" t="s">
        <v>169</v>
      </c>
      <c r="C76" s="6" t="s">
        <v>63</v>
      </c>
      <c r="D76" s="5">
        <v>34</v>
      </c>
      <c r="E76" s="5" t="s">
        <v>14</v>
      </c>
      <c r="F76" s="5" t="s">
        <v>15</v>
      </c>
      <c r="G76" s="5">
        <v>2500</v>
      </c>
      <c r="H76" s="5">
        <v>55000</v>
      </c>
      <c r="I76" s="5" t="s">
        <v>16</v>
      </c>
      <c r="J76" s="5">
        <v>0</v>
      </c>
      <c r="K76" s="5">
        <v>720</v>
      </c>
      <c r="L76" s="5" t="s">
        <v>17</v>
      </c>
      <c r="M76" s="5" t="s">
        <v>80</v>
      </c>
      <c r="N76" s="5" t="s">
        <v>18</v>
      </c>
      <c r="O76" s="4">
        <v>15</v>
      </c>
      <c r="P76">
        <f>_xlfn.RANK.EQ('Easy(11)'!K243,'Easy(11)'!$K$3:$K$351)</f>
        <v>194</v>
      </c>
    </row>
    <row r="77" spans="1:16" x14ac:dyDescent="0.3">
      <c r="A77" s="4">
        <f t="shared" si="1"/>
        <v>76</v>
      </c>
      <c r="B77" s="6" t="s">
        <v>128</v>
      </c>
      <c r="C77" s="6" t="s">
        <v>150</v>
      </c>
      <c r="D77" s="5">
        <v>31</v>
      </c>
      <c r="E77" s="5" t="s">
        <v>21</v>
      </c>
      <c r="F77" s="5" t="s">
        <v>15</v>
      </c>
      <c r="G77" s="5">
        <v>7000</v>
      </c>
      <c r="H77" s="5">
        <v>55000</v>
      </c>
      <c r="I77" s="5" t="s">
        <v>23</v>
      </c>
      <c r="J77" s="5">
        <v>10000</v>
      </c>
      <c r="K77" s="5">
        <v>720</v>
      </c>
      <c r="L77" s="5" t="s">
        <v>17</v>
      </c>
      <c r="M77" s="5" t="s">
        <v>81</v>
      </c>
      <c r="N77" s="5" t="s">
        <v>18</v>
      </c>
      <c r="O77" s="4">
        <v>7</v>
      </c>
      <c r="P77">
        <f>_xlfn.RANK.EQ('Easy(11)'!K251,'Easy(11)'!$K$3:$K$351)</f>
        <v>194</v>
      </c>
    </row>
    <row r="78" spans="1:16" x14ac:dyDescent="0.3">
      <c r="A78" s="4">
        <f t="shared" si="1"/>
        <v>77</v>
      </c>
      <c r="B78" s="6" t="s">
        <v>119</v>
      </c>
      <c r="C78" s="6" t="s">
        <v>166</v>
      </c>
      <c r="D78" s="5">
        <v>38</v>
      </c>
      <c r="E78" s="5" t="s">
        <v>14</v>
      </c>
      <c r="F78" s="5" t="s">
        <v>22</v>
      </c>
      <c r="G78" s="5">
        <v>15000</v>
      </c>
      <c r="H78" s="5">
        <v>77000</v>
      </c>
      <c r="I78" s="5" t="s">
        <v>23</v>
      </c>
      <c r="J78" s="5">
        <v>15000</v>
      </c>
      <c r="K78" s="5">
        <v>720</v>
      </c>
      <c r="L78" s="5" t="s">
        <v>24</v>
      </c>
      <c r="M78" s="5" t="s">
        <v>82</v>
      </c>
      <c r="N78" s="5" t="s">
        <v>18</v>
      </c>
      <c r="O78" s="4">
        <v>3</v>
      </c>
      <c r="P78">
        <f>_xlfn.RANK.EQ('Easy(11)'!K260,'Easy(11)'!$K$3:$K$351)</f>
        <v>254</v>
      </c>
    </row>
    <row r="79" spans="1:16" x14ac:dyDescent="0.3">
      <c r="A79" s="4">
        <f t="shared" si="1"/>
        <v>78</v>
      </c>
      <c r="B79" s="6" t="s">
        <v>300</v>
      </c>
      <c r="C79" s="6" t="s">
        <v>152</v>
      </c>
      <c r="D79" s="5">
        <v>35</v>
      </c>
      <c r="E79" s="5" t="s">
        <v>21</v>
      </c>
      <c r="F79" s="5" t="s">
        <v>15</v>
      </c>
      <c r="G79" s="5">
        <v>6000</v>
      </c>
      <c r="H79" s="5">
        <v>68000</v>
      </c>
      <c r="I79" s="5" t="s">
        <v>16</v>
      </c>
      <c r="J79" s="5">
        <v>0</v>
      </c>
      <c r="K79" s="5">
        <v>720</v>
      </c>
      <c r="L79" s="5" t="s">
        <v>28</v>
      </c>
      <c r="M79" s="5" t="s">
        <v>81</v>
      </c>
      <c r="N79" s="5" t="s">
        <v>25</v>
      </c>
      <c r="O79" s="4">
        <v>6</v>
      </c>
      <c r="P79">
        <f>_xlfn.RANK.EQ('Easy(11)'!K265,'Easy(11)'!$K$3:$K$351)</f>
        <v>254</v>
      </c>
    </row>
    <row r="80" spans="1:16" x14ac:dyDescent="0.3">
      <c r="A80" s="4">
        <f t="shared" si="1"/>
        <v>79</v>
      </c>
      <c r="B80" s="6" t="s">
        <v>108</v>
      </c>
      <c r="C80" s="6" t="s">
        <v>109</v>
      </c>
      <c r="D80" s="5">
        <v>34</v>
      </c>
      <c r="E80" s="5" t="s">
        <v>14</v>
      </c>
      <c r="F80" s="5" t="s">
        <v>22</v>
      </c>
      <c r="G80" s="5">
        <v>11000</v>
      </c>
      <c r="H80" s="5">
        <v>62000</v>
      </c>
      <c r="I80" s="5" t="s">
        <v>23</v>
      </c>
      <c r="J80" s="5">
        <v>12000</v>
      </c>
      <c r="K80" s="5">
        <v>720</v>
      </c>
      <c r="L80" s="5" t="s">
        <v>31</v>
      </c>
      <c r="M80" s="5" t="s">
        <v>80</v>
      </c>
      <c r="N80" s="5" t="s">
        <v>18</v>
      </c>
      <c r="O80" s="4">
        <v>8</v>
      </c>
      <c r="P80">
        <f>_xlfn.RANK.EQ('Easy(11)'!K274,'Easy(11)'!$K$3:$K$351)</f>
        <v>254</v>
      </c>
    </row>
    <row r="81" spans="1:16" x14ac:dyDescent="0.3">
      <c r="A81" s="4">
        <f t="shared" si="1"/>
        <v>80</v>
      </c>
      <c r="B81" s="6" t="s">
        <v>112</v>
      </c>
      <c r="C81" s="6" t="s">
        <v>35</v>
      </c>
      <c r="D81" s="5">
        <v>40</v>
      </c>
      <c r="E81" s="5" t="s">
        <v>21</v>
      </c>
      <c r="F81" s="5" t="s">
        <v>15</v>
      </c>
      <c r="G81" s="5">
        <v>2000</v>
      </c>
      <c r="H81" s="5">
        <v>50000</v>
      </c>
      <c r="I81" s="5" t="s">
        <v>16</v>
      </c>
      <c r="J81" s="5">
        <v>0</v>
      </c>
      <c r="K81" s="5">
        <v>720</v>
      </c>
      <c r="L81" s="5" t="s">
        <v>28</v>
      </c>
      <c r="M81" s="5" t="s">
        <v>80</v>
      </c>
      <c r="N81" s="5" t="s">
        <v>25</v>
      </c>
      <c r="O81" s="4">
        <v>7</v>
      </c>
      <c r="P81">
        <f>_xlfn.RANK.EQ('Easy(11)'!K277,'Easy(11)'!$K$3:$K$351)</f>
        <v>254</v>
      </c>
    </row>
    <row r="82" spans="1:16" x14ac:dyDescent="0.3">
      <c r="A82" s="4">
        <f t="shared" si="1"/>
        <v>81</v>
      </c>
      <c r="B82" s="6" t="s">
        <v>119</v>
      </c>
      <c r="C82" s="6" t="s">
        <v>120</v>
      </c>
      <c r="D82" s="5">
        <v>46</v>
      </c>
      <c r="E82" s="5" t="s">
        <v>14</v>
      </c>
      <c r="F82" s="5" t="s">
        <v>22</v>
      </c>
      <c r="G82" s="5">
        <v>9000</v>
      </c>
      <c r="H82" s="5">
        <v>73000</v>
      </c>
      <c r="I82" s="5" t="s">
        <v>23</v>
      </c>
      <c r="J82" s="5">
        <v>13000</v>
      </c>
      <c r="K82" s="5">
        <v>720</v>
      </c>
      <c r="L82" s="5" t="s">
        <v>31</v>
      </c>
      <c r="M82" s="5" t="s">
        <v>82</v>
      </c>
      <c r="N82" s="5" t="s">
        <v>18</v>
      </c>
      <c r="O82" s="4">
        <v>10</v>
      </c>
      <c r="P82">
        <f>_xlfn.RANK.EQ('Easy(11)'!K282,'Easy(11)'!$K$3:$K$351)</f>
        <v>254</v>
      </c>
    </row>
    <row r="83" spans="1:16" x14ac:dyDescent="0.3">
      <c r="A83" s="4">
        <f t="shared" si="1"/>
        <v>82</v>
      </c>
      <c r="B83" s="6" t="s">
        <v>124</v>
      </c>
      <c r="C83" s="6" t="s">
        <v>45</v>
      </c>
      <c r="D83" s="5">
        <v>32</v>
      </c>
      <c r="E83" s="5" t="s">
        <v>14</v>
      </c>
      <c r="F83" s="5" t="s">
        <v>22</v>
      </c>
      <c r="G83" s="5">
        <v>12000</v>
      </c>
      <c r="H83" s="5">
        <v>68000</v>
      </c>
      <c r="I83" s="5" t="s">
        <v>23</v>
      </c>
      <c r="J83" s="5">
        <v>15000</v>
      </c>
      <c r="K83" s="5">
        <v>720</v>
      </c>
      <c r="L83" s="5" t="s">
        <v>31</v>
      </c>
      <c r="M83" s="5" t="s">
        <v>81</v>
      </c>
      <c r="N83" s="5" t="s">
        <v>18</v>
      </c>
      <c r="O83" s="4">
        <v>4</v>
      </c>
      <c r="P83">
        <f>_xlfn.RANK.EQ('Easy(11)'!K286,'Easy(11)'!$K$3:$K$351)</f>
        <v>254</v>
      </c>
    </row>
    <row r="84" spans="1:16" x14ac:dyDescent="0.3">
      <c r="A84" s="4">
        <f t="shared" si="1"/>
        <v>83</v>
      </c>
      <c r="B84" s="6" t="s">
        <v>127</v>
      </c>
      <c r="C84" s="6" t="s">
        <v>51</v>
      </c>
      <c r="D84" s="5">
        <v>43</v>
      </c>
      <c r="E84" s="5" t="s">
        <v>14</v>
      </c>
      <c r="F84" s="5" t="s">
        <v>22</v>
      </c>
      <c r="G84" s="5">
        <v>11000</v>
      </c>
      <c r="H84" s="5">
        <v>74000</v>
      </c>
      <c r="I84" s="5" t="s">
        <v>23</v>
      </c>
      <c r="J84" s="5">
        <v>12000</v>
      </c>
      <c r="K84" s="5">
        <v>720</v>
      </c>
      <c r="L84" s="5" t="s">
        <v>31</v>
      </c>
      <c r="M84" s="5" t="s">
        <v>81</v>
      </c>
      <c r="N84" s="5" t="s">
        <v>18</v>
      </c>
      <c r="O84" s="4">
        <v>8</v>
      </c>
      <c r="P84">
        <f>_xlfn.RANK.EQ('Easy(11)'!K290,'Easy(11)'!$K$3:$K$351)</f>
        <v>254</v>
      </c>
    </row>
    <row r="85" spans="1:16" x14ac:dyDescent="0.3">
      <c r="A85" s="4">
        <f t="shared" si="1"/>
        <v>84</v>
      </c>
      <c r="B85" s="6" t="s">
        <v>134</v>
      </c>
      <c r="C85" s="6" t="s">
        <v>59</v>
      </c>
      <c r="D85" s="5">
        <v>39</v>
      </c>
      <c r="E85" s="5" t="s">
        <v>21</v>
      </c>
      <c r="F85" s="5" t="s">
        <v>15</v>
      </c>
      <c r="G85" s="5">
        <v>9000</v>
      </c>
      <c r="H85" s="5">
        <v>67000</v>
      </c>
      <c r="I85" s="5" t="s">
        <v>16</v>
      </c>
      <c r="J85" s="5">
        <v>0</v>
      </c>
      <c r="K85" s="5">
        <v>720</v>
      </c>
      <c r="L85" s="5" t="s">
        <v>17</v>
      </c>
      <c r="M85" s="5" t="s">
        <v>81</v>
      </c>
      <c r="N85" s="5" t="s">
        <v>25</v>
      </c>
      <c r="O85" s="4">
        <v>5</v>
      </c>
      <c r="P85">
        <f>_xlfn.RANK.EQ('Easy(11)'!K295,'Easy(11)'!$K$3:$K$351)</f>
        <v>254</v>
      </c>
    </row>
    <row r="86" spans="1:16" x14ac:dyDescent="0.3">
      <c r="A86" s="4">
        <f t="shared" si="1"/>
        <v>85</v>
      </c>
      <c r="B86" s="6" t="s">
        <v>137</v>
      </c>
      <c r="C86" s="6" t="s">
        <v>138</v>
      </c>
      <c r="D86" s="5">
        <v>34</v>
      </c>
      <c r="E86" s="5" t="s">
        <v>14</v>
      </c>
      <c r="F86" s="5" t="s">
        <v>22</v>
      </c>
      <c r="G86" s="5">
        <v>15000</v>
      </c>
      <c r="H86" s="5">
        <v>73000</v>
      </c>
      <c r="I86" s="5" t="s">
        <v>23</v>
      </c>
      <c r="J86" s="5">
        <v>13000</v>
      </c>
      <c r="K86" s="5">
        <v>720</v>
      </c>
      <c r="L86" s="5" t="s">
        <v>31</v>
      </c>
      <c r="M86" s="5" t="s">
        <v>82</v>
      </c>
      <c r="N86" s="5" t="s">
        <v>18</v>
      </c>
      <c r="O86" s="4">
        <v>14</v>
      </c>
      <c r="P86">
        <f>_xlfn.RANK.EQ('Easy(11)'!K298,'Easy(11)'!$K$3:$K$351)</f>
        <v>254</v>
      </c>
    </row>
    <row r="87" spans="1:16" x14ac:dyDescent="0.3">
      <c r="A87" s="4">
        <f t="shared" si="1"/>
        <v>86</v>
      </c>
      <c r="B87" s="6" t="s">
        <v>141</v>
      </c>
      <c r="C87" s="6" t="s">
        <v>69</v>
      </c>
      <c r="D87" s="5">
        <v>42</v>
      </c>
      <c r="E87" s="5" t="s">
        <v>21</v>
      </c>
      <c r="F87" s="5" t="s">
        <v>15</v>
      </c>
      <c r="G87" s="5">
        <v>6000</v>
      </c>
      <c r="H87" s="5">
        <v>69000</v>
      </c>
      <c r="I87" s="5" t="s">
        <v>16</v>
      </c>
      <c r="J87" s="5">
        <v>0</v>
      </c>
      <c r="K87" s="5">
        <v>720</v>
      </c>
      <c r="L87" s="5" t="s">
        <v>28</v>
      </c>
      <c r="M87" s="5" t="s">
        <v>80</v>
      </c>
      <c r="N87" s="5" t="s">
        <v>25</v>
      </c>
      <c r="O87" s="4">
        <v>4</v>
      </c>
      <c r="P87">
        <f>_xlfn.RANK.EQ('Easy(11)'!K301,'Easy(11)'!$K$3:$K$351)</f>
        <v>254</v>
      </c>
    </row>
    <row r="88" spans="1:16" x14ac:dyDescent="0.3">
      <c r="A88" s="4">
        <f t="shared" si="1"/>
        <v>87</v>
      </c>
      <c r="B88" s="6" t="s">
        <v>145</v>
      </c>
      <c r="C88" s="6" t="s">
        <v>71</v>
      </c>
      <c r="D88" s="5">
        <v>33</v>
      </c>
      <c r="E88" s="5" t="s">
        <v>14</v>
      </c>
      <c r="F88" s="5" t="s">
        <v>22</v>
      </c>
      <c r="G88" s="5">
        <v>4000</v>
      </c>
      <c r="H88" s="5">
        <v>60000</v>
      </c>
      <c r="I88" s="5" t="s">
        <v>23</v>
      </c>
      <c r="J88" s="5">
        <v>8000</v>
      </c>
      <c r="K88" s="5">
        <v>720</v>
      </c>
      <c r="L88" s="5" t="s">
        <v>24</v>
      </c>
      <c r="M88" s="5" t="s">
        <v>81</v>
      </c>
      <c r="N88" s="5" t="s">
        <v>18</v>
      </c>
      <c r="O88" s="4">
        <v>4</v>
      </c>
      <c r="P88">
        <f>_xlfn.RANK.EQ('Easy(11)'!K304,'Easy(11)'!$K$3:$K$351)</f>
        <v>254</v>
      </c>
    </row>
    <row r="89" spans="1:16" x14ac:dyDescent="0.3">
      <c r="A89" s="4">
        <v>303</v>
      </c>
      <c r="B89" s="6" t="s">
        <v>163</v>
      </c>
      <c r="C89" s="6" t="s">
        <v>197</v>
      </c>
      <c r="D89" s="5">
        <v>36</v>
      </c>
      <c r="E89" s="5" t="s">
        <v>14</v>
      </c>
      <c r="F89" s="5" t="s">
        <v>15</v>
      </c>
      <c r="G89" s="5">
        <v>2500</v>
      </c>
      <c r="H89" s="5">
        <v>55000</v>
      </c>
      <c r="I89" s="5" t="s">
        <v>16</v>
      </c>
      <c r="J89" s="5">
        <v>12000</v>
      </c>
      <c r="K89" s="5">
        <v>720</v>
      </c>
      <c r="L89" s="5" t="s">
        <v>17</v>
      </c>
      <c r="M89" s="5" t="s">
        <v>80</v>
      </c>
      <c r="N89" s="5" t="s">
        <v>25</v>
      </c>
      <c r="O89" s="4">
        <v>15</v>
      </c>
      <c r="P89">
        <f>_xlfn.RANK.EQ('Easy(11)'!K305,'Easy(11)'!$K$3:$K$351)</f>
        <v>254</v>
      </c>
    </row>
    <row r="90" spans="1:16" x14ac:dyDescent="0.3">
      <c r="A90" s="4">
        <f t="shared" ref="A90:A96" si="2">ROW()-1</f>
        <v>89</v>
      </c>
      <c r="B90" s="6" t="s">
        <v>288</v>
      </c>
      <c r="C90" s="6" t="s">
        <v>71</v>
      </c>
      <c r="D90" s="5">
        <v>30</v>
      </c>
      <c r="E90" s="5" t="s">
        <v>21</v>
      </c>
      <c r="F90" s="5" t="s">
        <v>15</v>
      </c>
      <c r="G90" s="5">
        <v>7000</v>
      </c>
      <c r="H90" s="5">
        <v>55000</v>
      </c>
      <c r="I90" s="5" t="s">
        <v>23</v>
      </c>
      <c r="J90" s="5">
        <v>13000</v>
      </c>
      <c r="K90" s="5">
        <v>720</v>
      </c>
      <c r="L90" s="5" t="s">
        <v>17</v>
      </c>
      <c r="M90" s="5" t="s">
        <v>81</v>
      </c>
      <c r="N90" s="5" t="s">
        <v>25</v>
      </c>
      <c r="O90" s="4">
        <v>7</v>
      </c>
      <c r="P90">
        <f>_xlfn.RANK.EQ('Easy(11)'!K313,'Easy(11)'!$K$3:$K$351)</f>
        <v>254</v>
      </c>
    </row>
    <row r="91" spans="1:16" x14ac:dyDescent="0.3">
      <c r="A91" s="4">
        <f t="shared" si="2"/>
        <v>90</v>
      </c>
      <c r="B91" s="6" t="s">
        <v>282</v>
      </c>
      <c r="C91" s="6" t="s">
        <v>154</v>
      </c>
      <c r="D91" s="5">
        <v>46</v>
      </c>
      <c r="E91" s="5" t="s">
        <v>14</v>
      </c>
      <c r="F91" s="5" t="s">
        <v>22</v>
      </c>
      <c r="G91" s="5">
        <v>15000</v>
      </c>
      <c r="H91" s="5">
        <v>77000</v>
      </c>
      <c r="I91" s="5" t="s">
        <v>23</v>
      </c>
      <c r="J91" s="5">
        <v>0</v>
      </c>
      <c r="K91" s="5">
        <v>720</v>
      </c>
      <c r="L91" s="5" t="s">
        <v>24</v>
      </c>
      <c r="M91" s="5" t="s">
        <v>82</v>
      </c>
      <c r="N91" s="5" t="s">
        <v>18</v>
      </c>
      <c r="O91" s="4">
        <v>3</v>
      </c>
      <c r="P91">
        <f>_xlfn.RANK.EQ('Easy(11)'!K322,'Easy(11)'!$K$3:$K$351)</f>
        <v>319</v>
      </c>
    </row>
    <row r="92" spans="1:16" x14ac:dyDescent="0.3">
      <c r="A92" s="4">
        <f t="shared" si="2"/>
        <v>91</v>
      </c>
      <c r="B92" s="6" t="s">
        <v>295</v>
      </c>
      <c r="C92" s="6" t="s">
        <v>209</v>
      </c>
      <c r="D92" s="5">
        <v>41</v>
      </c>
      <c r="E92" s="5" t="s">
        <v>21</v>
      </c>
      <c r="F92" s="5" t="s">
        <v>22</v>
      </c>
      <c r="G92" s="5">
        <v>6000</v>
      </c>
      <c r="H92" s="5">
        <v>68000</v>
      </c>
      <c r="I92" s="5" t="s">
        <v>16</v>
      </c>
      <c r="J92" s="5">
        <v>8000</v>
      </c>
      <c r="K92" s="5">
        <v>720</v>
      </c>
      <c r="L92" s="5" t="s">
        <v>28</v>
      </c>
      <c r="M92" s="5" t="s">
        <v>81</v>
      </c>
      <c r="N92" s="5" t="s">
        <v>25</v>
      </c>
      <c r="O92" s="4">
        <v>6</v>
      </c>
      <c r="P92">
        <f>_xlfn.RANK.EQ('Easy(11)'!K327,'Easy(11)'!$K$3:$K$351)</f>
        <v>319</v>
      </c>
    </row>
    <row r="93" spans="1:16" x14ac:dyDescent="0.3">
      <c r="A93" s="4">
        <f t="shared" si="2"/>
        <v>92</v>
      </c>
      <c r="B93" s="6" t="s">
        <v>128</v>
      </c>
      <c r="C93" s="6" t="s">
        <v>150</v>
      </c>
      <c r="D93" s="5">
        <v>41</v>
      </c>
      <c r="E93" s="5" t="s">
        <v>14</v>
      </c>
      <c r="F93" s="5" t="s">
        <v>15</v>
      </c>
      <c r="G93" s="5">
        <v>11000</v>
      </c>
      <c r="H93" s="5">
        <v>62000</v>
      </c>
      <c r="I93" s="5" t="s">
        <v>23</v>
      </c>
      <c r="J93" s="5">
        <v>0</v>
      </c>
      <c r="K93" s="5">
        <v>720</v>
      </c>
      <c r="L93" s="5" t="s">
        <v>31</v>
      </c>
      <c r="M93" s="5" t="s">
        <v>80</v>
      </c>
      <c r="N93" s="5" t="s">
        <v>18</v>
      </c>
      <c r="O93" s="4">
        <v>8</v>
      </c>
      <c r="P93">
        <f>_xlfn.RANK.EQ('Easy(11)'!K336,'Easy(11)'!$K$3:$K$351)</f>
        <v>319</v>
      </c>
    </row>
    <row r="94" spans="1:16" x14ac:dyDescent="0.3">
      <c r="A94" s="4">
        <f t="shared" si="2"/>
        <v>93</v>
      </c>
      <c r="B94" s="6" t="s">
        <v>201</v>
      </c>
      <c r="C94" s="6" t="s">
        <v>228</v>
      </c>
      <c r="D94" s="5">
        <v>34</v>
      </c>
      <c r="E94" s="5" t="s">
        <v>21</v>
      </c>
      <c r="F94" s="5" t="s">
        <v>22</v>
      </c>
      <c r="G94" s="5">
        <v>2000</v>
      </c>
      <c r="H94" s="5">
        <v>50000</v>
      </c>
      <c r="I94" s="5" t="s">
        <v>16</v>
      </c>
      <c r="J94" s="5">
        <v>7000</v>
      </c>
      <c r="K94" s="5">
        <v>720</v>
      </c>
      <c r="L94" s="5" t="s">
        <v>28</v>
      </c>
      <c r="M94" s="5" t="s">
        <v>80</v>
      </c>
      <c r="N94" s="5" t="s">
        <v>25</v>
      </c>
      <c r="O94" s="4">
        <v>7</v>
      </c>
      <c r="P94">
        <f>_xlfn.RANK.EQ('Easy(11)'!K339,'Easy(11)'!$K$3:$K$351)</f>
        <v>319</v>
      </c>
    </row>
    <row r="95" spans="1:16" x14ac:dyDescent="0.3">
      <c r="A95" s="4">
        <f t="shared" si="2"/>
        <v>94</v>
      </c>
      <c r="B95" s="6" t="s">
        <v>203</v>
      </c>
      <c r="C95" s="6" t="s">
        <v>182</v>
      </c>
      <c r="D95" s="5">
        <v>31</v>
      </c>
      <c r="E95" s="5" t="s">
        <v>14</v>
      </c>
      <c r="F95" s="5" t="s">
        <v>22</v>
      </c>
      <c r="G95" s="5">
        <v>9000</v>
      </c>
      <c r="H95" s="5">
        <v>73000</v>
      </c>
      <c r="I95" s="5" t="s">
        <v>23</v>
      </c>
      <c r="J95" s="5">
        <v>0</v>
      </c>
      <c r="K95" s="5">
        <v>720</v>
      </c>
      <c r="L95" s="5" t="s">
        <v>31</v>
      </c>
      <c r="M95" s="5" t="s">
        <v>82</v>
      </c>
      <c r="N95" s="5" t="s">
        <v>18</v>
      </c>
      <c r="O95" s="4">
        <v>10</v>
      </c>
      <c r="P95">
        <f>_xlfn.RANK.EQ('Easy(11)'!K344,'Easy(11)'!$K$3:$K$351)</f>
        <v>319</v>
      </c>
    </row>
    <row r="96" spans="1:16" x14ac:dyDescent="0.3">
      <c r="A96" s="4">
        <f t="shared" si="2"/>
        <v>95</v>
      </c>
      <c r="B96" s="6" t="s">
        <v>274</v>
      </c>
      <c r="C96" s="6" t="s">
        <v>213</v>
      </c>
      <c r="D96" s="5">
        <v>39</v>
      </c>
      <c r="E96" s="5" t="s">
        <v>14</v>
      </c>
      <c r="F96" s="5" t="s">
        <v>22</v>
      </c>
      <c r="G96" s="5">
        <v>12000</v>
      </c>
      <c r="H96" s="5">
        <v>68000</v>
      </c>
      <c r="I96" s="5" t="s">
        <v>23</v>
      </c>
      <c r="J96" s="5">
        <v>0</v>
      </c>
      <c r="K96" s="5">
        <v>720</v>
      </c>
      <c r="L96" s="5" t="s">
        <v>31</v>
      </c>
      <c r="M96" s="5" t="s">
        <v>81</v>
      </c>
      <c r="N96" s="5" t="s">
        <v>18</v>
      </c>
      <c r="O96" s="4">
        <v>4</v>
      </c>
      <c r="P96">
        <f>_xlfn.RANK.EQ('Easy(11)'!K348,'Easy(11)'!$K$3:$K$351)</f>
        <v>319</v>
      </c>
    </row>
    <row r="97" spans="1:16" x14ac:dyDescent="0.3">
      <c r="A97" s="5">
        <v>5</v>
      </c>
      <c r="B97" s="5" t="s">
        <v>32</v>
      </c>
      <c r="C97" s="5" t="s">
        <v>33</v>
      </c>
      <c r="D97" s="5">
        <v>37</v>
      </c>
      <c r="E97" s="5" t="s">
        <v>21</v>
      </c>
      <c r="F97" s="5" t="s">
        <v>15</v>
      </c>
      <c r="G97" s="5">
        <v>5000</v>
      </c>
      <c r="H97" s="5">
        <v>58000</v>
      </c>
      <c r="I97" s="5" t="s">
        <v>16</v>
      </c>
      <c r="J97" s="5">
        <v>0</v>
      </c>
      <c r="K97" s="5">
        <v>710</v>
      </c>
      <c r="L97" s="5" t="s">
        <v>17</v>
      </c>
      <c r="M97" s="5" t="s">
        <v>80</v>
      </c>
      <c r="N97" s="5" t="s">
        <v>25</v>
      </c>
      <c r="O97" s="4">
        <v>4</v>
      </c>
      <c r="P97">
        <f>_xlfn.RANK.EQ('Easy(11)'!K7,'Easy(11)'!$K$3:$K$351)</f>
        <v>1</v>
      </c>
    </row>
    <row r="98" spans="1:16" x14ac:dyDescent="0.3">
      <c r="A98" s="5">
        <v>14</v>
      </c>
      <c r="B98" s="5" t="s">
        <v>50</v>
      </c>
      <c r="C98" s="5" t="s">
        <v>51</v>
      </c>
      <c r="D98" s="5">
        <v>33</v>
      </c>
      <c r="E98" s="5" t="s">
        <v>14</v>
      </c>
      <c r="F98" s="5" t="s">
        <v>22</v>
      </c>
      <c r="G98" s="5">
        <v>8000</v>
      </c>
      <c r="H98" s="5">
        <v>60000</v>
      </c>
      <c r="I98" s="5" t="s">
        <v>23</v>
      </c>
      <c r="J98" s="5">
        <v>8000</v>
      </c>
      <c r="K98" s="5">
        <v>710</v>
      </c>
      <c r="L98" s="5" t="s">
        <v>24</v>
      </c>
      <c r="M98" s="5" t="s">
        <v>80</v>
      </c>
      <c r="N98" s="5" t="s">
        <v>18</v>
      </c>
      <c r="O98" s="4">
        <v>11</v>
      </c>
      <c r="P98">
        <f>_xlfn.RANK.EQ('Easy(11)'!K16,'Easy(11)'!$K$3:$K$351)</f>
        <v>6</v>
      </c>
    </row>
    <row r="99" spans="1:16" x14ac:dyDescent="0.3">
      <c r="A99" s="5">
        <v>21</v>
      </c>
      <c r="B99" s="5" t="s">
        <v>64</v>
      </c>
      <c r="C99" s="5" t="s">
        <v>65</v>
      </c>
      <c r="D99" s="5">
        <v>32</v>
      </c>
      <c r="E99" s="5" t="s">
        <v>21</v>
      </c>
      <c r="F99" s="5" t="s">
        <v>15</v>
      </c>
      <c r="G99" s="5">
        <v>5500</v>
      </c>
      <c r="H99" s="5">
        <v>54000</v>
      </c>
      <c r="I99" s="5" t="s">
        <v>16</v>
      </c>
      <c r="J99" s="5">
        <v>0</v>
      </c>
      <c r="K99" s="5">
        <v>710</v>
      </c>
      <c r="L99" s="5" t="s">
        <v>17</v>
      </c>
      <c r="M99" s="5" t="s">
        <v>80</v>
      </c>
      <c r="N99" s="5" t="s">
        <v>25</v>
      </c>
      <c r="O99" s="4">
        <v>14</v>
      </c>
      <c r="P99">
        <f>_xlfn.RANK.EQ('Easy(11)'!K23,'Easy(11)'!$K$3:$K$351)</f>
        <v>21</v>
      </c>
    </row>
    <row r="100" spans="1:16" x14ac:dyDescent="0.3">
      <c r="A100" s="5">
        <v>29</v>
      </c>
      <c r="B100" s="5" t="s">
        <v>77</v>
      </c>
      <c r="C100" s="5" t="s">
        <v>78</v>
      </c>
      <c r="D100" s="5">
        <v>41</v>
      </c>
      <c r="E100" s="5" t="s">
        <v>21</v>
      </c>
      <c r="F100" s="5" t="s">
        <v>15</v>
      </c>
      <c r="G100" s="5">
        <v>8000</v>
      </c>
      <c r="H100" s="5">
        <v>67000</v>
      </c>
      <c r="I100" s="5" t="s">
        <v>16</v>
      </c>
      <c r="J100" s="5">
        <v>0</v>
      </c>
      <c r="K100" s="5">
        <v>710</v>
      </c>
      <c r="L100" s="5" t="s">
        <v>17</v>
      </c>
      <c r="M100" s="5" t="s">
        <v>82</v>
      </c>
      <c r="N100" s="5" t="s">
        <v>25</v>
      </c>
      <c r="O100" s="4">
        <v>14</v>
      </c>
      <c r="P100">
        <f>_xlfn.RANK.EQ('Easy(11)'!K31,'Easy(11)'!$K$3:$K$351)</f>
        <v>26</v>
      </c>
    </row>
    <row r="101" spans="1:16" x14ac:dyDescent="0.3">
      <c r="A101" s="5">
        <v>33</v>
      </c>
      <c r="B101" s="5" t="s">
        <v>48</v>
      </c>
      <c r="C101" s="5" t="s">
        <v>71</v>
      </c>
      <c r="D101" s="5">
        <v>37</v>
      </c>
      <c r="E101" s="5" t="s">
        <v>21</v>
      </c>
      <c r="F101" s="5" t="s">
        <v>15</v>
      </c>
      <c r="G101" s="5">
        <v>5500</v>
      </c>
      <c r="H101" s="5">
        <v>69000</v>
      </c>
      <c r="I101" s="5" t="s">
        <v>16</v>
      </c>
      <c r="J101" s="5">
        <v>0</v>
      </c>
      <c r="K101" s="5">
        <v>710</v>
      </c>
      <c r="L101" s="5" t="s">
        <v>17</v>
      </c>
      <c r="M101" s="5" t="s">
        <v>80</v>
      </c>
      <c r="N101" s="5" t="s">
        <v>25</v>
      </c>
      <c r="O101" s="4">
        <v>7</v>
      </c>
      <c r="P101">
        <f>_xlfn.RANK.EQ('Easy(11)'!K35,'Easy(11)'!$K$3:$K$351)</f>
        <v>26</v>
      </c>
    </row>
    <row r="102" spans="1:16" x14ac:dyDescent="0.3">
      <c r="A102" s="5">
        <v>38</v>
      </c>
      <c r="B102" s="5" t="s">
        <v>50</v>
      </c>
      <c r="C102" s="5" t="s">
        <v>47</v>
      </c>
      <c r="D102" s="5">
        <v>53</v>
      </c>
      <c r="E102" s="5" t="s">
        <v>14</v>
      </c>
      <c r="F102" s="5" t="s">
        <v>22</v>
      </c>
      <c r="G102" s="5">
        <v>4000</v>
      </c>
      <c r="H102" s="5">
        <v>48000</v>
      </c>
      <c r="I102" s="5" t="s">
        <v>23</v>
      </c>
      <c r="J102" s="5">
        <v>5000</v>
      </c>
      <c r="K102" s="5">
        <v>710</v>
      </c>
      <c r="L102" s="5" t="s">
        <v>24</v>
      </c>
      <c r="M102" s="5" t="s">
        <v>82</v>
      </c>
      <c r="N102" s="5" t="s">
        <v>18</v>
      </c>
      <c r="O102" s="4" t="s">
        <v>303</v>
      </c>
      <c r="P102">
        <f>_xlfn.RANK.EQ('Easy(11)'!K40,'Easy(11)'!$K$3:$K$351)</f>
        <v>26</v>
      </c>
    </row>
    <row r="103" spans="1:16" x14ac:dyDescent="0.3">
      <c r="A103" s="5">
        <v>42</v>
      </c>
      <c r="B103" s="5" t="s">
        <v>58</v>
      </c>
      <c r="C103" s="5" t="s">
        <v>35</v>
      </c>
      <c r="D103" s="5">
        <v>27</v>
      </c>
      <c r="E103" s="5" t="s">
        <v>14</v>
      </c>
      <c r="F103" s="5" t="s">
        <v>22</v>
      </c>
      <c r="G103" s="5">
        <v>8000</v>
      </c>
      <c r="H103" s="5">
        <v>60000</v>
      </c>
      <c r="I103" s="5" t="s">
        <v>23</v>
      </c>
      <c r="J103" s="5">
        <v>8000</v>
      </c>
      <c r="K103" s="5">
        <v>710</v>
      </c>
      <c r="L103" s="5" t="s">
        <v>24</v>
      </c>
      <c r="M103" s="5" t="s">
        <v>82</v>
      </c>
      <c r="N103" s="5" t="s">
        <v>18</v>
      </c>
      <c r="O103" s="4">
        <v>9</v>
      </c>
      <c r="P103">
        <f>_xlfn.RANK.EQ('Easy(11)'!K44,'Easy(11)'!$K$3:$K$351)</f>
        <v>26</v>
      </c>
    </row>
    <row r="104" spans="1:16" x14ac:dyDescent="0.3">
      <c r="A104" s="5">
        <v>49</v>
      </c>
      <c r="B104" s="5" t="s">
        <v>64</v>
      </c>
      <c r="C104" s="5" t="s">
        <v>47</v>
      </c>
      <c r="D104" s="5">
        <v>36</v>
      </c>
      <c r="E104" s="5" t="s">
        <v>21</v>
      </c>
      <c r="F104" s="5" t="s">
        <v>15</v>
      </c>
      <c r="G104" s="5">
        <v>8000</v>
      </c>
      <c r="H104" s="5">
        <v>63000</v>
      </c>
      <c r="I104" s="5" t="s">
        <v>16</v>
      </c>
      <c r="J104" s="5">
        <v>0</v>
      </c>
      <c r="K104" s="5">
        <v>710</v>
      </c>
      <c r="L104" s="5" t="s">
        <v>17</v>
      </c>
      <c r="M104" s="5" t="s">
        <v>80</v>
      </c>
      <c r="N104" s="5" t="s">
        <v>25</v>
      </c>
      <c r="O104" s="4">
        <v>7</v>
      </c>
      <c r="P104">
        <f>_xlfn.RANK.EQ('Easy(11)'!K51,'Easy(11)'!$K$3:$K$351)</f>
        <v>26</v>
      </c>
    </row>
    <row r="105" spans="1:16" x14ac:dyDescent="0.3">
      <c r="A105" s="5">
        <v>55</v>
      </c>
      <c r="B105" s="5" t="s">
        <v>77</v>
      </c>
      <c r="C105" s="5" t="s">
        <v>30</v>
      </c>
      <c r="D105" s="5">
        <v>40</v>
      </c>
      <c r="E105" s="5" t="s">
        <v>21</v>
      </c>
      <c r="F105" s="5" t="s">
        <v>15</v>
      </c>
      <c r="G105" s="5">
        <v>7000</v>
      </c>
      <c r="H105" s="5">
        <v>71000</v>
      </c>
      <c r="I105" s="5" t="s">
        <v>16</v>
      </c>
      <c r="J105" s="5">
        <v>0</v>
      </c>
      <c r="K105" s="5">
        <v>710</v>
      </c>
      <c r="L105" s="5" t="s">
        <v>28</v>
      </c>
      <c r="M105" s="5" t="s">
        <v>82</v>
      </c>
      <c r="N105" s="5" t="s">
        <v>25</v>
      </c>
      <c r="O105" s="4">
        <v>15</v>
      </c>
      <c r="P105">
        <f>_xlfn.RANK.EQ('Easy(11)'!K57,'Easy(11)'!$K$3:$K$351)</f>
        <v>26</v>
      </c>
    </row>
    <row r="106" spans="1:16" x14ac:dyDescent="0.3">
      <c r="A106" s="5">
        <v>64</v>
      </c>
      <c r="B106" s="5" t="s">
        <v>58</v>
      </c>
      <c r="C106" s="5" t="s">
        <v>41</v>
      </c>
      <c r="D106" s="5">
        <v>37</v>
      </c>
      <c r="E106" s="5" t="s">
        <v>14</v>
      </c>
      <c r="F106" s="5" t="s">
        <v>15</v>
      </c>
      <c r="G106" s="5">
        <v>10000</v>
      </c>
      <c r="H106" s="5">
        <v>67000</v>
      </c>
      <c r="I106" s="5" t="s">
        <v>23</v>
      </c>
      <c r="J106" s="5">
        <v>12000</v>
      </c>
      <c r="K106" s="5">
        <v>710</v>
      </c>
      <c r="L106" s="5" t="s">
        <v>31</v>
      </c>
      <c r="M106" s="5" t="s">
        <v>81</v>
      </c>
      <c r="N106" s="5" t="s">
        <v>18</v>
      </c>
      <c r="O106" s="4">
        <v>5</v>
      </c>
      <c r="P106">
        <f>_xlfn.RANK.EQ('Easy(11)'!K66,'Easy(11)'!$K$3:$K$351)</f>
        <v>26</v>
      </c>
    </row>
    <row r="107" spans="1:16" x14ac:dyDescent="0.3">
      <c r="A107" s="5">
        <v>71</v>
      </c>
      <c r="B107" s="5" t="s">
        <v>48</v>
      </c>
      <c r="C107" s="5" t="s">
        <v>30</v>
      </c>
      <c r="D107" s="5">
        <v>36</v>
      </c>
      <c r="E107" s="5" t="s">
        <v>21</v>
      </c>
      <c r="F107" s="5" t="s">
        <v>15</v>
      </c>
      <c r="G107" s="5">
        <v>6000</v>
      </c>
      <c r="H107" s="5">
        <v>67000</v>
      </c>
      <c r="I107" s="5" t="s">
        <v>16</v>
      </c>
      <c r="J107" s="5">
        <v>0</v>
      </c>
      <c r="K107" s="5">
        <v>710</v>
      </c>
      <c r="L107" s="5" t="s">
        <v>28</v>
      </c>
      <c r="M107" s="5" t="s">
        <v>80</v>
      </c>
      <c r="N107" s="5" t="s">
        <v>25</v>
      </c>
      <c r="O107" s="4">
        <v>11</v>
      </c>
      <c r="P107">
        <f>_xlfn.RANK.EQ('Easy(11)'!K73,'Easy(11)'!$K$3:$K$351)</f>
        <v>26</v>
      </c>
    </row>
    <row r="108" spans="1:16" x14ac:dyDescent="0.3">
      <c r="A108" s="5">
        <v>77</v>
      </c>
      <c r="B108" s="5" t="s">
        <v>48</v>
      </c>
      <c r="C108" s="5" t="s">
        <v>67</v>
      </c>
      <c r="D108" s="5">
        <v>40</v>
      </c>
      <c r="E108" s="5" t="s">
        <v>21</v>
      </c>
      <c r="F108" s="5" t="s">
        <v>15</v>
      </c>
      <c r="G108" s="5">
        <v>7000</v>
      </c>
      <c r="H108" s="5">
        <v>68000</v>
      </c>
      <c r="I108" s="5" t="s">
        <v>16</v>
      </c>
      <c r="J108" s="5">
        <v>0</v>
      </c>
      <c r="K108" s="5">
        <v>710</v>
      </c>
      <c r="L108" s="5" t="s">
        <v>17</v>
      </c>
      <c r="M108" s="5" t="s">
        <v>82</v>
      </c>
      <c r="N108" s="5" t="s">
        <v>25</v>
      </c>
      <c r="O108" s="4">
        <v>6</v>
      </c>
      <c r="P108">
        <f>_xlfn.RANK.EQ('Easy(11)'!K79,'Easy(11)'!$K$3:$K$351)</f>
        <v>26</v>
      </c>
    </row>
    <row r="109" spans="1:16" x14ac:dyDescent="0.3">
      <c r="A109" s="5">
        <v>85</v>
      </c>
      <c r="B109" s="6" t="s">
        <v>104</v>
      </c>
      <c r="C109" s="6" t="s">
        <v>105</v>
      </c>
      <c r="D109" s="5">
        <v>37</v>
      </c>
      <c r="E109" s="5" t="s">
        <v>21</v>
      </c>
      <c r="F109" s="5" t="s">
        <v>15</v>
      </c>
      <c r="G109" s="5">
        <v>5000</v>
      </c>
      <c r="H109" s="5">
        <v>58000</v>
      </c>
      <c r="I109" s="5" t="s">
        <v>16</v>
      </c>
      <c r="J109" s="5">
        <v>0</v>
      </c>
      <c r="K109" s="5">
        <v>710</v>
      </c>
      <c r="L109" s="5" t="s">
        <v>17</v>
      </c>
      <c r="M109" s="5" t="s">
        <v>80</v>
      </c>
      <c r="N109" s="5" t="s">
        <v>25</v>
      </c>
      <c r="O109" s="4">
        <v>11</v>
      </c>
      <c r="P109">
        <f>_xlfn.RANK.EQ('Easy(11)'!K87,'Easy(11)'!$K$3:$K$351)</f>
        <v>26</v>
      </c>
    </row>
    <row r="110" spans="1:16" x14ac:dyDescent="0.3">
      <c r="A110" s="4">
        <f t="shared" ref="A110:A148" si="3">ROW()-1</f>
        <v>109</v>
      </c>
      <c r="B110" s="6" t="s">
        <v>116</v>
      </c>
      <c r="C110" s="6" t="s">
        <v>43</v>
      </c>
      <c r="D110" s="5">
        <v>33</v>
      </c>
      <c r="E110" s="5" t="s">
        <v>14</v>
      </c>
      <c r="F110" s="5" t="s">
        <v>22</v>
      </c>
      <c r="G110" s="5">
        <v>8000</v>
      </c>
      <c r="H110" s="5">
        <v>60000</v>
      </c>
      <c r="I110" s="5" t="s">
        <v>23</v>
      </c>
      <c r="J110" s="5">
        <v>8000</v>
      </c>
      <c r="K110" s="5">
        <v>710</v>
      </c>
      <c r="L110" s="5" t="s">
        <v>24</v>
      </c>
      <c r="M110" s="5" t="s">
        <v>80</v>
      </c>
      <c r="N110" s="5" t="s">
        <v>18</v>
      </c>
      <c r="O110" s="4">
        <v>10</v>
      </c>
      <c r="P110">
        <f>_xlfn.RANK.EQ('Easy(11)'!K96,'Easy(11)'!$K$3:$K$351)</f>
        <v>26</v>
      </c>
    </row>
    <row r="111" spans="1:16" ht="28.8" x14ac:dyDescent="0.3">
      <c r="A111" s="4">
        <f t="shared" si="3"/>
        <v>110</v>
      </c>
      <c r="B111" s="6" t="s">
        <v>125</v>
      </c>
      <c r="C111" s="6" t="s">
        <v>37</v>
      </c>
      <c r="D111" s="5">
        <v>32</v>
      </c>
      <c r="E111" s="5" t="s">
        <v>21</v>
      </c>
      <c r="F111" s="5" t="s">
        <v>15</v>
      </c>
      <c r="G111" s="5">
        <v>5500</v>
      </c>
      <c r="H111" s="5">
        <v>54000</v>
      </c>
      <c r="I111" s="5" t="s">
        <v>16</v>
      </c>
      <c r="J111" s="5">
        <v>0</v>
      </c>
      <c r="K111" s="5">
        <v>710</v>
      </c>
      <c r="L111" s="5" t="s">
        <v>17</v>
      </c>
      <c r="M111" s="5" t="s">
        <v>80</v>
      </c>
      <c r="N111" s="5" t="s">
        <v>25</v>
      </c>
      <c r="O111" s="4">
        <v>14</v>
      </c>
      <c r="P111">
        <f>_xlfn.RANK.EQ('Easy(11)'!K103,'Easy(11)'!$K$3:$K$351)</f>
        <v>95</v>
      </c>
    </row>
    <row r="112" spans="1:16" x14ac:dyDescent="0.3">
      <c r="A112" s="4">
        <f t="shared" si="3"/>
        <v>111</v>
      </c>
      <c r="B112" s="6" t="s">
        <v>134</v>
      </c>
      <c r="C112" s="6" t="s">
        <v>59</v>
      </c>
      <c r="D112" s="5">
        <v>41</v>
      </c>
      <c r="E112" s="5" t="s">
        <v>21</v>
      </c>
      <c r="F112" s="5" t="s">
        <v>15</v>
      </c>
      <c r="G112" s="5">
        <v>8000</v>
      </c>
      <c r="H112" s="5">
        <v>67000</v>
      </c>
      <c r="I112" s="5" t="s">
        <v>16</v>
      </c>
      <c r="J112" s="5">
        <v>0</v>
      </c>
      <c r="K112" s="5">
        <v>710</v>
      </c>
      <c r="L112" s="5" t="s">
        <v>17</v>
      </c>
      <c r="M112" s="5" t="s">
        <v>82</v>
      </c>
      <c r="N112" s="5" t="s">
        <v>25</v>
      </c>
      <c r="O112" s="4">
        <v>4</v>
      </c>
      <c r="P112">
        <f>_xlfn.RANK.EQ('Easy(11)'!K111,'Easy(11)'!$K$3:$K$351)</f>
        <v>95</v>
      </c>
    </row>
    <row r="113" spans="1:16" x14ac:dyDescent="0.3">
      <c r="A113" s="4">
        <f t="shared" si="3"/>
        <v>112</v>
      </c>
      <c r="B113" s="6" t="s">
        <v>139</v>
      </c>
      <c r="C113" s="6" t="s">
        <v>63</v>
      </c>
      <c r="D113" s="5">
        <v>37</v>
      </c>
      <c r="E113" s="5" t="s">
        <v>21</v>
      </c>
      <c r="F113" s="5" t="s">
        <v>15</v>
      </c>
      <c r="G113" s="5">
        <v>5500</v>
      </c>
      <c r="H113" s="5">
        <v>69000</v>
      </c>
      <c r="I113" s="5" t="s">
        <v>16</v>
      </c>
      <c r="J113" s="5">
        <v>0</v>
      </c>
      <c r="K113" s="5">
        <v>710</v>
      </c>
      <c r="L113" s="5" t="s">
        <v>17</v>
      </c>
      <c r="M113" s="5" t="s">
        <v>80</v>
      </c>
      <c r="N113" s="5" t="s">
        <v>25</v>
      </c>
      <c r="O113" s="4">
        <v>4</v>
      </c>
      <c r="P113">
        <f>_xlfn.RANK.EQ('Easy(11)'!K115,'Easy(11)'!$K$3:$K$351)</f>
        <v>95</v>
      </c>
    </row>
    <row r="114" spans="1:16" x14ac:dyDescent="0.3">
      <c r="A114" s="4">
        <f t="shared" si="3"/>
        <v>113</v>
      </c>
      <c r="B114" s="6" t="s">
        <v>145</v>
      </c>
      <c r="C114" s="6" t="s">
        <v>71</v>
      </c>
      <c r="D114" s="5">
        <v>53</v>
      </c>
      <c r="E114" s="5" t="s">
        <v>14</v>
      </c>
      <c r="F114" s="5" t="s">
        <v>22</v>
      </c>
      <c r="G114" s="5">
        <v>4000</v>
      </c>
      <c r="H114" s="5">
        <v>48000</v>
      </c>
      <c r="I114" s="5" t="s">
        <v>23</v>
      </c>
      <c r="J114" s="5">
        <v>5000</v>
      </c>
      <c r="K114" s="5">
        <v>710</v>
      </c>
      <c r="L114" s="5" t="s">
        <v>24</v>
      </c>
      <c r="M114" s="5" t="s">
        <v>82</v>
      </c>
      <c r="N114" s="5" t="s">
        <v>18</v>
      </c>
      <c r="O114" s="4">
        <v>4</v>
      </c>
      <c r="P114">
        <f>_xlfn.RANK.EQ('Easy(11)'!K120,'Easy(11)'!$K$3:$K$351)</f>
        <v>95</v>
      </c>
    </row>
    <row r="115" spans="1:16" x14ac:dyDescent="0.3">
      <c r="A115" s="4">
        <f t="shared" si="3"/>
        <v>114</v>
      </c>
      <c r="B115" s="6" t="s">
        <v>148</v>
      </c>
      <c r="C115" s="6" t="s">
        <v>76</v>
      </c>
      <c r="D115" s="5">
        <v>27</v>
      </c>
      <c r="E115" s="5" t="s">
        <v>14</v>
      </c>
      <c r="F115" s="5" t="s">
        <v>22</v>
      </c>
      <c r="G115" s="5">
        <v>8000</v>
      </c>
      <c r="H115" s="5">
        <v>60000</v>
      </c>
      <c r="I115" s="5" t="s">
        <v>23</v>
      </c>
      <c r="J115" s="5">
        <v>8000</v>
      </c>
      <c r="K115" s="5">
        <v>710</v>
      </c>
      <c r="L115" s="5" t="s">
        <v>24</v>
      </c>
      <c r="M115" s="5" t="s">
        <v>82</v>
      </c>
      <c r="N115" s="5" t="s">
        <v>18</v>
      </c>
      <c r="O115" s="4">
        <v>14</v>
      </c>
      <c r="P115">
        <f>_xlfn.RANK.EQ('Easy(11)'!K124,'Easy(11)'!$K$3:$K$351)</f>
        <v>95</v>
      </c>
    </row>
    <row r="116" spans="1:16" x14ac:dyDescent="0.3">
      <c r="A116" s="4">
        <f t="shared" si="3"/>
        <v>115</v>
      </c>
      <c r="B116" s="6" t="s">
        <v>161</v>
      </c>
      <c r="C116" s="6" t="s">
        <v>162</v>
      </c>
      <c r="D116" s="5">
        <v>36</v>
      </c>
      <c r="E116" s="5" t="s">
        <v>21</v>
      </c>
      <c r="F116" s="5" t="s">
        <v>15</v>
      </c>
      <c r="G116" s="5">
        <v>8000</v>
      </c>
      <c r="H116" s="5">
        <v>63000</v>
      </c>
      <c r="I116" s="5" t="s">
        <v>16</v>
      </c>
      <c r="J116" s="5">
        <v>0</v>
      </c>
      <c r="K116" s="5">
        <v>710</v>
      </c>
      <c r="L116" s="5" t="s">
        <v>17</v>
      </c>
      <c r="M116" s="5" t="s">
        <v>80</v>
      </c>
      <c r="N116" s="5" t="s">
        <v>25</v>
      </c>
      <c r="O116" s="4">
        <v>4</v>
      </c>
      <c r="P116">
        <f>_xlfn.RANK.EQ('Easy(11)'!K131,'Easy(11)'!$K$3:$K$351)</f>
        <v>95</v>
      </c>
    </row>
    <row r="117" spans="1:16" x14ac:dyDescent="0.3">
      <c r="A117" s="4">
        <f t="shared" si="3"/>
        <v>116</v>
      </c>
      <c r="B117" s="6" t="s">
        <v>173</v>
      </c>
      <c r="C117" s="6" t="s">
        <v>174</v>
      </c>
      <c r="D117" s="5">
        <v>40</v>
      </c>
      <c r="E117" s="5" t="s">
        <v>21</v>
      </c>
      <c r="F117" s="5" t="s">
        <v>15</v>
      </c>
      <c r="G117" s="5">
        <v>7000</v>
      </c>
      <c r="H117" s="5">
        <v>71000</v>
      </c>
      <c r="I117" s="5" t="s">
        <v>16</v>
      </c>
      <c r="J117" s="5">
        <v>0</v>
      </c>
      <c r="K117" s="5">
        <v>710</v>
      </c>
      <c r="L117" s="5" t="s">
        <v>28</v>
      </c>
      <c r="M117" s="5" t="s">
        <v>82</v>
      </c>
      <c r="N117" s="5" t="s">
        <v>25</v>
      </c>
      <c r="O117" s="4">
        <v>5</v>
      </c>
      <c r="P117">
        <f>_xlfn.RANK.EQ('Easy(11)'!K137,'Easy(11)'!$K$3:$K$351)</f>
        <v>95</v>
      </c>
    </row>
    <row r="118" spans="1:16" x14ac:dyDescent="0.3">
      <c r="A118" s="4">
        <f t="shared" si="3"/>
        <v>117</v>
      </c>
      <c r="B118" s="6" t="s">
        <v>190</v>
      </c>
      <c r="C118" s="6" t="s">
        <v>191</v>
      </c>
      <c r="D118" s="5">
        <v>37</v>
      </c>
      <c r="E118" s="5" t="s">
        <v>14</v>
      </c>
      <c r="F118" s="5" t="s">
        <v>15</v>
      </c>
      <c r="G118" s="5">
        <v>10000</v>
      </c>
      <c r="H118" s="5">
        <v>67000</v>
      </c>
      <c r="I118" s="5" t="s">
        <v>23</v>
      </c>
      <c r="J118" s="5">
        <v>12000</v>
      </c>
      <c r="K118" s="5">
        <v>710</v>
      </c>
      <c r="L118" s="5" t="s">
        <v>31</v>
      </c>
      <c r="M118" s="5" t="s">
        <v>81</v>
      </c>
      <c r="N118" s="5" t="s">
        <v>18</v>
      </c>
      <c r="O118" s="4">
        <v>5</v>
      </c>
      <c r="P118">
        <f>_xlfn.RANK.EQ('Easy(11)'!K146,'Easy(11)'!$K$3:$K$351)</f>
        <v>95</v>
      </c>
    </row>
    <row r="119" spans="1:16" x14ac:dyDescent="0.3">
      <c r="A119" s="4">
        <f t="shared" si="3"/>
        <v>118</v>
      </c>
      <c r="B119" s="6" t="s">
        <v>203</v>
      </c>
      <c r="C119" s="6" t="s">
        <v>204</v>
      </c>
      <c r="D119" s="5">
        <v>36</v>
      </c>
      <c r="E119" s="5" t="s">
        <v>21</v>
      </c>
      <c r="F119" s="5" t="s">
        <v>15</v>
      </c>
      <c r="G119" s="5">
        <v>6000</v>
      </c>
      <c r="H119" s="5">
        <v>67000</v>
      </c>
      <c r="I119" s="5" t="s">
        <v>16</v>
      </c>
      <c r="J119" s="5">
        <v>0</v>
      </c>
      <c r="K119" s="5">
        <v>710</v>
      </c>
      <c r="L119" s="5" t="s">
        <v>28</v>
      </c>
      <c r="M119" s="5" t="s">
        <v>80</v>
      </c>
      <c r="N119" s="5" t="s">
        <v>25</v>
      </c>
      <c r="O119" s="4">
        <v>7</v>
      </c>
      <c r="P119">
        <f>_xlfn.RANK.EQ('Easy(11)'!K153,'Easy(11)'!$K$3:$K$351)</f>
        <v>147</v>
      </c>
    </row>
    <row r="120" spans="1:16" x14ac:dyDescent="0.3">
      <c r="A120" s="4">
        <f t="shared" si="3"/>
        <v>119</v>
      </c>
      <c r="B120" s="6" t="s">
        <v>70</v>
      </c>
      <c r="C120" s="6" t="s">
        <v>214</v>
      </c>
      <c r="D120" s="5">
        <v>40</v>
      </c>
      <c r="E120" s="5" t="s">
        <v>21</v>
      </c>
      <c r="F120" s="5" t="s">
        <v>15</v>
      </c>
      <c r="G120" s="5">
        <v>7000</v>
      </c>
      <c r="H120" s="5">
        <v>68000</v>
      </c>
      <c r="I120" s="5" t="s">
        <v>16</v>
      </c>
      <c r="J120" s="5">
        <v>0</v>
      </c>
      <c r="K120" s="5">
        <v>710</v>
      </c>
      <c r="L120" s="5" t="s">
        <v>17</v>
      </c>
      <c r="M120" s="5" t="s">
        <v>82</v>
      </c>
      <c r="N120" s="5" t="s">
        <v>25</v>
      </c>
      <c r="O120" s="4">
        <v>7</v>
      </c>
      <c r="P120">
        <f>_xlfn.RANK.EQ('Easy(11)'!K159,'Easy(11)'!$K$3:$K$351)</f>
        <v>147</v>
      </c>
    </row>
    <row r="121" spans="1:16" x14ac:dyDescent="0.3">
      <c r="A121" s="4">
        <f t="shared" si="3"/>
        <v>120</v>
      </c>
      <c r="B121" s="6" t="s">
        <v>227</v>
      </c>
      <c r="C121" s="6" t="s">
        <v>228</v>
      </c>
      <c r="D121" s="5">
        <v>37</v>
      </c>
      <c r="E121" s="5" t="s">
        <v>21</v>
      </c>
      <c r="F121" s="5" t="s">
        <v>15</v>
      </c>
      <c r="G121" s="5">
        <v>5000</v>
      </c>
      <c r="H121" s="5">
        <v>58000</v>
      </c>
      <c r="I121" s="5" t="s">
        <v>16</v>
      </c>
      <c r="J121" s="5">
        <v>0</v>
      </c>
      <c r="K121" s="5">
        <v>710</v>
      </c>
      <c r="L121" s="5" t="s">
        <v>17</v>
      </c>
      <c r="M121" s="5" t="s">
        <v>80</v>
      </c>
      <c r="N121" s="5" t="s">
        <v>25</v>
      </c>
      <c r="O121" s="4">
        <v>15</v>
      </c>
      <c r="P121">
        <f>_xlfn.RANK.EQ('Easy(11)'!K167,'Easy(11)'!$K$3:$K$351)</f>
        <v>147</v>
      </c>
    </row>
    <row r="122" spans="1:16" x14ac:dyDescent="0.3">
      <c r="A122" s="4">
        <f t="shared" si="3"/>
        <v>121</v>
      </c>
      <c r="B122" s="6" t="s">
        <v>243</v>
      </c>
      <c r="C122" s="6" t="s">
        <v>244</v>
      </c>
      <c r="D122" s="5">
        <v>33</v>
      </c>
      <c r="E122" s="5" t="s">
        <v>14</v>
      </c>
      <c r="F122" s="5" t="s">
        <v>22</v>
      </c>
      <c r="G122" s="5">
        <v>8000</v>
      </c>
      <c r="H122" s="5">
        <v>60000</v>
      </c>
      <c r="I122" s="5" t="s">
        <v>23</v>
      </c>
      <c r="J122" s="5">
        <v>8000</v>
      </c>
      <c r="K122" s="5">
        <v>710</v>
      </c>
      <c r="L122" s="5" t="s">
        <v>24</v>
      </c>
      <c r="M122" s="5" t="s">
        <v>80</v>
      </c>
      <c r="N122" s="5" t="s">
        <v>18</v>
      </c>
      <c r="O122" s="4">
        <v>6</v>
      </c>
      <c r="P122">
        <f>_xlfn.RANK.EQ('Easy(11)'!K176,'Easy(11)'!$K$3:$K$351)</f>
        <v>147</v>
      </c>
    </row>
    <row r="123" spans="1:16" x14ac:dyDescent="0.3">
      <c r="A123" s="4">
        <f t="shared" si="3"/>
        <v>122</v>
      </c>
      <c r="B123" s="6" t="s">
        <v>257</v>
      </c>
      <c r="C123" s="6" t="s">
        <v>191</v>
      </c>
      <c r="D123" s="5">
        <v>32</v>
      </c>
      <c r="E123" s="5" t="s">
        <v>21</v>
      </c>
      <c r="F123" s="5" t="s">
        <v>15</v>
      </c>
      <c r="G123" s="5">
        <v>5500</v>
      </c>
      <c r="H123" s="5">
        <v>54000</v>
      </c>
      <c r="I123" s="5" t="s">
        <v>16</v>
      </c>
      <c r="J123" s="5">
        <v>0</v>
      </c>
      <c r="K123" s="5">
        <v>710</v>
      </c>
      <c r="L123" s="5" t="s">
        <v>17</v>
      </c>
      <c r="M123" s="5" t="s">
        <v>80</v>
      </c>
      <c r="N123" s="5" t="s">
        <v>25</v>
      </c>
      <c r="O123" s="4">
        <v>15</v>
      </c>
      <c r="P123">
        <f>_xlfn.RANK.EQ('Easy(11)'!K183,'Easy(11)'!$K$3:$K$351)</f>
        <v>147</v>
      </c>
    </row>
    <row r="124" spans="1:16" x14ac:dyDescent="0.3">
      <c r="A124" s="4">
        <f t="shared" si="3"/>
        <v>123</v>
      </c>
      <c r="B124" s="6" t="s">
        <v>266</v>
      </c>
      <c r="C124" s="6" t="s">
        <v>138</v>
      </c>
      <c r="D124" s="5">
        <v>41</v>
      </c>
      <c r="E124" s="5" t="s">
        <v>21</v>
      </c>
      <c r="F124" s="5" t="s">
        <v>15</v>
      </c>
      <c r="G124" s="5">
        <v>8000</v>
      </c>
      <c r="H124" s="5">
        <v>67000</v>
      </c>
      <c r="I124" s="5" t="s">
        <v>16</v>
      </c>
      <c r="J124" s="5">
        <v>0</v>
      </c>
      <c r="K124" s="5">
        <v>710</v>
      </c>
      <c r="L124" s="5" t="s">
        <v>17</v>
      </c>
      <c r="M124" s="5" t="s">
        <v>82</v>
      </c>
      <c r="N124" s="5" t="s">
        <v>25</v>
      </c>
      <c r="O124" s="4">
        <v>3</v>
      </c>
      <c r="P124">
        <f>_xlfn.RANK.EQ('Easy(11)'!K191,'Easy(11)'!$K$3:$K$351)</f>
        <v>147</v>
      </c>
    </row>
    <row r="125" spans="1:16" x14ac:dyDescent="0.3">
      <c r="A125" s="4">
        <f t="shared" si="3"/>
        <v>124</v>
      </c>
      <c r="B125" s="6" t="s">
        <v>271</v>
      </c>
      <c r="C125" s="6" t="s">
        <v>242</v>
      </c>
      <c r="D125" s="5">
        <v>37</v>
      </c>
      <c r="E125" s="5" t="s">
        <v>21</v>
      </c>
      <c r="F125" s="5" t="s">
        <v>15</v>
      </c>
      <c r="G125" s="5">
        <v>5500</v>
      </c>
      <c r="H125" s="5">
        <v>69000</v>
      </c>
      <c r="I125" s="5" t="s">
        <v>16</v>
      </c>
      <c r="J125" s="5">
        <v>0</v>
      </c>
      <c r="K125" s="5">
        <v>710</v>
      </c>
      <c r="L125" s="5" t="s">
        <v>17</v>
      </c>
      <c r="M125" s="5" t="s">
        <v>80</v>
      </c>
      <c r="N125" s="5" t="s">
        <v>25</v>
      </c>
      <c r="O125" s="4">
        <v>7</v>
      </c>
      <c r="P125">
        <f>_xlfn.RANK.EQ('Easy(11)'!K195,'Easy(11)'!$K$3:$K$351)</f>
        <v>147</v>
      </c>
    </row>
    <row r="126" spans="1:16" x14ac:dyDescent="0.3">
      <c r="A126" s="4">
        <f t="shared" si="3"/>
        <v>125</v>
      </c>
      <c r="B126" s="6" t="s">
        <v>274</v>
      </c>
      <c r="C126" s="6" t="s">
        <v>65</v>
      </c>
      <c r="D126" s="5">
        <v>53</v>
      </c>
      <c r="E126" s="5" t="s">
        <v>14</v>
      </c>
      <c r="F126" s="5" t="s">
        <v>22</v>
      </c>
      <c r="G126" s="5">
        <v>4000</v>
      </c>
      <c r="H126" s="5">
        <v>48000</v>
      </c>
      <c r="I126" s="5" t="s">
        <v>23</v>
      </c>
      <c r="J126" s="5">
        <v>5000</v>
      </c>
      <c r="K126" s="5">
        <v>710</v>
      </c>
      <c r="L126" s="5" t="s">
        <v>24</v>
      </c>
      <c r="M126" s="5" t="s">
        <v>82</v>
      </c>
      <c r="N126" s="5" t="s">
        <v>18</v>
      </c>
      <c r="O126" s="4">
        <v>3</v>
      </c>
      <c r="P126">
        <f>_xlfn.RANK.EQ('Easy(11)'!K200,'Easy(11)'!$K$3:$K$351)</f>
        <v>194</v>
      </c>
    </row>
    <row r="127" spans="1:16" x14ac:dyDescent="0.3">
      <c r="A127" s="4">
        <f t="shared" si="3"/>
        <v>126</v>
      </c>
      <c r="B127" s="6" t="s">
        <v>277</v>
      </c>
      <c r="C127" s="6" t="s">
        <v>49</v>
      </c>
      <c r="D127" s="5">
        <v>27</v>
      </c>
      <c r="E127" s="5" t="s">
        <v>14</v>
      </c>
      <c r="F127" s="5" t="s">
        <v>22</v>
      </c>
      <c r="G127" s="5">
        <v>8000</v>
      </c>
      <c r="H127" s="5">
        <v>60000</v>
      </c>
      <c r="I127" s="5" t="s">
        <v>23</v>
      </c>
      <c r="J127" s="5">
        <v>8000</v>
      </c>
      <c r="K127" s="5">
        <v>710</v>
      </c>
      <c r="L127" s="5" t="s">
        <v>24</v>
      </c>
      <c r="M127" s="5" t="s">
        <v>82</v>
      </c>
      <c r="N127" s="5" t="s">
        <v>18</v>
      </c>
      <c r="O127" s="4">
        <v>6</v>
      </c>
      <c r="P127">
        <f>_xlfn.RANK.EQ('Easy(11)'!K204,'Easy(11)'!$K$3:$K$351)</f>
        <v>194</v>
      </c>
    </row>
    <row r="128" spans="1:16" x14ac:dyDescent="0.3">
      <c r="A128" s="4">
        <f t="shared" si="3"/>
        <v>127</v>
      </c>
      <c r="B128" s="6" t="s">
        <v>279</v>
      </c>
      <c r="C128" s="6" t="s">
        <v>59</v>
      </c>
      <c r="D128" s="5">
        <v>36</v>
      </c>
      <c r="E128" s="5" t="s">
        <v>21</v>
      </c>
      <c r="F128" s="5" t="s">
        <v>15</v>
      </c>
      <c r="G128" s="5">
        <v>8000</v>
      </c>
      <c r="H128" s="5">
        <v>63000</v>
      </c>
      <c r="I128" s="5" t="s">
        <v>16</v>
      </c>
      <c r="J128" s="5">
        <v>0</v>
      </c>
      <c r="K128" s="5">
        <v>710</v>
      </c>
      <c r="L128" s="5" t="s">
        <v>17</v>
      </c>
      <c r="M128" s="5" t="s">
        <v>80</v>
      </c>
      <c r="N128" s="5" t="s">
        <v>25</v>
      </c>
      <c r="O128" s="4">
        <v>11</v>
      </c>
      <c r="P128">
        <f>_xlfn.RANK.EQ('Easy(11)'!K211,'Easy(11)'!$K$3:$K$351)</f>
        <v>194</v>
      </c>
    </row>
    <row r="129" spans="1:16" x14ac:dyDescent="0.3">
      <c r="A129" s="4">
        <f t="shared" si="3"/>
        <v>128</v>
      </c>
      <c r="B129" s="6" t="s">
        <v>282</v>
      </c>
      <c r="C129" s="6" t="s">
        <v>158</v>
      </c>
      <c r="D129" s="5">
        <v>40</v>
      </c>
      <c r="E129" s="5" t="s">
        <v>21</v>
      </c>
      <c r="F129" s="5" t="s">
        <v>15</v>
      </c>
      <c r="G129" s="5">
        <v>7000</v>
      </c>
      <c r="H129" s="5">
        <v>71000</v>
      </c>
      <c r="I129" s="5" t="s">
        <v>16</v>
      </c>
      <c r="J129" s="5">
        <v>0</v>
      </c>
      <c r="K129" s="5">
        <v>710</v>
      </c>
      <c r="L129" s="5" t="s">
        <v>28</v>
      </c>
      <c r="M129" s="5" t="s">
        <v>82</v>
      </c>
      <c r="N129" s="5" t="s">
        <v>25</v>
      </c>
      <c r="O129" s="4">
        <v>14</v>
      </c>
      <c r="P129">
        <f>_xlfn.RANK.EQ('Easy(11)'!K217,'Easy(11)'!$K$3:$K$351)</f>
        <v>194</v>
      </c>
    </row>
    <row r="130" spans="1:16" x14ac:dyDescent="0.3">
      <c r="A130" s="4">
        <f t="shared" si="3"/>
        <v>129</v>
      </c>
      <c r="B130" s="6" t="s">
        <v>286</v>
      </c>
      <c r="C130" s="6" t="s">
        <v>172</v>
      </c>
      <c r="D130" s="5">
        <v>37</v>
      </c>
      <c r="E130" s="5" t="s">
        <v>14</v>
      </c>
      <c r="F130" s="5" t="s">
        <v>15</v>
      </c>
      <c r="G130" s="5">
        <v>10000</v>
      </c>
      <c r="H130" s="5">
        <v>67000</v>
      </c>
      <c r="I130" s="5" t="s">
        <v>23</v>
      </c>
      <c r="J130" s="5">
        <v>12000</v>
      </c>
      <c r="K130" s="5">
        <v>710</v>
      </c>
      <c r="L130" s="5" t="s">
        <v>31</v>
      </c>
      <c r="M130" s="5" t="s">
        <v>81</v>
      </c>
      <c r="N130" s="5" t="s">
        <v>18</v>
      </c>
      <c r="O130" s="4">
        <v>3</v>
      </c>
      <c r="P130">
        <f>_xlfn.RANK.EQ('Easy(11)'!K226,'Easy(11)'!$K$3:$K$351)</f>
        <v>194</v>
      </c>
    </row>
    <row r="131" spans="1:16" x14ac:dyDescent="0.3">
      <c r="A131" s="4">
        <f t="shared" si="3"/>
        <v>130</v>
      </c>
      <c r="B131" s="6" t="s">
        <v>291</v>
      </c>
      <c r="C131" s="6" t="s">
        <v>120</v>
      </c>
      <c r="D131" s="5">
        <v>36</v>
      </c>
      <c r="E131" s="5" t="s">
        <v>21</v>
      </c>
      <c r="F131" s="5" t="s">
        <v>15</v>
      </c>
      <c r="G131" s="5">
        <v>6000</v>
      </c>
      <c r="H131" s="5">
        <v>67000</v>
      </c>
      <c r="I131" s="5" t="s">
        <v>16</v>
      </c>
      <c r="J131" s="5">
        <v>0</v>
      </c>
      <c r="K131" s="5">
        <v>710</v>
      </c>
      <c r="L131" s="5" t="s">
        <v>28</v>
      </c>
      <c r="M131" s="5" t="s">
        <v>80</v>
      </c>
      <c r="N131" s="5" t="s">
        <v>25</v>
      </c>
      <c r="O131" s="4">
        <v>5</v>
      </c>
      <c r="P131">
        <f>_xlfn.RANK.EQ('Easy(11)'!K233,'Easy(11)'!$K$3:$K$351)</f>
        <v>194</v>
      </c>
    </row>
    <row r="132" spans="1:16" x14ac:dyDescent="0.3">
      <c r="A132" s="4">
        <f t="shared" si="3"/>
        <v>131</v>
      </c>
      <c r="B132" s="6" t="s">
        <v>149</v>
      </c>
      <c r="C132" s="6" t="s">
        <v>162</v>
      </c>
      <c r="D132" s="5">
        <v>40</v>
      </c>
      <c r="E132" s="5" t="s">
        <v>21</v>
      </c>
      <c r="F132" s="5" t="s">
        <v>15</v>
      </c>
      <c r="G132" s="5">
        <v>7000</v>
      </c>
      <c r="H132" s="5">
        <v>68000</v>
      </c>
      <c r="I132" s="5" t="s">
        <v>16</v>
      </c>
      <c r="J132" s="5">
        <v>0</v>
      </c>
      <c r="K132" s="5">
        <v>710</v>
      </c>
      <c r="L132" s="5" t="s">
        <v>17</v>
      </c>
      <c r="M132" s="5" t="s">
        <v>82</v>
      </c>
      <c r="N132" s="5" t="s">
        <v>25</v>
      </c>
      <c r="O132" s="4">
        <v>4</v>
      </c>
      <c r="P132">
        <f>_xlfn.RANK.EQ('Easy(11)'!K239,'Easy(11)'!$K$3:$K$351)</f>
        <v>194</v>
      </c>
    </row>
    <row r="133" spans="1:16" x14ac:dyDescent="0.3">
      <c r="A133" s="4">
        <f t="shared" si="3"/>
        <v>132</v>
      </c>
      <c r="B133" s="6" t="s">
        <v>227</v>
      </c>
      <c r="C133" s="6" t="s">
        <v>51</v>
      </c>
      <c r="D133" s="5">
        <v>37</v>
      </c>
      <c r="E133" s="5" t="s">
        <v>21</v>
      </c>
      <c r="F133" s="5" t="s">
        <v>15</v>
      </c>
      <c r="G133" s="5">
        <v>5000</v>
      </c>
      <c r="H133" s="5">
        <v>58000</v>
      </c>
      <c r="I133" s="5" t="s">
        <v>16</v>
      </c>
      <c r="J133" s="5">
        <v>0</v>
      </c>
      <c r="K133" s="5">
        <v>710</v>
      </c>
      <c r="L133" s="5" t="s">
        <v>17</v>
      </c>
      <c r="M133" s="5" t="s">
        <v>80</v>
      </c>
      <c r="N133" s="5" t="s">
        <v>25</v>
      </c>
      <c r="O133" s="4">
        <v>10</v>
      </c>
      <c r="P133">
        <f>_xlfn.RANK.EQ('Easy(11)'!K247,'Easy(11)'!$K$3:$K$351)</f>
        <v>194</v>
      </c>
    </row>
    <row r="134" spans="1:16" x14ac:dyDescent="0.3">
      <c r="A134" s="4">
        <f t="shared" si="3"/>
        <v>133</v>
      </c>
      <c r="B134" s="6" t="s">
        <v>298</v>
      </c>
      <c r="C134" s="6" t="s">
        <v>152</v>
      </c>
      <c r="D134" s="5">
        <v>33</v>
      </c>
      <c r="E134" s="5" t="s">
        <v>14</v>
      </c>
      <c r="F134" s="5" t="s">
        <v>22</v>
      </c>
      <c r="G134" s="5">
        <v>8000</v>
      </c>
      <c r="H134" s="5">
        <v>60000</v>
      </c>
      <c r="I134" s="5" t="s">
        <v>23</v>
      </c>
      <c r="J134" s="5">
        <v>8000</v>
      </c>
      <c r="K134" s="5">
        <v>710</v>
      </c>
      <c r="L134" s="5" t="s">
        <v>24</v>
      </c>
      <c r="M134" s="5" t="s">
        <v>80</v>
      </c>
      <c r="N134" s="5" t="s">
        <v>18</v>
      </c>
      <c r="O134" s="4">
        <v>3</v>
      </c>
      <c r="P134">
        <f>_xlfn.RANK.EQ('Easy(11)'!K256,'Easy(11)'!$K$3:$K$351)</f>
        <v>254</v>
      </c>
    </row>
    <row r="135" spans="1:16" x14ac:dyDescent="0.3">
      <c r="A135" s="4">
        <f t="shared" si="3"/>
        <v>134</v>
      </c>
      <c r="B135" s="6" t="s">
        <v>274</v>
      </c>
      <c r="C135" s="6" t="s">
        <v>213</v>
      </c>
      <c r="D135" s="5">
        <v>32</v>
      </c>
      <c r="E135" s="5" t="s">
        <v>21</v>
      </c>
      <c r="F135" s="5" t="s">
        <v>15</v>
      </c>
      <c r="G135" s="5">
        <v>5500</v>
      </c>
      <c r="H135" s="5">
        <v>54000</v>
      </c>
      <c r="I135" s="5" t="s">
        <v>16</v>
      </c>
      <c r="J135" s="5">
        <v>0</v>
      </c>
      <c r="K135" s="5">
        <v>710</v>
      </c>
      <c r="L135" s="5" t="s">
        <v>17</v>
      </c>
      <c r="M135" s="5" t="s">
        <v>80</v>
      </c>
      <c r="N135" s="5" t="s">
        <v>25</v>
      </c>
      <c r="O135" s="4">
        <v>11</v>
      </c>
      <c r="P135">
        <f>_xlfn.RANK.EQ('Easy(11)'!K263,'Easy(11)'!$K$3:$K$351)</f>
        <v>254</v>
      </c>
    </row>
    <row r="136" spans="1:16" x14ac:dyDescent="0.3">
      <c r="A136" s="4">
        <f t="shared" si="3"/>
        <v>135</v>
      </c>
      <c r="B136" s="6" t="s">
        <v>104</v>
      </c>
      <c r="C136" s="6" t="s">
        <v>105</v>
      </c>
      <c r="D136" s="5">
        <v>41</v>
      </c>
      <c r="E136" s="5" t="s">
        <v>21</v>
      </c>
      <c r="F136" s="5" t="s">
        <v>15</v>
      </c>
      <c r="G136" s="5">
        <v>8000</v>
      </c>
      <c r="H136" s="5">
        <v>67000</v>
      </c>
      <c r="I136" s="5" t="s">
        <v>16</v>
      </c>
      <c r="J136" s="5">
        <v>0</v>
      </c>
      <c r="K136" s="5">
        <v>710</v>
      </c>
      <c r="L136" s="5" t="s">
        <v>17</v>
      </c>
      <c r="M136" s="5" t="s">
        <v>82</v>
      </c>
      <c r="N136" s="5" t="s">
        <v>25</v>
      </c>
      <c r="O136" s="4">
        <v>14</v>
      </c>
      <c r="P136">
        <f>_xlfn.RANK.EQ('Easy(11)'!K271,'Easy(11)'!$K$3:$K$351)</f>
        <v>254</v>
      </c>
    </row>
    <row r="137" spans="1:16" x14ac:dyDescent="0.3">
      <c r="A137" s="4">
        <f t="shared" si="3"/>
        <v>136</v>
      </c>
      <c r="B137" s="6" t="s">
        <v>34</v>
      </c>
      <c r="C137" s="6" t="s">
        <v>110</v>
      </c>
      <c r="D137" s="5">
        <v>37</v>
      </c>
      <c r="E137" s="5" t="s">
        <v>21</v>
      </c>
      <c r="F137" s="5" t="s">
        <v>15</v>
      </c>
      <c r="G137" s="5">
        <v>5500</v>
      </c>
      <c r="H137" s="5">
        <v>69000</v>
      </c>
      <c r="I137" s="5" t="s">
        <v>16</v>
      </c>
      <c r="J137" s="5">
        <v>0</v>
      </c>
      <c r="K137" s="5">
        <v>710</v>
      </c>
      <c r="L137" s="5" t="s">
        <v>17</v>
      </c>
      <c r="M137" s="5" t="s">
        <v>80</v>
      </c>
      <c r="N137" s="5" t="s">
        <v>25</v>
      </c>
      <c r="O137" s="4">
        <v>4</v>
      </c>
      <c r="P137">
        <f>_xlfn.RANK.EQ('Easy(11)'!K275,'Easy(11)'!$K$3:$K$351)</f>
        <v>254</v>
      </c>
    </row>
    <row r="138" spans="1:16" x14ac:dyDescent="0.3">
      <c r="A138" s="4">
        <f t="shared" si="3"/>
        <v>137</v>
      </c>
      <c r="B138" s="6" t="s">
        <v>116</v>
      </c>
      <c r="C138" s="6" t="s">
        <v>43</v>
      </c>
      <c r="D138" s="5">
        <v>53</v>
      </c>
      <c r="E138" s="5" t="s">
        <v>14</v>
      </c>
      <c r="F138" s="5" t="s">
        <v>22</v>
      </c>
      <c r="G138" s="5">
        <v>4000</v>
      </c>
      <c r="H138" s="5">
        <v>48000</v>
      </c>
      <c r="I138" s="5" t="s">
        <v>23</v>
      </c>
      <c r="J138" s="5">
        <v>5000</v>
      </c>
      <c r="K138" s="5">
        <v>710</v>
      </c>
      <c r="L138" s="5" t="s">
        <v>24</v>
      </c>
      <c r="M138" s="5" t="s">
        <v>82</v>
      </c>
      <c r="N138" s="5" t="s">
        <v>18</v>
      </c>
      <c r="O138" s="4">
        <v>5</v>
      </c>
      <c r="P138">
        <f>_xlfn.RANK.EQ('Easy(11)'!K280,'Easy(11)'!$K$3:$K$351)</f>
        <v>254</v>
      </c>
    </row>
    <row r="139" spans="1:16" x14ac:dyDescent="0.3">
      <c r="A139" s="4">
        <f t="shared" si="3"/>
        <v>138</v>
      </c>
      <c r="B139" s="6" t="s">
        <v>32</v>
      </c>
      <c r="C139" s="6" t="s">
        <v>122</v>
      </c>
      <c r="D139" s="5">
        <v>27</v>
      </c>
      <c r="E139" s="5" t="s">
        <v>14</v>
      </c>
      <c r="F139" s="5" t="s">
        <v>22</v>
      </c>
      <c r="G139" s="5">
        <v>8000</v>
      </c>
      <c r="H139" s="5">
        <v>60000</v>
      </c>
      <c r="I139" s="5" t="s">
        <v>23</v>
      </c>
      <c r="J139" s="5">
        <v>8000</v>
      </c>
      <c r="K139" s="5">
        <v>710</v>
      </c>
      <c r="L139" s="5" t="s">
        <v>24</v>
      </c>
      <c r="M139" s="5" t="s">
        <v>82</v>
      </c>
      <c r="N139" s="5" t="s">
        <v>18</v>
      </c>
      <c r="O139" s="4">
        <v>5</v>
      </c>
      <c r="P139">
        <f>_xlfn.RANK.EQ('Easy(11)'!K284,'Easy(11)'!$K$3:$K$351)</f>
        <v>254</v>
      </c>
    </row>
    <row r="140" spans="1:16" x14ac:dyDescent="0.3">
      <c r="A140" s="4">
        <f t="shared" si="3"/>
        <v>139</v>
      </c>
      <c r="B140" s="6" t="s">
        <v>128</v>
      </c>
      <c r="C140" s="6" t="s">
        <v>129</v>
      </c>
      <c r="D140" s="5">
        <v>36</v>
      </c>
      <c r="E140" s="5" t="s">
        <v>21</v>
      </c>
      <c r="F140" s="5" t="s">
        <v>15</v>
      </c>
      <c r="G140" s="5">
        <v>8000</v>
      </c>
      <c r="H140" s="5">
        <v>63000</v>
      </c>
      <c r="I140" s="5" t="s">
        <v>16</v>
      </c>
      <c r="J140" s="5">
        <v>0</v>
      </c>
      <c r="K140" s="5">
        <v>710</v>
      </c>
      <c r="L140" s="5" t="s">
        <v>17</v>
      </c>
      <c r="M140" s="5" t="s">
        <v>80</v>
      </c>
      <c r="N140" s="5" t="s">
        <v>25</v>
      </c>
      <c r="O140" s="4">
        <v>15</v>
      </c>
      <c r="P140">
        <f>_xlfn.RANK.EQ('Easy(11)'!K291,'Easy(11)'!$K$3:$K$351)</f>
        <v>254</v>
      </c>
    </row>
    <row r="141" spans="1:16" x14ac:dyDescent="0.3">
      <c r="A141" s="4">
        <f t="shared" si="3"/>
        <v>140</v>
      </c>
      <c r="B141" s="6" t="s">
        <v>136</v>
      </c>
      <c r="C141" s="6" t="s">
        <v>61</v>
      </c>
      <c r="D141" s="5">
        <v>40</v>
      </c>
      <c r="E141" s="5" t="s">
        <v>21</v>
      </c>
      <c r="F141" s="5" t="s">
        <v>15</v>
      </c>
      <c r="G141" s="5">
        <v>7000</v>
      </c>
      <c r="H141" s="5">
        <v>71000</v>
      </c>
      <c r="I141" s="5" t="s">
        <v>16</v>
      </c>
      <c r="J141" s="5">
        <v>0</v>
      </c>
      <c r="K141" s="5">
        <v>710</v>
      </c>
      <c r="L141" s="5" t="s">
        <v>28</v>
      </c>
      <c r="M141" s="5" t="s">
        <v>82</v>
      </c>
      <c r="N141" s="5" t="s">
        <v>25</v>
      </c>
      <c r="O141" s="4">
        <v>4</v>
      </c>
      <c r="P141">
        <f>_xlfn.RANK.EQ('Easy(11)'!K297,'Easy(11)'!$K$3:$K$351)</f>
        <v>254</v>
      </c>
    </row>
    <row r="142" spans="1:16" x14ac:dyDescent="0.3">
      <c r="A142" s="4">
        <f t="shared" si="3"/>
        <v>141</v>
      </c>
      <c r="B142" s="6" t="s">
        <v>266</v>
      </c>
      <c r="C142" s="6" t="s">
        <v>45</v>
      </c>
      <c r="D142" s="5">
        <v>29</v>
      </c>
      <c r="E142" s="5" t="s">
        <v>21</v>
      </c>
      <c r="F142" s="5" t="s">
        <v>15</v>
      </c>
      <c r="G142" s="5">
        <v>5000</v>
      </c>
      <c r="H142" s="5">
        <v>58000</v>
      </c>
      <c r="I142" s="5" t="s">
        <v>16</v>
      </c>
      <c r="J142" s="5">
        <v>5000</v>
      </c>
      <c r="K142" s="5">
        <v>710</v>
      </c>
      <c r="L142" s="5" t="s">
        <v>17</v>
      </c>
      <c r="M142" s="5" t="s">
        <v>80</v>
      </c>
      <c r="N142" s="5" t="s">
        <v>25</v>
      </c>
      <c r="O142" s="4">
        <v>10</v>
      </c>
      <c r="P142">
        <f>_xlfn.RANK.EQ('Easy(11)'!K309,'Easy(11)'!$K$3:$K$351)</f>
        <v>254</v>
      </c>
    </row>
    <row r="143" spans="1:16" x14ac:dyDescent="0.3">
      <c r="A143" s="4">
        <f t="shared" si="3"/>
        <v>142</v>
      </c>
      <c r="B143" s="6" t="s">
        <v>291</v>
      </c>
      <c r="C143" s="6" t="s">
        <v>120</v>
      </c>
      <c r="D143" s="5">
        <v>28</v>
      </c>
      <c r="E143" s="5" t="s">
        <v>14</v>
      </c>
      <c r="F143" s="5" t="s">
        <v>22</v>
      </c>
      <c r="G143" s="5">
        <v>8000</v>
      </c>
      <c r="H143" s="5">
        <v>60000</v>
      </c>
      <c r="I143" s="5" t="s">
        <v>23</v>
      </c>
      <c r="J143" s="5">
        <v>0</v>
      </c>
      <c r="K143" s="5">
        <v>710</v>
      </c>
      <c r="L143" s="5" t="s">
        <v>24</v>
      </c>
      <c r="M143" s="5" t="s">
        <v>80</v>
      </c>
      <c r="N143" s="5" t="s">
        <v>18</v>
      </c>
      <c r="O143" s="4">
        <v>3</v>
      </c>
      <c r="P143">
        <f>_xlfn.RANK.EQ('Easy(11)'!K318,'Easy(11)'!$K$3:$K$351)</f>
        <v>254</v>
      </c>
    </row>
    <row r="144" spans="1:16" x14ac:dyDescent="0.3">
      <c r="A144" s="4">
        <f t="shared" si="3"/>
        <v>143</v>
      </c>
      <c r="B144" s="6" t="s">
        <v>294</v>
      </c>
      <c r="C144" s="6" t="s">
        <v>180</v>
      </c>
      <c r="D144" s="5">
        <v>38</v>
      </c>
      <c r="E144" s="5" t="s">
        <v>21</v>
      </c>
      <c r="F144" s="5" t="s">
        <v>22</v>
      </c>
      <c r="G144" s="5">
        <v>5500</v>
      </c>
      <c r="H144" s="5">
        <v>54000</v>
      </c>
      <c r="I144" s="5" t="s">
        <v>16</v>
      </c>
      <c r="J144" s="5">
        <v>13000</v>
      </c>
      <c r="K144" s="5">
        <v>710</v>
      </c>
      <c r="L144" s="5" t="s">
        <v>17</v>
      </c>
      <c r="M144" s="5" t="s">
        <v>80</v>
      </c>
      <c r="N144" s="5" t="s">
        <v>25</v>
      </c>
      <c r="O144" s="4">
        <v>11</v>
      </c>
      <c r="P144">
        <f>_xlfn.RANK.EQ('Easy(11)'!K325,'Easy(11)'!$K$3:$K$351)</f>
        <v>319</v>
      </c>
    </row>
    <row r="145" spans="1:16" x14ac:dyDescent="0.3">
      <c r="A145" s="4">
        <f t="shared" si="3"/>
        <v>144</v>
      </c>
      <c r="B145" s="6" t="s">
        <v>108</v>
      </c>
      <c r="C145" s="6" t="s">
        <v>217</v>
      </c>
      <c r="D145" s="5">
        <v>50</v>
      </c>
      <c r="E145" s="5" t="s">
        <v>21</v>
      </c>
      <c r="F145" s="5" t="s">
        <v>22</v>
      </c>
      <c r="G145" s="5">
        <v>8000</v>
      </c>
      <c r="H145" s="5">
        <v>67000</v>
      </c>
      <c r="I145" s="5" t="s">
        <v>16</v>
      </c>
      <c r="J145" s="5">
        <v>12000</v>
      </c>
      <c r="K145" s="5">
        <v>710</v>
      </c>
      <c r="L145" s="5" t="s">
        <v>17</v>
      </c>
      <c r="M145" s="5" t="s">
        <v>82</v>
      </c>
      <c r="N145" s="5" t="s">
        <v>25</v>
      </c>
      <c r="O145" s="4">
        <v>14</v>
      </c>
      <c r="P145">
        <f>_xlfn.RANK.EQ('Easy(11)'!K333,'Easy(11)'!$K$3:$K$351)</f>
        <v>319</v>
      </c>
    </row>
    <row r="146" spans="1:16" x14ac:dyDescent="0.3">
      <c r="A146" s="4">
        <f t="shared" si="3"/>
        <v>145</v>
      </c>
      <c r="B146" s="6" t="s">
        <v>296</v>
      </c>
      <c r="C146" s="6" t="s">
        <v>180</v>
      </c>
      <c r="D146" s="5">
        <v>30</v>
      </c>
      <c r="E146" s="5" t="s">
        <v>21</v>
      </c>
      <c r="F146" s="5" t="s">
        <v>22</v>
      </c>
      <c r="G146" s="5">
        <v>5500</v>
      </c>
      <c r="H146" s="5">
        <v>69000</v>
      </c>
      <c r="I146" s="5" t="s">
        <v>16</v>
      </c>
      <c r="J146" s="5">
        <v>10000</v>
      </c>
      <c r="K146" s="5">
        <v>710</v>
      </c>
      <c r="L146" s="5" t="s">
        <v>17</v>
      </c>
      <c r="M146" s="5" t="s">
        <v>80</v>
      </c>
      <c r="N146" s="5" t="s">
        <v>25</v>
      </c>
      <c r="O146" s="4">
        <v>4</v>
      </c>
      <c r="P146">
        <f>_xlfn.RANK.EQ('Easy(11)'!K337,'Easy(11)'!$K$3:$K$351)</f>
        <v>319</v>
      </c>
    </row>
    <row r="147" spans="1:16" x14ac:dyDescent="0.3">
      <c r="A147" s="4">
        <f t="shared" si="3"/>
        <v>146</v>
      </c>
      <c r="B147" s="6" t="s">
        <v>131</v>
      </c>
      <c r="C147" s="6" t="s">
        <v>27</v>
      </c>
      <c r="D147" s="5">
        <v>40</v>
      </c>
      <c r="E147" s="5" t="s">
        <v>14</v>
      </c>
      <c r="F147" s="5" t="s">
        <v>15</v>
      </c>
      <c r="G147" s="5">
        <v>4000</v>
      </c>
      <c r="H147" s="5">
        <v>48000</v>
      </c>
      <c r="I147" s="5" t="s">
        <v>23</v>
      </c>
      <c r="J147" s="5">
        <v>0</v>
      </c>
      <c r="K147" s="5">
        <v>710</v>
      </c>
      <c r="L147" s="5" t="s">
        <v>24</v>
      </c>
      <c r="M147" s="5" t="s">
        <v>82</v>
      </c>
      <c r="N147" s="5" t="s">
        <v>18</v>
      </c>
      <c r="O147" s="4">
        <v>5</v>
      </c>
      <c r="P147">
        <f>_xlfn.RANK.EQ('Easy(11)'!K342,'Easy(11)'!$K$3:$K$351)</f>
        <v>319</v>
      </c>
    </row>
    <row r="148" spans="1:16" x14ac:dyDescent="0.3">
      <c r="A148" s="4">
        <f t="shared" si="3"/>
        <v>147</v>
      </c>
      <c r="B148" s="6" t="s">
        <v>123</v>
      </c>
      <c r="C148" s="6" t="s">
        <v>41</v>
      </c>
      <c r="D148" s="5">
        <v>28</v>
      </c>
      <c r="E148" s="5" t="s">
        <v>14</v>
      </c>
      <c r="F148" s="5" t="s">
        <v>22</v>
      </c>
      <c r="G148" s="5">
        <v>8000</v>
      </c>
      <c r="H148" s="5">
        <v>60000</v>
      </c>
      <c r="I148" s="5" t="s">
        <v>23</v>
      </c>
      <c r="J148" s="5">
        <v>0</v>
      </c>
      <c r="K148" s="5">
        <v>710</v>
      </c>
      <c r="L148" s="5" t="s">
        <v>24</v>
      </c>
      <c r="M148" s="5" t="s">
        <v>82</v>
      </c>
      <c r="N148" s="5" t="s">
        <v>18</v>
      </c>
      <c r="O148" s="4">
        <v>5</v>
      </c>
      <c r="P148">
        <f>_xlfn.RANK.EQ('Easy(11)'!K346,'Easy(11)'!$K$3:$K$351)</f>
        <v>319</v>
      </c>
    </row>
    <row r="149" spans="1:16" x14ac:dyDescent="0.3">
      <c r="A149" s="5">
        <v>6</v>
      </c>
      <c r="B149" s="5" t="s">
        <v>34</v>
      </c>
      <c r="C149" s="5" t="s">
        <v>35</v>
      </c>
      <c r="D149" s="5">
        <v>30</v>
      </c>
      <c r="E149" s="5" t="s">
        <v>14</v>
      </c>
      <c r="F149" s="5" t="s">
        <v>22</v>
      </c>
      <c r="G149" s="5">
        <v>6000</v>
      </c>
      <c r="H149" s="5">
        <v>70000</v>
      </c>
      <c r="I149" s="5" t="s">
        <v>23</v>
      </c>
      <c r="J149" s="5">
        <v>20000</v>
      </c>
      <c r="K149" s="5">
        <v>700</v>
      </c>
      <c r="L149" s="5" t="s">
        <v>24</v>
      </c>
      <c r="M149" s="5" t="s">
        <v>80</v>
      </c>
      <c r="N149" s="5" t="s">
        <v>18</v>
      </c>
      <c r="O149" s="4">
        <v>3</v>
      </c>
      <c r="P149">
        <f>_xlfn.RANK.EQ('Easy(11)'!K8,'Easy(11)'!$K$3:$K$351)</f>
        <v>6</v>
      </c>
    </row>
    <row r="150" spans="1:16" x14ac:dyDescent="0.3">
      <c r="A150" s="5">
        <v>12</v>
      </c>
      <c r="B150" s="5" t="s">
        <v>46</v>
      </c>
      <c r="C150" s="5" t="s">
        <v>47</v>
      </c>
      <c r="D150" s="5">
        <v>39</v>
      </c>
      <c r="E150" s="5" t="s">
        <v>14</v>
      </c>
      <c r="F150" s="5" t="s">
        <v>22</v>
      </c>
      <c r="G150" s="5">
        <v>10000</v>
      </c>
      <c r="H150" s="5">
        <v>72000</v>
      </c>
      <c r="I150" s="5" t="s">
        <v>23</v>
      </c>
      <c r="J150" s="5">
        <v>12000</v>
      </c>
      <c r="K150" s="5">
        <v>700</v>
      </c>
      <c r="L150" s="5" t="s">
        <v>31</v>
      </c>
      <c r="M150" s="5" t="s">
        <v>82</v>
      </c>
      <c r="N150" s="5" t="s">
        <v>18</v>
      </c>
      <c r="O150" s="4" t="s">
        <v>303</v>
      </c>
      <c r="P150">
        <f>_xlfn.RANK.EQ('Easy(11)'!K14,'Easy(11)'!$K$3:$K$351)</f>
        <v>6</v>
      </c>
    </row>
    <row r="151" spans="1:16" x14ac:dyDescent="0.3">
      <c r="A151" s="5">
        <v>20</v>
      </c>
      <c r="B151" s="5" t="s">
        <v>62</v>
      </c>
      <c r="C151" s="5" t="s">
        <v>63</v>
      </c>
      <c r="D151" s="5">
        <v>41</v>
      </c>
      <c r="E151" s="5" t="s">
        <v>14</v>
      </c>
      <c r="F151" s="5" t="s">
        <v>22</v>
      </c>
      <c r="G151" s="5">
        <v>9000</v>
      </c>
      <c r="H151" s="5">
        <v>69000</v>
      </c>
      <c r="I151" s="5" t="s">
        <v>23</v>
      </c>
      <c r="J151" s="5">
        <v>12000</v>
      </c>
      <c r="K151" s="5">
        <v>700</v>
      </c>
      <c r="L151" s="5" t="s">
        <v>31</v>
      </c>
      <c r="M151" s="5" t="s">
        <v>82</v>
      </c>
      <c r="N151" s="5" t="s">
        <v>18</v>
      </c>
      <c r="O151" s="4">
        <v>5</v>
      </c>
      <c r="P151">
        <f>_xlfn.RANK.EQ('Easy(11)'!K22,'Easy(11)'!$K$3:$K$351)</f>
        <v>6</v>
      </c>
    </row>
    <row r="152" spans="1:16" x14ac:dyDescent="0.3">
      <c r="A152" s="5">
        <v>28</v>
      </c>
      <c r="B152" s="5" t="s">
        <v>38</v>
      </c>
      <c r="C152" s="5" t="s">
        <v>35</v>
      </c>
      <c r="D152" s="5">
        <v>36</v>
      </c>
      <c r="E152" s="5" t="s">
        <v>14</v>
      </c>
      <c r="F152" s="5" t="s">
        <v>22</v>
      </c>
      <c r="G152" s="5">
        <v>9000</v>
      </c>
      <c r="H152" s="5">
        <v>71000</v>
      </c>
      <c r="I152" s="5" t="s">
        <v>23</v>
      </c>
      <c r="J152" s="5">
        <v>13000</v>
      </c>
      <c r="K152" s="5">
        <v>700</v>
      </c>
      <c r="L152" s="5" t="s">
        <v>31</v>
      </c>
      <c r="M152" s="5" t="s">
        <v>81</v>
      </c>
      <c r="N152" s="5" t="s">
        <v>18</v>
      </c>
      <c r="O152" s="4">
        <v>4</v>
      </c>
      <c r="P152">
        <f>_xlfn.RANK.EQ('Easy(11)'!K30,'Easy(11)'!$K$3:$K$351)</f>
        <v>26</v>
      </c>
    </row>
    <row r="153" spans="1:16" x14ac:dyDescent="0.3">
      <c r="A153" s="5">
        <v>39</v>
      </c>
      <c r="B153" s="5" t="s">
        <v>60</v>
      </c>
      <c r="C153" s="5" t="s">
        <v>67</v>
      </c>
      <c r="D153" s="5">
        <v>28</v>
      </c>
      <c r="E153" s="5" t="s">
        <v>21</v>
      </c>
      <c r="F153" s="5" t="s">
        <v>15</v>
      </c>
      <c r="G153" s="5">
        <v>5500</v>
      </c>
      <c r="H153" s="5">
        <v>59000</v>
      </c>
      <c r="I153" s="5" t="s">
        <v>16</v>
      </c>
      <c r="J153" s="5">
        <v>0</v>
      </c>
      <c r="K153" s="5">
        <v>700</v>
      </c>
      <c r="L153" s="5" t="s">
        <v>28</v>
      </c>
      <c r="M153" s="5" t="s">
        <v>82</v>
      </c>
      <c r="N153" s="5" t="s">
        <v>25</v>
      </c>
      <c r="O153" s="4">
        <v>14</v>
      </c>
      <c r="P153">
        <f>_xlfn.RANK.EQ('Easy(11)'!K41,'Easy(11)'!$K$3:$K$351)</f>
        <v>26</v>
      </c>
    </row>
    <row r="154" spans="1:16" x14ac:dyDescent="0.3">
      <c r="A154" s="5">
        <v>46</v>
      </c>
      <c r="B154" s="5" t="s">
        <v>79</v>
      </c>
      <c r="C154" s="5" t="s">
        <v>61</v>
      </c>
      <c r="D154" s="5">
        <v>24</v>
      </c>
      <c r="E154" s="5" t="s">
        <v>14</v>
      </c>
      <c r="F154" s="5" t="s">
        <v>22</v>
      </c>
      <c r="G154" s="5">
        <v>5000</v>
      </c>
      <c r="H154" s="5">
        <v>56000</v>
      </c>
      <c r="I154" s="5" t="s">
        <v>23</v>
      </c>
      <c r="J154" s="5">
        <v>10000</v>
      </c>
      <c r="K154" s="5">
        <v>700</v>
      </c>
      <c r="L154" s="5" t="s">
        <v>24</v>
      </c>
      <c r="M154" s="5" t="s">
        <v>81</v>
      </c>
      <c r="N154" s="5" t="s">
        <v>18</v>
      </c>
      <c r="O154" s="4">
        <v>11</v>
      </c>
      <c r="P154">
        <f>_xlfn.RANK.EQ('Easy(11)'!K48,'Easy(11)'!$K$3:$K$351)</f>
        <v>26</v>
      </c>
    </row>
    <row r="155" spans="1:16" x14ac:dyDescent="0.3">
      <c r="A155" s="5">
        <v>52</v>
      </c>
      <c r="B155" s="5" t="s">
        <v>54</v>
      </c>
      <c r="C155" s="5" t="s">
        <v>53</v>
      </c>
      <c r="D155" s="5">
        <v>44</v>
      </c>
      <c r="E155" s="5" t="s">
        <v>14</v>
      </c>
      <c r="F155" s="5" t="s">
        <v>22</v>
      </c>
      <c r="G155" s="5">
        <v>6000</v>
      </c>
      <c r="H155" s="5">
        <v>62000</v>
      </c>
      <c r="I155" s="5" t="s">
        <v>23</v>
      </c>
      <c r="J155" s="5">
        <v>10000</v>
      </c>
      <c r="K155" s="5">
        <v>700</v>
      </c>
      <c r="L155" s="5" t="s">
        <v>31</v>
      </c>
      <c r="M155" s="5" t="s">
        <v>81</v>
      </c>
      <c r="N155" s="5" t="s">
        <v>18</v>
      </c>
      <c r="O155" s="4">
        <v>7</v>
      </c>
      <c r="P155">
        <f>_xlfn.RANK.EQ('Easy(11)'!K54,'Easy(11)'!$K$3:$K$351)</f>
        <v>26</v>
      </c>
    </row>
    <row r="156" spans="1:16" x14ac:dyDescent="0.3">
      <c r="A156" s="5">
        <v>60</v>
      </c>
      <c r="B156" s="5" t="s">
        <v>34</v>
      </c>
      <c r="C156" s="5" t="s">
        <v>37</v>
      </c>
      <c r="D156" s="5">
        <v>36</v>
      </c>
      <c r="E156" s="5" t="s">
        <v>14</v>
      </c>
      <c r="F156" s="5" t="s">
        <v>22</v>
      </c>
      <c r="G156" s="5">
        <v>2000</v>
      </c>
      <c r="H156" s="5">
        <v>45000</v>
      </c>
      <c r="I156" s="5" t="s">
        <v>23</v>
      </c>
      <c r="J156" s="5">
        <v>5000</v>
      </c>
      <c r="K156" s="5">
        <v>700</v>
      </c>
      <c r="L156" s="5" t="s">
        <v>31</v>
      </c>
      <c r="M156" s="5" t="s">
        <v>80</v>
      </c>
      <c r="N156" s="5" t="s">
        <v>18</v>
      </c>
      <c r="O156" s="4">
        <v>14</v>
      </c>
      <c r="P156">
        <f>_xlfn.RANK.EQ('Easy(11)'!K62,'Easy(11)'!$K$3:$K$351)</f>
        <v>26</v>
      </c>
    </row>
    <row r="157" spans="1:16" x14ac:dyDescent="0.3">
      <c r="A157" s="5">
        <v>67</v>
      </c>
      <c r="B157" s="5" t="s">
        <v>36</v>
      </c>
      <c r="C157" s="5" t="s">
        <v>37</v>
      </c>
      <c r="D157" s="5">
        <v>28</v>
      </c>
      <c r="E157" s="5" t="s">
        <v>21</v>
      </c>
      <c r="F157" s="5" t="s">
        <v>15</v>
      </c>
      <c r="G157" s="5">
        <v>5500</v>
      </c>
      <c r="H157" s="5">
        <v>62000</v>
      </c>
      <c r="I157" s="5" t="s">
        <v>16</v>
      </c>
      <c r="J157" s="5">
        <v>0</v>
      </c>
      <c r="K157" s="5">
        <v>700</v>
      </c>
      <c r="L157" s="5" t="s">
        <v>28</v>
      </c>
      <c r="M157" s="5" t="s">
        <v>82</v>
      </c>
      <c r="N157" s="5" t="s">
        <v>25</v>
      </c>
      <c r="O157" s="4">
        <v>4</v>
      </c>
      <c r="P157">
        <f>_xlfn.RANK.EQ('Easy(11)'!K69,'Easy(11)'!$K$3:$K$351)</f>
        <v>26</v>
      </c>
    </row>
    <row r="158" spans="1:16" x14ac:dyDescent="0.3">
      <c r="A158" s="5">
        <v>74</v>
      </c>
      <c r="B158" s="5" t="s">
        <v>62</v>
      </c>
      <c r="C158" s="5" t="s">
        <v>67</v>
      </c>
      <c r="D158" s="5">
        <v>39</v>
      </c>
      <c r="E158" s="5" t="s">
        <v>14</v>
      </c>
      <c r="F158" s="5" t="s">
        <v>22</v>
      </c>
      <c r="G158" s="5">
        <v>9000</v>
      </c>
      <c r="H158" s="5">
        <v>70000</v>
      </c>
      <c r="I158" s="5" t="s">
        <v>23</v>
      </c>
      <c r="J158" s="5">
        <v>12000</v>
      </c>
      <c r="K158" s="5">
        <v>700</v>
      </c>
      <c r="L158" s="5" t="s">
        <v>24</v>
      </c>
      <c r="M158" s="5" t="s">
        <v>81</v>
      </c>
      <c r="N158" s="5" t="s">
        <v>18</v>
      </c>
      <c r="O158" s="4" t="s">
        <v>303</v>
      </c>
      <c r="P158">
        <f>_xlfn.RANK.EQ('Easy(11)'!K76,'Easy(11)'!$K$3:$K$351)</f>
        <v>26</v>
      </c>
    </row>
    <row r="159" spans="1:16" x14ac:dyDescent="0.3">
      <c r="A159" s="5">
        <v>78</v>
      </c>
      <c r="B159" s="5" t="s">
        <v>42</v>
      </c>
      <c r="C159" s="5" t="s">
        <v>30</v>
      </c>
      <c r="D159" s="5">
        <v>36</v>
      </c>
      <c r="E159" s="5" t="s">
        <v>14</v>
      </c>
      <c r="F159" s="5" t="s">
        <v>22</v>
      </c>
      <c r="G159" s="5">
        <v>3000</v>
      </c>
      <c r="H159" s="5">
        <v>49000</v>
      </c>
      <c r="I159" s="5" t="s">
        <v>23</v>
      </c>
      <c r="J159" s="5">
        <v>6000</v>
      </c>
      <c r="K159" s="5">
        <v>700</v>
      </c>
      <c r="L159" s="5" t="s">
        <v>24</v>
      </c>
      <c r="M159" s="5" t="s">
        <v>80</v>
      </c>
      <c r="N159" s="5" t="s">
        <v>18</v>
      </c>
      <c r="O159" s="4">
        <v>6</v>
      </c>
      <c r="P159">
        <f>_xlfn.RANK.EQ('Easy(11)'!K80,'Easy(11)'!$K$3:$K$351)</f>
        <v>26</v>
      </c>
    </row>
    <row r="160" spans="1:16" x14ac:dyDescent="0.3">
      <c r="A160" s="5">
        <v>86</v>
      </c>
      <c r="B160" s="6" t="s">
        <v>106</v>
      </c>
      <c r="C160" s="6" t="s">
        <v>107</v>
      </c>
      <c r="D160" s="5">
        <v>30</v>
      </c>
      <c r="E160" s="5" t="s">
        <v>14</v>
      </c>
      <c r="F160" s="5" t="s">
        <v>22</v>
      </c>
      <c r="G160" s="5">
        <v>6000</v>
      </c>
      <c r="H160" s="5">
        <v>70000</v>
      </c>
      <c r="I160" s="5" t="s">
        <v>23</v>
      </c>
      <c r="J160" s="5">
        <v>20000</v>
      </c>
      <c r="K160" s="5">
        <v>700</v>
      </c>
      <c r="L160" s="5" t="s">
        <v>24</v>
      </c>
      <c r="M160" s="5" t="s">
        <v>80</v>
      </c>
      <c r="N160" s="5" t="s">
        <v>18</v>
      </c>
      <c r="O160" s="4">
        <v>8</v>
      </c>
      <c r="P160">
        <f>_xlfn.RANK.EQ('Easy(11)'!K88,'Easy(11)'!$K$3:$K$351)</f>
        <v>26</v>
      </c>
    </row>
    <row r="161" spans="1:16" x14ac:dyDescent="0.3">
      <c r="A161" s="4">
        <f t="shared" ref="A161:A195" si="4">ROW()-1</f>
        <v>160</v>
      </c>
      <c r="B161" s="6" t="s">
        <v>113</v>
      </c>
      <c r="C161" s="6" t="s">
        <v>41</v>
      </c>
      <c r="D161" s="5">
        <v>39</v>
      </c>
      <c r="E161" s="5" t="s">
        <v>14</v>
      </c>
      <c r="F161" s="5" t="s">
        <v>22</v>
      </c>
      <c r="G161" s="5">
        <v>10000</v>
      </c>
      <c r="H161" s="5">
        <v>72000</v>
      </c>
      <c r="I161" s="5" t="s">
        <v>23</v>
      </c>
      <c r="J161" s="5">
        <v>12000</v>
      </c>
      <c r="K161" s="5">
        <v>700</v>
      </c>
      <c r="L161" s="5" t="s">
        <v>31</v>
      </c>
      <c r="M161" s="5" t="s">
        <v>82</v>
      </c>
      <c r="N161" s="5" t="s">
        <v>18</v>
      </c>
      <c r="O161" s="4">
        <v>5</v>
      </c>
      <c r="P161">
        <f>_xlfn.RANK.EQ('Easy(11)'!K94,'Easy(11)'!$K$3:$K$351)</f>
        <v>26</v>
      </c>
    </row>
    <row r="162" spans="1:16" x14ac:dyDescent="0.3">
      <c r="A162" s="4">
        <f t="shared" si="4"/>
        <v>161</v>
      </c>
      <c r="B162" s="6" t="s">
        <v>124</v>
      </c>
      <c r="C162" s="6" t="s">
        <v>45</v>
      </c>
      <c r="D162" s="5">
        <v>41</v>
      </c>
      <c r="E162" s="5" t="s">
        <v>14</v>
      </c>
      <c r="F162" s="5" t="s">
        <v>22</v>
      </c>
      <c r="G162" s="5">
        <v>9000</v>
      </c>
      <c r="H162" s="5">
        <v>69000</v>
      </c>
      <c r="I162" s="5" t="s">
        <v>23</v>
      </c>
      <c r="J162" s="5">
        <v>12000</v>
      </c>
      <c r="K162" s="5">
        <v>700</v>
      </c>
      <c r="L162" s="5" t="s">
        <v>31</v>
      </c>
      <c r="M162" s="5" t="s">
        <v>82</v>
      </c>
      <c r="N162" s="5" t="s">
        <v>18</v>
      </c>
      <c r="O162" s="4" t="s">
        <v>303</v>
      </c>
      <c r="P162">
        <f>_xlfn.RANK.EQ('Easy(11)'!K102,'Easy(11)'!$K$3:$K$351)</f>
        <v>95</v>
      </c>
    </row>
    <row r="163" spans="1:16" x14ac:dyDescent="0.3">
      <c r="A163" s="4">
        <f t="shared" si="4"/>
        <v>162</v>
      </c>
      <c r="B163" s="6" t="s">
        <v>133</v>
      </c>
      <c r="C163" s="6" t="s">
        <v>55</v>
      </c>
      <c r="D163" s="5">
        <v>36</v>
      </c>
      <c r="E163" s="5" t="s">
        <v>14</v>
      </c>
      <c r="F163" s="5" t="s">
        <v>22</v>
      </c>
      <c r="G163" s="5">
        <v>9000</v>
      </c>
      <c r="H163" s="5">
        <v>71000</v>
      </c>
      <c r="I163" s="5" t="s">
        <v>23</v>
      </c>
      <c r="J163" s="5">
        <v>13000</v>
      </c>
      <c r="K163" s="5">
        <v>700</v>
      </c>
      <c r="L163" s="5" t="s">
        <v>31</v>
      </c>
      <c r="M163" s="5" t="s">
        <v>81</v>
      </c>
      <c r="N163" s="5" t="s">
        <v>18</v>
      </c>
      <c r="O163" s="4">
        <v>11</v>
      </c>
      <c r="P163">
        <f>_xlfn.RANK.EQ('Easy(11)'!K110,'Easy(11)'!$K$3:$K$351)</f>
        <v>95</v>
      </c>
    </row>
    <row r="164" spans="1:16" x14ac:dyDescent="0.3">
      <c r="A164" s="4">
        <f t="shared" si="4"/>
        <v>163</v>
      </c>
      <c r="B164" s="6" t="s">
        <v>146</v>
      </c>
      <c r="C164" s="6" t="s">
        <v>73</v>
      </c>
      <c r="D164" s="5">
        <v>28</v>
      </c>
      <c r="E164" s="5" t="s">
        <v>21</v>
      </c>
      <c r="F164" s="5" t="s">
        <v>15</v>
      </c>
      <c r="G164" s="5">
        <v>5500</v>
      </c>
      <c r="H164" s="5">
        <v>59000</v>
      </c>
      <c r="I164" s="5" t="s">
        <v>16</v>
      </c>
      <c r="J164" s="5">
        <v>0</v>
      </c>
      <c r="K164" s="5">
        <v>700</v>
      </c>
      <c r="L164" s="5" t="s">
        <v>28</v>
      </c>
      <c r="M164" s="5" t="s">
        <v>82</v>
      </c>
      <c r="N164" s="5" t="s">
        <v>25</v>
      </c>
      <c r="O164" s="4">
        <v>15</v>
      </c>
      <c r="P164">
        <f>_xlfn.RANK.EQ('Easy(11)'!K121,'Easy(11)'!$K$3:$K$351)</f>
        <v>95</v>
      </c>
    </row>
    <row r="165" spans="1:16" x14ac:dyDescent="0.3">
      <c r="A165" s="4">
        <f t="shared" si="4"/>
        <v>164</v>
      </c>
      <c r="B165" s="6" t="s">
        <v>155</v>
      </c>
      <c r="C165" s="6" t="s">
        <v>156</v>
      </c>
      <c r="D165" s="5">
        <v>24</v>
      </c>
      <c r="E165" s="5" t="s">
        <v>14</v>
      </c>
      <c r="F165" s="5" t="s">
        <v>22</v>
      </c>
      <c r="G165" s="5">
        <v>5000</v>
      </c>
      <c r="H165" s="5">
        <v>56000</v>
      </c>
      <c r="I165" s="5" t="s">
        <v>23</v>
      </c>
      <c r="J165" s="5">
        <v>10000</v>
      </c>
      <c r="K165" s="5">
        <v>700</v>
      </c>
      <c r="L165" s="5" t="s">
        <v>24</v>
      </c>
      <c r="M165" s="5" t="s">
        <v>81</v>
      </c>
      <c r="N165" s="5" t="s">
        <v>18</v>
      </c>
      <c r="O165" s="4">
        <v>5</v>
      </c>
      <c r="P165">
        <f>_xlfn.RANK.EQ('Easy(11)'!K128,'Easy(11)'!$K$3:$K$351)</f>
        <v>95</v>
      </c>
    </row>
    <row r="166" spans="1:16" x14ac:dyDescent="0.3">
      <c r="A166" s="4">
        <f t="shared" si="4"/>
        <v>165</v>
      </c>
      <c r="B166" s="6" t="s">
        <v>167</v>
      </c>
      <c r="C166" s="6" t="s">
        <v>168</v>
      </c>
      <c r="D166" s="5">
        <v>44</v>
      </c>
      <c r="E166" s="5" t="s">
        <v>14</v>
      </c>
      <c r="F166" s="5" t="s">
        <v>22</v>
      </c>
      <c r="G166" s="5">
        <v>6000</v>
      </c>
      <c r="H166" s="5">
        <v>62000</v>
      </c>
      <c r="I166" s="5" t="s">
        <v>23</v>
      </c>
      <c r="J166" s="5">
        <v>10000</v>
      </c>
      <c r="K166" s="5">
        <v>700</v>
      </c>
      <c r="L166" s="5" t="s">
        <v>31</v>
      </c>
      <c r="M166" s="5" t="s">
        <v>81</v>
      </c>
      <c r="N166" s="5" t="s">
        <v>18</v>
      </c>
      <c r="O166" s="4">
        <v>12</v>
      </c>
      <c r="P166">
        <f>_xlfn.RANK.EQ('Easy(11)'!K134,'Easy(11)'!$K$3:$K$351)</f>
        <v>95</v>
      </c>
    </row>
    <row r="167" spans="1:16" x14ac:dyDescent="0.3">
      <c r="A167" s="4">
        <f t="shared" si="4"/>
        <v>166</v>
      </c>
      <c r="B167" s="6" t="s">
        <v>183</v>
      </c>
      <c r="C167" s="6" t="s">
        <v>184</v>
      </c>
      <c r="D167" s="5">
        <v>36</v>
      </c>
      <c r="E167" s="5" t="s">
        <v>14</v>
      </c>
      <c r="F167" s="5" t="s">
        <v>22</v>
      </c>
      <c r="G167" s="5">
        <v>2000</v>
      </c>
      <c r="H167" s="5">
        <v>45000</v>
      </c>
      <c r="I167" s="5" t="s">
        <v>23</v>
      </c>
      <c r="J167" s="5">
        <v>5000</v>
      </c>
      <c r="K167" s="5">
        <v>700</v>
      </c>
      <c r="L167" s="5" t="s">
        <v>31</v>
      </c>
      <c r="M167" s="5" t="s">
        <v>80</v>
      </c>
      <c r="N167" s="5" t="s">
        <v>18</v>
      </c>
      <c r="O167" s="4">
        <v>6</v>
      </c>
      <c r="P167">
        <f>_xlfn.RANK.EQ('Easy(11)'!K142,'Easy(11)'!$K$3:$K$351)</f>
        <v>95</v>
      </c>
    </row>
    <row r="168" spans="1:16" x14ac:dyDescent="0.3">
      <c r="A168" s="4">
        <f t="shared" si="4"/>
        <v>167</v>
      </c>
      <c r="B168" s="6" t="s">
        <v>196</v>
      </c>
      <c r="C168" s="6" t="s">
        <v>197</v>
      </c>
      <c r="D168" s="5">
        <v>28</v>
      </c>
      <c r="E168" s="5" t="s">
        <v>21</v>
      </c>
      <c r="F168" s="5" t="s">
        <v>15</v>
      </c>
      <c r="G168" s="5">
        <v>5500</v>
      </c>
      <c r="H168" s="5">
        <v>62000</v>
      </c>
      <c r="I168" s="5" t="s">
        <v>16</v>
      </c>
      <c r="J168" s="5">
        <v>0</v>
      </c>
      <c r="K168" s="5">
        <v>700</v>
      </c>
      <c r="L168" s="5" t="s">
        <v>28</v>
      </c>
      <c r="M168" s="5" t="s">
        <v>82</v>
      </c>
      <c r="N168" s="5" t="s">
        <v>25</v>
      </c>
      <c r="O168" s="4">
        <v>11</v>
      </c>
      <c r="P168">
        <f>_xlfn.RANK.EQ('Easy(11)'!K149,'Easy(11)'!$K$3:$K$351)</f>
        <v>147</v>
      </c>
    </row>
    <row r="169" spans="1:16" x14ac:dyDescent="0.3">
      <c r="A169" s="4">
        <f t="shared" si="4"/>
        <v>168</v>
      </c>
      <c r="B169" s="6" t="s">
        <v>208</v>
      </c>
      <c r="C169" s="6" t="s">
        <v>209</v>
      </c>
      <c r="D169" s="5">
        <v>39</v>
      </c>
      <c r="E169" s="5" t="s">
        <v>14</v>
      </c>
      <c r="F169" s="5" t="s">
        <v>22</v>
      </c>
      <c r="G169" s="5">
        <v>9000</v>
      </c>
      <c r="H169" s="5">
        <v>70000</v>
      </c>
      <c r="I169" s="5" t="s">
        <v>23</v>
      </c>
      <c r="J169" s="5">
        <v>12000</v>
      </c>
      <c r="K169" s="5">
        <v>700</v>
      </c>
      <c r="L169" s="5" t="s">
        <v>24</v>
      </c>
      <c r="M169" s="5" t="s">
        <v>81</v>
      </c>
      <c r="N169" s="5" t="s">
        <v>18</v>
      </c>
      <c r="O169" s="4">
        <v>5</v>
      </c>
      <c r="P169">
        <f>_xlfn.RANK.EQ('Easy(11)'!K156,'Easy(11)'!$K$3:$K$351)</f>
        <v>147</v>
      </c>
    </row>
    <row r="170" spans="1:16" x14ac:dyDescent="0.3">
      <c r="A170" s="4">
        <f t="shared" si="4"/>
        <v>169</v>
      </c>
      <c r="B170" s="6" t="s">
        <v>36</v>
      </c>
      <c r="C170" s="6" t="s">
        <v>215</v>
      </c>
      <c r="D170" s="5">
        <v>36</v>
      </c>
      <c r="E170" s="5" t="s">
        <v>14</v>
      </c>
      <c r="F170" s="5" t="s">
        <v>22</v>
      </c>
      <c r="G170" s="5">
        <v>3000</v>
      </c>
      <c r="H170" s="5">
        <v>49000</v>
      </c>
      <c r="I170" s="5" t="s">
        <v>23</v>
      </c>
      <c r="J170" s="5">
        <v>6000</v>
      </c>
      <c r="K170" s="5">
        <v>700</v>
      </c>
      <c r="L170" s="5" t="s">
        <v>24</v>
      </c>
      <c r="M170" s="5" t="s">
        <v>80</v>
      </c>
      <c r="N170" s="5" t="s">
        <v>18</v>
      </c>
      <c r="O170" s="4">
        <v>5</v>
      </c>
      <c r="P170">
        <f>_xlfn.RANK.EQ('Easy(11)'!K160,'Easy(11)'!$K$3:$K$351)</f>
        <v>147</v>
      </c>
    </row>
    <row r="171" spans="1:16" x14ac:dyDescent="0.3">
      <c r="A171" s="4">
        <f t="shared" si="4"/>
        <v>170</v>
      </c>
      <c r="B171" s="6" t="s">
        <v>229</v>
      </c>
      <c r="C171" s="6" t="s">
        <v>230</v>
      </c>
      <c r="D171" s="5">
        <v>30</v>
      </c>
      <c r="E171" s="5" t="s">
        <v>14</v>
      </c>
      <c r="F171" s="5" t="s">
        <v>22</v>
      </c>
      <c r="G171" s="5">
        <v>6000</v>
      </c>
      <c r="H171" s="5">
        <v>70000</v>
      </c>
      <c r="I171" s="5" t="s">
        <v>23</v>
      </c>
      <c r="J171" s="5">
        <v>20000</v>
      </c>
      <c r="K171" s="5">
        <v>700</v>
      </c>
      <c r="L171" s="5" t="s">
        <v>24</v>
      </c>
      <c r="M171" s="5" t="s">
        <v>80</v>
      </c>
      <c r="N171" s="5" t="s">
        <v>18</v>
      </c>
      <c r="O171" s="4">
        <v>9</v>
      </c>
      <c r="P171">
        <f>_xlfn.RANK.EQ('Easy(11)'!K168,'Easy(11)'!$K$3:$K$351)</f>
        <v>147</v>
      </c>
    </row>
    <row r="172" spans="1:16" x14ac:dyDescent="0.3">
      <c r="A172" s="4">
        <f t="shared" si="4"/>
        <v>171</v>
      </c>
      <c r="B172" s="6" t="s">
        <v>241</v>
      </c>
      <c r="C172" s="6" t="s">
        <v>242</v>
      </c>
      <c r="D172" s="5">
        <v>39</v>
      </c>
      <c r="E172" s="5" t="s">
        <v>14</v>
      </c>
      <c r="F172" s="5" t="s">
        <v>22</v>
      </c>
      <c r="G172" s="5">
        <v>10000</v>
      </c>
      <c r="H172" s="5">
        <v>72000</v>
      </c>
      <c r="I172" s="5" t="s">
        <v>23</v>
      </c>
      <c r="J172" s="5">
        <v>12000</v>
      </c>
      <c r="K172" s="5">
        <v>700</v>
      </c>
      <c r="L172" s="5" t="s">
        <v>31</v>
      </c>
      <c r="M172" s="5" t="s">
        <v>82</v>
      </c>
      <c r="N172" s="5" t="s">
        <v>18</v>
      </c>
      <c r="O172" s="4">
        <v>14</v>
      </c>
      <c r="P172">
        <f>_xlfn.RANK.EQ('Easy(11)'!K174,'Easy(11)'!$K$3:$K$351)</f>
        <v>147</v>
      </c>
    </row>
    <row r="173" spans="1:16" x14ac:dyDescent="0.3">
      <c r="A173" s="4">
        <f t="shared" si="4"/>
        <v>172</v>
      </c>
      <c r="B173" s="6" t="s">
        <v>255</v>
      </c>
      <c r="C173" s="6" t="s">
        <v>256</v>
      </c>
      <c r="D173" s="5">
        <v>41</v>
      </c>
      <c r="E173" s="5" t="s">
        <v>14</v>
      </c>
      <c r="F173" s="5" t="s">
        <v>22</v>
      </c>
      <c r="G173" s="5">
        <v>9000</v>
      </c>
      <c r="H173" s="5">
        <v>69000</v>
      </c>
      <c r="I173" s="5" t="s">
        <v>23</v>
      </c>
      <c r="J173" s="5">
        <v>12000</v>
      </c>
      <c r="K173" s="5">
        <v>700</v>
      </c>
      <c r="L173" s="5" t="s">
        <v>31</v>
      </c>
      <c r="M173" s="5" t="s">
        <v>82</v>
      </c>
      <c r="N173" s="5" t="s">
        <v>18</v>
      </c>
      <c r="O173" s="4">
        <v>4</v>
      </c>
      <c r="P173">
        <f>_xlfn.RANK.EQ('Easy(11)'!K182,'Easy(11)'!$K$3:$K$351)</f>
        <v>147</v>
      </c>
    </row>
    <row r="174" spans="1:16" x14ac:dyDescent="0.3">
      <c r="A174" s="4">
        <f t="shared" si="4"/>
        <v>173</v>
      </c>
      <c r="B174" s="6" t="s">
        <v>265</v>
      </c>
      <c r="C174" s="6" t="s">
        <v>57</v>
      </c>
      <c r="D174" s="5">
        <v>36</v>
      </c>
      <c r="E174" s="5" t="s">
        <v>14</v>
      </c>
      <c r="F174" s="5" t="s">
        <v>22</v>
      </c>
      <c r="G174" s="5">
        <v>9000</v>
      </c>
      <c r="H174" s="5">
        <v>71000</v>
      </c>
      <c r="I174" s="5" t="s">
        <v>23</v>
      </c>
      <c r="J174" s="5">
        <v>13000</v>
      </c>
      <c r="K174" s="5">
        <v>700</v>
      </c>
      <c r="L174" s="5" t="s">
        <v>31</v>
      </c>
      <c r="M174" s="5" t="s">
        <v>81</v>
      </c>
      <c r="N174" s="5" t="s">
        <v>18</v>
      </c>
      <c r="O174" s="4">
        <v>5</v>
      </c>
      <c r="P174">
        <f>_xlfn.RANK.EQ('Easy(11)'!K190,'Easy(11)'!$K$3:$K$351)</f>
        <v>147</v>
      </c>
    </row>
    <row r="175" spans="1:16" x14ac:dyDescent="0.3">
      <c r="A175" s="4">
        <f t="shared" si="4"/>
        <v>174</v>
      </c>
      <c r="B175" s="6" t="s">
        <v>275</v>
      </c>
      <c r="C175" s="6" t="s">
        <v>59</v>
      </c>
      <c r="D175" s="5">
        <v>28</v>
      </c>
      <c r="E175" s="5" t="s">
        <v>21</v>
      </c>
      <c r="F175" s="5" t="s">
        <v>15</v>
      </c>
      <c r="G175" s="5">
        <v>5500</v>
      </c>
      <c r="H175" s="5">
        <v>59000</v>
      </c>
      <c r="I175" s="5" t="s">
        <v>16</v>
      </c>
      <c r="J175" s="5">
        <v>0</v>
      </c>
      <c r="K175" s="5">
        <v>700</v>
      </c>
      <c r="L175" s="5" t="s">
        <v>28</v>
      </c>
      <c r="M175" s="5" t="s">
        <v>82</v>
      </c>
      <c r="N175" s="5" t="s">
        <v>25</v>
      </c>
      <c r="O175" s="4">
        <v>11</v>
      </c>
      <c r="P175">
        <f>_xlfn.RANK.EQ('Easy(11)'!K201,'Easy(11)'!$K$3:$K$351)</f>
        <v>194</v>
      </c>
    </row>
    <row r="176" spans="1:16" x14ac:dyDescent="0.3">
      <c r="A176" s="4">
        <f t="shared" si="4"/>
        <v>175</v>
      </c>
      <c r="B176" s="6" t="s">
        <v>225</v>
      </c>
      <c r="C176" s="6" t="s">
        <v>184</v>
      </c>
      <c r="D176" s="5">
        <v>24</v>
      </c>
      <c r="E176" s="5" t="s">
        <v>14</v>
      </c>
      <c r="F176" s="5" t="s">
        <v>22</v>
      </c>
      <c r="G176" s="5">
        <v>5000</v>
      </c>
      <c r="H176" s="5">
        <v>56000</v>
      </c>
      <c r="I176" s="5" t="s">
        <v>23</v>
      </c>
      <c r="J176" s="5">
        <v>10000</v>
      </c>
      <c r="K176" s="5">
        <v>700</v>
      </c>
      <c r="L176" s="5" t="s">
        <v>24</v>
      </c>
      <c r="M176" s="5" t="s">
        <v>81</v>
      </c>
      <c r="N176" s="5" t="s">
        <v>18</v>
      </c>
      <c r="O176" s="4">
        <v>5</v>
      </c>
      <c r="P176">
        <f>_xlfn.RANK.EQ('Easy(11)'!K208,'Easy(11)'!$K$3:$K$351)</f>
        <v>194</v>
      </c>
    </row>
    <row r="177" spans="1:16" x14ac:dyDescent="0.3">
      <c r="A177" s="4">
        <f t="shared" si="4"/>
        <v>176</v>
      </c>
      <c r="B177" s="6" t="s">
        <v>133</v>
      </c>
      <c r="C177" s="6" t="s">
        <v>53</v>
      </c>
      <c r="D177" s="5">
        <v>44</v>
      </c>
      <c r="E177" s="5" t="s">
        <v>14</v>
      </c>
      <c r="F177" s="5" t="s">
        <v>22</v>
      </c>
      <c r="G177" s="5">
        <v>6000</v>
      </c>
      <c r="H177" s="5">
        <v>62000</v>
      </c>
      <c r="I177" s="5" t="s">
        <v>23</v>
      </c>
      <c r="J177" s="5">
        <v>10000</v>
      </c>
      <c r="K177" s="5">
        <v>700</v>
      </c>
      <c r="L177" s="5" t="s">
        <v>31</v>
      </c>
      <c r="M177" s="5" t="s">
        <v>81</v>
      </c>
      <c r="N177" s="5" t="s">
        <v>18</v>
      </c>
      <c r="O177" s="4">
        <v>13</v>
      </c>
      <c r="P177">
        <f>_xlfn.RANK.EQ('Easy(11)'!K214,'Easy(11)'!$K$3:$K$351)</f>
        <v>194</v>
      </c>
    </row>
    <row r="178" spans="1:16" x14ac:dyDescent="0.3">
      <c r="A178" s="4">
        <f t="shared" si="4"/>
        <v>177</v>
      </c>
      <c r="B178" s="6" t="s">
        <v>77</v>
      </c>
      <c r="C178" s="6" t="s">
        <v>168</v>
      </c>
      <c r="D178" s="5">
        <v>36</v>
      </c>
      <c r="E178" s="5" t="s">
        <v>14</v>
      </c>
      <c r="F178" s="5" t="s">
        <v>22</v>
      </c>
      <c r="G178" s="5">
        <v>2000</v>
      </c>
      <c r="H178" s="5">
        <v>45000</v>
      </c>
      <c r="I178" s="5" t="s">
        <v>23</v>
      </c>
      <c r="J178" s="5">
        <v>5000</v>
      </c>
      <c r="K178" s="5">
        <v>700</v>
      </c>
      <c r="L178" s="5" t="s">
        <v>31</v>
      </c>
      <c r="M178" s="5" t="s">
        <v>80</v>
      </c>
      <c r="N178" s="5" t="s">
        <v>18</v>
      </c>
      <c r="O178" s="4">
        <v>5</v>
      </c>
      <c r="P178">
        <f>_xlfn.RANK.EQ('Easy(11)'!K222,'Easy(11)'!$K$3:$K$351)</f>
        <v>194</v>
      </c>
    </row>
    <row r="179" spans="1:16" x14ac:dyDescent="0.3">
      <c r="A179" s="4">
        <f t="shared" si="4"/>
        <v>178</v>
      </c>
      <c r="B179" s="6" t="s">
        <v>289</v>
      </c>
      <c r="C179" s="6" t="s">
        <v>39</v>
      </c>
      <c r="D179" s="5">
        <v>28</v>
      </c>
      <c r="E179" s="5" t="s">
        <v>21</v>
      </c>
      <c r="F179" s="5" t="s">
        <v>15</v>
      </c>
      <c r="G179" s="5">
        <v>5500</v>
      </c>
      <c r="H179" s="5">
        <v>62000</v>
      </c>
      <c r="I179" s="5" t="s">
        <v>16</v>
      </c>
      <c r="J179" s="5">
        <v>0</v>
      </c>
      <c r="K179" s="5">
        <v>700</v>
      </c>
      <c r="L179" s="5" t="s">
        <v>28</v>
      </c>
      <c r="M179" s="5" t="s">
        <v>82</v>
      </c>
      <c r="N179" s="5" t="s">
        <v>25</v>
      </c>
      <c r="O179" s="4">
        <v>15</v>
      </c>
      <c r="P179">
        <f>_xlfn.RANK.EQ('Easy(11)'!K229,'Easy(11)'!$K$3:$K$351)</f>
        <v>194</v>
      </c>
    </row>
    <row r="180" spans="1:16" x14ac:dyDescent="0.3">
      <c r="A180" s="4">
        <f t="shared" si="4"/>
        <v>179</v>
      </c>
      <c r="B180" s="6" t="s">
        <v>292</v>
      </c>
      <c r="C180" s="6" t="s">
        <v>156</v>
      </c>
      <c r="D180" s="5">
        <v>39</v>
      </c>
      <c r="E180" s="5" t="s">
        <v>14</v>
      </c>
      <c r="F180" s="5" t="s">
        <v>22</v>
      </c>
      <c r="G180" s="5">
        <v>9000</v>
      </c>
      <c r="H180" s="5">
        <v>70000</v>
      </c>
      <c r="I180" s="5" t="s">
        <v>23</v>
      </c>
      <c r="J180" s="5">
        <v>12000</v>
      </c>
      <c r="K180" s="5">
        <v>700</v>
      </c>
      <c r="L180" s="5" t="s">
        <v>24</v>
      </c>
      <c r="M180" s="5" t="s">
        <v>81</v>
      </c>
      <c r="N180" s="5" t="s">
        <v>18</v>
      </c>
      <c r="O180" s="4">
        <v>14</v>
      </c>
      <c r="P180">
        <f>_xlfn.RANK.EQ('Easy(11)'!K236,'Easy(11)'!$K$3:$K$351)</f>
        <v>194</v>
      </c>
    </row>
    <row r="181" spans="1:16" x14ac:dyDescent="0.3">
      <c r="A181" s="4">
        <f t="shared" si="4"/>
        <v>180</v>
      </c>
      <c r="B181" s="6" t="s">
        <v>294</v>
      </c>
      <c r="C181" s="6" t="s">
        <v>180</v>
      </c>
      <c r="D181" s="5">
        <v>36</v>
      </c>
      <c r="E181" s="5" t="s">
        <v>14</v>
      </c>
      <c r="F181" s="5" t="s">
        <v>22</v>
      </c>
      <c r="G181" s="5">
        <v>3000</v>
      </c>
      <c r="H181" s="5">
        <v>49000</v>
      </c>
      <c r="I181" s="5" t="s">
        <v>23</v>
      </c>
      <c r="J181" s="5">
        <v>6000</v>
      </c>
      <c r="K181" s="5">
        <v>700</v>
      </c>
      <c r="L181" s="5" t="s">
        <v>24</v>
      </c>
      <c r="M181" s="5" t="s">
        <v>80</v>
      </c>
      <c r="N181" s="5" t="s">
        <v>18</v>
      </c>
      <c r="O181" s="4">
        <v>7</v>
      </c>
      <c r="P181">
        <f>_xlfn.RANK.EQ('Easy(11)'!K240,'Easy(11)'!$K$3:$K$351)</f>
        <v>194</v>
      </c>
    </row>
    <row r="182" spans="1:16" x14ac:dyDescent="0.3">
      <c r="A182" s="4">
        <f t="shared" si="4"/>
        <v>181</v>
      </c>
      <c r="B182" s="6" t="s">
        <v>108</v>
      </c>
      <c r="C182" s="6" t="s">
        <v>217</v>
      </c>
      <c r="D182" s="5">
        <v>30</v>
      </c>
      <c r="E182" s="5" t="s">
        <v>14</v>
      </c>
      <c r="F182" s="5" t="s">
        <v>22</v>
      </c>
      <c r="G182" s="5">
        <v>6000</v>
      </c>
      <c r="H182" s="5">
        <v>70000</v>
      </c>
      <c r="I182" s="5" t="s">
        <v>23</v>
      </c>
      <c r="J182" s="5">
        <v>20000</v>
      </c>
      <c r="K182" s="5">
        <v>700</v>
      </c>
      <c r="L182" s="5" t="s">
        <v>24</v>
      </c>
      <c r="M182" s="5" t="s">
        <v>80</v>
      </c>
      <c r="N182" s="5" t="s">
        <v>18</v>
      </c>
      <c r="O182" s="4">
        <v>14</v>
      </c>
      <c r="P182">
        <f>_xlfn.RANK.EQ('Easy(11)'!K248,'Easy(11)'!$K$3:$K$351)</f>
        <v>194</v>
      </c>
    </row>
    <row r="183" spans="1:16" x14ac:dyDescent="0.3">
      <c r="A183" s="4">
        <f t="shared" si="4"/>
        <v>182</v>
      </c>
      <c r="B183" s="6" t="s">
        <v>201</v>
      </c>
      <c r="C183" s="6" t="s">
        <v>228</v>
      </c>
      <c r="D183" s="5">
        <v>39</v>
      </c>
      <c r="E183" s="5" t="s">
        <v>14</v>
      </c>
      <c r="F183" s="5" t="s">
        <v>22</v>
      </c>
      <c r="G183" s="5">
        <v>10000</v>
      </c>
      <c r="H183" s="5">
        <v>72000</v>
      </c>
      <c r="I183" s="5" t="s">
        <v>23</v>
      </c>
      <c r="J183" s="5">
        <v>12000</v>
      </c>
      <c r="K183" s="5">
        <v>700</v>
      </c>
      <c r="L183" s="5" t="s">
        <v>31</v>
      </c>
      <c r="M183" s="5" t="s">
        <v>82</v>
      </c>
      <c r="N183" s="5" t="s">
        <v>18</v>
      </c>
      <c r="O183" s="4">
        <v>8</v>
      </c>
      <c r="P183">
        <f>_xlfn.RANK.EQ('Easy(11)'!K254,'Easy(11)'!$K$3:$K$351)</f>
        <v>194</v>
      </c>
    </row>
    <row r="184" spans="1:16" x14ac:dyDescent="0.3">
      <c r="A184" s="4">
        <f t="shared" si="4"/>
        <v>183</v>
      </c>
      <c r="B184" s="6" t="s">
        <v>36</v>
      </c>
      <c r="C184" s="6" t="s">
        <v>299</v>
      </c>
      <c r="D184" s="5">
        <v>41</v>
      </c>
      <c r="E184" s="5" t="s">
        <v>14</v>
      </c>
      <c r="F184" s="5" t="s">
        <v>22</v>
      </c>
      <c r="G184" s="5">
        <v>9000</v>
      </c>
      <c r="H184" s="5">
        <v>69000</v>
      </c>
      <c r="I184" s="5" t="s">
        <v>23</v>
      </c>
      <c r="J184" s="5">
        <v>12000</v>
      </c>
      <c r="K184" s="5">
        <v>700</v>
      </c>
      <c r="L184" s="5" t="s">
        <v>31</v>
      </c>
      <c r="M184" s="5" t="s">
        <v>82</v>
      </c>
      <c r="N184" s="5" t="s">
        <v>18</v>
      </c>
      <c r="O184" s="4">
        <v>3</v>
      </c>
      <c r="P184">
        <f>_xlfn.RANK.EQ('Easy(11)'!K262,'Easy(11)'!$K$3:$K$351)</f>
        <v>254</v>
      </c>
    </row>
    <row r="185" spans="1:16" x14ac:dyDescent="0.3">
      <c r="A185" s="4">
        <f t="shared" si="4"/>
        <v>184</v>
      </c>
      <c r="B185" s="6" t="s">
        <v>102</v>
      </c>
      <c r="C185" s="6" t="s">
        <v>103</v>
      </c>
      <c r="D185" s="5">
        <v>36</v>
      </c>
      <c r="E185" s="5" t="s">
        <v>14</v>
      </c>
      <c r="F185" s="5" t="s">
        <v>22</v>
      </c>
      <c r="G185" s="5">
        <v>9000</v>
      </c>
      <c r="H185" s="5">
        <v>71000</v>
      </c>
      <c r="I185" s="5" t="s">
        <v>23</v>
      </c>
      <c r="J185" s="5">
        <v>13000</v>
      </c>
      <c r="K185" s="5">
        <v>700</v>
      </c>
      <c r="L185" s="5" t="s">
        <v>31</v>
      </c>
      <c r="M185" s="5" t="s">
        <v>81</v>
      </c>
      <c r="N185" s="5" t="s">
        <v>18</v>
      </c>
      <c r="O185" s="4">
        <v>5</v>
      </c>
      <c r="P185">
        <f>_xlfn.RANK.EQ('Easy(11)'!K270,'Easy(11)'!$K$3:$K$351)</f>
        <v>254</v>
      </c>
    </row>
    <row r="186" spans="1:16" x14ac:dyDescent="0.3">
      <c r="A186" s="4">
        <f t="shared" si="4"/>
        <v>185</v>
      </c>
      <c r="B186" s="6" t="s">
        <v>117</v>
      </c>
      <c r="C186" s="6" t="s">
        <v>118</v>
      </c>
      <c r="D186" s="5">
        <v>28</v>
      </c>
      <c r="E186" s="5" t="s">
        <v>21</v>
      </c>
      <c r="F186" s="5" t="s">
        <v>15</v>
      </c>
      <c r="G186" s="5">
        <v>5500</v>
      </c>
      <c r="H186" s="5">
        <v>59000</v>
      </c>
      <c r="I186" s="5" t="s">
        <v>16</v>
      </c>
      <c r="J186" s="5">
        <v>0</v>
      </c>
      <c r="K186" s="5">
        <v>700</v>
      </c>
      <c r="L186" s="5" t="s">
        <v>28</v>
      </c>
      <c r="M186" s="5" t="s">
        <v>82</v>
      </c>
      <c r="N186" s="5" t="s">
        <v>25</v>
      </c>
      <c r="O186" s="4">
        <v>10</v>
      </c>
      <c r="P186">
        <f>_xlfn.RANK.EQ('Easy(11)'!K281,'Easy(11)'!$K$3:$K$351)</f>
        <v>254</v>
      </c>
    </row>
    <row r="187" spans="1:16" x14ac:dyDescent="0.3">
      <c r="A187" s="4">
        <f t="shared" si="4"/>
        <v>186</v>
      </c>
      <c r="B187" s="6" t="s">
        <v>126</v>
      </c>
      <c r="C187" s="6" t="s">
        <v>47</v>
      </c>
      <c r="D187" s="5">
        <v>24</v>
      </c>
      <c r="E187" s="5" t="s">
        <v>14</v>
      </c>
      <c r="F187" s="5" t="s">
        <v>22</v>
      </c>
      <c r="G187" s="5">
        <v>5000</v>
      </c>
      <c r="H187" s="5">
        <v>56000</v>
      </c>
      <c r="I187" s="5" t="s">
        <v>23</v>
      </c>
      <c r="J187" s="5">
        <v>10000</v>
      </c>
      <c r="K187" s="5">
        <v>700</v>
      </c>
      <c r="L187" s="5" t="s">
        <v>24</v>
      </c>
      <c r="M187" s="5" t="s">
        <v>81</v>
      </c>
      <c r="N187" s="5" t="s">
        <v>18</v>
      </c>
      <c r="O187" s="4">
        <v>3</v>
      </c>
      <c r="P187">
        <f>_xlfn.RANK.EQ('Easy(11)'!K288,'Easy(11)'!$K$3:$K$351)</f>
        <v>254</v>
      </c>
    </row>
    <row r="188" spans="1:16" x14ac:dyDescent="0.3">
      <c r="A188" s="4">
        <f t="shared" si="4"/>
        <v>187</v>
      </c>
      <c r="B188" s="6" t="s">
        <v>133</v>
      </c>
      <c r="C188" s="6" t="s">
        <v>55</v>
      </c>
      <c r="D188" s="5">
        <v>44</v>
      </c>
      <c r="E188" s="5" t="s">
        <v>14</v>
      </c>
      <c r="F188" s="5" t="s">
        <v>22</v>
      </c>
      <c r="G188" s="5">
        <v>6000</v>
      </c>
      <c r="H188" s="5">
        <v>62000</v>
      </c>
      <c r="I188" s="5" t="s">
        <v>23</v>
      </c>
      <c r="J188" s="5">
        <v>10000</v>
      </c>
      <c r="K188" s="5">
        <v>700</v>
      </c>
      <c r="L188" s="5" t="s">
        <v>31</v>
      </c>
      <c r="M188" s="5" t="s">
        <v>81</v>
      </c>
      <c r="N188" s="5" t="s">
        <v>18</v>
      </c>
      <c r="O188" s="4">
        <v>13</v>
      </c>
      <c r="P188">
        <f>_xlfn.RANK.EQ('Easy(11)'!K294,'Easy(11)'!$K$3:$K$351)</f>
        <v>254</v>
      </c>
    </row>
    <row r="189" spans="1:16" x14ac:dyDescent="0.3">
      <c r="A189" s="4">
        <f t="shared" si="4"/>
        <v>188</v>
      </c>
      <c r="B189" s="6" t="s">
        <v>142</v>
      </c>
      <c r="C189" s="6" t="s">
        <v>67</v>
      </c>
      <c r="D189" s="5">
        <v>36</v>
      </c>
      <c r="E189" s="5" t="s">
        <v>14</v>
      </c>
      <c r="F189" s="5" t="s">
        <v>22</v>
      </c>
      <c r="G189" s="5">
        <v>2000</v>
      </c>
      <c r="H189" s="5">
        <v>45000</v>
      </c>
      <c r="I189" s="5" t="s">
        <v>23</v>
      </c>
      <c r="J189" s="5">
        <v>5000</v>
      </c>
      <c r="K189" s="5">
        <v>700</v>
      </c>
      <c r="L189" s="5" t="s">
        <v>31</v>
      </c>
      <c r="M189" s="5" t="s">
        <v>80</v>
      </c>
      <c r="N189" s="5" t="s">
        <v>18</v>
      </c>
      <c r="O189" s="4">
        <v>7</v>
      </c>
      <c r="P189">
        <f>_xlfn.RANK.EQ('Easy(11)'!K302,'Easy(11)'!$K$3:$K$351)</f>
        <v>254</v>
      </c>
    </row>
    <row r="190" spans="1:16" x14ac:dyDescent="0.3">
      <c r="A190" s="4">
        <f t="shared" si="4"/>
        <v>189</v>
      </c>
      <c r="B190" s="6" t="s">
        <v>285</v>
      </c>
      <c r="C190" s="6" t="s">
        <v>38</v>
      </c>
      <c r="D190" s="5">
        <v>45</v>
      </c>
      <c r="E190" s="5" t="s">
        <v>14</v>
      </c>
      <c r="F190" s="5" t="s">
        <v>22</v>
      </c>
      <c r="G190" s="5">
        <v>6000</v>
      </c>
      <c r="H190" s="5">
        <v>70000</v>
      </c>
      <c r="I190" s="5" t="s">
        <v>23</v>
      </c>
      <c r="J190" s="5">
        <v>0</v>
      </c>
      <c r="K190" s="5">
        <v>700</v>
      </c>
      <c r="L190" s="5" t="s">
        <v>24</v>
      </c>
      <c r="M190" s="5" t="s">
        <v>80</v>
      </c>
      <c r="N190" s="5" t="s">
        <v>18</v>
      </c>
      <c r="O190" s="4">
        <v>14</v>
      </c>
      <c r="P190">
        <f>_xlfn.RANK.EQ('Easy(11)'!K310,'Easy(11)'!$K$3:$K$351)</f>
        <v>254</v>
      </c>
    </row>
    <row r="191" spans="1:16" x14ac:dyDescent="0.3">
      <c r="A191" s="4">
        <f t="shared" si="4"/>
        <v>190</v>
      </c>
      <c r="B191" s="6" t="s">
        <v>290</v>
      </c>
      <c r="C191" s="6" t="s">
        <v>180</v>
      </c>
      <c r="D191" s="5">
        <v>31</v>
      </c>
      <c r="E191" s="5" t="s">
        <v>14</v>
      </c>
      <c r="F191" s="5" t="s">
        <v>22</v>
      </c>
      <c r="G191" s="5">
        <v>10000</v>
      </c>
      <c r="H191" s="5">
        <v>72000</v>
      </c>
      <c r="I191" s="5" t="s">
        <v>23</v>
      </c>
      <c r="J191" s="5">
        <v>0</v>
      </c>
      <c r="K191" s="5">
        <v>700</v>
      </c>
      <c r="L191" s="5" t="s">
        <v>31</v>
      </c>
      <c r="M191" s="5" t="s">
        <v>82</v>
      </c>
      <c r="N191" s="5" t="s">
        <v>18</v>
      </c>
      <c r="O191" s="4">
        <v>8</v>
      </c>
      <c r="P191">
        <f>_xlfn.RANK.EQ('Easy(11)'!K316,'Easy(11)'!$K$3:$K$351)</f>
        <v>254</v>
      </c>
    </row>
    <row r="192" spans="1:16" x14ac:dyDescent="0.3">
      <c r="A192" s="4">
        <f t="shared" si="4"/>
        <v>191</v>
      </c>
      <c r="B192" s="6" t="s">
        <v>149</v>
      </c>
      <c r="C192" s="6" t="s">
        <v>162</v>
      </c>
      <c r="D192" s="5">
        <v>24</v>
      </c>
      <c r="E192" s="5" t="s">
        <v>14</v>
      </c>
      <c r="F192" s="5" t="s">
        <v>15</v>
      </c>
      <c r="G192" s="5">
        <v>9000</v>
      </c>
      <c r="H192" s="5">
        <v>69000</v>
      </c>
      <c r="I192" s="5" t="s">
        <v>23</v>
      </c>
      <c r="J192" s="5">
        <v>0</v>
      </c>
      <c r="K192" s="5">
        <v>700</v>
      </c>
      <c r="L192" s="5" t="s">
        <v>31</v>
      </c>
      <c r="M192" s="5" t="s">
        <v>82</v>
      </c>
      <c r="N192" s="5" t="s">
        <v>18</v>
      </c>
      <c r="O192" s="4">
        <v>3</v>
      </c>
      <c r="P192">
        <f>_xlfn.RANK.EQ('Easy(11)'!K324,'Easy(11)'!$K$3:$K$351)</f>
        <v>319</v>
      </c>
    </row>
    <row r="193" spans="1:16" x14ac:dyDescent="0.3">
      <c r="A193" s="4">
        <f t="shared" si="4"/>
        <v>192</v>
      </c>
      <c r="B193" s="6" t="s">
        <v>227</v>
      </c>
      <c r="C193" s="6" t="s">
        <v>51</v>
      </c>
      <c r="D193" s="5">
        <v>42</v>
      </c>
      <c r="E193" s="5" t="s">
        <v>14</v>
      </c>
      <c r="F193" s="5" t="s">
        <v>15</v>
      </c>
      <c r="G193" s="5">
        <v>9000</v>
      </c>
      <c r="H193" s="5">
        <v>71000</v>
      </c>
      <c r="I193" s="5" t="s">
        <v>23</v>
      </c>
      <c r="J193" s="5">
        <v>0</v>
      </c>
      <c r="K193" s="5">
        <v>700</v>
      </c>
      <c r="L193" s="5" t="s">
        <v>31</v>
      </c>
      <c r="M193" s="5" t="s">
        <v>81</v>
      </c>
      <c r="N193" s="5" t="s">
        <v>18</v>
      </c>
      <c r="O193" s="4">
        <v>5</v>
      </c>
      <c r="P193">
        <f>_xlfn.RANK.EQ('Easy(11)'!K332,'Easy(11)'!$K$3:$K$351)</f>
        <v>319</v>
      </c>
    </row>
    <row r="194" spans="1:16" x14ac:dyDescent="0.3">
      <c r="A194" s="4">
        <f t="shared" si="4"/>
        <v>193</v>
      </c>
      <c r="B194" s="6" t="s">
        <v>102</v>
      </c>
      <c r="C194" s="6" t="s">
        <v>224</v>
      </c>
      <c r="D194" s="5">
        <v>27</v>
      </c>
      <c r="E194" s="5" t="s">
        <v>21</v>
      </c>
      <c r="F194" s="5" t="s">
        <v>15</v>
      </c>
      <c r="G194" s="5">
        <v>5500</v>
      </c>
      <c r="H194" s="5">
        <v>59000</v>
      </c>
      <c r="I194" s="5" t="s">
        <v>16</v>
      </c>
      <c r="J194" s="5">
        <v>8000</v>
      </c>
      <c r="K194" s="5">
        <v>700</v>
      </c>
      <c r="L194" s="5" t="s">
        <v>28</v>
      </c>
      <c r="M194" s="5" t="s">
        <v>82</v>
      </c>
      <c r="N194" s="5" t="s">
        <v>25</v>
      </c>
      <c r="O194" s="4">
        <v>10</v>
      </c>
      <c r="P194">
        <f>_xlfn.RANK.EQ('Easy(11)'!K343,'Easy(11)'!$K$3:$K$351)</f>
        <v>319</v>
      </c>
    </row>
    <row r="195" spans="1:16" x14ac:dyDescent="0.3">
      <c r="A195" s="4">
        <f t="shared" si="4"/>
        <v>194</v>
      </c>
      <c r="B195" s="6" t="s">
        <v>300</v>
      </c>
      <c r="C195" s="6" t="s">
        <v>152</v>
      </c>
      <c r="D195" s="5">
        <v>34</v>
      </c>
      <c r="E195" s="5" t="s">
        <v>14</v>
      </c>
      <c r="F195" s="5" t="s">
        <v>22</v>
      </c>
      <c r="G195" s="5">
        <v>5000</v>
      </c>
      <c r="H195" s="5">
        <v>56000</v>
      </c>
      <c r="I195" s="5" t="s">
        <v>23</v>
      </c>
      <c r="J195" s="5">
        <v>0</v>
      </c>
      <c r="K195" s="5">
        <v>700</v>
      </c>
      <c r="L195" s="5" t="s">
        <v>24</v>
      </c>
      <c r="M195" s="5" t="s">
        <v>81</v>
      </c>
      <c r="N195" s="5" t="s">
        <v>18</v>
      </c>
      <c r="O195" s="4">
        <v>3</v>
      </c>
      <c r="P195">
        <f>_xlfn.RANK.EQ('Easy(11)'!K350,'Easy(11)'!$K$3:$K$351)</f>
        <v>319</v>
      </c>
    </row>
    <row r="196" spans="1:16" x14ac:dyDescent="0.3">
      <c r="A196" s="5">
        <v>4</v>
      </c>
      <c r="B196" s="5" t="s">
        <v>29</v>
      </c>
      <c r="C196" s="5" t="s">
        <v>30</v>
      </c>
      <c r="D196" s="5">
        <v>52</v>
      </c>
      <c r="E196" s="5" t="s">
        <v>14</v>
      </c>
      <c r="F196" s="5" t="s">
        <v>22</v>
      </c>
      <c r="G196" s="5">
        <v>3000</v>
      </c>
      <c r="H196" s="5">
        <v>48000</v>
      </c>
      <c r="I196" s="5" t="s">
        <v>23</v>
      </c>
      <c r="J196" s="5">
        <v>5000</v>
      </c>
      <c r="K196" s="5">
        <v>690</v>
      </c>
      <c r="L196" s="5" t="s">
        <v>31</v>
      </c>
      <c r="M196" s="5" t="s">
        <v>80</v>
      </c>
      <c r="N196" s="5" t="s">
        <v>18</v>
      </c>
      <c r="O196" s="4">
        <v>3</v>
      </c>
      <c r="P196">
        <f>_xlfn.RANK.EQ('Easy(11)'!K6,'Easy(11)'!$K$3:$K$351)</f>
        <v>1</v>
      </c>
    </row>
    <row r="197" spans="1:16" x14ac:dyDescent="0.3">
      <c r="A197" s="5">
        <v>11</v>
      </c>
      <c r="B197" s="5" t="s">
        <v>44</v>
      </c>
      <c r="C197" s="5" t="s">
        <v>45</v>
      </c>
      <c r="D197" s="5">
        <v>28</v>
      </c>
      <c r="E197" s="5" t="s">
        <v>21</v>
      </c>
      <c r="F197" s="5" t="s">
        <v>15</v>
      </c>
      <c r="G197" s="5">
        <v>4500</v>
      </c>
      <c r="H197" s="5">
        <v>47000</v>
      </c>
      <c r="I197" s="5" t="s">
        <v>16</v>
      </c>
      <c r="J197" s="5">
        <v>0</v>
      </c>
      <c r="K197" s="5">
        <v>690</v>
      </c>
      <c r="L197" s="5" t="s">
        <v>28</v>
      </c>
      <c r="M197" s="5" t="s">
        <v>80</v>
      </c>
      <c r="N197" s="5" t="s">
        <v>18</v>
      </c>
      <c r="O197" s="4">
        <v>3</v>
      </c>
      <c r="P197">
        <f>_xlfn.RANK.EQ('Easy(11)'!K13,'Easy(11)'!$K$3:$K$351)</f>
        <v>6</v>
      </c>
    </row>
    <row r="198" spans="1:16" x14ac:dyDescent="0.3">
      <c r="A198" s="5">
        <v>16</v>
      </c>
      <c r="B198" s="5" t="s">
        <v>54</v>
      </c>
      <c r="C198" s="5" t="s">
        <v>55</v>
      </c>
      <c r="D198" s="5">
        <v>52</v>
      </c>
      <c r="E198" s="5" t="s">
        <v>14</v>
      </c>
      <c r="F198" s="5" t="s">
        <v>22</v>
      </c>
      <c r="G198" s="5">
        <v>4000</v>
      </c>
      <c r="H198" s="5">
        <v>49000</v>
      </c>
      <c r="I198" s="5" t="s">
        <v>23</v>
      </c>
      <c r="J198" s="5">
        <v>7000</v>
      </c>
      <c r="K198" s="5">
        <v>690</v>
      </c>
      <c r="L198" s="5" t="s">
        <v>31</v>
      </c>
      <c r="M198" s="5" t="s">
        <v>80</v>
      </c>
      <c r="N198" s="5" t="s">
        <v>18</v>
      </c>
      <c r="O198" s="4">
        <v>6</v>
      </c>
      <c r="P198">
        <f>_xlfn.RANK.EQ('Easy(11)'!K18,'Easy(11)'!$K$3:$K$351)</f>
        <v>6</v>
      </c>
    </row>
    <row r="199" spans="1:16" x14ac:dyDescent="0.3">
      <c r="A199" s="5">
        <v>22</v>
      </c>
      <c r="B199" s="5" t="s">
        <v>66</v>
      </c>
      <c r="C199" s="5" t="s">
        <v>67</v>
      </c>
      <c r="D199" s="5">
        <v>47</v>
      </c>
      <c r="E199" s="5" t="s">
        <v>14</v>
      </c>
      <c r="F199" s="5" t="s">
        <v>22</v>
      </c>
      <c r="G199" s="5">
        <v>7000</v>
      </c>
      <c r="H199" s="5">
        <v>74000</v>
      </c>
      <c r="I199" s="5" t="s">
        <v>23</v>
      </c>
      <c r="J199" s="5">
        <v>10000</v>
      </c>
      <c r="K199" s="5">
        <v>690</v>
      </c>
      <c r="L199" s="5" t="s">
        <v>24</v>
      </c>
      <c r="M199" s="5" t="s">
        <v>81</v>
      </c>
      <c r="N199" s="5" t="s">
        <v>18</v>
      </c>
      <c r="O199" s="4">
        <v>12</v>
      </c>
      <c r="P199">
        <f>_xlfn.RANK.EQ('Easy(11)'!K24,'Easy(11)'!$K$3:$K$351)</f>
        <v>21</v>
      </c>
    </row>
    <row r="200" spans="1:16" x14ac:dyDescent="0.3">
      <c r="A200" s="5">
        <v>27</v>
      </c>
      <c r="B200" s="5" t="s">
        <v>75</v>
      </c>
      <c r="C200" s="5" t="s">
        <v>76</v>
      </c>
      <c r="D200" s="5">
        <v>28</v>
      </c>
      <c r="E200" s="5" t="s">
        <v>21</v>
      </c>
      <c r="F200" s="5" t="s">
        <v>15</v>
      </c>
      <c r="G200" s="5">
        <v>4000</v>
      </c>
      <c r="H200" s="5">
        <v>53000</v>
      </c>
      <c r="I200" s="5" t="s">
        <v>16</v>
      </c>
      <c r="J200" s="5">
        <v>0</v>
      </c>
      <c r="K200" s="5">
        <v>690</v>
      </c>
      <c r="L200" s="5" t="s">
        <v>28</v>
      </c>
      <c r="M200" s="5" t="s">
        <v>80</v>
      </c>
      <c r="N200" s="5" t="s">
        <v>25</v>
      </c>
      <c r="O200" s="4">
        <v>7</v>
      </c>
      <c r="P200">
        <f>_xlfn.RANK.EQ('Easy(11)'!K29,'Easy(11)'!$K$3:$K$351)</f>
        <v>26</v>
      </c>
    </row>
    <row r="201" spans="1:16" x14ac:dyDescent="0.3">
      <c r="A201" s="5">
        <v>30</v>
      </c>
      <c r="B201" s="5" t="s">
        <v>79</v>
      </c>
      <c r="C201" s="5" t="s">
        <v>53</v>
      </c>
      <c r="D201" s="5">
        <v>30</v>
      </c>
      <c r="E201" s="5" t="s">
        <v>14</v>
      </c>
      <c r="F201" s="5" t="s">
        <v>22</v>
      </c>
      <c r="G201" s="5">
        <v>5000</v>
      </c>
      <c r="H201" s="5">
        <v>55000</v>
      </c>
      <c r="I201" s="5" t="s">
        <v>23</v>
      </c>
      <c r="J201" s="5">
        <v>7000</v>
      </c>
      <c r="K201" s="5">
        <v>690</v>
      </c>
      <c r="L201" s="5" t="s">
        <v>24</v>
      </c>
      <c r="M201" s="5" t="s">
        <v>82</v>
      </c>
      <c r="N201" s="5" t="s">
        <v>18</v>
      </c>
      <c r="O201" s="4">
        <v>5</v>
      </c>
      <c r="P201">
        <f>_xlfn.RANK.EQ('Easy(11)'!K32,'Easy(11)'!$K$3:$K$351)</f>
        <v>26</v>
      </c>
    </row>
    <row r="202" spans="1:16" x14ac:dyDescent="0.3">
      <c r="A202" s="5">
        <v>36</v>
      </c>
      <c r="B202" s="5" t="s">
        <v>34</v>
      </c>
      <c r="C202" s="5" t="s">
        <v>45</v>
      </c>
      <c r="D202" s="5">
        <v>27</v>
      </c>
      <c r="E202" s="5" t="s">
        <v>14</v>
      </c>
      <c r="F202" s="5" t="s">
        <v>22</v>
      </c>
      <c r="G202" s="5">
        <v>6000</v>
      </c>
      <c r="H202" s="5">
        <v>55000</v>
      </c>
      <c r="I202" s="5" t="s">
        <v>23</v>
      </c>
      <c r="J202" s="5">
        <v>10000</v>
      </c>
      <c r="K202" s="5">
        <v>690</v>
      </c>
      <c r="L202" s="5" t="s">
        <v>31</v>
      </c>
      <c r="M202" s="5" t="s">
        <v>80</v>
      </c>
      <c r="N202" s="5" t="s">
        <v>18</v>
      </c>
      <c r="O202" s="4">
        <v>4</v>
      </c>
      <c r="P202">
        <f>_xlfn.RANK.EQ('Easy(11)'!K38,'Easy(11)'!$K$3:$K$351)</f>
        <v>26</v>
      </c>
    </row>
    <row r="203" spans="1:16" x14ac:dyDescent="0.3">
      <c r="A203" s="5">
        <v>43</v>
      </c>
      <c r="B203" s="5" t="s">
        <v>72</v>
      </c>
      <c r="C203" s="5" t="s">
        <v>73</v>
      </c>
      <c r="D203" s="5">
        <v>34</v>
      </c>
      <c r="E203" s="5" t="s">
        <v>21</v>
      </c>
      <c r="F203" s="5" t="s">
        <v>15</v>
      </c>
      <c r="G203" s="5">
        <v>2500</v>
      </c>
      <c r="H203" s="5">
        <v>53000</v>
      </c>
      <c r="I203" s="5" t="s">
        <v>16</v>
      </c>
      <c r="J203" s="5">
        <v>0</v>
      </c>
      <c r="K203" s="5">
        <v>690</v>
      </c>
      <c r="L203" s="5" t="s">
        <v>28</v>
      </c>
      <c r="M203" s="5" t="s">
        <v>81</v>
      </c>
      <c r="N203" s="5" t="s">
        <v>25</v>
      </c>
      <c r="O203" s="4">
        <v>4</v>
      </c>
      <c r="P203">
        <f>_xlfn.RANK.EQ('Easy(11)'!K45,'Easy(11)'!$K$3:$K$351)</f>
        <v>26</v>
      </c>
    </row>
    <row r="204" spans="1:16" x14ac:dyDescent="0.3">
      <c r="A204" s="5">
        <v>51</v>
      </c>
      <c r="B204" s="5" t="s">
        <v>48</v>
      </c>
      <c r="C204" s="5" t="s">
        <v>61</v>
      </c>
      <c r="D204" s="5">
        <v>31</v>
      </c>
      <c r="E204" s="5" t="s">
        <v>21</v>
      </c>
      <c r="F204" s="5" t="s">
        <v>15</v>
      </c>
      <c r="G204" s="5">
        <v>4000</v>
      </c>
      <c r="H204" s="5">
        <v>55000</v>
      </c>
      <c r="I204" s="5" t="s">
        <v>16</v>
      </c>
      <c r="J204" s="5">
        <v>0</v>
      </c>
      <c r="K204" s="5">
        <v>690</v>
      </c>
      <c r="L204" s="5" t="s">
        <v>28</v>
      </c>
      <c r="M204" s="5" t="s">
        <v>81</v>
      </c>
      <c r="N204" s="5" t="s">
        <v>25</v>
      </c>
      <c r="O204" s="4">
        <v>4</v>
      </c>
      <c r="P204">
        <f>_xlfn.RANK.EQ('Easy(11)'!K53,'Easy(11)'!$K$3:$K$351)</f>
        <v>26</v>
      </c>
    </row>
    <row r="205" spans="1:16" x14ac:dyDescent="0.3">
      <c r="A205" s="5">
        <v>58</v>
      </c>
      <c r="B205" s="5" t="s">
        <v>42</v>
      </c>
      <c r="C205" s="5" t="s">
        <v>63</v>
      </c>
      <c r="D205" s="5">
        <v>31</v>
      </c>
      <c r="E205" s="5" t="s">
        <v>14</v>
      </c>
      <c r="F205" s="5" t="s">
        <v>22</v>
      </c>
      <c r="G205" s="5">
        <v>5000</v>
      </c>
      <c r="H205" s="5">
        <v>53000</v>
      </c>
      <c r="I205" s="5" t="s">
        <v>23</v>
      </c>
      <c r="J205" s="5">
        <v>8000</v>
      </c>
      <c r="K205" s="5">
        <v>690</v>
      </c>
      <c r="L205" s="5" t="s">
        <v>24</v>
      </c>
      <c r="M205" s="5" t="s">
        <v>80</v>
      </c>
      <c r="N205" s="5" t="s">
        <v>18</v>
      </c>
      <c r="O205" s="4">
        <v>14</v>
      </c>
      <c r="P205">
        <f>_xlfn.RANK.EQ('Easy(11)'!K60,'Easy(11)'!$K$3:$K$351)</f>
        <v>26</v>
      </c>
    </row>
    <row r="206" spans="1:16" x14ac:dyDescent="0.3">
      <c r="A206" s="5">
        <v>63</v>
      </c>
      <c r="B206" s="5" t="s">
        <v>72</v>
      </c>
      <c r="C206" s="5" t="s">
        <v>33</v>
      </c>
      <c r="D206" s="5">
        <v>29</v>
      </c>
      <c r="E206" s="5" t="s">
        <v>21</v>
      </c>
      <c r="F206" s="5" t="s">
        <v>15</v>
      </c>
      <c r="G206" s="5">
        <v>3500</v>
      </c>
      <c r="H206" s="5">
        <v>55000</v>
      </c>
      <c r="I206" s="5" t="s">
        <v>16</v>
      </c>
      <c r="J206" s="5">
        <v>0</v>
      </c>
      <c r="K206" s="5">
        <v>690</v>
      </c>
      <c r="L206" s="5" t="s">
        <v>28</v>
      </c>
      <c r="M206" s="5" t="s">
        <v>81</v>
      </c>
      <c r="N206" s="5" t="s">
        <v>25</v>
      </c>
      <c r="O206" s="4">
        <v>7</v>
      </c>
      <c r="P206">
        <f>_xlfn.RANK.EQ('Easy(11)'!K65,'Easy(11)'!$K$3:$K$351)</f>
        <v>26</v>
      </c>
    </row>
    <row r="207" spans="1:16" x14ac:dyDescent="0.3">
      <c r="A207" s="5">
        <v>66</v>
      </c>
      <c r="B207" s="5" t="s">
        <v>34</v>
      </c>
      <c r="C207" s="5" t="s">
        <v>33</v>
      </c>
      <c r="D207" s="5">
        <v>45</v>
      </c>
      <c r="E207" s="5" t="s">
        <v>14</v>
      </c>
      <c r="F207" s="5" t="s">
        <v>15</v>
      </c>
      <c r="G207" s="5">
        <v>6000</v>
      </c>
      <c r="H207" s="5">
        <v>70000</v>
      </c>
      <c r="I207" s="5" t="s">
        <v>23</v>
      </c>
      <c r="J207" s="5">
        <v>15000</v>
      </c>
      <c r="K207" s="5">
        <v>690</v>
      </c>
      <c r="L207" s="5" t="s">
        <v>24</v>
      </c>
      <c r="M207" s="5" t="s">
        <v>82</v>
      </c>
      <c r="N207" s="5" t="s">
        <v>18</v>
      </c>
      <c r="O207" s="4">
        <v>8</v>
      </c>
      <c r="P207">
        <f>_xlfn.RANK.EQ('Easy(11)'!K68,'Easy(11)'!$K$3:$K$351)</f>
        <v>26</v>
      </c>
    </row>
    <row r="208" spans="1:16" x14ac:dyDescent="0.3">
      <c r="A208" s="5">
        <v>70</v>
      </c>
      <c r="B208" s="5" t="s">
        <v>38</v>
      </c>
      <c r="C208" s="5" t="s">
        <v>49</v>
      </c>
      <c r="D208" s="5">
        <v>29</v>
      </c>
      <c r="E208" s="5" t="s">
        <v>14</v>
      </c>
      <c r="F208" s="5" t="s">
        <v>22</v>
      </c>
      <c r="G208" s="5">
        <v>5000</v>
      </c>
      <c r="H208" s="5">
        <v>53000</v>
      </c>
      <c r="I208" s="5" t="s">
        <v>23</v>
      </c>
      <c r="J208" s="5">
        <v>7000</v>
      </c>
      <c r="K208" s="5">
        <v>690</v>
      </c>
      <c r="L208" s="5" t="s">
        <v>24</v>
      </c>
      <c r="M208" s="5" t="s">
        <v>80</v>
      </c>
      <c r="N208" s="5" t="s">
        <v>18</v>
      </c>
      <c r="O208" s="4">
        <v>12</v>
      </c>
      <c r="P208">
        <f>_xlfn.RANK.EQ('Easy(11)'!K72,'Easy(11)'!$K$3:$K$351)</f>
        <v>26</v>
      </c>
    </row>
    <row r="209" spans="1:16" x14ac:dyDescent="0.3">
      <c r="A209" s="5">
        <v>76</v>
      </c>
      <c r="B209" s="5" t="s">
        <v>58</v>
      </c>
      <c r="C209" s="5" t="s">
        <v>47</v>
      </c>
      <c r="D209" s="5">
        <v>28</v>
      </c>
      <c r="E209" s="5" t="s">
        <v>14</v>
      </c>
      <c r="F209" s="5" t="s">
        <v>22</v>
      </c>
      <c r="G209" s="5">
        <v>2000</v>
      </c>
      <c r="H209" s="5">
        <v>47000</v>
      </c>
      <c r="I209" s="5" t="s">
        <v>23</v>
      </c>
      <c r="J209" s="5">
        <v>5000</v>
      </c>
      <c r="K209" s="5">
        <v>690</v>
      </c>
      <c r="L209" s="5" t="s">
        <v>31</v>
      </c>
      <c r="M209" s="5" t="s">
        <v>82</v>
      </c>
      <c r="N209" s="5" t="s">
        <v>18</v>
      </c>
      <c r="O209" s="4">
        <v>11</v>
      </c>
      <c r="P209">
        <f>_xlfn.RANK.EQ('Easy(11)'!K78,'Easy(11)'!$K$3:$K$351)</f>
        <v>26</v>
      </c>
    </row>
    <row r="210" spans="1:16" x14ac:dyDescent="0.3">
      <c r="A210" s="5">
        <v>84</v>
      </c>
      <c r="B210" s="6" t="s">
        <v>102</v>
      </c>
      <c r="C210" s="6" t="s">
        <v>103</v>
      </c>
      <c r="D210" s="5">
        <v>52</v>
      </c>
      <c r="E210" s="5" t="s">
        <v>14</v>
      </c>
      <c r="F210" s="5" t="s">
        <v>22</v>
      </c>
      <c r="G210" s="5">
        <v>3000</v>
      </c>
      <c r="H210" s="5">
        <v>48000</v>
      </c>
      <c r="I210" s="5" t="s">
        <v>23</v>
      </c>
      <c r="J210" s="5">
        <v>5000</v>
      </c>
      <c r="K210" s="5">
        <v>690</v>
      </c>
      <c r="L210" s="5" t="s">
        <v>31</v>
      </c>
      <c r="M210" s="5" t="s">
        <v>80</v>
      </c>
      <c r="N210" s="5" t="s">
        <v>18</v>
      </c>
      <c r="O210" s="4">
        <v>12</v>
      </c>
      <c r="P210">
        <f>_xlfn.RANK.EQ('Easy(11)'!K86,'Easy(11)'!$K$3:$K$351)</f>
        <v>26</v>
      </c>
    </row>
    <row r="211" spans="1:16" x14ac:dyDescent="0.3">
      <c r="A211" s="4">
        <f t="shared" ref="A211:A255" si="5">ROW()-1</f>
        <v>210</v>
      </c>
      <c r="B211" s="6" t="s">
        <v>112</v>
      </c>
      <c r="C211" s="6" t="s">
        <v>35</v>
      </c>
      <c r="D211" s="5">
        <v>28</v>
      </c>
      <c r="E211" s="5" t="s">
        <v>21</v>
      </c>
      <c r="F211" s="5" t="s">
        <v>15</v>
      </c>
      <c r="G211" s="5">
        <v>4500</v>
      </c>
      <c r="H211" s="5">
        <v>47000</v>
      </c>
      <c r="I211" s="5" t="s">
        <v>16</v>
      </c>
      <c r="J211" s="5">
        <v>0</v>
      </c>
      <c r="K211" s="5">
        <v>690</v>
      </c>
      <c r="L211" s="5" t="s">
        <v>28</v>
      </c>
      <c r="M211" s="5" t="s">
        <v>80</v>
      </c>
      <c r="N211" s="5" t="s">
        <v>18</v>
      </c>
      <c r="O211" s="4">
        <v>14</v>
      </c>
      <c r="P211">
        <f>_xlfn.RANK.EQ('Easy(11)'!K93,'Easy(11)'!$K$3:$K$351)</f>
        <v>26</v>
      </c>
    </row>
    <row r="212" spans="1:16" x14ac:dyDescent="0.3">
      <c r="A212" s="4">
        <f t="shared" si="5"/>
        <v>211</v>
      </c>
      <c r="B212" s="6" t="s">
        <v>119</v>
      </c>
      <c r="C212" s="6" t="s">
        <v>120</v>
      </c>
      <c r="D212" s="5">
        <v>52</v>
      </c>
      <c r="E212" s="5" t="s">
        <v>14</v>
      </c>
      <c r="F212" s="5" t="s">
        <v>22</v>
      </c>
      <c r="G212" s="5">
        <v>4000</v>
      </c>
      <c r="H212" s="5">
        <v>49000</v>
      </c>
      <c r="I212" s="5" t="s">
        <v>23</v>
      </c>
      <c r="J212" s="5">
        <v>7000</v>
      </c>
      <c r="K212" s="5">
        <v>690</v>
      </c>
      <c r="L212" s="5" t="s">
        <v>31</v>
      </c>
      <c r="M212" s="5" t="s">
        <v>80</v>
      </c>
      <c r="N212" s="5" t="s">
        <v>18</v>
      </c>
      <c r="O212" s="4">
        <v>5</v>
      </c>
      <c r="P212">
        <f>_xlfn.RANK.EQ('Easy(11)'!K98,'Easy(11)'!$K$3:$K$351)</f>
        <v>95</v>
      </c>
    </row>
    <row r="213" spans="1:16" x14ac:dyDescent="0.3">
      <c r="A213" s="4">
        <f t="shared" si="5"/>
        <v>212</v>
      </c>
      <c r="B213" s="6" t="s">
        <v>126</v>
      </c>
      <c r="C213" s="6" t="s">
        <v>47</v>
      </c>
      <c r="D213" s="5">
        <v>47</v>
      </c>
      <c r="E213" s="5" t="s">
        <v>14</v>
      </c>
      <c r="F213" s="5" t="s">
        <v>22</v>
      </c>
      <c r="G213" s="5">
        <v>7000</v>
      </c>
      <c r="H213" s="5">
        <v>74000</v>
      </c>
      <c r="I213" s="5" t="s">
        <v>23</v>
      </c>
      <c r="J213" s="5">
        <v>10000</v>
      </c>
      <c r="K213" s="5">
        <v>690</v>
      </c>
      <c r="L213" s="5" t="s">
        <v>24</v>
      </c>
      <c r="M213" s="5" t="s">
        <v>81</v>
      </c>
      <c r="N213" s="5" t="s">
        <v>18</v>
      </c>
      <c r="O213" s="4">
        <v>8</v>
      </c>
      <c r="P213">
        <f>_xlfn.RANK.EQ('Easy(11)'!K104,'Easy(11)'!$K$3:$K$351)</f>
        <v>95</v>
      </c>
    </row>
    <row r="214" spans="1:16" x14ac:dyDescent="0.3">
      <c r="A214" s="4">
        <f t="shared" si="5"/>
        <v>213</v>
      </c>
      <c r="B214" s="6" t="s">
        <v>131</v>
      </c>
      <c r="C214" s="6" t="s">
        <v>132</v>
      </c>
      <c r="D214" s="5">
        <v>28</v>
      </c>
      <c r="E214" s="5" t="s">
        <v>21</v>
      </c>
      <c r="F214" s="5" t="s">
        <v>15</v>
      </c>
      <c r="G214" s="5">
        <v>4000</v>
      </c>
      <c r="H214" s="5">
        <v>53000</v>
      </c>
      <c r="I214" s="5" t="s">
        <v>16</v>
      </c>
      <c r="J214" s="5">
        <v>0</v>
      </c>
      <c r="K214" s="5">
        <v>690</v>
      </c>
      <c r="L214" s="5" t="s">
        <v>28</v>
      </c>
      <c r="M214" s="5" t="s">
        <v>80</v>
      </c>
      <c r="N214" s="5" t="s">
        <v>25</v>
      </c>
      <c r="O214" s="4">
        <v>5</v>
      </c>
      <c r="P214">
        <f>_xlfn.RANK.EQ('Easy(11)'!K109,'Easy(11)'!$K$3:$K$351)</f>
        <v>95</v>
      </c>
    </row>
    <row r="215" spans="1:16" x14ac:dyDescent="0.3">
      <c r="A215" s="4">
        <f t="shared" si="5"/>
        <v>214</v>
      </c>
      <c r="B215" s="6" t="s">
        <v>135</v>
      </c>
      <c r="C215" s="6" t="s">
        <v>57</v>
      </c>
      <c r="D215" s="5">
        <v>30</v>
      </c>
      <c r="E215" s="5" t="s">
        <v>14</v>
      </c>
      <c r="F215" s="5" t="s">
        <v>22</v>
      </c>
      <c r="G215" s="5">
        <v>5000</v>
      </c>
      <c r="H215" s="5">
        <v>55000</v>
      </c>
      <c r="I215" s="5" t="s">
        <v>23</v>
      </c>
      <c r="J215" s="5">
        <v>7000</v>
      </c>
      <c r="K215" s="5">
        <v>690</v>
      </c>
      <c r="L215" s="5" t="s">
        <v>24</v>
      </c>
      <c r="M215" s="5" t="s">
        <v>82</v>
      </c>
      <c r="N215" s="5" t="s">
        <v>18</v>
      </c>
      <c r="O215" s="4">
        <v>14</v>
      </c>
      <c r="P215">
        <f>_xlfn.RANK.EQ('Easy(11)'!K112,'Easy(11)'!$K$3:$K$351)</f>
        <v>95</v>
      </c>
    </row>
    <row r="216" spans="1:16" x14ac:dyDescent="0.3">
      <c r="A216" s="4">
        <f t="shared" si="5"/>
        <v>215</v>
      </c>
      <c r="B216" s="6" t="s">
        <v>142</v>
      </c>
      <c r="C216" s="6" t="s">
        <v>67</v>
      </c>
      <c r="D216" s="5">
        <v>27</v>
      </c>
      <c r="E216" s="5" t="s">
        <v>14</v>
      </c>
      <c r="F216" s="5" t="s">
        <v>22</v>
      </c>
      <c r="G216" s="5">
        <v>6000</v>
      </c>
      <c r="H216" s="5">
        <v>55000</v>
      </c>
      <c r="I216" s="5" t="s">
        <v>23</v>
      </c>
      <c r="J216" s="5">
        <v>10000</v>
      </c>
      <c r="K216" s="5">
        <v>690</v>
      </c>
      <c r="L216" s="5" t="s">
        <v>31</v>
      </c>
      <c r="M216" s="5" t="s">
        <v>80</v>
      </c>
      <c r="N216" s="5" t="s">
        <v>18</v>
      </c>
      <c r="O216" s="4">
        <v>4</v>
      </c>
      <c r="P216">
        <f>_xlfn.RANK.EQ('Easy(11)'!K118,'Easy(11)'!$K$3:$K$351)</f>
        <v>95</v>
      </c>
    </row>
    <row r="217" spans="1:16" x14ac:dyDescent="0.3">
      <c r="A217" s="4">
        <f t="shared" si="5"/>
        <v>216</v>
      </c>
      <c r="B217" s="6" t="s">
        <v>149</v>
      </c>
      <c r="C217" s="6" t="s">
        <v>150</v>
      </c>
      <c r="D217" s="5">
        <v>34</v>
      </c>
      <c r="E217" s="5" t="s">
        <v>21</v>
      </c>
      <c r="F217" s="5" t="s">
        <v>15</v>
      </c>
      <c r="G217" s="5">
        <v>2500</v>
      </c>
      <c r="H217" s="5">
        <v>53000</v>
      </c>
      <c r="I217" s="5" t="s">
        <v>16</v>
      </c>
      <c r="J217" s="5">
        <v>0</v>
      </c>
      <c r="K217" s="5">
        <v>690</v>
      </c>
      <c r="L217" s="5" t="s">
        <v>28</v>
      </c>
      <c r="M217" s="5" t="s">
        <v>81</v>
      </c>
      <c r="N217" s="5" t="s">
        <v>25</v>
      </c>
      <c r="O217" s="4">
        <v>15</v>
      </c>
      <c r="P217">
        <f>_xlfn.RANK.EQ('Easy(11)'!K125,'Easy(11)'!$K$3:$K$351)</f>
        <v>95</v>
      </c>
    </row>
    <row r="218" spans="1:16" x14ac:dyDescent="0.3">
      <c r="A218" s="4">
        <f t="shared" si="5"/>
        <v>217</v>
      </c>
      <c r="B218" s="6" t="s">
        <v>165</v>
      </c>
      <c r="C218" s="6" t="s">
        <v>166</v>
      </c>
      <c r="D218" s="5">
        <v>31</v>
      </c>
      <c r="E218" s="5" t="s">
        <v>21</v>
      </c>
      <c r="F218" s="5" t="s">
        <v>15</v>
      </c>
      <c r="G218" s="5">
        <v>4000</v>
      </c>
      <c r="H218" s="5">
        <v>55000</v>
      </c>
      <c r="I218" s="5" t="s">
        <v>16</v>
      </c>
      <c r="J218" s="5">
        <v>0</v>
      </c>
      <c r="K218" s="5">
        <v>690</v>
      </c>
      <c r="L218" s="5" t="s">
        <v>28</v>
      </c>
      <c r="M218" s="5" t="s">
        <v>81</v>
      </c>
      <c r="N218" s="5" t="s">
        <v>25</v>
      </c>
      <c r="O218" s="4">
        <v>7</v>
      </c>
      <c r="P218">
        <f>_xlfn.RANK.EQ('Easy(11)'!K133,'Easy(11)'!$K$3:$K$351)</f>
        <v>95</v>
      </c>
    </row>
    <row r="219" spans="1:16" x14ac:dyDescent="0.3">
      <c r="A219" s="4">
        <f t="shared" si="5"/>
        <v>218</v>
      </c>
      <c r="B219" s="6" t="s">
        <v>179</v>
      </c>
      <c r="C219" s="6" t="s">
        <v>180</v>
      </c>
      <c r="D219" s="5">
        <v>31</v>
      </c>
      <c r="E219" s="5" t="s">
        <v>14</v>
      </c>
      <c r="F219" s="5" t="s">
        <v>22</v>
      </c>
      <c r="G219" s="5">
        <v>5000</v>
      </c>
      <c r="H219" s="5">
        <v>53000</v>
      </c>
      <c r="I219" s="5" t="s">
        <v>23</v>
      </c>
      <c r="J219" s="5">
        <v>8000</v>
      </c>
      <c r="K219" s="5">
        <v>690</v>
      </c>
      <c r="L219" s="5" t="s">
        <v>24</v>
      </c>
      <c r="M219" s="5" t="s">
        <v>80</v>
      </c>
      <c r="N219" s="5" t="s">
        <v>18</v>
      </c>
      <c r="O219" s="4">
        <v>11</v>
      </c>
      <c r="P219">
        <f>_xlfn.RANK.EQ('Easy(11)'!K140,'Easy(11)'!$K$3:$K$351)</f>
        <v>95</v>
      </c>
    </row>
    <row r="220" spans="1:16" x14ac:dyDescent="0.3">
      <c r="A220" s="4">
        <f t="shared" si="5"/>
        <v>219</v>
      </c>
      <c r="B220" s="6" t="s">
        <v>50</v>
      </c>
      <c r="C220" s="6" t="s">
        <v>189</v>
      </c>
      <c r="D220" s="5">
        <v>29</v>
      </c>
      <c r="E220" s="5" t="s">
        <v>21</v>
      </c>
      <c r="F220" s="5" t="s">
        <v>15</v>
      </c>
      <c r="G220" s="5">
        <v>3500</v>
      </c>
      <c r="H220" s="5">
        <v>55000</v>
      </c>
      <c r="I220" s="5" t="s">
        <v>16</v>
      </c>
      <c r="J220" s="5">
        <v>0</v>
      </c>
      <c r="K220" s="5">
        <v>690</v>
      </c>
      <c r="L220" s="5" t="s">
        <v>28</v>
      </c>
      <c r="M220" s="5" t="s">
        <v>81</v>
      </c>
      <c r="N220" s="5" t="s">
        <v>25</v>
      </c>
      <c r="O220" s="4">
        <v>6</v>
      </c>
      <c r="P220">
        <f>_xlfn.RANK.EQ('Easy(11)'!K145,'Easy(11)'!$K$3:$K$351)</f>
        <v>95</v>
      </c>
    </row>
    <row r="221" spans="1:16" x14ac:dyDescent="0.3">
      <c r="A221" s="4">
        <f t="shared" si="5"/>
        <v>220</v>
      </c>
      <c r="B221" s="6" t="s">
        <v>194</v>
      </c>
      <c r="C221" s="6" t="s">
        <v>195</v>
      </c>
      <c r="D221" s="5">
        <v>45</v>
      </c>
      <c r="E221" s="5" t="s">
        <v>14</v>
      </c>
      <c r="F221" s="5" t="s">
        <v>15</v>
      </c>
      <c r="G221" s="5">
        <v>6000</v>
      </c>
      <c r="H221" s="5">
        <v>70000</v>
      </c>
      <c r="I221" s="5" t="s">
        <v>23</v>
      </c>
      <c r="J221" s="5">
        <v>15000</v>
      </c>
      <c r="K221" s="5">
        <v>690</v>
      </c>
      <c r="L221" s="5" t="s">
        <v>24</v>
      </c>
      <c r="M221" s="5" t="s">
        <v>82</v>
      </c>
      <c r="N221" s="5" t="s">
        <v>18</v>
      </c>
      <c r="O221" s="4">
        <v>12</v>
      </c>
      <c r="P221">
        <f>_xlfn.RANK.EQ('Easy(11)'!K148,'Easy(11)'!$K$3:$K$351)</f>
        <v>95</v>
      </c>
    </row>
    <row r="222" spans="1:16" x14ac:dyDescent="0.3">
      <c r="A222" s="4">
        <f t="shared" si="5"/>
        <v>221</v>
      </c>
      <c r="B222" s="6" t="s">
        <v>201</v>
      </c>
      <c r="C222" s="6" t="s">
        <v>202</v>
      </c>
      <c r="D222" s="5">
        <v>29</v>
      </c>
      <c r="E222" s="5" t="s">
        <v>14</v>
      </c>
      <c r="F222" s="5" t="s">
        <v>22</v>
      </c>
      <c r="G222" s="5">
        <v>5000</v>
      </c>
      <c r="H222" s="5">
        <v>53000</v>
      </c>
      <c r="I222" s="5" t="s">
        <v>23</v>
      </c>
      <c r="J222" s="5">
        <v>7000</v>
      </c>
      <c r="K222" s="5">
        <v>690</v>
      </c>
      <c r="L222" s="5" t="s">
        <v>24</v>
      </c>
      <c r="M222" s="5" t="s">
        <v>80</v>
      </c>
      <c r="N222" s="5" t="s">
        <v>18</v>
      </c>
      <c r="O222" s="4" t="s">
        <v>303</v>
      </c>
      <c r="P222">
        <f>_xlfn.RANK.EQ('Easy(11)'!K152,'Easy(11)'!$K$3:$K$351)</f>
        <v>147</v>
      </c>
    </row>
    <row r="223" spans="1:16" x14ac:dyDescent="0.3">
      <c r="A223" s="4">
        <f t="shared" si="5"/>
        <v>222</v>
      </c>
      <c r="B223" s="6" t="s">
        <v>212</v>
      </c>
      <c r="C223" s="6" t="s">
        <v>213</v>
      </c>
      <c r="D223" s="5">
        <v>28</v>
      </c>
      <c r="E223" s="5" t="s">
        <v>14</v>
      </c>
      <c r="F223" s="5" t="s">
        <v>22</v>
      </c>
      <c r="G223" s="5">
        <v>2000</v>
      </c>
      <c r="H223" s="5">
        <v>47000</v>
      </c>
      <c r="I223" s="5" t="s">
        <v>23</v>
      </c>
      <c r="J223" s="5">
        <v>5000</v>
      </c>
      <c r="K223" s="5">
        <v>690</v>
      </c>
      <c r="L223" s="5" t="s">
        <v>31</v>
      </c>
      <c r="M223" s="5" t="s">
        <v>82</v>
      </c>
      <c r="N223" s="5" t="s">
        <v>18</v>
      </c>
      <c r="O223" s="4">
        <v>10</v>
      </c>
      <c r="P223">
        <f>_xlfn.RANK.EQ('Easy(11)'!K158,'Easy(11)'!$K$3:$K$351)</f>
        <v>147</v>
      </c>
    </row>
    <row r="224" spans="1:16" x14ac:dyDescent="0.3">
      <c r="A224" s="4">
        <f t="shared" si="5"/>
        <v>223</v>
      </c>
      <c r="B224" s="6" t="s">
        <v>225</v>
      </c>
      <c r="C224" s="6" t="s">
        <v>226</v>
      </c>
      <c r="D224" s="5">
        <v>52</v>
      </c>
      <c r="E224" s="5" t="s">
        <v>14</v>
      </c>
      <c r="F224" s="5" t="s">
        <v>22</v>
      </c>
      <c r="G224" s="5">
        <v>3000</v>
      </c>
      <c r="H224" s="5">
        <v>48000</v>
      </c>
      <c r="I224" s="5" t="s">
        <v>23</v>
      </c>
      <c r="J224" s="5">
        <v>5000</v>
      </c>
      <c r="K224" s="5">
        <v>690</v>
      </c>
      <c r="L224" s="5" t="s">
        <v>31</v>
      </c>
      <c r="M224" s="5" t="s">
        <v>80</v>
      </c>
      <c r="N224" s="5" t="s">
        <v>18</v>
      </c>
      <c r="O224" s="4">
        <v>8</v>
      </c>
      <c r="P224">
        <f>_xlfn.RANK.EQ('Easy(11)'!K166,'Easy(11)'!$K$3:$K$351)</f>
        <v>147</v>
      </c>
    </row>
    <row r="225" spans="1:16" x14ac:dyDescent="0.3">
      <c r="A225" s="4">
        <f t="shared" si="5"/>
        <v>224</v>
      </c>
      <c r="B225" s="6" t="s">
        <v>239</v>
      </c>
      <c r="C225" s="6" t="s">
        <v>240</v>
      </c>
      <c r="D225" s="5">
        <v>28</v>
      </c>
      <c r="E225" s="5" t="s">
        <v>21</v>
      </c>
      <c r="F225" s="5" t="s">
        <v>15</v>
      </c>
      <c r="G225" s="5">
        <v>4500</v>
      </c>
      <c r="H225" s="5">
        <v>47000</v>
      </c>
      <c r="I225" s="5" t="s">
        <v>16</v>
      </c>
      <c r="J225" s="5">
        <v>0</v>
      </c>
      <c r="K225" s="5">
        <v>690</v>
      </c>
      <c r="L225" s="5" t="s">
        <v>28</v>
      </c>
      <c r="M225" s="5" t="s">
        <v>80</v>
      </c>
      <c r="N225" s="5" t="s">
        <v>18</v>
      </c>
      <c r="O225" s="4">
        <v>4</v>
      </c>
      <c r="P225">
        <f>_xlfn.RANK.EQ('Easy(11)'!K173,'Easy(11)'!$K$3:$K$351)</f>
        <v>147</v>
      </c>
    </row>
    <row r="226" spans="1:16" x14ac:dyDescent="0.3">
      <c r="A226" s="4">
        <f t="shared" si="5"/>
        <v>225</v>
      </c>
      <c r="B226" s="6" t="s">
        <v>247</v>
      </c>
      <c r="C226" s="6" t="s">
        <v>248</v>
      </c>
      <c r="D226" s="5">
        <v>52</v>
      </c>
      <c r="E226" s="5" t="s">
        <v>14</v>
      </c>
      <c r="F226" s="5" t="s">
        <v>22</v>
      </c>
      <c r="G226" s="5">
        <v>4000</v>
      </c>
      <c r="H226" s="5">
        <v>49000</v>
      </c>
      <c r="I226" s="5" t="s">
        <v>23</v>
      </c>
      <c r="J226" s="5">
        <v>7000</v>
      </c>
      <c r="K226" s="5">
        <v>690</v>
      </c>
      <c r="L226" s="5" t="s">
        <v>31</v>
      </c>
      <c r="M226" s="5" t="s">
        <v>80</v>
      </c>
      <c r="N226" s="5" t="s">
        <v>18</v>
      </c>
      <c r="O226" s="4">
        <v>7</v>
      </c>
      <c r="P226">
        <f>_xlfn.RANK.EQ('Easy(11)'!K178,'Easy(11)'!$K$3:$K$351)</f>
        <v>147</v>
      </c>
    </row>
    <row r="227" spans="1:16" x14ac:dyDescent="0.3">
      <c r="A227" s="4">
        <f t="shared" si="5"/>
        <v>226</v>
      </c>
      <c r="B227" s="6" t="s">
        <v>258</v>
      </c>
      <c r="C227" s="6" t="s">
        <v>234</v>
      </c>
      <c r="D227" s="5">
        <v>47</v>
      </c>
      <c r="E227" s="5" t="s">
        <v>14</v>
      </c>
      <c r="F227" s="5" t="s">
        <v>22</v>
      </c>
      <c r="G227" s="5">
        <v>7000</v>
      </c>
      <c r="H227" s="5">
        <v>74000</v>
      </c>
      <c r="I227" s="5" t="s">
        <v>23</v>
      </c>
      <c r="J227" s="5">
        <v>10000</v>
      </c>
      <c r="K227" s="5">
        <v>690</v>
      </c>
      <c r="L227" s="5" t="s">
        <v>24</v>
      </c>
      <c r="M227" s="5" t="s">
        <v>81</v>
      </c>
      <c r="N227" s="5" t="s">
        <v>18</v>
      </c>
      <c r="O227" s="4">
        <v>14</v>
      </c>
      <c r="P227">
        <f>_xlfn.RANK.EQ('Easy(11)'!K184,'Easy(11)'!$K$3:$K$351)</f>
        <v>147</v>
      </c>
    </row>
    <row r="228" spans="1:16" x14ac:dyDescent="0.3">
      <c r="A228" s="4">
        <f t="shared" si="5"/>
        <v>227</v>
      </c>
      <c r="B228" s="6" t="s">
        <v>264</v>
      </c>
      <c r="C228" s="6" t="s">
        <v>150</v>
      </c>
      <c r="D228" s="5">
        <v>28</v>
      </c>
      <c r="E228" s="5" t="s">
        <v>21</v>
      </c>
      <c r="F228" s="5" t="s">
        <v>15</v>
      </c>
      <c r="G228" s="5">
        <v>4000</v>
      </c>
      <c r="H228" s="5">
        <v>53000</v>
      </c>
      <c r="I228" s="5" t="s">
        <v>16</v>
      </c>
      <c r="J228" s="5">
        <v>0</v>
      </c>
      <c r="K228" s="5">
        <v>690</v>
      </c>
      <c r="L228" s="5" t="s">
        <v>28</v>
      </c>
      <c r="M228" s="5" t="s">
        <v>80</v>
      </c>
      <c r="N228" s="5" t="s">
        <v>25</v>
      </c>
      <c r="O228" s="4">
        <v>7</v>
      </c>
      <c r="P228">
        <f>_xlfn.RANK.EQ('Easy(11)'!K189,'Easy(11)'!$K$3:$K$351)</f>
        <v>147</v>
      </c>
    </row>
    <row r="229" spans="1:16" x14ac:dyDescent="0.3">
      <c r="A229" s="4">
        <f t="shared" si="5"/>
        <v>228</v>
      </c>
      <c r="B229" s="6" t="s">
        <v>267</v>
      </c>
      <c r="C229" s="6" t="s">
        <v>268</v>
      </c>
      <c r="D229" s="5">
        <v>30</v>
      </c>
      <c r="E229" s="5" t="s">
        <v>14</v>
      </c>
      <c r="F229" s="5" t="s">
        <v>22</v>
      </c>
      <c r="G229" s="5">
        <v>5000</v>
      </c>
      <c r="H229" s="5">
        <v>55000</v>
      </c>
      <c r="I229" s="5" t="s">
        <v>23</v>
      </c>
      <c r="J229" s="5">
        <v>7000</v>
      </c>
      <c r="K229" s="5">
        <v>690</v>
      </c>
      <c r="L229" s="5" t="s">
        <v>24</v>
      </c>
      <c r="M229" s="5" t="s">
        <v>82</v>
      </c>
      <c r="N229" s="5" t="s">
        <v>18</v>
      </c>
      <c r="O229" s="4">
        <v>8</v>
      </c>
      <c r="P229">
        <f>_xlfn.RANK.EQ('Easy(11)'!K192,'Easy(11)'!$K$3:$K$351)</f>
        <v>147</v>
      </c>
    </row>
    <row r="230" spans="1:16" x14ac:dyDescent="0.3">
      <c r="A230" s="4">
        <f t="shared" si="5"/>
        <v>229</v>
      </c>
      <c r="B230" s="6" t="s">
        <v>273</v>
      </c>
      <c r="C230" s="6" t="s">
        <v>156</v>
      </c>
      <c r="D230" s="5">
        <v>27</v>
      </c>
      <c r="E230" s="5" t="s">
        <v>14</v>
      </c>
      <c r="F230" s="5" t="s">
        <v>22</v>
      </c>
      <c r="G230" s="5">
        <v>6000</v>
      </c>
      <c r="H230" s="5">
        <v>55000</v>
      </c>
      <c r="I230" s="5" t="s">
        <v>23</v>
      </c>
      <c r="J230" s="5">
        <v>10000</v>
      </c>
      <c r="K230" s="5">
        <v>690</v>
      </c>
      <c r="L230" s="5" t="s">
        <v>31</v>
      </c>
      <c r="M230" s="5" t="s">
        <v>80</v>
      </c>
      <c r="N230" s="5" t="s">
        <v>18</v>
      </c>
      <c r="O230" s="4">
        <v>3</v>
      </c>
      <c r="P230">
        <f>_xlfn.RANK.EQ('Easy(11)'!K198,'Easy(11)'!$K$3:$K$351)</f>
        <v>194</v>
      </c>
    </row>
    <row r="231" spans="1:16" x14ac:dyDescent="0.3">
      <c r="A231" s="4">
        <f t="shared" si="5"/>
        <v>230</v>
      </c>
      <c r="B231" s="6" t="s">
        <v>261</v>
      </c>
      <c r="C231" s="6" t="s">
        <v>35</v>
      </c>
      <c r="D231" s="5">
        <v>34</v>
      </c>
      <c r="E231" s="5" t="s">
        <v>21</v>
      </c>
      <c r="F231" s="5" t="s">
        <v>15</v>
      </c>
      <c r="G231" s="5">
        <v>2500</v>
      </c>
      <c r="H231" s="5">
        <v>53000</v>
      </c>
      <c r="I231" s="5" t="s">
        <v>16</v>
      </c>
      <c r="J231" s="5">
        <v>0</v>
      </c>
      <c r="K231" s="5">
        <v>690</v>
      </c>
      <c r="L231" s="5" t="s">
        <v>28</v>
      </c>
      <c r="M231" s="5" t="s">
        <v>81</v>
      </c>
      <c r="N231" s="5" t="s">
        <v>25</v>
      </c>
      <c r="O231" s="4">
        <v>5</v>
      </c>
      <c r="P231">
        <f>_xlfn.RANK.EQ('Easy(11)'!K205,'Easy(11)'!$K$3:$K$351)</f>
        <v>194</v>
      </c>
    </row>
    <row r="232" spans="1:16" x14ac:dyDescent="0.3">
      <c r="A232" s="4">
        <f t="shared" si="5"/>
        <v>231</v>
      </c>
      <c r="B232" s="6" t="s">
        <v>253</v>
      </c>
      <c r="C232" s="6" t="s">
        <v>252</v>
      </c>
      <c r="D232" s="5">
        <v>31</v>
      </c>
      <c r="E232" s="5" t="s">
        <v>21</v>
      </c>
      <c r="F232" s="5" t="s">
        <v>15</v>
      </c>
      <c r="G232" s="5">
        <v>4000</v>
      </c>
      <c r="H232" s="5">
        <v>55000</v>
      </c>
      <c r="I232" s="5" t="s">
        <v>16</v>
      </c>
      <c r="J232" s="5">
        <v>0</v>
      </c>
      <c r="K232" s="5">
        <v>690</v>
      </c>
      <c r="L232" s="5" t="s">
        <v>28</v>
      </c>
      <c r="M232" s="5" t="s">
        <v>81</v>
      </c>
      <c r="N232" s="5" t="s">
        <v>25</v>
      </c>
      <c r="O232" s="4">
        <v>4</v>
      </c>
      <c r="P232">
        <f>_xlfn.RANK.EQ('Easy(11)'!K213,'Easy(11)'!$K$3:$K$351)</f>
        <v>194</v>
      </c>
    </row>
    <row r="233" spans="1:16" x14ac:dyDescent="0.3">
      <c r="A233" s="4">
        <f t="shared" si="5"/>
        <v>232</v>
      </c>
      <c r="B233" s="6" t="s">
        <v>163</v>
      </c>
      <c r="C233" s="6" t="s">
        <v>197</v>
      </c>
      <c r="D233" s="5">
        <v>31</v>
      </c>
      <c r="E233" s="5" t="s">
        <v>14</v>
      </c>
      <c r="F233" s="5" t="s">
        <v>22</v>
      </c>
      <c r="G233" s="5">
        <v>5000</v>
      </c>
      <c r="H233" s="5">
        <v>53000</v>
      </c>
      <c r="I233" s="5" t="s">
        <v>23</v>
      </c>
      <c r="J233" s="5">
        <v>8000</v>
      </c>
      <c r="K233" s="5">
        <v>690</v>
      </c>
      <c r="L233" s="5" t="s">
        <v>24</v>
      </c>
      <c r="M233" s="5" t="s">
        <v>80</v>
      </c>
      <c r="N233" s="5" t="s">
        <v>18</v>
      </c>
      <c r="O233" s="4">
        <v>10</v>
      </c>
      <c r="P233">
        <f>_xlfn.RANK.EQ('Easy(11)'!K220,'Easy(11)'!$K$3:$K$351)</f>
        <v>194</v>
      </c>
    </row>
    <row r="234" spans="1:16" x14ac:dyDescent="0.3">
      <c r="A234" s="4">
        <f t="shared" si="5"/>
        <v>233</v>
      </c>
      <c r="B234" s="6" t="s">
        <v>285</v>
      </c>
      <c r="C234" s="6" t="s">
        <v>38</v>
      </c>
      <c r="D234" s="5">
        <v>29</v>
      </c>
      <c r="E234" s="5" t="s">
        <v>21</v>
      </c>
      <c r="F234" s="5" t="s">
        <v>15</v>
      </c>
      <c r="G234" s="5">
        <v>3500</v>
      </c>
      <c r="H234" s="5">
        <v>55000</v>
      </c>
      <c r="I234" s="5" t="s">
        <v>16</v>
      </c>
      <c r="J234" s="5">
        <v>0</v>
      </c>
      <c r="K234" s="5">
        <v>690</v>
      </c>
      <c r="L234" s="5" t="s">
        <v>28</v>
      </c>
      <c r="M234" s="5" t="s">
        <v>81</v>
      </c>
      <c r="N234" s="5" t="s">
        <v>25</v>
      </c>
      <c r="O234" s="4">
        <v>15</v>
      </c>
      <c r="P234">
        <f>_xlfn.RANK.EQ('Easy(11)'!K225,'Easy(11)'!$K$3:$K$351)</f>
        <v>194</v>
      </c>
    </row>
    <row r="235" spans="1:16" x14ac:dyDescent="0.3">
      <c r="A235" s="4">
        <f t="shared" si="5"/>
        <v>234</v>
      </c>
      <c r="B235" s="6" t="s">
        <v>288</v>
      </c>
      <c r="C235" s="6" t="s">
        <v>71</v>
      </c>
      <c r="D235" s="5">
        <v>45</v>
      </c>
      <c r="E235" s="5" t="s">
        <v>14</v>
      </c>
      <c r="F235" s="5" t="s">
        <v>15</v>
      </c>
      <c r="G235" s="5">
        <v>6000</v>
      </c>
      <c r="H235" s="5">
        <v>70000</v>
      </c>
      <c r="I235" s="5" t="s">
        <v>23</v>
      </c>
      <c r="J235" s="5">
        <v>15000</v>
      </c>
      <c r="K235" s="5">
        <v>690</v>
      </c>
      <c r="L235" s="5" t="s">
        <v>24</v>
      </c>
      <c r="M235" s="5" t="s">
        <v>82</v>
      </c>
      <c r="N235" s="5" t="s">
        <v>18</v>
      </c>
      <c r="O235" s="4">
        <v>8</v>
      </c>
      <c r="P235">
        <f>_xlfn.RANK.EQ('Easy(11)'!K228,'Easy(11)'!$K$3:$K$351)</f>
        <v>194</v>
      </c>
    </row>
    <row r="236" spans="1:16" x14ac:dyDescent="0.3">
      <c r="A236" s="4">
        <f t="shared" si="5"/>
        <v>235</v>
      </c>
      <c r="B236" s="6" t="s">
        <v>142</v>
      </c>
      <c r="C236" s="6" t="s">
        <v>164</v>
      </c>
      <c r="D236" s="5">
        <v>29</v>
      </c>
      <c r="E236" s="5" t="s">
        <v>14</v>
      </c>
      <c r="F236" s="5" t="s">
        <v>22</v>
      </c>
      <c r="G236" s="5">
        <v>5000</v>
      </c>
      <c r="H236" s="5">
        <v>53000</v>
      </c>
      <c r="I236" s="5" t="s">
        <v>23</v>
      </c>
      <c r="J236" s="5">
        <v>7000</v>
      </c>
      <c r="K236" s="5">
        <v>690</v>
      </c>
      <c r="L236" s="5" t="s">
        <v>24</v>
      </c>
      <c r="M236" s="5" t="s">
        <v>80</v>
      </c>
      <c r="N236" s="5" t="s">
        <v>18</v>
      </c>
      <c r="O236" s="4">
        <v>13</v>
      </c>
      <c r="P236">
        <f>_xlfn.RANK.EQ('Easy(11)'!K232,'Easy(11)'!$K$3:$K$351)</f>
        <v>194</v>
      </c>
    </row>
    <row r="237" spans="1:16" x14ac:dyDescent="0.3">
      <c r="A237" s="4">
        <f t="shared" si="5"/>
        <v>236</v>
      </c>
      <c r="B237" s="6" t="s">
        <v>293</v>
      </c>
      <c r="C237" s="6" t="s">
        <v>184</v>
      </c>
      <c r="D237" s="5">
        <v>28</v>
      </c>
      <c r="E237" s="5" t="s">
        <v>14</v>
      </c>
      <c r="F237" s="5" t="s">
        <v>22</v>
      </c>
      <c r="G237" s="5">
        <v>2000</v>
      </c>
      <c r="H237" s="5">
        <v>47000</v>
      </c>
      <c r="I237" s="5" t="s">
        <v>23</v>
      </c>
      <c r="J237" s="5">
        <v>5000</v>
      </c>
      <c r="K237" s="5">
        <v>690</v>
      </c>
      <c r="L237" s="5" t="s">
        <v>31</v>
      </c>
      <c r="M237" s="5" t="s">
        <v>82</v>
      </c>
      <c r="N237" s="5" t="s">
        <v>18</v>
      </c>
      <c r="O237" s="4">
        <v>6</v>
      </c>
      <c r="P237">
        <f>_xlfn.RANK.EQ('Easy(11)'!K238,'Easy(11)'!$K$3:$K$351)</f>
        <v>194</v>
      </c>
    </row>
    <row r="238" spans="1:16" x14ac:dyDescent="0.3">
      <c r="A238" s="4">
        <f t="shared" si="5"/>
        <v>237</v>
      </c>
      <c r="B238" s="6" t="s">
        <v>183</v>
      </c>
      <c r="C238" s="6" t="s">
        <v>191</v>
      </c>
      <c r="D238" s="5">
        <v>52</v>
      </c>
      <c r="E238" s="5" t="s">
        <v>14</v>
      </c>
      <c r="F238" s="5" t="s">
        <v>22</v>
      </c>
      <c r="G238" s="5">
        <v>3000</v>
      </c>
      <c r="H238" s="5">
        <v>48000</v>
      </c>
      <c r="I238" s="5" t="s">
        <v>23</v>
      </c>
      <c r="J238" s="5">
        <v>5000</v>
      </c>
      <c r="K238" s="5">
        <v>690</v>
      </c>
      <c r="L238" s="5" t="s">
        <v>31</v>
      </c>
      <c r="M238" s="5" t="s">
        <v>80</v>
      </c>
      <c r="N238" s="5" t="s">
        <v>18</v>
      </c>
      <c r="O238" s="4">
        <v>14</v>
      </c>
      <c r="P238">
        <f>_xlfn.RANK.EQ('Easy(11)'!K246,'Easy(11)'!$K$3:$K$351)</f>
        <v>194</v>
      </c>
    </row>
    <row r="239" spans="1:16" x14ac:dyDescent="0.3">
      <c r="A239" s="4">
        <f t="shared" si="5"/>
        <v>238</v>
      </c>
      <c r="B239" s="6" t="s">
        <v>297</v>
      </c>
      <c r="C239" s="6" t="s">
        <v>228</v>
      </c>
      <c r="D239" s="5">
        <v>28</v>
      </c>
      <c r="E239" s="5" t="s">
        <v>21</v>
      </c>
      <c r="F239" s="5" t="s">
        <v>15</v>
      </c>
      <c r="G239" s="5">
        <v>4500</v>
      </c>
      <c r="H239" s="5">
        <v>47000</v>
      </c>
      <c r="I239" s="5" t="s">
        <v>16</v>
      </c>
      <c r="J239" s="5">
        <v>0</v>
      </c>
      <c r="K239" s="5">
        <v>690</v>
      </c>
      <c r="L239" s="5" t="s">
        <v>28</v>
      </c>
      <c r="M239" s="5" t="s">
        <v>80</v>
      </c>
      <c r="N239" s="5" t="s">
        <v>18</v>
      </c>
      <c r="O239" s="4">
        <v>3</v>
      </c>
      <c r="P239">
        <f>_xlfn.RANK.EQ('Easy(11)'!K253,'Easy(11)'!$K$3:$K$351)</f>
        <v>194</v>
      </c>
    </row>
    <row r="240" spans="1:16" x14ac:dyDescent="0.3">
      <c r="A240" s="4">
        <f t="shared" si="5"/>
        <v>239</v>
      </c>
      <c r="B240" s="6" t="s">
        <v>102</v>
      </c>
      <c r="C240" s="6" t="s">
        <v>224</v>
      </c>
      <c r="D240" s="5">
        <v>52</v>
      </c>
      <c r="E240" s="5" t="s">
        <v>14</v>
      </c>
      <c r="F240" s="5" t="s">
        <v>22</v>
      </c>
      <c r="G240" s="5">
        <v>4000</v>
      </c>
      <c r="H240" s="5">
        <v>49000</v>
      </c>
      <c r="I240" s="5" t="s">
        <v>23</v>
      </c>
      <c r="J240" s="5">
        <v>7000</v>
      </c>
      <c r="K240" s="5">
        <v>690</v>
      </c>
      <c r="L240" s="5" t="s">
        <v>31</v>
      </c>
      <c r="M240" s="5" t="s">
        <v>80</v>
      </c>
      <c r="N240" s="5" t="s">
        <v>18</v>
      </c>
      <c r="O240" s="4">
        <v>12</v>
      </c>
      <c r="P240">
        <f>_xlfn.RANK.EQ('Easy(11)'!K258,'Easy(11)'!$K$3:$K$351)</f>
        <v>254</v>
      </c>
    </row>
    <row r="241" spans="1:16" x14ac:dyDescent="0.3">
      <c r="A241" s="4">
        <f t="shared" si="5"/>
        <v>240</v>
      </c>
      <c r="B241" s="6" t="s">
        <v>187</v>
      </c>
      <c r="C241" s="6" t="s">
        <v>63</v>
      </c>
      <c r="D241" s="5">
        <v>47</v>
      </c>
      <c r="E241" s="5" t="s">
        <v>14</v>
      </c>
      <c r="F241" s="5" t="s">
        <v>22</v>
      </c>
      <c r="G241" s="5">
        <v>7000</v>
      </c>
      <c r="H241" s="5">
        <v>74000</v>
      </c>
      <c r="I241" s="5" t="s">
        <v>23</v>
      </c>
      <c r="J241" s="5">
        <v>10000</v>
      </c>
      <c r="K241" s="5">
        <v>690</v>
      </c>
      <c r="L241" s="5" t="s">
        <v>24</v>
      </c>
      <c r="M241" s="5" t="s">
        <v>81</v>
      </c>
      <c r="N241" s="5" t="s">
        <v>18</v>
      </c>
      <c r="O241" s="4">
        <v>11</v>
      </c>
      <c r="P241">
        <f>_xlfn.RANK.EQ('Easy(11)'!K264,'Easy(11)'!$K$3:$K$351)</f>
        <v>254</v>
      </c>
    </row>
    <row r="242" spans="1:16" x14ac:dyDescent="0.3">
      <c r="A242" s="4">
        <f t="shared" si="5"/>
        <v>241</v>
      </c>
      <c r="B242" s="6" t="s">
        <v>12</v>
      </c>
      <c r="C242" s="6" t="s">
        <v>30</v>
      </c>
      <c r="D242" s="5">
        <v>28</v>
      </c>
      <c r="E242" s="5" t="s">
        <v>21</v>
      </c>
      <c r="F242" s="5" t="s">
        <v>15</v>
      </c>
      <c r="G242" s="5">
        <v>4000</v>
      </c>
      <c r="H242" s="5">
        <v>53000</v>
      </c>
      <c r="I242" s="5" t="s">
        <v>16</v>
      </c>
      <c r="J242" s="5">
        <v>0</v>
      </c>
      <c r="K242" s="5">
        <v>690</v>
      </c>
      <c r="L242" s="5" t="s">
        <v>28</v>
      </c>
      <c r="M242" s="5" t="s">
        <v>80</v>
      </c>
      <c r="N242" s="5" t="s">
        <v>25</v>
      </c>
      <c r="O242" s="4">
        <v>6</v>
      </c>
      <c r="P242">
        <f>_xlfn.RANK.EQ('Easy(11)'!K269,'Easy(11)'!$K$3:$K$351)</f>
        <v>254</v>
      </c>
    </row>
    <row r="243" spans="1:16" x14ac:dyDescent="0.3">
      <c r="A243" s="4">
        <f t="shared" si="5"/>
        <v>242</v>
      </c>
      <c r="B243" s="6" t="s">
        <v>106</v>
      </c>
      <c r="C243" s="6" t="s">
        <v>107</v>
      </c>
      <c r="D243" s="5">
        <v>30</v>
      </c>
      <c r="E243" s="5" t="s">
        <v>14</v>
      </c>
      <c r="F243" s="5" t="s">
        <v>22</v>
      </c>
      <c r="G243" s="5">
        <v>5000</v>
      </c>
      <c r="H243" s="5">
        <v>55000</v>
      </c>
      <c r="I243" s="5" t="s">
        <v>23</v>
      </c>
      <c r="J243" s="5">
        <v>7000</v>
      </c>
      <c r="K243" s="5">
        <v>690</v>
      </c>
      <c r="L243" s="5" t="s">
        <v>24</v>
      </c>
      <c r="M243" s="5" t="s">
        <v>82</v>
      </c>
      <c r="N243" s="5" t="s">
        <v>18</v>
      </c>
      <c r="O243" s="4">
        <v>12</v>
      </c>
      <c r="P243">
        <f>_xlfn.RANK.EQ('Easy(11)'!K272,'Easy(11)'!$K$3:$K$351)</f>
        <v>254</v>
      </c>
    </row>
    <row r="244" spans="1:16" x14ac:dyDescent="0.3">
      <c r="A244" s="4">
        <f t="shared" si="5"/>
        <v>243</v>
      </c>
      <c r="B244" s="6" t="s">
        <v>113</v>
      </c>
      <c r="C244" s="6" t="s">
        <v>41</v>
      </c>
      <c r="D244" s="5">
        <v>27</v>
      </c>
      <c r="E244" s="5" t="s">
        <v>14</v>
      </c>
      <c r="F244" s="5" t="s">
        <v>22</v>
      </c>
      <c r="G244" s="5">
        <v>6000</v>
      </c>
      <c r="H244" s="5">
        <v>55000</v>
      </c>
      <c r="I244" s="5" t="s">
        <v>23</v>
      </c>
      <c r="J244" s="5">
        <v>10000</v>
      </c>
      <c r="K244" s="5">
        <v>690</v>
      </c>
      <c r="L244" s="5" t="s">
        <v>31</v>
      </c>
      <c r="M244" s="5" t="s">
        <v>80</v>
      </c>
      <c r="N244" s="5" t="s">
        <v>18</v>
      </c>
      <c r="O244" s="4">
        <v>4</v>
      </c>
      <c r="P244">
        <f>_xlfn.RANK.EQ('Easy(11)'!K278,'Easy(11)'!$K$3:$K$351)</f>
        <v>254</v>
      </c>
    </row>
    <row r="245" spans="1:16" x14ac:dyDescent="0.3">
      <c r="A245" s="4">
        <f t="shared" si="5"/>
        <v>244</v>
      </c>
      <c r="B245" s="6" t="s">
        <v>123</v>
      </c>
      <c r="C245" s="6" t="s">
        <v>78</v>
      </c>
      <c r="D245" s="5">
        <v>34</v>
      </c>
      <c r="E245" s="5" t="s">
        <v>21</v>
      </c>
      <c r="F245" s="5" t="s">
        <v>15</v>
      </c>
      <c r="G245" s="5">
        <v>2500</v>
      </c>
      <c r="H245" s="5">
        <v>53000</v>
      </c>
      <c r="I245" s="5" t="s">
        <v>16</v>
      </c>
      <c r="J245" s="5">
        <v>0</v>
      </c>
      <c r="K245" s="5">
        <v>690</v>
      </c>
      <c r="L245" s="5" t="s">
        <v>28</v>
      </c>
      <c r="M245" s="5" t="s">
        <v>81</v>
      </c>
      <c r="N245" s="5" t="s">
        <v>25</v>
      </c>
      <c r="O245" s="4">
        <v>15</v>
      </c>
      <c r="P245">
        <f>_xlfn.RANK.EQ('Easy(11)'!K285,'Easy(11)'!$K$3:$K$351)</f>
        <v>254</v>
      </c>
    </row>
    <row r="246" spans="1:16" x14ac:dyDescent="0.3">
      <c r="A246" s="4">
        <f t="shared" si="5"/>
        <v>245</v>
      </c>
      <c r="B246" s="6" t="s">
        <v>131</v>
      </c>
      <c r="C246" s="6" t="s">
        <v>132</v>
      </c>
      <c r="D246" s="5">
        <v>31</v>
      </c>
      <c r="E246" s="5" t="s">
        <v>21</v>
      </c>
      <c r="F246" s="5" t="s">
        <v>15</v>
      </c>
      <c r="G246" s="5">
        <v>4000</v>
      </c>
      <c r="H246" s="5">
        <v>55000</v>
      </c>
      <c r="I246" s="5" t="s">
        <v>16</v>
      </c>
      <c r="J246" s="5">
        <v>0</v>
      </c>
      <c r="K246" s="5">
        <v>690</v>
      </c>
      <c r="L246" s="5" t="s">
        <v>28</v>
      </c>
      <c r="M246" s="5" t="s">
        <v>81</v>
      </c>
      <c r="N246" s="5" t="s">
        <v>25</v>
      </c>
      <c r="O246" s="4">
        <v>4</v>
      </c>
      <c r="P246">
        <f>_xlfn.RANK.EQ('Easy(11)'!K293,'Easy(11)'!$K$3:$K$351)</f>
        <v>254</v>
      </c>
    </row>
    <row r="247" spans="1:16" x14ac:dyDescent="0.3">
      <c r="A247" s="4">
        <f t="shared" si="5"/>
        <v>246</v>
      </c>
      <c r="B247" s="6" t="s">
        <v>140</v>
      </c>
      <c r="C247" s="6" t="s">
        <v>65</v>
      </c>
      <c r="D247" s="5">
        <v>31</v>
      </c>
      <c r="E247" s="5" t="s">
        <v>14</v>
      </c>
      <c r="F247" s="5" t="s">
        <v>22</v>
      </c>
      <c r="G247" s="5">
        <v>5000</v>
      </c>
      <c r="H247" s="5">
        <v>53000</v>
      </c>
      <c r="I247" s="5" t="s">
        <v>23</v>
      </c>
      <c r="J247" s="5">
        <v>8000</v>
      </c>
      <c r="K247" s="5">
        <v>690</v>
      </c>
      <c r="L247" s="5" t="s">
        <v>24</v>
      </c>
      <c r="M247" s="5" t="s">
        <v>80</v>
      </c>
      <c r="N247" s="5" t="s">
        <v>18</v>
      </c>
      <c r="O247" s="4">
        <v>6</v>
      </c>
      <c r="P247">
        <f>_xlfn.RANK.EQ('Easy(11)'!K300,'Easy(11)'!$K$3:$K$351)</f>
        <v>254</v>
      </c>
    </row>
    <row r="248" spans="1:16" x14ac:dyDescent="0.3">
      <c r="A248" s="4">
        <f t="shared" si="5"/>
        <v>247</v>
      </c>
      <c r="B248" s="6" t="s">
        <v>284</v>
      </c>
      <c r="C248" s="6" t="s">
        <v>63</v>
      </c>
      <c r="D248" s="5">
        <v>34</v>
      </c>
      <c r="E248" s="5" t="s">
        <v>14</v>
      </c>
      <c r="F248" s="5" t="s">
        <v>22</v>
      </c>
      <c r="G248" s="5">
        <v>3000</v>
      </c>
      <c r="H248" s="5">
        <v>48000</v>
      </c>
      <c r="I248" s="5" t="s">
        <v>23</v>
      </c>
      <c r="J248" s="5">
        <v>0</v>
      </c>
      <c r="K248" s="5">
        <v>690</v>
      </c>
      <c r="L248" s="5" t="s">
        <v>31</v>
      </c>
      <c r="M248" s="5" t="s">
        <v>80</v>
      </c>
      <c r="N248" s="5" t="s">
        <v>18</v>
      </c>
      <c r="O248" s="4">
        <v>14</v>
      </c>
      <c r="P248">
        <f>_xlfn.RANK.EQ('Easy(11)'!K308,'Easy(11)'!$K$3:$K$351)</f>
        <v>254</v>
      </c>
    </row>
    <row r="249" spans="1:16" x14ac:dyDescent="0.3">
      <c r="A249" s="4">
        <f t="shared" si="5"/>
        <v>248</v>
      </c>
      <c r="B249" s="6" t="s">
        <v>201</v>
      </c>
      <c r="C249" s="6" t="s">
        <v>214</v>
      </c>
      <c r="D249" s="5">
        <v>25</v>
      </c>
      <c r="E249" s="5" t="s">
        <v>21</v>
      </c>
      <c r="F249" s="5" t="s">
        <v>15</v>
      </c>
      <c r="G249" s="5">
        <v>4500</v>
      </c>
      <c r="H249" s="5">
        <v>47000</v>
      </c>
      <c r="I249" s="5" t="s">
        <v>16</v>
      </c>
      <c r="J249" s="5">
        <v>7000</v>
      </c>
      <c r="K249" s="5">
        <v>690</v>
      </c>
      <c r="L249" s="5" t="s">
        <v>28</v>
      </c>
      <c r="M249" s="5" t="s">
        <v>80</v>
      </c>
      <c r="N249" s="5" t="s">
        <v>25</v>
      </c>
      <c r="O249" s="4">
        <v>3</v>
      </c>
      <c r="P249">
        <f>_xlfn.RANK.EQ('Easy(11)'!K315,'Easy(11)'!$K$3:$K$351)</f>
        <v>254</v>
      </c>
    </row>
    <row r="250" spans="1:16" x14ac:dyDescent="0.3">
      <c r="A250" s="4">
        <f t="shared" si="5"/>
        <v>249</v>
      </c>
      <c r="B250" s="6" t="s">
        <v>143</v>
      </c>
      <c r="C250" s="6" t="s">
        <v>221</v>
      </c>
      <c r="D250" s="5">
        <v>26</v>
      </c>
      <c r="E250" s="5" t="s">
        <v>14</v>
      </c>
      <c r="F250" s="5" t="s">
        <v>22</v>
      </c>
      <c r="G250" s="5">
        <v>4000</v>
      </c>
      <c r="H250" s="5">
        <v>49000</v>
      </c>
      <c r="I250" s="5" t="s">
        <v>23</v>
      </c>
      <c r="J250" s="5">
        <v>0</v>
      </c>
      <c r="K250" s="5">
        <v>690</v>
      </c>
      <c r="L250" s="5" t="s">
        <v>31</v>
      </c>
      <c r="M250" s="5" t="s">
        <v>80</v>
      </c>
      <c r="N250" s="5" t="s">
        <v>18</v>
      </c>
      <c r="O250" s="4">
        <v>12</v>
      </c>
      <c r="P250">
        <f>_xlfn.RANK.EQ('Easy(11)'!K320,'Easy(11)'!$K$3:$K$351)</f>
        <v>254</v>
      </c>
    </row>
    <row r="251" spans="1:16" x14ac:dyDescent="0.3">
      <c r="A251" s="4">
        <f t="shared" si="5"/>
        <v>250</v>
      </c>
      <c r="B251" s="6" t="s">
        <v>70</v>
      </c>
      <c r="C251" s="6" t="s">
        <v>228</v>
      </c>
      <c r="D251" s="5">
        <v>27</v>
      </c>
      <c r="E251" s="5" t="s">
        <v>14</v>
      </c>
      <c r="F251" s="5" t="s">
        <v>15</v>
      </c>
      <c r="G251" s="5">
        <v>7000</v>
      </c>
      <c r="H251" s="5">
        <v>74000</v>
      </c>
      <c r="I251" s="5" t="s">
        <v>23</v>
      </c>
      <c r="J251" s="5">
        <v>0</v>
      </c>
      <c r="K251" s="5">
        <v>690</v>
      </c>
      <c r="L251" s="5" t="s">
        <v>24</v>
      </c>
      <c r="M251" s="5" t="s">
        <v>81</v>
      </c>
      <c r="N251" s="5" t="s">
        <v>18</v>
      </c>
      <c r="O251" s="4">
        <v>11</v>
      </c>
      <c r="P251">
        <f>_xlfn.RANK.EQ('Easy(11)'!K326,'Easy(11)'!$K$3:$K$351)</f>
        <v>319</v>
      </c>
    </row>
    <row r="252" spans="1:16" x14ac:dyDescent="0.3">
      <c r="A252" s="4">
        <f t="shared" si="5"/>
        <v>251</v>
      </c>
      <c r="B252" s="6" t="s">
        <v>183</v>
      </c>
      <c r="C252" s="6" t="s">
        <v>191</v>
      </c>
      <c r="D252" s="5">
        <v>29</v>
      </c>
      <c r="E252" s="5" t="s">
        <v>21</v>
      </c>
      <c r="F252" s="5" t="s">
        <v>22</v>
      </c>
      <c r="G252" s="5">
        <v>4000</v>
      </c>
      <c r="H252" s="5">
        <v>53000</v>
      </c>
      <c r="I252" s="5" t="s">
        <v>16</v>
      </c>
      <c r="J252" s="5">
        <v>10000</v>
      </c>
      <c r="K252" s="5">
        <v>690</v>
      </c>
      <c r="L252" s="5" t="s">
        <v>28</v>
      </c>
      <c r="M252" s="5" t="s">
        <v>80</v>
      </c>
      <c r="N252" s="5" t="s">
        <v>25</v>
      </c>
      <c r="O252" s="4">
        <v>6</v>
      </c>
      <c r="P252">
        <f>_xlfn.RANK.EQ('Easy(11)'!K331,'Easy(11)'!$K$3:$K$351)</f>
        <v>319</v>
      </c>
    </row>
    <row r="253" spans="1:16" x14ac:dyDescent="0.3">
      <c r="A253" s="4">
        <f t="shared" si="5"/>
        <v>252</v>
      </c>
      <c r="B253" s="6" t="s">
        <v>139</v>
      </c>
      <c r="C253" s="6" t="s">
        <v>191</v>
      </c>
      <c r="D253" s="5">
        <v>28</v>
      </c>
      <c r="E253" s="5" t="s">
        <v>14</v>
      </c>
      <c r="F253" s="5" t="s">
        <v>15</v>
      </c>
      <c r="G253" s="5">
        <v>5000</v>
      </c>
      <c r="H253" s="5">
        <v>55000</v>
      </c>
      <c r="I253" s="5" t="s">
        <v>23</v>
      </c>
      <c r="J253" s="5">
        <v>0</v>
      </c>
      <c r="K253" s="5">
        <v>690</v>
      </c>
      <c r="L253" s="5" t="s">
        <v>24</v>
      </c>
      <c r="M253" s="5" t="s">
        <v>82</v>
      </c>
      <c r="N253" s="5" t="s">
        <v>18</v>
      </c>
      <c r="O253" s="4">
        <v>12</v>
      </c>
      <c r="P253">
        <f>_xlfn.RANK.EQ('Easy(11)'!K334,'Easy(11)'!$K$3:$K$351)</f>
        <v>319</v>
      </c>
    </row>
    <row r="254" spans="1:16" x14ac:dyDescent="0.3">
      <c r="A254" s="4">
        <f t="shared" si="5"/>
        <v>253</v>
      </c>
      <c r="B254" s="6" t="s">
        <v>147</v>
      </c>
      <c r="C254" s="6" t="s">
        <v>223</v>
      </c>
      <c r="D254" s="5">
        <v>37</v>
      </c>
      <c r="E254" s="5" t="s">
        <v>14</v>
      </c>
      <c r="F254" s="5" t="s">
        <v>15</v>
      </c>
      <c r="G254" s="5">
        <v>6000</v>
      </c>
      <c r="H254" s="5">
        <v>55000</v>
      </c>
      <c r="I254" s="5" t="s">
        <v>23</v>
      </c>
      <c r="J254" s="5">
        <v>0</v>
      </c>
      <c r="K254" s="5">
        <v>690</v>
      </c>
      <c r="L254" s="5" t="s">
        <v>31</v>
      </c>
      <c r="M254" s="5" t="s">
        <v>80</v>
      </c>
      <c r="N254" s="5" t="s">
        <v>18</v>
      </c>
      <c r="O254" s="4">
        <v>4</v>
      </c>
      <c r="P254">
        <f>_xlfn.RANK.EQ('Easy(11)'!K340,'Easy(11)'!$K$3:$K$351)</f>
        <v>319</v>
      </c>
    </row>
    <row r="255" spans="1:16" x14ac:dyDescent="0.3">
      <c r="A255" s="4">
        <f t="shared" si="5"/>
        <v>254</v>
      </c>
      <c r="B255" s="6" t="s">
        <v>36</v>
      </c>
      <c r="C255" s="6" t="s">
        <v>299</v>
      </c>
      <c r="D255" s="5">
        <v>46</v>
      </c>
      <c r="E255" s="5" t="s">
        <v>21</v>
      </c>
      <c r="F255" s="5" t="s">
        <v>15</v>
      </c>
      <c r="G255" s="5">
        <v>2500</v>
      </c>
      <c r="H255" s="5">
        <v>53000</v>
      </c>
      <c r="I255" s="5" t="s">
        <v>16</v>
      </c>
      <c r="J255" s="5">
        <v>8000</v>
      </c>
      <c r="K255" s="5">
        <v>690</v>
      </c>
      <c r="L255" s="5" t="s">
        <v>28</v>
      </c>
      <c r="M255" s="5" t="s">
        <v>81</v>
      </c>
      <c r="N255" s="5" t="s">
        <v>25</v>
      </c>
      <c r="O255" s="4">
        <v>15</v>
      </c>
      <c r="P255">
        <f>_xlfn.RANK.EQ('Easy(11)'!K347,'Easy(11)'!$K$3:$K$351)</f>
        <v>319</v>
      </c>
    </row>
    <row r="256" spans="1:16" x14ac:dyDescent="0.3">
      <c r="A256" s="5">
        <v>2</v>
      </c>
      <c r="B256" s="5" t="s">
        <v>19</v>
      </c>
      <c r="C256" s="5" t="s">
        <v>20</v>
      </c>
      <c r="D256" s="5">
        <v>29</v>
      </c>
      <c r="E256" s="5" t="s">
        <v>21</v>
      </c>
      <c r="F256" s="5" t="s">
        <v>22</v>
      </c>
      <c r="G256" s="5">
        <v>8000</v>
      </c>
      <c r="H256" s="5">
        <v>62000</v>
      </c>
      <c r="I256" s="5" t="s">
        <v>23</v>
      </c>
      <c r="J256" s="5">
        <v>15000</v>
      </c>
      <c r="K256" s="5">
        <v>680</v>
      </c>
      <c r="L256" s="5" t="s">
        <v>24</v>
      </c>
      <c r="M256" s="5" t="s">
        <v>81</v>
      </c>
      <c r="N256" s="5" t="s">
        <v>25</v>
      </c>
      <c r="O256" s="4">
        <v>5</v>
      </c>
      <c r="P256">
        <f>_xlfn.RANK.EQ('Easy(11)'!K4,'Easy(11)'!$K$3:$K$351)</f>
        <v>1</v>
      </c>
    </row>
    <row r="257" spans="1:16" x14ac:dyDescent="0.3">
      <c r="A257" s="5">
        <v>13</v>
      </c>
      <c r="B257" s="5" t="s">
        <v>48</v>
      </c>
      <c r="C257" s="5" t="s">
        <v>49</v>
      </c>
      <c r="D257" s="5">
        <v>26</v>
      </c>
      <c r="E257" s="5" t="s">
        <v>21</v>
      </c>
      <c r="F257" s="5" t="s">
        <v>15</v>
      </c>
      <c r="G257" s="5">
        <v>3500</v>
      </c>
      <c r="H257" s="5">
        <v>53000</v>
      </c>
      <c r="I257" s="5" t="s">
        <v>16</v>
      </c>
      <c r="J257" s="5">
        <v>0</v>
      </c>
      <c r="K257" s="5">
        <v>680</v>
      </c>
      <c r="L257" s="5" t="s">
        <v>17</v>
      </c>
      <c r="M257" s="5" t="s">
        <v>81</v>
      </c>
      <c r="N257" s="5" t="s">
        <v>25</v>
      </c>
      <c r="O257" s="4">
        <v>11</v>
      </c>
      <c r="P257">
        <f>_xlfn.RANK.EQ('Easy(11)'!K15,'Easy(11)'!$K$3:$K$351)</f>
        <v>6</v>
      </c>
    </row>
    <row r="258" spans="1:16" x14ac:dyDescent="0.3">
      <c r="A258" s="5">
        <v>19</v>
      </c>
      <c r="B258" s="5" t="s">
        <v>60</v>
      </c>
      <c r="C258" s="5" t="s">
        <v>61</v>
      </c>
      <c r="D258" s="5">
        <v>27</v>
      </c>
      <c r="E258" s="5" t="s">
        <v>21</v>
      </c>
      <c r="F258" s="5" t="s">
        <v>15</v>
      </c>
      <c r="G258" s="5">
        <v>4000</v>
      </c>
      <c r="H258" s="5">
        <v>50000</v>
      </c>
      <c r="I258" s="5" t="s">
        <v>16</v>
      </c>
      <c r="J258" s="5">
        <v>0</v>
      </c>
      <c r="K258" s="5">
        <v>680</v>
      </c>
      <c r="L258" s="5" t="s">
        <v>28</v>
      </c>
      <c r="M258" s="5" t="s">
        <v>80</v>
      </c>
      <c r="N258" s="5" t="s">
        <v>25</v>
      </c>
      <c r="O258" s="4">
        <v>6</v>
      </c>
      <c r="P258">
        <f>_xlfn.RANK.EQ('Easy(11)'!K21,'Easy(11)'!$K$3:$K$351)</f>
        <v>6</v>
      </c>
    </row>
    <row r="259" spans="1:16" x14ac:dyDescent="0.3">
      <c r="A259" s="5">
        <v>26</v>
      </c>
      <c r="B259" s="5" t="s">
        <v>29</v>
      </c>
      <c r="C259" s="5" t="s">
        <v>74</v>
      </c>
      <c r="D259" s="5">
        <v>50</v>
      </c>
      <c r="E259" s="5" t="s">
        <v>14</v>
      </c>
      <c r="F259" s="5" t="s">
        <v>22</v>
      </c>
      <c r="G259" s="5">
        <v>3000</v>
      </c>
      <c r="H259" s="5">
        <v>47000</v>
      </c>
      <c r="I259" s="5" t="s">
        <v>23</v>
      </c>
      <c r="J259" s="5">
        <v>8000</v>
      </c>
      <c r="K259" s="5">
        <v>680</v>
      </c>
      <c r="L259" s="5" t="s">
        <v>24</v>
      </c>
      <c r="M259" s="5" t="s">
        <v>82</v>
      </c>
      <c r="N259" s="5" t="s">
        <v>18</v>
      </c>
      <c r="O259" s="4">
        <v>13</v>
      </c>
      <c r="P259">
        <f>_xlfn.RANK.EQ('Easy(11)'!K28,'Easy(11)'!$K$3:$K$351)</f>
        <v>26</v>
      </c>
    </row>
    <row r="260" spans="1:16" x14ac:dyDescent="0.3">
      <c r="A260" s="5">
        <v>34</v>
      </c>
      <c r="B260" s="5" t="s">
        <v>54</v>
      </c>
      <c r="C260" s="5" t="s">
        <v>20</v>
      </c>
      <c r="D260" s="5">
        <v>45</v>
      </c>
      <c r="E260" s="5" t="s">
        <v>14</v>
      </c>
      <c r="F260" s="5" t="s">
        <v>15</v>
      </c>
      <c r="G260" s="5">
        <v>7000</v>
      </c>
      <c r="H260" s="5">
        <v>74000</v>
      </c>
      <c r="I260" s="5" t="s">
        <v>23</v>
      </c>
      <c r="J260" s="5">
        <v>15000</v>
      </c>
      <c r="K260" s="5">
        <v>680</v>
      </c>
      <c r="L260" s="5" t="s">
        <v>24</v>
      </c>
      <c r="M260" s="5" t="s">
        <v>80</v>
      </c>
      <c r="N260" s="5" t="s">
        <v>18</v>
      </c>
      <c r="O260" s="4">
        <v>5</v>
      </c>
      <c r="P260">
        <f>_xlfn.RANK.EQ('Easy(11)'!K36,'Easy(11)'!$K$3:$K$351)</f>
        <v>26</v>
      </c>
    </row>
    <row r="261" spans="1:16" x14ac:dyDescent="0.3">
      <c r="A261" s="5">
        <v>37</v>
      </c>
      <c r="B261" s="5" t="s">
        <v>44</v>
      </c>
      <c r="C261" s="5" t="s">
        <v>78</v>
      </c>
      <c r="D261" s="5">
        <v>31</v>
      </c>
      <c r="E261" s="5" t="s">
        <v>21</v>
      </c>
      <c r="F261" s="5" t="s">
        <v>15</v>
      </c>
      <c r="G261" s="5">
        <v>3500</v>
      </c>
      <c r="H261" s="5">
        <v>62000</v>
      </c>
      <c r="I261" s="5" t="s">
        <v>16</v>
      </c>
      <c r="J261" s="5">
        <v>0</v>
      </c>
      <c r="K261" s="5">
        <v>680</v>
      </c>
      <c r="L261" s="5" t="s">
        <v>17</v>
      </c>
      <c r="M261" s="5" t="s">
        <v>82</v>
      </c>
      <c r="N261" s="5" t="s">
        <v>25</v>
      </c>
      <c r="O261" s="4">
        <v>15</v>
      </c>
      <c r="P261">
        <f>_xlfn.RANK.EQ('Easy(11)'!K39,'Easy(11)'!$K$3:$K$351)</f>
        <v>26</v>
      </c>
    </row>
    <row r="262" spans="1:16" x14ac:dyDescent="0.3">
      <c r="A262" s="5">
        <v>41</v>
      </c>
      <c r="B262" s="5" t="s">
        <v>68</v>
      </c>
      <c r="C262" s="5" t="s">
        <v>53</v>
      </c>
      <c r="D262" s="5">
        <v>39</v>
      </c>
      <c r="E262" s="5" t="s">
        <v>21</v>
      </c>
      <c r="F262" s="5" t="s">
        <v>15</v>
      </c>
      <c r="G262" s="5">
        <v>4000</v>
      </c>
      <c r="H262" s="5">
        <v>65000</v>
      </c>
      <c r="I262" s="5" t="s">
        <v>16</v>
      </c>
      <c r="J262" s="5">
        <v>0</v>
      </c>
      <c r="K262" s="5">
        <v>680</v>
      </c>
      <c r="L262" s="5" t="s">
        <v>17</v>
      </c>
      <c r="M262" s="5" t="s">
        <v>82</v>
      </c>
      <c r="N262" s="5" t="s">
        <v>25</v>
      </c>
      <c r="O262" s="4">
        <v>15</v>
      </c>
      <c r="P262">
        <f>_xlfn.RANK.EQ('Easy(11)'!K43,'Easy(11)'!$K$3:$K$351)</f>
        <v>26</v>
      </c>
    </row>
    <row r="263" spans="1:16" x14ac:dyDescent="0.3">
      <c r="A263" s="5">
        <v>45</v>
      </c>
      <c r="B263" s="5" t="s">
        <v>77</v>
      </c>
      <c r="C263" s="5" t="s">
        <v>51</v>
      </c>
      <c r="D263" s="5">
        <v>49</v>
      </c>
      <c r="E263" s="5" t="s">
        <v>21</v>
      </c>
      <c r="F263" s="5" t="s">
        <v>15</v>
      </c>
      <c r="G263" s="5">
        <v>7000</v>
      </c>
      <c r="H263" s="5">
        <v>71000</v>
      </c>
      <c r="I263" s="5" t="s">
        <v>16</v>
      </c>
      <c r="J263" s="5">
        <v>0</v>
      </c>
      <c r="K263" s="5">
        <v>680</v>
      </c>
      <c r="L263" s="5" t="s">
        <v>17</v>
      </c>
      <c r="M263" s="5" t="s">
        <v>81</v>
      </c>
      <c r="N263" s="5" t="s">
        <v>25</v>
      </c>
      <c r="O263" s="4">
        <v>5</v>
      </c>
      <c r="P263">
        <f>_xlfn.RANK.EQ('Easy(11)'!K47,'Easy(11)'!$K$3:$K$351)</f>
        <v>26</v>
      </c>
    </row>
    <row r="264" spans="1:16" x14ac:dyDescent="0.3">
      <c r="A264" s="5">
        <v>50</v>
      </c>
      <c r="B264" s="5" t="s">
        <v>34</v>
      </c>
      <c r="C264" s="5" t="s">
        <v>49</v>
      </c>
      <c r="D264" s="5">
        <v>28</v>
      </c>
      <c r="E264" s="5" t="s">
        <v>14</v>
      </c>
      <c r="F264" s="5" t="s">
        <v>22</v>
      </c>
      <c r="G264" s="5">
        <v>2000</v>
      </c>
      <c r="H264" s="5">
        <v>47000</v>
      </c>
      <c r="I264" s="5" t="s">
        <v>23</v>
      </c>
      <c r="J264" s="5">
        <v>5000</v>
      </c>
      <c r="K264" s="5">
        <v>680</v>
      </c>
      <c r="L264" s="5" t="s">
        <v>24</v>
      </c>
      <c r="M264" s="5" t="s">
        <v>80</v>
      </c>
      <c r="N264" s="5" t="s">
        <v>18</v>
      </c>
      <c r="O264" s="4">
        <v>6</v>
      </c>
      <c r="P264">
        <f>_xlfn.RANK.EQ('Easy(11)'!K52,'Easy(11)'!$K$3:$K$351)</f>
        <v>26</v>
      </c>
    </row>
    <row r="265" spans="1:16" x14ac:dyDescent="0.3">
      <c r="A265" s="5">
        <v>54</v>
      </c>
      <c r="B265" s="5" t="s">
        <v>62</v>
      </c>
      <c r="C265" s="5" t="s">
        <v>57</v>
      </c>
      <c r="D265" s="5">
        <v>27</v>
      </c>
      <c r="E265" s="5" t="s">
        <v>14</v>
      </c>
      <c r="F265" s="5" t="s">
        <v>22</v>
      </c>
      <c r="G265" s="5">
        <v>2500</v>
      </c>
      <c r="H265" s="5">
        <v>49000</v>
      </c>
      <c r="I265" s="5" t="s">
        <v>23</v>
      </c>
      <c r="J265" s="5">
        <v>7000</v>
      </c>
      <c r="K265" s="5">
        <v>680</v>
      </c>
      <c r="L265" s="5" t="s">
        <v>24</v>
      </c>
      <c r="M265" s="5" t="s">
        <v>82</v>
      </c>
      <c r="N265" s="5" t="s">
        <v>18</v>
      </c>
      <c r="O265" s="4">
        <v>4</v>
      </c>
      <c r="P265">
        <f>_xlfn.RANK.EQ('Easy(11)'!K56,'Easy(11)'!$K$3:$K$351)</f>
        <v>26</v>
      </c>
    </row>
    <row r="266" spans="1:16" x14ac:dyDescent="0.3">
      <c r="A266" s="5">
        <v>57</v>
      </c>
      <c r="B266" s="5" t="s">
        <v>64</v>
      </c>
      <c r="C266" s="5" t="s">
        <v>59</v>
      </c>
      <c r="D266" s="5">
        <v>29</v>
      </c>
      <c r="E266" s="5" t="s">
        <v>21</v>
      </c>
      <c r="F266" s="5" t="s">
        <v>15</v>
      </c>
      <c r="G266" s="5">
        <v>2500</v>
      </c>
      <c r="H266" s="5">
        <v>47000</v>
      </c>
      <c r="I266" s="5" t="s">
        <v>16</v>
      </c>
      <c r="J266" s="5">
        <v>0</v>
      </c>
      <c r="K266" s="5">
        <v>680</v>
      </c>
      <c r="L266" s="5" t="s">
        <v>17</v>
      </c>
      <c r="M266" s="5" t="s">
        <v>80</v>
      </c>
      <c r="N266" s="5" t="s">
        <v>25</v>
      </c>
      <c r="O266" s="4">
        <v>15</v>
      </c>
      <c r="P266">
        <f>_xlfn.RANK.EQ('Easy(11)'!K59,'Easy(11)'!$K$3:$K$351)</f>
        <v>26</v>
      </c>
    </row>
    <row r="267" spans="1:16" x14ac:dyDescent="0.3">
      <c r="A267" s="5">
        <v>61</v>
      </c>
      <c r="B267" s="5" t="s">
        <v>36</v>
      </c>
      <c r="C267" s="5" t="s">
        <v>49</v>
      </c>
      <c r="D267" s="5">
        <v>48</v>
      </c>
      <c r="E267" s="5" t="s">
        <v>21</v>
      </c>
      <c r="F267" s="5" t="s">
        <v>15</v>
      </c>
      <c r="G267" s="5">
        <v>8000</v>
      </c>
      <c r="H267" s="5">
        <v>74000</v>
      </c>
      <c r="I267" s="5" t="s">
        <v>16</v>
      </c>
      <c r="J267" s="5">
        <v>0</v>
      </c>
      <c r="K267" s="5">
        <v>680</v>
      </c>
      <c r="L267" s="5" t="s">
        <v>17</v>
      </c>
      <c r="M267" s="5" t="s">
        <v>81</v>
      </c>
      <c r="N267" s="5" t="s">
        <v>25</v>
      </c>
      <c r="O267" s="4">
        <v>15</v>
      </c>
      <c r="P267">
        <f>_xlfn.RANK.EQ('Easy(11)'!K63,'Easy(11)'!$K$3:$K$351)</f>
        <v>26</v>
      </c>
    </row>
    <row r="268" spans="1:16" x14ac:dyDescent="0.3">
      <c r="A268" s="5">
        <v>65</v>
      </c>
      <c r="B268" s="5" t="s">
        <v>48</v>
      </c>
      <c r="C268" s="5" t="s">
        <v>35</v>
      </c>
      <c r="D268" s="5">
        <v>34</v>
      </c>
      <c r="E268" s="5" t="s">
        <v>21</v>
      </c>
      <c r="F268" s="5" t="s">
        <v>15</v>
      </c>
      <c r="G268" s="5">
        <v>3000</v>
      </c>
      <c r="H268" s="5">
        <v>48000</v>
      </c>
      <c r="I268" s="5" t="s">
        <v>16</v>
      </c>
      <c r="J268" s="5">
        <v>0</v>
      </c>
      <c r="K268" s="5">
        <v>680</v>
      </c>
      <c r="L268" s="5" t="s">
        <v>17</v>
      </c>
      <c r="M268" s="5" t="s">
        <v>82</v>
      </c>
      <c r="N268" s="5" t="s">
        <v>25</v>
      </c>
      <c r="O268" s="4" t="s">
        <v>303</v>
      </c>
      <c r="P268">
        <f>_xlfn.RANK.EQ('Easy(11)'!K67,'Easy(11)'!$K$3:$K$351)</f>
        <v>26</v>
      </c>
    </row>
    <row r="269" spans="1:16" x14ac:dyDescent="0.3">
      <c r="A269" s="5">
        <v>69</v>
      </c>
      <c r="B269" s="5" t="s">
        <v>26</v>
      </c>
      <c r="C269" s="5" t="s">
        <v>47</v>
      </c>
      <c r="D269" s="5">
        <v>31</v>
      </c>
      <c r="E269" s="5" t="s">
        <v>21</v>
      </c>
      <c r="F269" s="5" t="s">
        <v>15</v>
      </c>
      <c r="G269" s="5">
        <v>1500</v>
      </c>
      <c r="H269" s="5">
        <v>51000</v>
      </c>
      <c r="I269" s="5" t="s">
        <v>16</v>
      </c>
      <c r="J269" s="5">
        <v>0</v>
      </c>
      <c r="K269" s="5">
        <v>680</v>
      </c>
      <c r="L269" s="5" t="s">
        <v>17</v>
      </c>
      <c r="M269" s="5" t="s">
        <v>80</v>
      </c>
      <c r="N269" s="5" t="s">
        <v>25</v>
      </c>
      <c r="O269" s="4">
        <v>7</v>
      </c>
      <c r="P269">
        <f>_xlfn.RANK.EQ('Easy(11)'!K71,'Easy(11)'!$K$3:$K$351)</f>
        <v>26</v>
      </c>
    </row>
    <row r="270" spans="1:16" x14ac:dyDescent="0.3">
      <c r="A270" s="5">
        <v>75</v>
      </c>
      <c r="B270" s="5" t="s">
        <v>72</v>
      </c>
      <c r="C270" s="5" t="s">
        <v>45</v>
      </c>
      <c r="D270" s="5">
        <v>31</v>
      </c>
      <c r="E270" s="5" t="s">
        <v>21</v>
      </c>
      <c r="F270" s="5" t="s">
        <v>15</v>
      </c>
      <c r="G270" s="5">
        <v>5000</v>
      </c>
      <c r="H270" s="5">
        <v>56000</v>
      </c>
      <c r="I270" s="5" t="s">
        <v>16</v>
      </c>
      <c r="J270" s="5">
        <v>0</v>
      </c>
      <c r="K270" s="5">
        <v>680</v>
      </c>
      <c r="L270" s="5" t="s">
        <v>28</v>
      </c>
      <c r="M270" s="5" t="s">
        <v>82</v>
      </c>
      <c r="N270" s="5" t="s">
        <v>25</v>
      </c>
      <c r="O270" s="4">
        <v>11</v>
      </c>
      <c r="P270">
        <f>_xlfn.RANK.EQ('Easy(11)'!K77,'Easy(11)'!$K$3:$K$351)</f>
        <v>26</v>
      </c>
    </row>
    <row r="271" spans="1:16" x14ac:dyDescent="0.3">
      <c r="A271" s="5">
        <v>82</v>
      </c>
      <c r="B271" s="6" t="s">
        <v>101</v>
      </c>
      <c r="C271" s="6" t="s">
        <v>27</v>
      </c>
      <c r="D271" s="5">
        <v>29</v>
      </c>
      <c r="E271" s="5" t="s">
        <v>21</v>
      </c>
      <c r="F271" s="5" t="s">
        <v>22</v>
      </c>
      <c r="G271" s="5">
        <v>8000</v>
      </c>
      <c r="H271" s="5">
        <v>62000</v>
      </c>
      <c r="I271" s="5" t="s">
        <v>23</v>
      </c>
      <c r="J271" s="5">
        <v>15000</v>
      </c>
      <c r="K271" s="5">
        <v>680</v>
      </c>
      <c r="L271" s="5" t="s">
        <v>24</v>
      </c>
      <c r="M271" s="5" t="s">
        <v>81</v>
      </c>
      <c r="N271" s="5" t="s">
        <v>25</v>
      </c>
      <c r="O271" s="4">
        <v>5</v>
      </c>
      <c r="P271">
        <f>_xlfn.RANK.EQ('Easy(11)'!K84,'Easy(11)'!$K$3:$K$351)</f>
        <v>26</v>
      </c>
    </row>
    <row r="272" spans="1:16" x14ac:dyDescent="0.3">
      <c r="A272" s="4">
        <f t="shared" ref="A272:A303" si="6">ROW()-1</f>
        <v>271</v>
      </c>
      <c r="B272" s="6" t="s">
        <v>114</v>
      </c>
      <c r="C272" s="6" t="s">
        <v>115</v>
      </c>
      <c r="D272" s="5">
        <v>26</v>
      </c>
      <c r="E272" s="5" t="s">
        <v>21</v>
      </c>
      <c r="F272" s="5" t="s">
        <v>15</v>
      </c>
      <c r="G272" s="5">
        <v>3500</v>
      </c>
      <c r="H272" s="5">
        <v>53000</v>
      </c>
      <c r="I272" s="5" t="s">
        <v>16</v>
      </c>
      <c r="J272" s="5">
        <v>0</v>
      </c>
      <c r="K272" s="5">
        <v>680</v>
      </c>
      <c r="L272" s="5" t="s">
        <v>17</v>
      </c>
      <c r="M272" s="5" t="s">
        <v>81</v>
      </c>
      <c r="N272" s="5" t="s">
        <v>25</v>
      </c>
      <c r="O272" s="4">
        <v>10</v>
      </c>
      <c r="P272">
        <f>_xlfn.RANK.EQ('Easy(11)'!K95,'Easy(11)'!$K$3:$K$351)</f>
        <v>26</v>
      </c>
    </row>
    <row r="273" spans="1:16" x14ac:dyDescent="0.3">
      <c r="A273" s="4">
        <f t="shared" si="6"/>
        <v>272</v>
      </c>
      <c r="B273" s="6" t="s">
        <v>123</v>
      </c>
      <c r="C273" s="6" t="s">
        <v>78</v>
      </c>
      <c r="D273" s="5">
        <v>27</v>
      </c>
      <c r="E273" s="5" t="s">
        <v>21</v>
      </c>
      <c r="F273" s="5" t="s">
        <v>15</v>
      </c>
      <c r="G273" s="5">
        <v>4000</v>
      </c>
      <c r="H273" s="5">
        <v>50000</v>
      </c>
      <c r="I273" s="5" t="s">
        <v>16</v>
      </c>
      <c r="J273" s="5">
        <v>0</v>
      </c>
      <c r="K273" s="5">
        <v>680</v>
      </c>
      <c r="L273" s="5" t="s">
        <v>28</v>
      </c>
      <c r="M273" s="5" t="s">
        <v>80</v>
      </c>
      <c r="N273" s="5" t="s">
        <v>25</v>
      </c>
      <c r="O273" s="4">
        <v>15</v>
      </c>
      <c r="P273">
        <f>_xlfn.RANK.EQ('Easy(11)'!K101,'Easy(11)'!$K$3:$K$351)</f>
        <v>95</v>
      </c>
    </row>
    <row r="274" spans="1:16" x14ac:dyDescent="0.3">
      <c r="A274" s="4">
        <f t="shared" si="6"/>
        <v>273</v>
      </c>
      <c r="B274" s="6" t="s">
        <v>130</v>
      </c>
      <c r="C274" s="6" t="s">
        <v>53</v>
      </c>
      <c r="D274" s="5">
        <v>50</v>
      </c>
      <c r="E274" s="5" t="s">
        <v>14</v>
      </c>
      <c r="F274" s="5" t="s">
        <v>22</v>
      </c>
      <c r="G274" s="5">
        <v>3000</v>
      </c>
      <c r="H274" s="5">
        <v>47000</v>
      </c>
      <c r="I274" s="5" t="s">
        <v>23</v>
      </c>
      <c r="J274" s="5">
        <v>8000</v>
      </c>
      <c r="K274" s="5">
        <v>680</v>
      </c>
      <c r="L274" s="5" t="s">
        <v>24</v>
      </c>
      <c r="M274" s="5" t="s">
        <v>82</v>
      </c>
      <c r="N274" s="5" t="s">
        <v>18</v>
      </c>
      <c r="O274" s="4">
        <v>13</v>
      </c>
      <c r="P274">
        <f>_xlfn.RANK.EQ('Easy(11)'!K108,'Easy(11)'!$K$3:$K$351)</f>
        <v>95</v>
      </c>
    </row>
    <row r="275" spans="1:16" x14ac:dyDescent="0.3">
      <c r="A275" s="4">
        <f t="shared" si="6"/>
        <v>274</v>
      </c>
      <c r="B275" s="6" t="s">
        <v>140</v>
      </c>
      <c r="C275" s="6" t="s">
        <v>65</v>
      </c>
      <c r="D275" s="5">
        <v>45</v>
      </c>
      <c r="E275" s="5" t="s">
        <v>14</v>
      </c>
      <c r="F275" s="5" t="s">
        <v>15</v>
      </c>
      <c r="G275" s="5">
        <v>7000</v>
      </c>
      <c r="H275" s="5">
        <v>74000</v>
      </c>
      <c r="I275" s="5" t="s">
        <v>23</v>
      </c>
      <c r="J275" s="5">
        <v>15000</v>
      </c>
      <c r="K275" s="5">
        <v>680</v>
      </c>
      <c r="L275" s="5" t="s">
        <v>24</v>
      </c>
      <c r="M275" s="5" t="s">
        <v>80</v>
      </c>
      <c r="N275" s="5" t="s">
        <v>18</v>
      </c>
      <c r="O275" s="4">
        <v>7</v>
      </c>
      <c r="P275">
        <f>_xlfn.RANK.EQ('Easy(11)'!K116,'Easy(11)'!$K$3:$K$351)</f>
        <v>95</v>
      </c>
    </row>
    <row r="276" spans="1:16" x14ac:dyDescent="0.3">
      <c r="A276" s="4">
        <f t="shared" si="6"/>
        <v>275</v>
      </c>
      <c r="B276" s="6" t="s">
        <v>143</v>
      </c>
      <c r="C276" s="6" t="s">
        <v>144</v>
      </c>
      <c r="D276" s="5">
        <v>31</v>
      </c>
      <c r="E276" s="5" t="s">
        <v>21</v>
      </c>
      <c r="F276" s="5" t="s">
        <v>15</v>
      </c>
      <c r="G276" s="5">
        <v>3500</v>
      </c>
      <c r="H276" s="5">
        <v>62000</v>
      </c>
      <c r="I276" s="5" t="s">
        <v>16</v>
      </c>
      <c r="J276" s="5">
        <v>0</v>
      </c>
      <c r="K276" s="5">
        <v>680</v>
      </c>
      <c r="L276" s="5" t="s">
        <v>17</v>
      </c>
      <c r="M276" s="5" t="s">
        <v>82</v>
      </c>
      <c r="N276" s="5" t="s">
        <v>25</v>
      </c>
      <c r="O276" s="4">
        <v>15</v>
      </c>
      <c r="P276">
        <f>_xlfn.RANK.EQ('Easy(11)'!K119,'Easy(11)'!$K$3:$K$351)</f>
        <v>95</v>
      </c>
    </row>
    <row r="277" spans="1:16" x14ac:dyDescent="0.3">
      <c r="A277" s="4">
        <f t="shared" si="6"/>
        <v>276</v>
      </c>
      <c r="B277" s="6" t="s">
        <v>147</v>
      </c>
      <c r="C277" s="6" t="s">
        <v>132</v>
      </c>
      <c r="D277" s="5">
        <v>39</v>
      </c>
      <c r="E277" s="5" t="s">
        <v>21</v>
      </c>
      <c r="F277" s="5" t="s">
        <v>15</v>
      </c>
      <c r="G277" s="5">
        <v>4000</v>
      </c>
      <c r="H277" s="5">
        <v>65000</v>
      </c>
      <c r="I277" s="5" t="s">
        <v>16</v>
      </c>
      <c r="J277" s="5">
        <v>0</v>
      </c>
      <c r="K277" s="5">
        <v>680</v>
      </c>
      <c r="L277" s="5" t="s">
        <v>17</v>
      </c>
      <c r="M277" s="5" t="s">
        <v>82</v>
      </c>
      <c r="N277" s="5" t="s">
        <v>25</v>
      </c>
      <c r="O277" s="4">
        <v>10</v>
      </c>
      <c r="P277">
        <f>_xlfn.RANK.EQ('Easy(11)'!K123,'Easy(11)'!$K$3:$K$351)</f>
        <v>95</v>
      </c>
    </row>
    <row r="278" spans="1:16" x14ac:dyDescent="0.3">
      <c r="A278" s="4">
        <f t="shared" si="6"/>
        <v>277</v>
      </c>
      <c r="B278" s="6" t="s">
        <v>153</v>
      </c>
      <c r="C278" s="6" t="s">
        <v>154</v>
      </c>
      <c r="D278" s="5">
        <v>49</v>
      </c>
      <c r="E278" s="5" t="s">
        <v>21</v>
      </c>
      <c r="F278" s="5" t="s">
        <v>15</v>
      </c>
      <c r="G278" s="5">
        <v>7000</v>
      </c>
      <c r="H278" s="5">
        <v>71000</v>
      </c>
      <c r="I278" s="5" t="s">
        <v>16</v>
      </c>
      <c r="J278" s="5">
        <v>0</v>
      </c>
      <c r="K278" s="5">
        <v>680</v>
      </c>
      <c r="L278" s="5" t="s">
        <v>17</v>
      </c>
      <c r="M278" s="5" t="s">
        <v>81</v>
      </c>
      <c r="N278" s="5" t="s">
        <v>25</v>
      </c>
      <c r="O278" s="4">
        <v>7</v>
      </c>
      <c r="P278">
        <f>_xlfn.RANK.EQ('Easy(11)'!K127,'Easy(11)'!$K$3:$K$351)</f>
        <v>95</v>
      </c>
    </row>
    <row r="279" spans="1:16" x14ac:dyDescent="0.3">
      <c r="A279" s="4">
        <f t="shared" si="6"/>
        <v>278</v>
      </c>
      <c r="B279" s="6" t="s">
        <v>163</v>
      </c>
      <c r="C279" s="6" t="s">
        <v>164</v>
      </c>
      <c r="D279" s="5">
        <v>28</v>
      </c>
      <c r="E279" s="5" t="s">
        <v>14</v>
      </c>
      <c r="F279" s="5" t="s">
        <v>22</v>
      </c>
      <c r="G279" s="5">
        <v>2000</v>
      </c>
      <c r="H279" s="5">
        <v>47000</v>
      </c>
      <c r="I279" s="5" t="s">
        <v>23</v>
      </c>
      <c r="J279" s="5">
        <v>5000</v>
      </c>
      <c r="K279" s="5">
        <v>680</v>
      </c>
      <c r="L279" s="5" t="s">
        <v>24</v>
      </c>
      <c r="M279" s="5" t="s">
        <v>80</v>
      </c>
      <c r="N279" s="5" t="s">
        <v>18</v>
      </c>
      <c r="O279" s="4" t="s">
        <v>303</v>
      </c>
      <c r="P279">
        <f>_xlfn.RANK.EQ('Easy(11)'!K132,'Easy(11)'!$K$3:$K$351)</f>
        <v>95</v>
      </c>
    </row>
    <row r="280" spans="1:16" x14ac:dyDescent="0.3">
      <c r="A280" s="4">
        <f t="shared" si="6"/>
        <v>279</v>
      </c>
      <c r="B280" s="6" t="s">
        <v>171</v>
      </c>
      <c r="C280" s="6" t="s">
        <v>172</v>
      </c>
      <c r="D280" s="5">
        <v>27</v>
      </c>
      <c r="E280" s="5" t="s">
        <v>14</v>
      </c>
      <c r="F280" s="5" t="s">
        <v>22</v>
      </c>
      <c r="G280" s="5">
        <v>2500</v>
      </c>
      <c r="H280" s="5">
        <v>49000</v>
      </c>
      <c r="I280" s="5" t="s">
        <v>23</v>
      </c>
      <c r="J280" s="5">
        <v>7000</v>
      </c>
      <c r="K280" s="5">
        <v>680</v>
      </c>
      <c r="L280" s="5" t="s">
        <v>24</v>
      </c>
      <c r="M280" s="5" t="s">
        <v>82</v>
      </c>
      <c r="N280" s="5" t="s">
        <v>18</v>
      </c>
      <c r="O280" s="4">
        <v>3</v>
      </c>
      <c r="P280">
        <f>_xlfn.RANK.EQ('Easy(11)'!K136,'Easy(11)'!$K$3:$K$351)</f>
        <v>95</v>
      </c>
    </row>
    <row r="281" spans="1:16" x14ac:dyDescent="0.3">
      <c r="A281" s="4">
        <f t="shared" si="6"/>
        <v>280</v>
      </c>
      <c r="B281" s="6" t="s">
        <v>177</v>
      </c>
      <c r="C281" s="6" t="s">
        <v>178</v>
      </c>
      <c r="D281" s="5">
        <v>29</v>
      </c>
      <c r="E281" s="5" t="s">
        <v>21</v>
      </c>
      <c r="F281" s="5" t="s">
        <v>15</v>
      </c>
      <c r="G281" s="5">
        <v>2500</v>
      </c>
      <c r="H281" s="5">
        <v>47000</v>
      </c>
      <c r="I281" s="5" t="s">
        <v>16</v>
      </c>
      <c r="J281" s="5">
        <v>0</v>
      </c>
      <c r="K281" s="5">
        <v>680</v>
      </c>
      <c r="L281" s="5" t="s">
        <v>17</v>
      </c>
      <c r="M281" s="5" t="s">
        <v>80</v>
      </c>
      <c r="N281" s="5" t="s">
        <v>25</v>
      </c>
      <c r="O281" s="4">
        <v>11</v>
      </c>
      <c r="P281">
        <f>_xlfn.RANK.EQ('Easy(11)'!K139,'Easy(11)'!$K$3:$K$351)</f>
        <v>95</v>
      </c>
    </row>
    <row r="282" spans="1:16" x14ac:dyDescent="0.3">
      <c r="A282" s="4">
        <f t="shared" si="6"/>
        <v>281</v>
      </c>
      <c r="B282" s="6" t="s">
        <v>185</v>
      </c>
      <c r="C282" s="6" t="s">
        <v>186</v>
      </c>
      <c r="D282" s="5">
        <v>48</v>
      </c>
      <c r="E282" s="5" t="s">
        <v>21</v>
      </c>
      <c r="F282" s="5" t="s">
        <v>15</v>
      </c>
      <c r="G282" s="5">
        <v>8000</v>
      </c>
      <c r="H282" s="5">
        <v>74000</v>
      </c>
      <c r="I282" s="5" t="s">
        <v>16</v>
      </c>
      <c r="J282" s="5">
        <v>0</v>
      </c>
      <c r="K282" s="5">
        <v>680</v>
      </c>
      <c r="L282" s="5" t="s">
        <v>17</v>
      </c>
      <c r="M282" s="5" t="s">
        <v>81</v>
      </c>
      <c r="N282" s="5" t="s">
        <v>25</v>
      </c>
      <c r="O282" s="4">
        <v>5</v>
      </c>
      <c r="P282">
        <f>_xlfn.RANK.EQ('Easy(11)'!K143,'Easy(11)'!$K$3:$K$351)</f>
        <v>95</v>
      </c>
    </row>
    <row r="283" spans="1:16" x14ac:dyDescent="0.3">
      <c r="A283" s="4">
        <f t="shared" si="6"/>
        <v>282</v>
      </c>
      <c r="B283" s="6" t="s">
        <v>192</v>
      </c>
      <c r="C283" s="6" t="s">
        <v>193</v>
      </c>
      <c r="D283" s="5">
        <v>34</v>
      </c>
      <c r="E283" s="5" t="s">
        <v>21</v>
      </c>
      <c r="F283" s="5" t="s">
        <v>15</v>
      </c>
      <c r="G283" s="5">
        <v>3000</v>
      </c>
      <c r="H283" s="5">
        <v>48000</v>
      </c>
      <c r="I283" s="5" t="s">
        <v>16</v>
      </c>
      <c r="J283" s="5">
        <v>0</v>
      </c>
      <c r="K283" s="5">
        <v>680</v>
      </c>
      <c r="L283" s="5" t="s">
        <v>17</v>
      </c>
      <c r="M283" s="5" t="s">
        <v>82</v>
      </c>
      <c r="N283" s="5" t="s">
        <v>25</v>
      </c>
      <c r="O283" s="4">
        <v>14</v>
      </c>
      <c r="P283">
        <f>_xlfn.RANK.EQ('Easy(11)'!K147,'Easy(11)'!$K$3:$K$351)</f>
        <v>95</v>
      </c>
    </row>
    <row r="284" spans="1:16" x14ac:dyDescent="0.3">
      <c r="A284" s="4">
        <f t="shared" si="6"/>
        <v>283</v>
      </c>
      <c r="B284" s="6" t="s">
        <v>200</v>
      </c>
      <c r="C284" s="6" t="s">
        <v>38</v>
      </c>
      <c r="D284" s="5">
        <v>31</v>
      </c>
      <c r="E284" s="5" t="s">
        <v>21</v>
      </c>
      <c r="F284" s="5" t="s">
        <v>15</v>
      </c>
      <c r="G284" s="5">
        <v>1500</v>
      </c>
      <c r="H284" s="5">
        <v>51000</v>
      </c>
      <c r="I284" s="5" t="s">
        <v>16</v>
      </c>
      <c r="J284" s="5">
        <v>0</v>
      </c>
      <c r="K284" s="5">
        <v>680</v>
      </c>
      <c r="L284" s="5" t="s">
        <v>17</v>
      </c>
      <c r="M284" s="5" t="s">
        <v>80</v>
      </c>
      <c r="N284" s="5" t="s">
        <v>25</v>
      </c>
      <c r="O284" s="4">
        <v>4</v>
      </c>
      <c r="P284">
        <f>_xlfn.RANK.EQ('Easy(11)'!K151,'Easy(11)'!$K$3:$K$351)</f>
        <v>147</v>
      </c>
    </row>
    <row r="285" spans="1:16" x14ac:dyDescent="0.3">
      <c r="A285" s="4">
        <f t="shared" si="6"/>
        <v>284</v>
      </c>
      <c r="B285" s="6" t="s">
        <v>210</v>
      </c>
      <c r="C285" s="6" t="s">
        <v>211</v>
      </c>
      <c r="D285" s="5">
        <v>31</v>
      </c>
      <c r="E285" s="5" t="s">
        <v>21</v>
      </c>
      <c r="F285" s="5" t="s">
        <v>15</v>
      </c>
      <c r="G285" s="5">
        <v>5000</v>
      </c>
      <c r="H285" s="5">
        <v>56000</v>
      </c>
      <c r="I285" s="5" t="s">
        <v>16</v>
      </c>
      <c r="J285" s="5">
        <v>0</v>
      </c>
      <c r="K285" s="5">
        <v>680</v>
      </c>
      <c r="L285" s="5" t="s">
        <v>28</v>
      </c>
      <c r="M285" s="5" t="s">
        <v>82</v>
      </c>
      <c r="N285" s="5" t="s">
        <v>25</v>
      </c>
      <c r="O285" s="4">
        <v>10</v>
      </c>
      <c r="P285">
        <f>_xlfn.RANK.EQ('Easy(11)'!K157,'Easy(11)'!$K$3:$K$351)</f>
        <v>147</v>
      </c>
    </row>
    <row r="286" spans="1:16" x14ac:dyDescent="0.3">
      <c r="A286" s="4">
        <f t="shared" si="6"/>
        <v>285</v>
      </c>
      <c r="B286" s="6" t="s">
        <v>222</v>
      </c>
      <c r="C286" s="6" t="s">
        <v>223</v>
      </c>
      <c r="D286" s="5">
        <v>29</v>
      </c>
      <c r="E286" s="5" t="s">
        <v>21</v>
      </c>
      <c r="F286" s="5" t="s">
        <v>22</v>
      </c>
      <c r="G286" s="5">
        <v>8000</v>
      </c>
      <c r="H286" s="5">
        <v>62000</v>
      </c>
      <c r="I286" s="5" t="s">
        <v>23</v>
      </c>
      <c r="J286" s="5">
        <v>15000</v>
      </c>
      <c r="K286" s="5">
        <v>680</v>
      </c>
      <c r="L286" s="5" t="s">
        <v>24</v>
      </c>
      <c r="M286" s="5" t="s">
        <v>81</v>
      </c>
      <c r="N286" s="5" t="s">
        <v>25</v>
      </c>
      <c r="O286" s="4" t="s">
        <v>303</v>
      </c>
      <c r="P286">
        <f>_xlfn.RANK.EQ('Easy(11)'!K164,'Easy(11)'!$K$3:$K$351)</f>
        <v>147</v>
      </c>
    </row>
    <row r="287" spans="1:16" x14ac:dyDescent="0.3">
      <c r="A287" s="4">
        <f t="shared" si="6"/>
        <v>286</v>
      </c>
      <c r="B287" s="6" t="s">
        <v>62</v>
      </c>
      <c r="C287" s="6" t="s">
        <v>62</v>
      </c>
      <c r="D287" s="5">
        <v>26</v>
      </c>
      <c r="E287" s="5" t="s">
        <v>21</v>
      </c>
      <c r="F287" s="5" t="s">
        <v>15</v>
      </c>
      <c r="G287" s="5">
        <v>3500</v>
      </c>
      <c r="H287" s="5">
        <v>53000</v>
      </c>
      <c r="I287" s="5" t="s">
        <v>16</v>
      </c>
      <c r="J287" s="5">
        <v>0</v>
      </c>
      <c r="K287" s="5">
        <v>680</v>
      </c>
      <c r="L287" s="5" t="s">
        <v>17</v>
      </c>
      <c r="M287" s="5" t="s">
        <v>81</v>
      </c>
      <c r="N287" s="5" t="s">
        <v>25</v>
      </c>
      <c r="O287" s="4">
        <v>7</v>
      </c>
      <c r="P287">
        <f>_xlfn.RANK.EQ('Easy(11)'!K175,'Easy(11)'!$K$3:$K$351)</f>
        <v>147</v>
      </c>
    </row>
    <row r="288" spans="1:16" x14ac:dyDescent="0.3">
      <c r="A288" s="4">
        <f t="shared" si="6"/>
        <v>287</v>
      </c>
      <c r="B288" s="6" t="s">
        <v>253</v>
      </c>
      <c r="C288" s="6" t="s">
        <v>254</v>
      </c>
      <c r="D288" s="5">
        <v>27</v>
      </c>
      <c r="E288" s="5" t="s">
        <v>21</v>
      </c>
      <c r="F288" s="5" t="s">
        <v>15</v>
      </c>
      <c r="G288" s="5">
        <v>4000</v>
      </c>
      <c r="H288" s="5">
        <v>50000</v>
      </c>
      <c r="I288" s="5" t="s">
        <v>16</v>
      </c>
      <c r="J288" s="5">
        <v>0</v>
      </c>
      <c r="K288" s="5">
        <v>680</v>
      </c>
      <c r="L288" s="5" t="s">
        <v>28</v>
      </c>
      <c r="M288" s="5" t="s">
        <v>80</v>
      </c>
      <c r="N288" s="5" t="s">
        <v>25</v>
      </c>
      <c r="O288" s="4">
        <v>15</v>
      </c>
      <c r="P288">
        <f>_xlfn.RANK.EQ('Easy(11)'!K181,'Easy(11)'!$K$3:$K$351)</f>
        <v>147</v>
      </c>
    </row>
    <row r="289" spans="1:16" x14ac:dyDescent="0.3">
      <c r="A289" s="4">
        <f t="shared" si="6"/>
        <v>288</v>
      </c>
      <c r="B289" s="6" t="s">
        <v>262</v>
      </c>
      <c r="C289" s="6" t="s">
        <v>263</v>
      </c>
      <c r="D289" s="5">
        <v>50</v>
      </c>
      <c r="E289" s="5" t="s">
        <v>14</v>
      </c>
      <c r="F289" s="5" t="s">
        <v>22</v>
      </c>
      <c r="G289" s="5">
        <v>3000</v>
      </c>
      <c r="H289" s="5">
        <v>47000</v>
      </c>
      <c r="I289" s="5" t="s">
        <v>23</v>
      </c>
      <c r="J289" s="5">
        <v>8000</v>
      </c>
      <c r="K289" s="5">
        <v>680</v>
      </c>
      <c r="L289" s="5" t="s">
        <v>24</v>
      </c>
      <c r="M289" s="5" t="s">
        <v>82</v>
      </c>
      <c r="N289" s="5" t="s">
        <v>18</v>
      </c>
      <c r="O289" s="4">
        <v>13</v>
      </c>
      <c r="P289">
        <f>_xlfn.RANK.EQ('Easy(11)'!K188,'Easy(11)'!$K$3:$K$351)</f>
        <v>147</v>
      </c>
    </row>
    <row r="290" spans="1:16" x14ac:dyDescent="0.3">
      <c r="A290" s="4">
        <f t="shared" si="6"/>
        <v>289</v>
      </c>
      <c r="B290" s="6" t="s">
        <v>123</v>
      </c>
      <c r="C290" s="6" t="s">
        <v>49</v>
      </c>
      <c r="D290" s="5">
        <v>45</v>
      </c>
      <c r="E290" s="5" t="s">
        <v>14</v>
      </c>
      <c r="F290" s="5" t="s">
        <v>15</v>
      </c>
      <c r="G290" s="5">
        <v>7000</v>
      </c>
      <c r="H290" s="5">
        <v>74000</v>
      </c>
      <c r="I290" s="5" t="s">
        <v>23</v>
      </c>
      <c r="J290" s="5">
        <v>15000</v>
      </c>
      <c r="K290" s="5">
        <v>680</v>
      </c>
      <c r="L290" s="5" t="s">
        <v>24</v>
      </c>
      <c r="M290" s="5" t="s">
        <v>80</v>
      </c>
      <c r="N290" s="5" t="s">
        <v>18</v>
      </c>
      <c r="O290" s="4">
        <v>12</v>
      </c>
      <c r="P290">
        <f>_xlfn.RANK.EQ('Easy(11)'!K196,'Easy(11)'!$K$3:$K$351)</f>
        <v>194</v>
      </c>
    </row>
    <row r="291" spans="1:16" x14ac:dyDescent="0.3">
      <c r="A291" s="4">
        <f t="shared" si="6"/>
        <v>290</v>
      </c>
      <c r="B291" s="6" t="s">
        <v>194</v>
      </c>
      <c r="C291" s="6" t="s">
        <v>178</v>
      </c>
      <c r="D291" s="5">
        <v>31</v>
      </c>
      <c r="E291" s="5" t="s">
        <v>21</v>
      </c>
      <c r="F291" s="5" t="s">
        <v>15</v>
      </c>
      <c r="G291" s="5">
        <v>3500</v>
      </c>
      <c r="H291" s="5">
        <v>62000</v>
      </c>
      <c r="I291" s="5" t="s">
        <v>16</v>
      </c>
      <c r="J291" s="5">
        <v>0</v>
      </c>
      <c r="K291" s="5">
        <v>680</v>
      </c>
      <c r="L291" s="5" t="s">
        <v>17</v>
      </c>
      <c r="M291" s="5" t="s">
        <v>82</v>
      </c>
      <c r="N291" s="5" t="s">
        <v>25</v>
      </c>
      <c r="O291" s="4">
        <v>5</v>
      </c>
      <c r="P291">
        <f>_xlfn.RANK.EQ('Easy(11)'!K199,'Easy(11)'!$K$3:$K$351)</f>
        <v>194</v>
      </c>
    </row>
    <row r="292" spans="1:16" x14ac:dyDescent="0.3">
      <c r="A292" s="4">
        <f t="shared" si="6"/>
        <v>291</v>
      </c>
      <c r="B292" s="6" t="s">
        <v>276</v>
      </c>
      <c r="C292" s="6" t="s">
        <v>166</v>
      </c>
      <c r="D292" s="5">
        <v>39</v>
      </c>
      <c r="E292" s="5" t="s">
        <v>21</v>
      </c>
      <c r="F292" s="5" t="s">
        <v>15</v>
      </c>
      <c r="G292" s="5">
        <v>4000</v>
      </c>
      <c r="H292" s="5">
        <v>65000</v>
      </c>
      <c r="I292" s="5" t="s">
        <v>16</v>
      </c>
      <c r="J292" s="5">
        <v>0</v>
      </c>
      <c r="K292" s="5">
        <v>680</v>
      </c>
      <c r="L292" s="5" t="s">
        <v>17</v>
      </c>
      <c r="M292" s="5" t="s">
        <v>82</v>
      </c>
      <c r="N292" s="5" t="s">
        <v>25</v>
      </c>
      <c r="O292" s="4">
        <v>6</v>
      </c>
      <c r="P292">
        <f>_xlfn.RANK.EQ('Easy(11)'!K203,'Easy(11)'!$K$3:$K$351)</f>
        <v>194</v>
      </c>
    </row>
    <row r="293" spans="1:16" x14ac:dyDescent="0.3">
      <c r="A293" s="4">
        <f t="shared" si="6"/>
        <v>292</v>
      </c>
      <c r="B293" s="6" t="s">
        <v>278</v>
      </c>
      <c r="C293" s="6" t="s">
        <v>182</v>
      </c>
      <c r="D293" s="5">
        <v>49</v>
      </c>
      <c r="E293" s="5" t="s">
        <v>21</v>
      </c>
      <c r="F293" s="5" t="s">
        <v>15</v>
      </c>
      <c r="G293" s="5">
        <v>7000</v>
      </c>
      <c r="H293" s="5">
        <v>71000</v>
      </c>
      <c r="I293" s="5" t="s">
        <v>16</v>
      </c>
      <c r="J293" s="5">
        <v>0</v>
      </c>
      <c r="K293" s="5">
        <v>680</v>
      </c>
      <c r="L293" s="5" t="s">
        <v>17</v>
      </c>
      <c r="M293" s="5" t="s">
        <v>81</v>
      </c>
      <c r="N293" s="5" t="s">
        <v>25</v>
      </c>
      <c r="O293" s="4">
        <v>6</v>
      </c>
      <c r="P293">
        <f>_xlfn.RANK.EQ('Easy(11)'!K207,'Easy(11)'!$K$3:$K$351)</f>
        <v>194</v>
      </c>
    </row>
    <row r="294" spans="1:16" x14ac:dyDescent="0.3">
      <c r="A294" s="4">
        <f t="shared" si="6"/>
        <v>293</v>
      </c>
      <c r="B294" s="6" t="s">
        <v>280</v>
      </c>
      <c r="C294" s="6" t="s">
        <v>138</v>
      </c>
      <c r="D294" s="5">
        <v>28</v>
      </c>
      <c r="E294" s="5" t="s">
        <v>14</v>
      </c>
      <c r="F294" s="5" t="s">
        <v>22</v>
      </c>
      <c r="G294" s="5">
        <v>2000</v>
      </c>
      <c r="H294" s="5">
        <v>47000</v>
      </c>
      <c r="I294" s="5" t="s">
        <v>23</v>
      </c>
      <c r="J294" s="5">
        <v>5000</v>
      </c>
      <c r="K294" s="5">
        <v>680</v>
      </c>
      <c r="L294" s="5" t="s">
        <v>24</v>
      </c>
      <c r="M294" s="5" t="s">
        <v>80</v>
      </c>
      <c r="N294" s="5" t="s">
        <v>18</v>
      </c>
      <c r="O294" s="4">
        <v>8</v>
      </c>
      <c r="P294">
        <f>_xlfn.RANK.EQ('Easy(11)'!K212,'Easy(11)'!$K$3:$K$351)</f>
        <v>194</v>
      </c>
    </row>
    <row r="295" spans="1:16" x14ac:dyDescent="0.3">
      <c r="A295" s="4">
        <f t="shared" si="6"/>
        <v>294</v>
      </c>
      <c r="B295" s="6" t="s">
        <v>257</v>
      </c>
      <c r="C295" s="6" t="s">
        <v>238</v>
      </c>
      <c r="D295" s="5">
        <v>27</v>
      </c>
      <c r="E295" s="5" t="s">
        <v>14</v>
      </c>
      <c r="F295" s="5" t="s">
        <v>22</v>
      </c>
      <c r="G295" s="5">
        <v>2500</v>
      </c>
      <c r="H295" s="5">
        <v>49000</v>
      </c>
      <c r="I295" s="5" t="s">
        <v>23</v>
      </c>
      <c r="J295" s="5">
        <v>7000</v>
      </c>
      <c r="K295" s="5">
        <v>680</v>
      </c>
      <c r="L295" s="5" t="s">
        <v>24</v>
      </c>
      <c r="M295" s="5" t="s">
        <v>82</v>
      </c>
      <c r="N295" s="5" t="s">
        <v>18</v>
      </c>
      <c r="O295" s="4">
        <v>4</v>
      </c>
      <c r="P295">
        <f>_xlfn.RANK.EQ('Easy(11)'!K216,'Easy(11)'!$K$3:$K$351)</f>
        <v>194</v>
      </c>
    </row>
    <row r="296" spans="1:16" x14ac:dyDescent="0.3">
      <c r="A296" s="4">
        <f t="shared" si="6"/>
        <v>295</v>
      </c>
      <c r="B296" s="6" t="s">
        <v>220</v>
      </c>
      <c r="C296" s="6" t="s">
        <v>166</v>
      </c>
      <c r="D296" s="5">
        <v>29</v>
      </c>
      <c r="E296" s="5" t="s">
        <v>21</v>
      </c>
      <c r="F296" s="5" t="s">
        <v>15</v>
      </c>
      <c r="G296" s="5">
        <v>2500</v>
      </c>
      <c r="H296" s="5">
        <v>47000</v>
      </c>
      <c r="I296" s="5" t="s">
        <v>16</v>
      </c>
      <c r="J296" s="5">
        <v>0</v>
      </c>
      <c r="K296" s="5">
        <v>680</v>
      </c>
      <c r="L296" s="5" t="s">
        <v>17</v>
      </c>
      <c r="M296" s="5" t="s">
        <v>80</v>
      </c>
      <c r="N296" s="5" t="s">
        <v>25</v>
      </c>
      <c r="O296" s="4">
        <v>10</v>
      </c>
      <c r="P296">
        <f>_xlfn.RANK.EQ('Easy(11)'!K219,'Easy(11)'!$K$3:$K$351)</f>
        <v>194</v>
      </c>
    </row>
    <row r="297" spans="1:16" x14ac:dyDescent="0.3">
      <c r="A297" s="4">
        <f t="shared" si="6"/>
        <v>296</v>
      </c>
      <c r="B297" s="6" t="s">
        <v>284</v>
      </c>
      <c r="C297" s="6" t="s">
        <v>63</v>
      </c>
      <c r="D297" s="5">
        <v>48</v>
      </c>
      <c r="E297" s="5" t="s">
        <v>21</v>
      </c>
      <c r="F297" s="5" t="s">
        <v>15</v>
      </c>
      <c r="G297" s="5">
        <v>8000</v>
      </c>
      <c r="H297" s="5">
        <v>74000</v>
      </c>
      <c r="I297" s="5" t="s">
        <v>16</v>
      </c>
      <c r="J297" s="5">
        <v>0</v>
      </c>
      <c r="K297" s="5">
        <v>680</v>
      </c>
      <c r="L297" s="5" t="s">
        <v>17</v>
      </c>
      <c r="M297" s="5" t="s">
        <v>81</v>
      </c>
      <c r="N297" s="5" t="s">
        <v>25</v>
      </c>
      <c r="O297" s="4">
        <v>15</v>
      </c>
      <c r="P297">
        <f>_xlfn.RANK.EQ('Easy(11)'!K223,'Easy(11)'!$K$3:$K$351)</f>
        <v>194</v>
      </c>
    </row>
    <row r="298" spans="1:16" x14ac:dyDescent="0.3">
      <c r="A298" s="4">
        <f t="shared" si="6"/>
        <v>297</v>
      </c>
      <c r="B298" s="6" t="s">
        <v>287</v>
      </c>
      <c r="C298" s="6" t="s">
        <v>238</v>
      </c>
      <c r="D298" s="5">
        <v>34</v>
      </c>
      <c r="E298" s="5" t="s">
        <v>21</v>
      </c>
      <c r="F298" s="5" t="s">
        <v>15</v>
      </c>
      <c r="G298" s="5">
        <v>3000</v>
      </c>
      <c r="H298" s="5">
        <v>48000</v>
      </c>
      <c r="I298" s="5" t="s">
        <v>16</v>
      </c>
      <c r="J298" s="5">
        <v>0</v>
      </c>
      <c r="K298" s="5">
        <v>680</v>
      </c>
      <c r="L298" s="5" t="s">
        <v>17</v>
      </c>
      <c r="M298" s="5" t="s">
        <v>82</v>
      </c>
      <c r="N298" s="5" t="s">
        <v>25</v>
      </c>
      <c r="O298" s="4">
        <v>14</v>
      </c>
      <c r="P298">
        <f>_xlfn.RANK.EQ('Easy(11)'!K227,'Easy(11)'!$K$3:$K$351)</f>
        <v>194</v>
      </c>
    </row>
    <row r="299" spans="1:16" x14ac:dyDescent="0.3">
      <c r="A299" s="4">
        <f t="shared" si="6"/>
        <v>298</v>
      </c>
      <c r="B299" s="6" t="s">
        <v>290</v>
      </c>
      <c r="C299" s="6" t="s">
        <v>180</v>
      </c>
      <c r="D299" s="5">
        <v>31</v>
      </c>
      <c r="E299" s="5" t="s">
        <v>21</v>
      </c>
      <c r="F299" s="5" t="s">
        <v>15</v>
      </c>
      <c r="G299" s="5">
        <v>1500</v>
      </c>
      <c r="H299" s="5">
        <v>51000</v>
      </c>
      <c r="I299" s="5" t="s">
        <v>16</v>
      </c>
      <c r="J299" s="5">
        <v>0</v>
      </c>
      <c r="K299" s="5">
        <v>680</v>
      </c>
      <c r="L299" s="5" t="s">
        <v>17</v>
      </c>
      <c r="M299" s="5" t="s">
        <v>80</v>
      </c>
      <c r="N299" s="5" t="s">
        <v>25</v>
      </c>
      <c r="O299" s="4">
        <v>4</v>
      </c>
      <c r="P299">
        <f>_xlfn.RANK.EQ('Easy(11)'!K231,'Easy(11)'!$K$3:$K$351)</f>
        <v>194</v>
      </c>
    </row>
    <row r="300" spans="1:16" x14ac:dyDescent="0.3">
      <c r="A300" s="4">
        <f t="shared" si="6"/>
        <v>299</v>
      </c>
      <c r="B300" s="6" t="s">
        <v>282</v>
      </c>
      <c r="C300" s="6" t="s">
        <v>154</v>
      </c>
      <c r="D300" s="5">
        <v>31</v>
      </c>
      <c r="E300" s="5" t="s">
        <v>21</v>
      </c>
      <c r="F300" s="5" t="s">
        <v>15</v>
      </c>
      <c r="G300" s="5">
        <v>5000</v>
      </c>
      <c r="H300" s="5">
        <v>56000</v>
      </c>
      <c r="I300" s="5" t="s">
        <v>16</v>
      </c>
      <c r="J300" s="5">
        <v>0</v>
      </c>
      <c r="K300" s="5">
        <v>680</v>
      </c>
      <c r="L300" s="5" t="s">
        <v>28</v>
      </c>
      <c r="M300" s="5" t="s">
        <v>82</v>
      </c>
      <c r="N300" s="5" t="s">
        <v>25</v>
      </c>
      <c r="O300" s="4">
        <v>7</v>
      </c>
      <c r="P300">
        <f>_xlfn.RANK.EQ('Easy(11)'!K237,'Easy(11)'!$K$3:$K$351)</f>
        <v>194</v>
      </c>
    </row>
    <row r="301" spans="1:16" x14ac:dyDescent="0.3">
      <c r="A301" s="4">
        <f t="shared" si="6"/>
        <v>300</v>
      </c>
      <c r="B301" s="6" t="s">
        <v>126</v>
      </c>
      <c r="C301" s="6" t="s">
        <v>166</v>
      </c>
      <c r="D301" s="5">
        <v>29</v>
      </c>
      <c r="E301" s="5" t="s">
        <v>21</v>
      </c>
      <c r="F301" s="5" t="s">
        <v>22</v>
      </c>
      <c r="G301" s="5">
        <v>8000</v>
      </c>
      <c r="H301" s="5">
        <v>62000</v>
      </c>
      <c r="I301" s="5" t="s">
        <v>23</v>
      </c>
      <c r="J301" s="5">
        <v>15000</v>
      </c>
      <c r="K301" s="5">
        <v>680</v>
      </c>
      <c r="L301" s="5" t="s">
        <v>24</v>
      </c>
      <c r="M301" s="5" t="s">
        <v>81</v>
      </c>
      <c r="N301" s="5" t="s">
        <v>25</v>
      </c>
      <c r="O301" s="4">
        <v>4</v>
      </c>
      <c r="P301">
        <f>_xlfn.RANK.EQ('Easy(11)'!K244,'Easy(11)'!$K$3:$K$351)</f>
        <v>194</v>
      </c>
    </row>
    <row r="302" spans="1:16" x14ac:dyDescent="0.3">
      <c r="A302" s="4">
        <f t="shared" si="6"/>
        <v>301</v>
      </c>
      <c r="B302" s="6" t="s">
        <v>147</v>
      </c>
      <c r="C302" s="6" t="s">
        <v>223</v>
      </c>
      <c r="D302" s="5">
        <v>26</v>
      </c>
      <c r="E302" s="5" t="s">
        <v>21</v>
      </c>
      <c r="F302" s="5" t="s">
        <v>15</v>
      </c>
      <c r="G302" s="5">
        <v>3500</v>
      </c>
      <c r="H302" s="5">
        <v>53000</v>
      </c>
      <c r="I302" s="5" t="s">
        <v>16</v>
      </c>
      <c r="J302" s="5">
        <v>0</v>
      </c>
      <c r="K302" s="5">
        <v>680</v>
      </c>
      <c r="L302" s="5" t="s">
        <v>17</v>
      </c>
      <c r="M302" s="5" t="s">
        <v>81</v>
      </c>
      <c r="N302" s="5" t="s">
        <v>25</v>
      </c>
      <c r="O302" s="4">
        <v>4</v>
      </c>
      <c r="P302">
        <f>_xlfn.RANK.EQ('Easy(11)'!K255,'Easy(11)'!$K$3:$K$351)</f>
        <v>194</v>
      </c>
    </row>
    <row r="303" spans="1:16" x14ac:dyDescent="0.3">
      <c r="A303" s="4">
        <f t="shared" si="6"/>
        <v>302</v>
      </c>
      <c r="B303" s="6" t="s">
        <v>123</v>
      </c>
      <c r="C303" s="6" t="s">
        <v>41</v>
      </c>
      <c r="D303" s="5">
        <v>27</v>
      </c>
      <c r="E303" s="5" t="s">
        <v>21</v>
      </c>
      <c r="F303" s="5" t="s">
        <v>15</v>
      </c>
      <c r="G303" s="5">
        <v>4000</v>
      </c>
      <c r="H303" s="5">
        <v>50000</v>
      </c>
      <c r="I303" s="5" t="s">
        <v>16</v>
      </c>
      <c r="J303" s="5">
        <v>0</v>
      </c>
      <c r="K303" s="5">
        <v>680</v>
      </c>
      <c r="L303" s="5" t="s">
        <v>28</v>
      </c>
      <c r="M303" s="5" t="s">
        <v>80</v>
      </c>
      <c r="N303" s="5" t="s">
        <v>25</v>
      </c>
      <c r="O303" s="4">
        <v>5</v>
      </c>
      <c r="P303">
        <f>_xlfn.RANK.EQ('Easy(11)'!K261,'Easy(11)'!$K$3:$K$351)</f>
        <v>254</v>
      </c>
    </row>
    <row r="304" spans="1:16" x14ac:dyDescent="0.3">
      <c r="A304" s="4">
        <f t="shared" ref="A304:A320" si="7">ROW()-1</f>
        <v>303</v>
      </c>
      <c r="B304" s="6" t="s">
        <v>101</v>
      </c>
      <c r="C304" s="6" t="s">
        <v>27</v>
      </c>
      <c r="D304" s="5">
        <v>50</v>
      </c>
      <c r="E304" s="5" t="s">
        <v>14</v>
      </c>
      <c r="F304" s="5" t="s">
        <v>22</v>
      </c>
      <c r="G304" s="5">
        <v>3000</v>
      </c>
      <c r="H304" s="5">
        <v>47000</v>
      </c>
      <c r="I304" s="5" t="s">
        <v>23</v>
      </c>
      <c r="J304" s="5">
        <v>8000</v>
      </c>
      <c r="K304" s="5">
        <v>680</v>
      </c>
      <c r="L304" s="5" t="s">
        <v>24</v>
      </c>
      <c r="M304" s="5" t="s">
        <v>82</v>
      </c>
      <c r="N304" s="5" t="s">
        <v>18</v>
      </c>
      <c r="O304" s="4">
        <v>4</v>
      </c>
      <c r="P304">
        <f>_xlfn.RANK.EQ('Easy(11)'!K268,'Easy(11)'!$K$3:$K$351)</f>
        <v>254</v>
      </c>
    </row>
    <row r="305" spans="1:16" x14ac:dyDescent="0.3">
      <c r="A305" s="4">
        <f t="shared" si="7"/>
        <v>304</v>
      </c>
      <c r="B305" s="6" t="s">
        <v>111</v>
      </c>
      <c r="C305" s="6" t="s">
        <v>39</v>
      </c>
      <c r="D305" s="5">
        <v>45</v>
      </c>
      <c r="E305" s="5" t="s">
        <v>14</v>
      </c>
      <c r="F305" s="5" t="s">
        <v>15</v>
      </c>
      <c r="G305" s="5">
        <v>7000</v>
      </c>
      <c r="H305" s="5">
        <v>74000</v>
      </c>
      <c r="I305" s="5" t="s">
        <v>23</v>
      </c>
      <c r="J305" s="5">
        <v>15000</v>
      </c>
      <c r="K305" s="5">
        <v>680</v>
      </c>
      <c r="L305" s="5" t="s">
        <v>24</v>
      </c>
      <c r="M305" s="5" t="s">
        <v>80</v>
      </c>
      <c r="N305" s="5" t="s">
        <v>18</v>
      </c>
      <c r="O305" s="4">
        <v>13</v>
      </c>
      <c r="P305">
        <f>_xlfn.RANK.EQ('Easy(11)'!K276,'Easy(11)'!$K$3:$K$351)</f>
        <v>254</v>
      </c>
    </row>
    <row r="306" spans="1:16" x14ac:dyDescent="0.3">
      <c r="A306" s="4">
        <f t="shared" si="7"/>
        <v>305</v>
      </c>
      <c r="B306" s="6" t="s">
        <v>114</v>
      </c>
      <c r="C306" s="6" t="s">
        <v>115</v>
      </c>
      <c r="D306" s="5">
        <v>31</v>
      </c>
      <c r="E306" s="5" t="s">
        <v>21</v>
      </c>
      <c r="F306" s="5" t="s">
        <v>15</v>
      </c>
      <c r="G306" s="5">
        <v>3500</v>
      </c>
      <c r="H306" s="5">
        <v>62000</v>
      </c>
      <c r="I306" s="5" t="s">
        <v>16</v>
      </c>
      <c r="J306" s="5">
        <v>0</v>
      </c>
      <c r="K306" s="5">
        <v>680</v>
      </c>
      <c r="L306" s="5" t="s">
        <v>17</v>
      </c>
      <c r="M306" s="5" t="s">
        <v>82</v>
      </c>
      <c r="N306" s="5" t="s">
        <v>25</v>
      </c>
      <c r="O306" s="4">
        <v>14</v>
      </c>
      <c r="P306">
        <f>_xlfn.RANK.EQ('Easy(11)'!K279,'Easy(11)'!$K$3:$K$351)</f>
        <v>254</v>
      </c>
    </row>
    <row r="307" spans="1:16" x14ac:dyDescent="0.3">
      <c r="A307" s="4">
        <f t="shared" si="7"/>
        <v>306</v>
      </c>
      <c r="B307" s="6" t="s">
        <v>43</v>
      </c>
      <c r="C307" s="6" t="s">
        <v>121</v>
      </c>
      <c r="D307" s="5">
        <v>39</v>
      </c>
      <c r="E307" s="5" t="s">
        <v>21</v>
      </c>
      <c r="F307" s="5" t="s">
        <v>15</v>
      </c>
      <c r="G307" s="5">
        <v>4000</v>
      </c>
      <c r="H307" s="5">
        <v>65000</v>
      </c>
      <c r="I307" s="5" t="s">
        <v>16</v>
      </c>
      <c r="J307" s="5">
        <v>0</v>
      </c>
      <c r="K307" s="5">
        <v>680</v>
      </c>
      <c r="L307" s="5" t="s">
        <v>17</v>
      </c>
      <c r="M307" s="5" t="s">
        <v>82</v>
      </c>
      <c r="N307" s="5" t="s">
        <v>25</v>
      </c>
      <c r="O307" s="4">
        <v>7</v>
      </c>
      <c r="P307">
        <f>_xlfn.RANK.EQ('Easy(11)'!K283,'Easy(11)'!$K$3:$K$351)</f>
        <v>254</v>
      </c>
    </row>
    <row r="308" spans="1:16" ht="28.8" x14ac:dyDescent="0.3">
      <c r="A308" s="4">
        <f t="shared" si="7"/>
        <v>307</v>
      </c>
      <c r="B308" s="6" t="s">
        <v>125</v>
      </c>
      <c r="C308" s="6" t="s">
        <v>37</v>
      </c>
      <c r="D308" s="5">
        <v>49</v>
      </c>
      <c r="E308" s="5" t="s">
        <v>21</v>
      </c>
      <c r="F308" s="5" t="s">
        <v>15</v>
      </c>
      <c r="G308" s="5">
        <v>7000</v>
      </c>
      <c r="H308" s="5">
        <v>71000</v>
      </c>
      <c r="I308" s="5" t="s">
        <v>16</v>
      </c>
      <c r="J308" s="5">
        <v>0</v>
      </c>
      <c r="K308" s="5">
        <v>680</v>
      </c>
      <c r="L308" s="5" t="s">
        <v>17</v>
      </c>
      <c r="M308" s="5" t="s">
        <v>81</v>
      </c>
      <c r="N308" s="5" t="s">
        <v>25</v>
      </c>
      <c r="O308" s="4">
        <v>15</v>
      </c>
      <c r="P308">
        <f>_xlfn.RANK.EQ('Easy(11)'!K287,'Easy(11)'!$K$3:$K$351)</f>
        <v>254</v>
      </c>
    </row>
    <row r="309" spans="1:16" x14ac:dyDescent="0.3">
      <c r="A309" s="4">
        <f t="shared" si="7"/>
        <v>308</v>
      </c>
      <c r="B309" s="6" t="s">
        <v>130</v>
      </c>
      <c r="C309" s="6" t="s">
        <v>53</v>
      </c>
      <c r="D309" s="5">
        <v>28</v>
      </c>
      <c r="E309" s="5" t="s">
        <v>14</v>
      </c>
      <c r="F309" s="5" t="s">
        <v>22</v>
      </c>
      <c r="G309" s="5">
        <v>2000</v>
      </c>
      <c r="H309" s="5">
        <v>47000</v>
      </c>
      <c r="I309" s="5" t="s">
        <v>23</v>
      </c>
      <c r="J309" s="5">
        <v>5000</v>
      </c>
      <c r="K309" s="5">
        <v>680</v>
      </c>
      <c r="L309" s="5" t="s">
        <v>24</v>
      </c>
      <c r="M309" s="5" t="s">
        <v>80</v>
      </c>
      <c r="N309" s="5" t="s">
        <v>18</v>
      </c>
      <c r="O309" s="4">
        <v>9</v>
      </c>
      <c r="P309">
        <f>_xlfn.RANK.EQ('Easy(11)'!K292,'Easy(11)'!$K$3:$K$351)</f>
        <v>254</v>
      </c>
    </row>
    <row r="310" spans="1:16" x14ac:dyDescent="0.3">
      <c r="A310" s="4">
        <f t="shared" si="7"/>
        <v>309</v>
      </c>
      <c r="B310" s="6" t="s">
        <v>135</v>
      </c>
      <c r="C310" s="6" t="s">
        <v>57</v>
      </c>
      <c r="D310" s="5">
        <v>27</v>
      </c>
      <c r="E310" s="5" t="s">
        <v>14</v>
      </c>
      <c r="F310" s="5" t="s">
        <v>22</v>
      </c>
      <c r="G310" s="5">
        <v>2500</v>
      </c>
      <c r="H310" s="5">
        <v>49000</v>
      </c>
      <c r="I310" s="5" t="s">
        <v>23</v>
      </c>
      <c r="J310" s="5">
        <v>7000</v>
      </c>
      <c r="K310" s="5">
        <v>680</v>
      </c>
      <c r="L310" s="5" t="s">
        <v>24</v>
      </c>
      <c r="M310" s="5" t="s">
        <v>82</v>
      </c>
      <c r="N310" s="5" t="s">
        <v>18</v>
      </c>
      <c r="O310" s="4">
        <v>11</v>
      </c>
      <c r="P310">
        <f>_xlfn.RANK.EQ('Easy(11)'!K296,'Easy(11)'!$K$3:$K$351)</f>
        <v>254</v>
      </c>
    </row>
    <row r="311" spans="1:16" x14ac:dyDescent="0.3">
      <c r="A311" s="4">
        <f t="shared" si="7"/>
        <v>310</v>
      </c>
      <c r="B311" s="6" t="s">
        <v>139</v>
      </c>
      <c r="C311" s="6" t="s">
        <v>63</v>
      </c>
      <c r="D311" s="5">
        <v>29</v>
      </c>
      <c r="E311" s="5" t="s">
        <v>21</v>
      </c>
      <c r="F311" s="5" t="s">
        <v>15</v>
      </c>
      <c r="G311" s="5">
        <v>2500</v>
      </c>
      <c r="H311" s="5">
        <v>47000</v>
      </c>
      <c r="I311" s="5" t="s">
        <v>16</v>
      </c>
      <c r="J311" s="5">
        <v>0</v>
      </c>
      <c r="K311" s="5">
        <v>680</v>
      </c>
      <c r="L311" s="5" t="s">
        <v>17</v>
      </c>
      <c r="M311" s="5" t="s">
        <v>80</v>
      </c>
      <c r="N311" s="5" t="s">
        <v>25</v>
      </c>
      <c r="O311" s="4">
        <v>7</v>
      </c>
      <c r="P311">
        <f>_xlfn.RANK.EQ('Easy(11)'!K299,'Easy(11)'!$K$3:$K$351)</f>
        <v>254</v>
      </c>
    </row>
    <row r="312" spans="1:16" x14ac:dyDescent="0.3">
      <c r="A312" s="4">
        <f t="shared" si="7"/>
        <v>311</v>
      </c>
      <c r="B312" s="6" t="s">
        <v>143</v>
      </c>
      <c r="C312" s="6" t="s">
        <v>144</v>
      </c>
      <c r="D312" s="5">
        <v>48</v>
      </c>
      <c r="E312" s="5" t="s">
        <v>21</v>
      </c>
      <c r="F312" s="5" t="s">
        <v>15</v>
      </c>
      <c r="G312" s="5">
        <v>8000</v>
      </c>
      <c r="H312" s="5">
        <v>74000</v>
      </c>
      <c r="I312" s="5" t="s">
        <v>16</v>
      </c>
      <c r="J312" s="5">
        <v>0</v>
      </c>
      <c r="K312" s="5">
        <v>680</v>
      </c>
      <c r="L312" s="5" t="s">
        <v>17</v>
      </c>
      <c r="M312" s="5" t="s">
        <v>81</v>
      </c>
      <c r="N312" s="5" t="s">
        <v>25</v>
      </c>
      <c r="O312" s="4">
        <v>13</v>
      </c>
      <c r="P312">
        <f>_xlfn.RANK.EQ('Easy(11)'!K303,'Easy(11)'!$K$3:$K$351)</f>
        <v>254</v>
      </c>
    </row>
    <row r="313" spans="1:16" x14ac:dyDescent="0.3">
      <c r="A313" s="4">
        <f t="shared" si="7"/>
        <v>312</v>
      </c>
      <c r="B313" s="6" t="s">
        <v>169</v>
      </c>
      <c r="C313" s="6" t="s">
        <v>152</v>
      </c>
      <c r="D313" s="5">
        <v>29</v>
      </c>
      <c r="E313" s="5" t="s">
        <v>21</v>
      </c>
      <c r="F313" s="5" t="s">
        <v>22</v>
      </c>
      <c r="G313" s="5">
        <v>8000</v>
      </c>
      <c r="H313" s="5">
        <v>62000</v>
      </c>
      <c r="I313" s="5" t="s">
        <v>23</v>
      </c>
      <c r="J313" s="5">
        <v>0</v>
      </c>
      <c r="K313" s="5">
        <v>680</v>
      </c>
      <c r="L313" s="5" t="s">
        <v>24</v>
      </c>
      <c r="M313" s="5" t="s">
        <v>81</v>
      </c>
      <c r="N313" s="5" t="s">
        <v>18</v>
      </c>
      <c r="O313" s="4">
        <v>4</v>
      </c>
      <c r="P313">
        <f>_xlfn.RANK.EQ('Easy(11)'!K306,'Easy(11)'!$K$3:$K$351)</f>
        <v>254</v>
      </c>
    </row>
    <row r="314" spans="1:16" x14ac:dyDescent="0.3">
      <c r="A314" s="4">
        <f t="shared" si="7"/>
        <v>313</v>
      </c>
      <c r="B314" s="6" t="s">
        <v>142</v>
      </c>
      <c r="C314" s="6" t="s">
        <v>164</v>
      </c>
      <c r="D314" s="5">
        <v>44</v>
      </c>
      <c r="E314" s="5" t="s">
        <v>21</v>
      </c>
      <c r="F314" s="5" t="s">
        <v>15</v>
      </c>
      <c r="G314" s="5">
        <v>3500</v>
      </c>
      <c r="H314" s="5">
        <v>53000</v>
      </c>
      <c r="I314" s="5" t="s">
        <v>16</v>
      </c>
      <c r="J314" s="5">
        <v>12000</v>
      </c>
      <c r="K314" s="5">
        <v>680</v>
      </c>
      <c r="L314" s="5" t="s">
        <v>17</v>
      </c>
      <c r="M314" s="5" t="s">
        <v>81</v>
      </c>
      <c r="N314" s="5" t="s">
        <v>25</v>
      </c>
      <c r="O314" s="4">
        <v>4</v>
      </c>
      <c r="P314">
        <f>_xlfn.RANK.EQ('Easy(11)'!K317,'Easy(11)'!$K$3:$K$351)</f>
        <v>254</v>
      </c>
    </row>
    <row r="315" spans="1:16" x14ac:dyDescent="0.3">
      <c r="A315" s="4">
        <f t="shared" si="7"/>
        <v>314</v>
      </c>
      <c r="B315" s="6" t="s">
        <v>293</v>
      </c>
      <c r="C315" s="6" t="s">
        <v>184</v>
      </c>
      <c r="D315" s="5">
        <v>52</v>
      </c>
      <c r="E315" s="5" t="s">
        <v>21</v>
      </c>
      <c r="F315" s="5" t="s">
        <v>15</v>
      </c>
      <c r="G315" s="5">
        <v>4000</v>
      </c>
      <c r="H315" s="5">
        <v>50000</v>
      </c>
      <c r="I315" s="5" t="s">
        <v>16</v>
      </c>
      <c r="J315" s="5">
        <v>5000</v>
      </c>
      <c r="K315" s="5">
        <v>680</v>
      </c>
      <c r="L315" s="5" t="s">
        <v>28</v>
      </c>
      <c r="M315" s="5" t="s">
        <v>80</v>
      </c>
      <c r="N315" s="5" t="s">
        <v>25</v>
      </c>
      <c r="O315" s="4">
        <v>5</v>
      </c>
      <c r="P315">
        <f>_xlfn.RANK.EQ('Easy(11)'!K323,'Easy(11)'!$K$3:$K$351)</f>
        <v>319</v>
      </c>
    </row>
    <row r="316" spans="1:16" x14ac:dyDescent="0.3">
      <c r="A316" s="4">
        <f t="shared" si="7"/>
        <v>315</v>
      </c>
      <c r="B316" s="6" t="s">
        <v>216</v>
      </c>
      <c r="C316" s="6" t="s">
        <v>263</v>
      </c>
      <c r="D316" s="5">
        <v>35</v>
      </c>
      <c r="E316" s="5" t="s">
        <v>14</v>
      </c>
      <c r="F316" s="5" t="s">
        <v>15</v>
      </c>
      <c r="G316" s="5">
        <v>3000</v>
      </c>
      <c r="H316" s="5">
        <v>47000</v>
      </c>
      <c r="I316" s="5" t="s">
        <v>23</v>
      </c>
      <c r="J316" s="5">
        <v>0</v>
      </c>
      <c r="K316" s="5">
        <v>680</v>
      </c>
      <c r="L316" s="5" t="s">
        <v>24</v>
      </c>
      <c r="M316" s="5" t="s">
        <v>82</v>
      </c>
      <c r="N316" s="5" t="s">
        <v>18</v>
      </c>
      <c r="O316" s="4">
        <v>4</v>
      </c>
      <c r="P316">
        <f>_xlfn.RANK.EQ('Easy(11)'!K330,'Easy(11)'!$K$3:$K$351)</f>
        <v>319</v>
      </c>
    </row>
    <row r="317" spans="1:16" x14ac:dyDescent="0.3">
      <c r="A317" s="4">
        <f t="shared" si="7"/>
        <v>316</v>
      </c>
      <c r="B317" s="6" t="s">
        <v>297</v>
      </c>
      <c r="C317" s="6" t="s">
        <v>228</v>
      </c>
      <c r="D317" s="5">
        <v>29</v>
      </c>
      <c r="E317" s="5" t="s">
        <v>14</v>
      </c>
      <c r="F317" s="5" t="s">
        <v>15</v>
      </c>
      <c r="G317" s="5">
        <v>7000</v>
      </c>
      <c r="H317" s="5">
        <v>74000</v>
      </c>
      <c r="I317" s="5" t="s">
        <v>23</v>
      </c>
      <c r="J317" s="5">
        <v>0</v>
      </c>
      <c r="K317" s="5">
        <v>680</v>
      </c>
      <c r="L317" s="5" t="s">
        <v>24</v>
      </c>
      <c r="M317" s="5" t="s">
        <v>80</v>
      </c>
      <c r="N317" s="5" t="s">
        <v>18</v>
      </c>
      <c r="O317" s="4">
        <v>13</v>
      </c>
      <c r="P317">
        <f>_xlfn.RANK.EQ('Easy(11)'!K338,'Easy(11)'!$K$3:$K$351)</f>
        <v>319</v>
      </c>
    </row>
    <row r="318" spans="1:16" x14ac:dyDescent="0.3">
      <c r="A318" s="4">
        <f t="shared" si="7"/>
        <v>317</v>
      </c>
      <c r="B318" s="6" t="s">
        <v>298</v>
      </c>
      <c r="C318" s="6" t="s">
        <v>152</v>
      </c>
      <c r="D318" s="5">
        <v>45</v>
      </c>
      <c r="E318" s="5" t="s">
        <v>21</v>
      </c>
      <c r="F318" s="5" t="s">
        <v>22</v>
      </c>
      <c r="G318" s="5">
        <v>3500</v>
      </c>
      <c r="H318" s="5">
        <v>62000</v>
      </c>
      <c r="I318" s="5" t="s">
        <v>16</v>
      </c>
      <c r="J318" s="5">
        <v>13000</v>
      </c>
      <c r="K318" s="5">
        <v>680</v>
      </c>
      <c r="L318" s="5" t="s">
        <v>17</v>
      </c>
      <c r="M318" s="5" t="s">
        <v>82</v>
      </c>
      <c r="N318" s="5" t="s">
        <v>25</v>
      </c>
      <c r="O318" s="4">
        <v>14</v>
      </c>
      <c r="P318">
        <f>_xlfn.RANK.EQ('Easy(11)'!K341,'Easy(11)'!$K$3:$K$351)</f>
        <v>319</v>
      </c>
    </row>
    <row r="319" spans="1:16" x14ac:dyDescent="0.3">
      <c r="A319" s="4">
        <f t="shared" si="7"/>
        <v>318</v>
      </c>
      <c r="B319" s="6" t="s">
        <v>119</v>
      </c>
      <c r="C319" s="6" t="s">
        <v>166</v>
      </c>
      <c r="D319" s="5">
        <v>53</v>
      </c>
      <c r="E319" s="5" t="s">
        <v>21</v>
      </c>
      <c r="F319" s="5" t="s">
        <v>15</v>
      </c>
      <c r="G319" s="5">
        <v>4000</v>
      </c>
      <c r="H319" s="5">
        <v>65000</v>
      </c>
      <c r="I319" s="5" t="s">
        <v>16</v>
      </c>
      <c r="J319" s="5">
        <v>5000</v>
      </c>
      <c r="K319" s="5">
        <v>680</v>
      </c>
      <c r="L319" s="5" t="s">
        <v>17</v>
      </c>
      <c r="M319" s="5" t="s">
        <v>82</v>
      </c>
      <c r="N319" s="5" t="s">
        <v>25</v>
      </c>
      <c r="O319" s="4">
        <v>7</v>
      </c>
      <c r="P319">
        <f>_xlfn.RANK.EQ('Easy(11)'!K345,'Easy(11)'!$K$3:$K$351)</f>
        <v>319</v>
      </c>
    </row>
    <row r="320" spans="1:16" x14ac:dyDescent="0.3">
      <c r="A320" s="4">
        <f t="shared" si="7"/>
        <v>319</v>
      </c>
      <c r="B320" s="6" t="s">
        <v>187</v>
      </c>
      <c r="C320" s="6" t="s">
        <v>63</v>
      </c>
      <c r="D320" s="5">
        <v>27</v>
      </c>
      <c r="E320" s="5" t="s">
        <v>21</v>
      </c>
      <c r="F320" s="5" t="s">
        <v>15</v>
      </c>
      <c r="G320" s="5">
        <v>7000</v>
      </c>
      <c r="H320" s="5">
        <v>71000</v>
      </c>
      <c r="I320" s="5" t="s">
        <v>16</v>
      </c>
      <c r="J320" s="5">
        <v>12000</v>
      </c>
      <c r="K320" s="5">
        <v>680</v>
      </c>
      <c r="L320" s="5" t="s">
        <v>17</v>
      </c>
      <c r="M320" s="5" t="s">
        <v>81</v>
      </c>
      <c r="N320" s="5" t="s">
        <v>25</v>
      </c>
      <c r="O320" s="4">
        <v>15</v>
      </c>
      <c r="P320">
        <f>_xlfn.RANK.EQ('Easy(11)'!K349,'Easy(11)'!$K$3:$K$351)</f>
        <v>319</v>
      </c>
    </row>
    <row r="321" spans="1:16" x14ac:dyDescent="0.3">
      <c r="A321" s="5">
        <v>8</v>
      </c>
      <c r="B321" s="5" t="s">
        <v>38</v>
      </c>
      <c r="C321" s="5" t="s">
        <v>39</v>
      </c>
      <c r="D321" s="5">
        <v>25</v>
      </c>
      <c r="E321" s="5" t="s">
        <v>14</v>
      </c>
      <c r="F321" s="5" t="s">
        <v>22</v>
      </c>
      <c r="G321" s="5">
        <v>2000</v>
      </c>
      <c r="H321" s="5">
        <v>43000</v>
      </c>
      <c r="I321" s="5" t="s">
        <v>16</v>
      </c>
      <c r="J321" s="5">
        <v>0</v>
      </c>
      <c r="K321" s="5">
        <v>670</v>
      </c>
      <c r="L321" s="5" t="s">
        <v>31</v>
      </c>
      <c r="M321" s="5" t="s">
        <v>81</v>
      </c>
      <c r="N321" s="5" t="s">
        <v>18</v>
      </c>
      <c r="O321" s="4">
        <v>12</v>
      </c>
      <c r="P321">
        <f>_xlfn.RANK.EQ('Easy(11)'!K10,'Easy(11)'!$K$3:$K$351)</f>
        <v>6</v>
      </c>
    </row>
    <row r="322" spans="1:16" x14ac:dyDescent="0.3">
      <c r="A322" s="5">
        <v>17</v>
      </c>
      <c r="B322" s="5" t="s">
        <v>56</v>
      </c>
      <c r="C322" s="5" t="s">
        <v>57</v>
      </c>
      <c r="D322" s="5">
        <v>24</v>
      </c>
      <c r="E322" s="5" t="s">
        <v>14</v>
      </c>
      <c r="F322" s="5" t="s">
        <v>15</v>
      </c>
      <c r="G322" s="5">
        <v>2200</v>
      </c>
      <c r="H322" s="5">
        <v>45000</v>
      </c>
      <c r="I322" s="5" t="s">
        <v>16</v>
      </c>
      <c r="J322" s="5">
        <v>0</v>
      </c>
      <c r="K322" s="5">
        <v>670</v>
      </c>
      <c r="L322" s="5" t="s">
        <v>17</v>
      </c>
      <c r="M322" s="5" t="s">
        <v>81</v>
      </c>
      <c r="N322" s="5" t="s">
        <v>25</v>
      </c>
      <c r="O322" s="4">
        <v>5</v>
      </c>
      <c r="P322">
        <f>_xlfn.RANK.EQ('Easy(11)'!K19,'Easy(11)'!$K$3:$K$351)</f>
        <v>6</v>
      </c>
    </row>
    <row r="323" spans="1:16" x14ac:dyDescent="0.3">
      <c r="A323" s="5">
        <v>24</v>
      </c>
      <c r="B323" s="5" t="s">
        <v>70</v>
      </c>
      <c r="C323" s="5" t="s">
        <v>71</v>
      </c>
      <c r="D323" s="5">
        <v>29</v>
      </c>
      <c r="E323" s="5" t="s">
        <v>14</v>
      </c>
      <c r="F323" s="5" t="s">
        <v>22</v>
      </c>
      <c r="G323" s="5">
        <v>2500</v>
      </c>
      <c r="H323" s="5">
        <v>45000</v>
      </c>
      <c r="I323" s="5" t="s">
        <v>23</v>
      </c>
      <c r="J323" s="5">
        <v>5000</v>
      </c>
      <c r="K323" s="5">
        <v>670</v>
      </c>
      <c r="L323" s="5" t="s">
        <v>31</v>
      </c>
      <c r="M323" s="5" t="s">
        <v>81</v>
      </c>
      <c r="N323" s="5" t="s">
        <v>18</v>
      </c>
      <c r="O323" s="4">
        <v>8</v>
      </c>
      <c r="P323">
        <f>_xlfn.RANK.EQ('Easy(11)'!K26,'Easy(11)'!$K$3:$K$351)</f>
        <v>21</v>
      </c>
    </row>
    <row r="324" spans="1:16" x14ac:dyDescent="0.3">
      <c r="A324" s="5">
        <v>31</v>
      </c>
      <c r="B324" s="5" t="s">
        <v>40</v>
      </c>
      <c r="C324" s="5" t="s">
        <v>73</v>
      </c>
      <c r="D324" s="5">
        <v>29</v>
      </c>
      <c r="E324" s="5" t="s">
        <v>21</v>
      </c>
      <c r="F324" s="5" t="s">
        <v>15</v>
      </c>
      <c r="G324" s="5">
        <v>3000</v>
      </c>
      <c r="H324" s="5">
        <v>48000</v>
      </c>
      <c r="I324" s="5" t="s">
        <v>16</v>
      </c>
      <c r="J324" s="5">
        <v>0</v>
      </c>
      <c r="K324" s="5">
        <v>670</v>
      </c>
      <c r="L324" s="5" t="s">
        <v>28</v>
      </c>
      <c r="M324" s="5" t="s">
        <v>80</v>
      </c>
      <c r="N324" s="5" t="s">
        <v>25</v>
      </c>
      <c r="O324" s="4">
        <v>10</v>
      </c>
      <c r="P324">
        <f>_xlfn.RANK.EQ('Easy(11)'!K33,'Easy(11)'!$K$3:$K$351)</f>
        <v>26</v>
      </c>
    </row>
    <row r="325" spans="1:16" x14ac:dyDescent="0.3">
      <c r="A325" s="5">
        <v>47</v>
      </c>
      <c r="B325" s="5" t="s">
        <v>40</v>
      </c>
      <c r="C325" s="5" t="s">
        <v>78</v>
      </c>
      <c r="D325" s="5">
        <v>29</v>
      </c>
      <c r="E325" s="5" t="s">
        <v>21</v>
      </c>
      <c r="F325" s="5" t="s">
        <v>15</v>
      </c>
      <c r="G325" s="5">
        <v>1500</v>
      </c>
      <c r="H325" s="5">
        <v>45000</v>
      </c>
      <c r="I325" s="5" t="s">
        <v>16</v>
      </c>
      <c r="J325" s="5">
        <v>0</v>
      </c>
      <c r="K325" s="5">
        <v>670</v>
      </c>
      <c r="L325" s="5" t="s">
        <v>28</v>
      </c>
      <c r="M325" s="5" t="s">
        <v>81</v>
      </c>
      <c r="N325" s="5" t="s">
        <v>25</v>
      </c>
      <c r="O325" s="4">
        <v>4</v>
      </c>
      <c r="P325">
        <f>_xlfn.RANK.EQ('Easy(11)'!K49,'Easy(11)'!$K$3:$K$351)</f>
        <v>26</v>
      </c>
    </row>
    <row r="326" spans="1:16" x14ac:dyDescent="0.3">
      <c r="A326" s="5">
        <v>73</v>
      </c>
      <c r="B326" s="5" t="s">
        <v>36</v>
      </c>
      <c r="C326" s="5" t="s">
        <v>53</v>
      </c>
      <c r="D326" s="5">
        <v>27</v>
      </c>
      <c r="E326" s="5" t="s">
        <v>21</v>
      </c>
      <c r="F326" s="5" t="s">
        <v>15</v>
      </c>
      <c r="G326" s="5">
        <v>2500</v>
      </c>
      <c r="H326" s="5">
        <v>47000</v>
      </c>
      <c r="I326" s="5" t="s">
        <v>16</v>
      </c>
      <c r="J326" s="5">
        <v>0</v>
      </c>
      <c r="K326" s="5">
        <v>670</v>
      </c>
      <c r="L326" s="5" t="s">
        <v>17</v>
      </c>
      <c r="M326" s="5" t="s">
        <v>81</v>
      </c>
      <c r="N326" s="5" t="s">
        <v>25</v>
      </c>
      <c r="O326" s="4">
        <v>5</v>
      </c>
      <c r="P326">
        <f>_xlfn.RANK.EQ('Easy(11)'!K75,'Easy(11)'!$K$3:$K$351)</f>
        <v>26</v>
      </c>
    </row>
    <row r="327" spans="1:16" x14ac:dyDescent="0.3">
      <c r="A327" s="5">
        <v>79</v>
      </c>
      <c r="B327" s="5" t="s">
        <v>60</v>
      </c>
      <c r="C327" s="5" t="s">
        <v>61</v>
      </c>
      <c r="D327" s="5">
        <v>29</v>
      </c>
      <c r="E327" s="5" t="s">
        <v>21</v>
      </c>
      <c r="F327" s="5" t="s">
        <v>15</v>
      </c>
      <c r="G327" s="5">
        <v>2000</v>
      </c>
      <c r="H327" s="5">
        <v>45000</v>
      </c>
      <c r="I327" s="5" t="s">
        <v>16</v>
      </c>
      <c r="J327" s="5">
        <v>0</v>
      </c>
      <c r="K327" s="5">
        <v>670</v>
      </c>
      <c r="L327" s="5" t="s">
        <v>28</v>
      </c>
      <c r="M327" s="5" t="s">
        <v>80</v>
      </c>
      <c r="N327" s="5" t="s">
        <v>25</v>
      </c>
      <c r="O327" s="4">
        <v>5</v>
      </c>
      <c r="P327">
        <f>_xlfn.RANK.EQ('Easy(11)'!K81,'Easy(11)'!$K$3:$K$351)</f>
        <v>26</v>
      </c>
    </row>
    <row r="328" spans="1:16" x14ac:dyDescent="0.3">
      <c r="A328" s="4">
        <f t="shared" ref="A328:A351" si="8">ROW()-1</f>
        <v>327</v>
      </c>
      <c r="B328" s="6" t="s">
        <v>108</v>
      </c>
      <c r="C328" s="6" t="s">
        <v>109</v>
      </c>
      <c r="D328" s="5">
        <v>25</v>
      </c>
      <c r="E328" s="5" t="s">
        <v>14</v>
      </c>
      <c r="F328" s="5" t="s">
        <v>22</v>
      </c>
      <c r="G328" s="5">
        <v>2000</v>
      </c>
      <c r="H328" s="5">
        <v>43000</v>
      </c>
      <c r="I328" s="5" t="s">
        <v>16</v>
      </c>
      <c r="J328" s="5">
        <v>0</v>
      </c>
      <c r="K328" s="5">
        <v>670</v>
      </c>
      <c r="L328" s="5" t="s">
        <v>31</v>
      </c>
      <c r="M328" s="5" t="s">
        <v>81</v>
      </c>
      <c r="N328" s="5" t="s">
        <v>18</v>
      </c>
      <c r="O328" s="4">
        <v>13</v>
      </c>
      <c r="P328">
        <f>_xlfn.RANK.EQ('Easy(11)'!K90,'Easy(11)'!$K$3:$K$351)</f>
        <v>26</v>
      </c>
    </row>
    <row r="329" spans="1:16" x14ac:dyDescent="0.3">
      <c r="A329" s="4">
        <f t="shared" si="8"/>
        <v>328</v>
      </c>
      <c r="B329" s="6" t="s">
        <v>43</v>
      </c>
      <c r="C329" s="6" t="s">
        <v>121</v>
      </c>
      <c r="D329" s="5">
        <v>24</v>
      </c>
      <c r="E329" s="5" t="s">
        <v>14</v>
      </c>
      <c r="F329" s="5" t="s">
        <v>15</v>
      </c>
      <c r="G329" s="5">
        <v>2200</v>
      </c>
      <c r="H329" s="5">
        <v>45000</v>
      </c>
      <c r="I329" s="5" t="s">
        <v>16</v>
      </c>
      <c r="J329" s="5">
        <v>0</v>
      </c>
      <c r="K329" s="5">
        <v>670</v>
      </c>
      <c r="L329" s="5" t="s">
        <v>17</v>
      </c>
      <c r="M329" s="5" t="s">
        <v>81</v>
      </c>
      <c r="N329" s="5" t="s">
        <v>25</v>
      </c>
      <c r="O329" s="4">
        <v>15</v>
      </c>
      <c r="P329">
        <f>_xlfn.RANK.EQ('Easy(11)'!K99,'Easy(11)'!$K$3:$K$351)</f>
        <v>95</v>
      </c>
    </row>
    <row r="330" spans="1:16" x14ac:dyDescent="0.3">
      <c r="A330" s="4">
        <f t="shared" si="8"/>
        <v>329</v>
      </c>
      <c r="B330" s="6" t="s">
        <v>127</v>
      </c>
      <c r="C330" s="6" t="s">
        <v>51</v>
      </c>
      <c r="D330" s="5">
        <v>29</v>
      </c>
      <c r="E330" s="5" t="s">
        <v>14</v>
      </c>
      <c r="F330" s="5" t="s">
        <v>22</v>
      </c>
      <c r="G330" s="5">
        <v>2500</v>
      </c>
      <c r="H330" s="5">
        <v>45000</v>
      </c>
      <c r="I330" s="5" t="s">
        <v>23</v>
      </c>
      <c r="J330" s="5">
        <v>5000</v>
      </c>
      <c r="K330" s="5">
        <v>670</v>
      </c>
      <c r="L330" s="5" t="s">
        <v>31</v>
      </c>
      <c r="M330" s="5" t="s">
        <v>81</v>
      </c>
      <c r="N330" s="5" t="s">
        <v>18</v>
      </c>
      <c r="O330" s="4">
        <v>9</v>
      </c>
      <c r="P330">
        <f>_xlfn.RANK.EQ('Easy(11)'!K106,'Easy(11)'!$K$3:$K$351)</f>
        <v>95</v>
      </c>
    </row>
    <row r="331" spans="1:16" x14ac:dyDescent="0.3">
      <c r="A331" s="4">
        <f t="shared" si="8"/>
        <v>330</v>
      </c>
      <c r="B331" s="6" t="s">
        <v>136</v>
      </c>
      <c r="C331" s="6" t="s">
        <v>61</v>
      </c>
      <c r="D331" s="5">
        <v>29</v>
      </c>
      <c r="E331" s="5" t="s">
        <v>21</v>
      </c>
      <c r="F331" s="5" t="s">
        <v>15</v>
      </c>
      <c r="G331" s="5">
        <v>3000</v>
      </c>
      <c r="H331" s="5">
        <v>48000</v>
      </c>
      <c r="I331" s="5" t="s">
        <v>16</v>
      </c>
      <c r="J331" s="5">
        <v>0</v>
      </c>
      <c r="K331" s="5">
        <v>670</v>
      </c>
      <c r="L331" s="5" t="s">
        <v>28</v>
      </c>
      <c r="M331" s="5" t="s">
        <v>80</v>
      </c>
      <c r="N331" s="5" t="s">
        <v>25</v>
      </c>
      <c r="O331" s="4">
        <v>7</v>
      </c>
      <c r="P331">
        <f>_xlfn.RANK.EQ('Easy(11)'!K113,'Easy(11)'!$K$3:$K$351)</f>
        <v>95</v>
      </c>
    </row>
    <row r="332" spans="1:16" x14ac:dyDescent="0.3">
      <c r="A332" s="4">
        <f t="shared" si="8"/>
        <v>331</v>
      </c>
      <c r="B332" s="6" t="s">
        <v>157</v>
      </c>
      <c r="C332" s="6" t="s">
        <v>158</v>
      </c>
      <c r="D332" s="5">
        <v>29</v>
      </c>
      <c r="E332" s="5" t="s">
        <v>21</v>
      </c>
      <c r="F332" s="5" t="s">
        <v>15</v>
      </c>
      <c r="G332" s="5">
        <v>1500</v>
      </c>
      <c r="H332" s="5">
        <v>45000</v>
      </c>
      <c r="I332" s="5" t="s">
        <v>16</v>
      </c>
      <c r="J332" s="5">
        <v>0</v>
      </c>
      <c r="K332" s="5">
        <v>670</v>
      </c>
      <c r="L332" s="5" t="s">
        <v>28</v>
      </c>
      <c r="M332" s="5" t="s">
        <v>81</v>
      </c>
      <c r="N332" s="5" t="s">
        <v>25</v>
      </c>
      <c r="O332" s="4">
        <v>3</v>
      </c>
      <c r="P332">
        <f>_xlfn.RANK.EQ('Easy(11)'!K129,'Easy(11)'!$K$3:$K$351)</f>
        <v>95</v>
      </c>
    </row>
    <row r="333" spans="1:16" x14ac:dyDescent="0.3">
      <c r="A333" s="4">
        <f t="shared" si="8"/>
        <v>332</v>
      </c>
      <c r="B333" s="6" t="s">
        <v>206</v>
      </c>
      <c r="C333" s="6" t="s">
        <v>207</v>
      </c>
      <c r="D333" s="5">
        <v>27</v>
      </c>
      <c r="E333" s="5" t="s">
        <v>21</v>
      </c>
      <c r="F333" s="5" t="s">
        <v>15</v>
      </c>
      <c r="G333" s="5">
        <v>2500</v>
      </c>
      <c r="H333" s="5">
        <v>47000</v>
      </c>
      <c r="I333" s="5" t="s">
        <v>16</v>
      </c>
      <c r="J333" s="5">
        <v>0</v>
      </c>
      <c r="K333" s="5">
        <v>670</v>
      </c>
      <c r="L333" s="5" t="s">
        <v>17</v>
      </c>
      <c r="M333" s="5" t="s">
        <v>81</v>
      </c>
      <c r="N333" s="5" t="s">
        <v>25</v>
      </c>
      <c r="O333" s="4">
        <v>14</v>
      </c>
      <c r="P333">
        <f>_xlfn.RANK.EQ('Easy(11)'!K155,'Easy(11)'!$K$3:$K$351)</f>
        <v>147</v>
      </c>
    </row>
    <row r="334" spans="1:16" x14ac:dyDescent="0.3">
      <c r="A334" s="4">
        <f t="shared" si="8"/>
        <v>333</v>
      </c>
      <c r="B334" s="6" t="s">
        <v>216</v>
      </c>
      <c r="C334" s="6" t="s">
        <v>217</v>
      </c>
      <c r="D334" s="5">
        <v>29</v>
      </c>
      <c r="E334" s="5" t="s">
        <v>21</v>
      </c>
      <c r="F334" s="5" t="s">
        <v>15</v>
      </c>
      <c r="G334" s="5">
        <v>2000</v>
      </c>
      <c r="H334" s="5">
        <v>45000</v>
      </c>
      <c r="I334" s="5" t="s">
        <v>16</v>
      </c>
      <c r="J334" s="5">
        <v>0</v>
      </c>
      <c r="K334" s="5">
        <v>670</v>
      </c>
      <c r="L334" s="5" t="s">
        <v>28</v>
      </c>
      <c r="M334" s="5" t="s">
        <v>80</v>
      </c>
      <c r="N334" s="5" t="s">
        <v>25</v>
      </c>
      <c r="O334" s="4">
        <v>15</v>
      </c>
      <c r="P334">
        <f>_xlfn.RANK.EQ('Easy(11)'!K161,'Easy(11)'!$K$3:$K$351)</f>
        <v>147</v>
      </c>
    </row>
    <row r="335" spans="1:16" x14ac:dyDescent="0.3">
      <c r="A335" s="4">
        <f t="shared" si="8"/>
        <v>334</v>
      </c>
      <c r="B335" s="6" t="s">
        <v>233</v>
      </c>
      <c r="C335" s="6" t="s">
        <v>234</v>
      </c>
      <c r="D335" s="5">
        <v>25</v>
      </c>
      <c r="E335" s="5" t="s">
        <v>14</v>
      </c>
      <c r="F335" s="5" t="s">
        <v>22</v>
      </c>
      <c r="G335" s="5">
        <v>2000</v>
      </c>
      <c r="H335" s="5">
        <v>43000</v>
      </c>
      <c r="I335" s="5" t="s">
        <v>16</v>
      </c>
      <c r="J335" s="5">
        <v>0</v>
      </c>
      <c r="K335" s="5">
        <v>670</v>
      </c>
      <c r="L335" s="5" t="s">
        <v>31</v>
      </c>
      <c r="M335" s="5" t="s">
        <v>81</v>
      </c>
      <c r="N335" s="5" t="s">
        <v>18</v>
      </c>
      <c r="O335" s="4">
        <v>13</v>
      </c>
      <c r="P335">
        <f>_xlfn.RANK.EQ('Easy(11)'!K170,'Easy(11)'!$K$3:$K$351)</f>
        <v>147</v>
      </c>
    </row>
    <row r="336" spans="1:16" x14ac:dyDescent="0.3">
      <c r="A336" s="4">
        <f t="shared" si="8"/>
        <v>335</v>
      </c>
      <c r="B336" s="6" t="s">
        <v>249</v>
      </c>
      <c r="C336" s="6" t="s">
        <v>250</v>
      </c>
      <c r="D336" s="5">
        <v>24</v>
      </c>
      <c r="E336" s="5" t="s">
        <v>14</v>
      </c>
      <c r="F336" s="5" t="s">
        <v>15</v>
      </c>
      <c r="G336" s="5">
        <v>2200</v>
      </c>
      <c r="H336" s="5">
        <v>45000</v>
      </c>
      <c r="I336" s="5" t="s">
        <v>16</v>
      </c>
      <c r="J336" s="5">
        <v>0</v>
      </c>
      <c r="K336" s="5">
        <v>670</v>
      </c>
      <c r="L336" s="5" t="s">
        <v>17</v>
      </c>
      <c r="M336" s="5" t="s">
        <v>81</v>
      </c>
      <c r="N336" s="5" t="s">
        <v>25</v>
      </c>
      <c r="O336" s="4">
        <v>13</v>
      </c>
      <c r="P336">
        <f>_xlfn.RANK.EQ('Easy(11)'!K179,'Easy(11)'!$K$3:$K$351)</f>
        <v>147</v>
      </c>
    </row>
    <row r="337" spans="1:16" x14ac:dyDescent="0.3">
      <c r="A337" s="4">
        <f t="shared" si="8"/>
        <v>336</v>
      </c>
      <c r="B337" s="6" t="s">
        <v>231</v>
      </c>
      <c r="C337" s="6" t="s">
        <v>260</v>
      </c>
      <c r="D337" s="5">
        <v>29</v>
      </c>
      <c r="E337" s="5" t="s">
        <v>14</v>
      </c>
      <c r="F337" s="5" t="s">
        <v>22</v>
      </c>
      <c r="G337" s="5">
        <v>2500</v>
      </c>
      <c r="H337" s="5">
        <v>45000</v>
      </c>
      <c r="I337" s="5" t="s">
        <v>23</v>
      </c>
      <c r="J337" s="5">
        <v>5000</v>
      </c>
      <c r="K337" s="5">
        <v>670</v>
      </c>
      <c r="L337" s="5" t="s">
        <v>31</v>
      </c>
      <c r="M337" s="5" t="s">
        <v>81</v>
      </c>
      <c r="N337" s="5" t="s">
        <v>18</v>
      </c>
      <c r="O337" s="4">
        <v>14</v>
      </c>
      <c r="P337">
        <f>_xlfn.RANK.EQ('Easy(11)'!K186,'Easy(11)'!$K$3:$K$351)</f>
        <v>147</v>
      </c>
    </row>
    <row r="338" spans="1:16" x14ac:dyDescent="0.3">
      <c r="A338" s="4">
        <f t="shared" si="8"/>
        <v>337</v>
      </c>
      <c r="B338" s="6" t="s">
        <v>269</v>
      </c>
      <c r="C338" s="6" t="s">
        <v>60</v>
      </c>
      <c r="D338" s="5">
        <v>29</v>
      </c>
      <c r="E338" s="5" t="s">
        <v>21</v>
      </c>
      <c r="F338" s="5" t="s">
        <v>15</v>
      </c>
      <c r="G338" s="5">
        <v>3000</v>
      </c>
      <c r="H338" s="5">
        <v>48000</v>
      </c>
      <c r="I338" s="5" t="s">
        <v>16</v>
      </c>
      <c r="J338" s="5">
        <v>0</v>
      </c>
      <c r="K338" s="5">
        <v>670</v>
      </c>
      <c r="L338" s="5" t="s">
        <v>28</v>
      </c>
      <c r="M338" s="5" t="s">
        <v>80</v>
      </c>
      <c r="N338" s="5" t="s">
        <v>25</v>
      </c>
      <c r="O338" s="4">
        <v>4</v>
      </c>
      <c r="P338">
        <f>_xlfn.RANK.EQ('Easy(11)'!K193,'Easy(11)'!$K$3:$K$351)</f>
        <v>147</v>
      </c>
    </row>
    <row r="339" spans="1:16" x14ac:dyDescent="0.3">
      <c r="A339" s="4">
        <f t="shared" si="8"/>
        <v>338</v>
      </c>
      <c r="B339" s="6" t="s">
        <v>104</v>
      </c>
      <c r="C339" s="6" t="s">
        <v>51</v>
      </c>
      <c r="D339" s="5">
        <v>29</v>
      </c>
      <c r="E339" s="5" t="s">
        <v>21</v>
      </c>
      <c r="F339" s="5" t="s">
        <v>15</v>
      </c>
      <c r="G339" s="5">
        <v>1500</v>
      </c>
      <c r="H339" s="5">
        <v>45000</v>
      </c>
      <c r="I339" s="5" t="s">
        <v>16</v>
      </c>
      <c r="J339" s="5">
        <v>0</v>
      </c>
      <c r="K339" s="5">
        <v>670</v>
      </c>
      <c r="L339" s="5" t="s">
        <v>28</v>
      </c>
      <c r="M339" s="5" t="s">
        <v>81</v>
      </c>
      <c r="N339" s="5" t="s">
        <v>25</v>
      </c>
      <c r="O339" s="4">
        <v>14</v>
      </c>
      <c r="P339">
        <f>_xlfn.RANK.EQ('Easy(11)'!K209,'Easy(11)'!$K$3:$K$351)</f>
        <v>194</v>
      </c>
    </row>
    <row r="340" spans="1:16" x14ac:dyDescent="0.3">
      <c r="A340" s="4">
        <f t="shared" si="8"/>
        <v>339</v>
      </c>
      <c r="B340" s="6" t="s">
        <v>143</v>
      </c>
      <c r="C340" s="6" t="s">
        <v>221</v>
      </c>
      <c r="D340" s="5">
        <v>27</v>
      </c>
      <c r="E340" s="5" t="s">
        <v>21</v>
      </c>
      <c r="F340" s="5" t="s">
        <v>15</v>
      </c>
      <c r="G340" s="5">
        <v>2500</v>
      </c>
      <c r="H340" s="5">
        <v>47000</v>
      </c>
      <c r="I340" s="5" t="s">
        <v>16</v>
      </c>
      <c r="J340" s="5">
        <v>0</v>
      </c>
      <c r="K340" s="5">
        <v>670</v>
      </c>
      <c r="L340" s="5" t="s">
        <v>17</v>
      </c>
      <c r="M340" s="5" t="s">
        <v>81</v>
      </c>
      <c r="N340" s="5" t="s">
        <v>25</v>
      </c>
      <c r="O340" s="4">
        <v>4</v>
      </c>
      <c r="P340">
        <f>_xlfn.RANK.EQ('Easy(11)'!K235,'Easy(11)'!$K$3:$K$351)</f>
        <v>194</v>
      </c>
    </row>
    <row r="341" spans="1:16" x14ac:dyDescent="0.3">
      <c r="A341" s="4">
        <f t="shared" si="8"/>
        <v>340</v>
      </c>
      <c r="B341" s="6" t="s">
        <v>70</v>
      </c>
      <c r="C341" s="6" t="s">
        <v>228</v>
      </c>
      <c r="D341" s="5">
        <v>29</v>
      </c>
      <c r="E341" s="5" t="s">
        <v>21</v>
      </c>
      <c r="F341" s="5" t="s">
        <v>15</v>
      </c>
      <c r="G341" s="5">
        <v>2000</v>
      </c>
      <c r="H341" s="5">
        <v>45000</v>
      </c>
      <c r="I341" s="5" t="s">
        <v>16</v>
      </c>
      <c r="J341" s="5">
        <v>0</v>
      </c>
      <c r="K341" s="5">
        <v>670</v>
      </c>
      <c r="L341" s="5" t="s">
        <v>28</v>
      </c>
      <c r="M341" s="5" t="s">
        <v>80</v>
      </c>
      <c r="N341" s="5" t="s">
        <v>25</v>
      </c>
      <c r="O341" s="4">
        <v>13</v>
      </c>
      <c r="P341">
        <f>_xlfn.RANK.EQ('Easy(11)'!K241,'Easy(11)'!$K$3:$K$351)</f>
        <v>194</v>
      </c>
    </row>
    <row r="342" spans="1:16" x14ac:dyDescent="0.3">
      <c r="A342" s="4">
        <f t="shared" si="8"/>
        <v>341</v>
      </c>
      <c r="B342" s="6" t="s">
        <v>32</v>
      </c>
      <c r="C342" s="6" t="s">
        <v>67</v>
      </c>
      <c r="D342" s="5">
        <v>25</v>
      </c>
      <c r="E342" s="5" t="s">
        <v>14</v>
      </c>
      <c r="F342" s="5" t="s">
        <v>22</v>
      </c>
      <c r="G342" s="5">
        <v>2000</v>
      </c>
      <c r="H342" s="5">
        <v>43000</v>
      </c>
      <c r="I342" s="5" t="s">
        <v>16</v>
      </c>
      <c r="J342" s="5">
        <v>0</v>
      </c>
      <c r="K342" s="5">
        <v>670</v>
      </c>
      <c r="L342" s="5" t="s">
        <v>31</v>
      </c>
      <c r="M342" s="5" t="s">
        <v>81</v>
      </c>
      <c r="N342" s="5" t="s">
        <v>18</v>
      </c>
      <c r="O342" s="4">
        <v>13</v>
      </c>
      <c r="P342">
        <f>_xlfn.RANK.EQ('Easy(11)'!K250,'Easy(11)'!$K$3:$K$351)</f>
        <v>194</v>
      </c>
    </row>
    <row r="343" spans="1:16" x14ac:dyDescent="0.3">
      <c r="A343" s="4">
        <f t="shared" si="8"/>
        <v>342</v>
      </c>
      <c r="B343" s="6" t="s">
        <v>203</v>
      </c>
      <c r="C343" s="6" t="s">
        <v>182</v>
      </c>
      <c r="D343" s="5">
        <v>24</v>
      </c>
      <c r="E343" s="5" t="s">
        <v>14</v>
      </c>
      <c r="F343" s="5" t="s">
        <v>15</v>
      </c>
      <c r="G343" s="5">
        <v>2200</v>
      </c>
      <c r="H343" s="5">
        <v>45000</v>
      </c>
      <c r="I343" s="5" t="s">
        <v>16</v>
      </c>
      <c r="J343" s="5">
        <v>0</v>
      </c>
      <c r="K343" s="5">
        <v>670</v>
      </c>
      <c r="L343" s="5" t="s">
        <v>17</v>
      </c>
      <c r="M343" s="5" t="s">
        <v>81</v>
      </c>
      <c r="N343" s="5" t="s">
        <v>25</v>
      </c>
      <c r="O343" s="4">
        <v>11</v>
      </c>
      <c r="P343">
        <f>_xlfn.RANK.EQ('Easy(11)'!K259,'Easy(11)'!$K$3:$K$351)</f>
        <v>254</v>
      </c>
    </row>
    <row r="344" spans="1:16" x14ac:dyDescent="0.3">
      <c r="A344" s="4">
        <f t="shared" si="8"/>
        <v>343</v>
      </c>
      <c r="B344" s="6" t="s">
        <v>301</v>
      </c>
      <c r="C344" s="6" t="s">
        <v>178</v>
      </c>
      <c r="D344" s="5">
        <v>29</v>
      </c>
      <c r="E344" s="5" t="s">
        <v>14</v>
      </c>
      <c r="F344" s="5" t="s">
        <v>22</v>
      </c>
      <c r="G344" s="5">
        <v>2500</v>
      </c>
      <c r="H344" s="5">
        <v>45000</v>
      </c>
      <c r="I344" s="5" t="s">
        <v>23</v>
      </c>
      <c r="J344" s="5">
        <v>5000</v>
      </c>
      <c r="K344" s="5">
        <v>670</v>
      </c>
      <c r="L344" s="5" t="s">
        <v>31</v>
      </c>
      <c r="M344" s="5" t="s">
        <v>81</v>
      </c>
      <c r="N344" s="5" t="s">
        <v>18</v>
      </c>
      <c r="O344" s="4">
        <v>6</v>
      </c>
      <c r="P344">
        <f>_xlfn.RANK.EQ('Easy(11)'!K266,'Easy(11)'!$K$3:$K$351)</f>
        <v>254</v>
      </c>
    </row>
    <row r="345" spans="1:16" x14ac:dyDescent="0.3">
      <c r="A345" s="4">
        <f t="shared" si="8"/>
        <v>344</v>
      </c>
      <c r="B345" s="6" t="s">
        <v>29</v>
      </c>
      <c r="C345" s="6" t="s">
        <v>33</v>
      </c>
      <c r="D345" s="5">
        <v>29</v>
      </c>
      <c r="E345" s="5" t="s">
        <v>21</v>
      </c>
      <c r="F345" s="5" t="s">
        <v>15</v>
      </c>
      <c r="G345" s="5">
        <v>3000</v>
      </c>
      <c r="H345" s="5">
        <v>48000</v>
      </c>
      <c r="I345" s="5" t="s">
        <v>16</v>
      </c>
      <c r="J345" s="5">
        <v>0</v>
      </c>
      <c r="K345" s="5">
        <v>670</v>
      </c>
      <c r="L345" s="5" t="s">
        <v>28</v>
      </c>
      <c r="M345" s="5" t="s">
        <v>80</v>
      </c>
      <c r="N345" s="5" t="s">
        <v>25</v>
      </c>
      <c r="O345" s="4">
        <v>11</v>
      </c>
      <c r="P345">
        <f>_xlfn.RANK.EQ('Easy(11)'!K273,'Easy(11)'!$K$3:$K$351)</f>
        <v>254</v>
      </c>
    </row>
    <row r="346" spans="1:16" x14ac:dyDescent="0.3">
      <c r="A346" s="4">
        <f t="shared" si="8"/>
        <v>345</v>
      </c>
      <c r="B346" s="6" t="s">
        <v>54</v>
      </c>
      <c r="C346" s="6" t="s">
        <v>49</v>
      </c>
      <c r="D346" s="5">
        <v>29</v>
      </c>
      <c r="E346" s="5" t="s">
        <v>21</v>
      </c>
      <c r="F346" s="5" t="s">
        <v>15</v>
      </c>
      <c r="G346" s="5">
        <v>1500</v>
      </c>
      <c r="H346" s="5">
        <v>45000</v>
      </c>
      <c r="I346" s="5" t="s">
        <v>16</v>
      </c>
      <c r="J346" s="5">
        <v>0</v>
      </c>
      <c r="K346" s="5">
        <v>670</v>
      </c>
      <c r="L346" s="5" t="s">
        <v>28</v>
      </c>
      <c r="M346" s="5" t="s">
        <v>81</v>
      </c>
      <c r="N346" s="5" t="s">
        <v>25</v>
      </c>
      <c r="O346" s="4">
        <v>14</v>
      </c>
      <c r="P346">
        <f>_xlfn.RANK.EQ('Easy(11)'!K289,'Easy(11)'!$K$3:$K$351)</f>
        <v>254</v>
      </c>
    </row>
    <row r="347" spans="1:16" x14ac:dyDescent="0.3">
      <c r="A347" s="4">
        <f t="shared" si="8"/>
        <v>346</v>
      </c>
      <c r="B347" s="6" t="s">
        <v>287</v>
      </c>
      <c r="C347" s="6" t="s">
        <v>238</v>
      </c>
      <c r="D347" s="5">
        <v>37</v>
      </c>
      <c r="E347" s="5" t="s">
        <v>14</v>
      </c>
      <c r="F347" s="5" t="s">
        <v>22</v>
      </c>
      <c r="G347" s="5">
        <v>2000</v>
      </c>
      <c r="H347" s="5">
        <v>43000</v>
      </c>
      <c r="I347" s="5" t="s">
        <v>16</v>
      </c>
      <c r="J347" s="5">
        <v>0</v>
      </c>
      <c r="K347" s="5">
        <v>670</v>
      </c>
      <c r="L347" s="5" t="s">
        <v>31</v>
      </c>
      <c r="M347" s="5" t="s">
        <v>81</v>
      </c>
      <c r="N347" s="5" t="s">
        <v>18</v>
      </c>
      <c r="O347" s="4">
        <v>13</v>
      </c>
      <c r="P347">
        <f>_xlfn.RANK.EQ('Easy(11)'!K312,'Easy(11)'!$K$3:$K$351)</f>
        <v>254</v>
      </c>
    </row>
    <row r="348" spans="1:16" x14ac:dyDescent="0.3">
      <c r="A348" s="4">
        <f t="shared" si="8"/>
        <v>347</v>
      </c>
      <c r="B348" s="6" t="s">
        <v>292</v>
      </c>
      <c r="C348" s="6" t="s">
        <v>156</v>
      </c>
      <c r="D348" s="5">
        <v>33</v>
      </c>
      <c r="E348" s="5" t="s">
        <v>14</v>
      </c>
      <c r="F348" s="5" t="s">
        <v>15</v>
      </c>
      <c r="G348" s="5">
        <v>2200</v>
      </c>
      <c r="H348" s="5">
        <v>45000</v>
      </c>
      <c r="I348" s="5" t="s">
        <v>16</v>
      </c>
      <c r="J348" s="5">
        <v>10000</v>
      </c>
      <c r="K348" s="5">
        <v>670</v>
      </c>
      <c r="L348" s="5" t="s">
        <v>17</v>
      </c>
      <c r="M348" s="5" t="s">
        <v>81</v>
      </c>
      <c r="N348" s="5" t="s">
        <v>25</v>
      </c>
      <c r="O348" s="4">
        <v>11</v>
      </c>
      <c r="P348">
        <f>_xlfn.RANK.EQ('Easy(11)'!K321,'Easy(11)'!$K$3:$K$351)</f>
        <v>319</v>
      </c>
    </row>
    <row r="349" spans="1:16" x14ac:dyDescent="0.3">
      <c r="A349" s="4">
        <f t="shared" si="8"/>
        <v>348</v>
      </c>
      <c r="B349" s="6" t="s">
        <v>169</v>
      </c>
      <c r="C349" s="6" t="s">
        <v>63</v>
      </c>
      <c r="D349" s="5">
        <v>32</v>
      </c>
      <c r="E349" s="5" t="s">
        <v>14</v>
      </c>
      <c r="F349" s="5" t="s">
        <v>15</v>
      </c>
      <c r="G349" s="5">
        <v>2500</v>
      </c>
      <c r="H349" s="5">
        <v>45000</v>
      </c>
      <c r="I349" s="5" t="s">
        <v>23</v>
      </c>
      <c r="J349" s="5">
        <v>0</v>
      </c>
      <c r="K349" s="5">
        <v>670</v>
      </c>
      <c r="L349" s="5" t="s">
        <v>31</v>
      </c>
      <c r="M349" s="5" t="s">
        <v>81</v>
      </c>
      <c r="N349" s="5" t="s">
        <v>18</v>
      </c>
      <c r="O349" s="4">
        <v>6</v>
      </c>
      <c r="P349">
        <f>_xlfn.RANK.EQ('Easy(11)'!K328,'Easy(11)'!$K$3:$K$351)</f>
        <v>319</v>
      </c>
    </row>
    <row r="350" spans="1:16" x14ac:dyDescent="0.3">
      <c r="A350" s="4">
        <f t="shared" si="8"/>
        <v>349</v>
      </c>
      <c r="B350" s="6" t="s">
        <v>32</v>
      </c>
      <c r="C350" s="6" t="s">
        <v>67</v>
      </c>
      <c r="D350" s="5">
        <v>36</v>
      </c>
      <c r="E350" s="5" t="s">
        <v>21</v>
      </c>
      <c r="F350" s="5" t="s">
        <v>22</v>
      </c>
      <c r="G350" s="5">
        <v>3000</v>
      </c>
      <c r="H350" s="5">
        <v>48000</v>
      </c>
      <c r="I350" s="5" t="s">
        <v>16</v>
      </c>
      <c r="J350" s="5">
        <v>5000</v>
      </c>
      <c r="K350" s="5">
        <v>670</v>
      </c>
      <c r="L350" s="5" t="s">
        <v>28</v>
      </c>
      <c r="M350" s="5" t="s">
        <v>80</v>
      </c>
      <c r="N350" s="5" t="s">
        <v>25</v>
      </c>
      <c r="O350" s="4">
        <v>11</v>
      </c>
      <c r="P350">
        <f>_xlfn.RANK.EQ('Easy(11)'!K335,'Easy(11)'!$K$3:$K$351)</f>
        <v>319</v>
      </c>
    </row>
    <row r="351" spans="1:16" x14ac:dyDescent="0.3">
      <c r="A351" s="4">
        <f t="shared" si="8"/>
        <v>350</v>
      </c>
      <c r="B351" s="6" t="s">
        <v>301</v>
      </c>
      <c r="C351" s="6" t="s">
        <v>178</v>
      </c>
      <c r="D351" s="5">
        <v>32</v>
      </c>
      <c r="E351" s="5" t="s">
        <v>21</v>
      </c>
      <c r="F351" s="5" t="s">
        <v>15</v>
      </c>
      <c r="G351" s="5">
        <v>1500</v>
      </c>
      <c r="H351" s="5">
        <v>45000</v>
      </c>
      <c r="I351" s="5" t="s">
        <v>16</v>
      </c>
      <c r="J351" s="5">
        <v>0</v>
      </c>
      <c r="K351" s="5">
        <v>670</v>
      </c>
      <c r="L351" s="5" t="s">
        <v>28</v>
      </c>
      <c r="M351" s="5" t="s">
        <v>81</v>
      </c>
      <c r="N351" s="5" t="s">
        <v>25</v>
      </c>
      <c r="O351" s="4">
        <v>14</v>
      </c>
      <c r="P351">
        <f>_xlfn.RANK.EQ('Easy(11)'!K351,'Easy(11)'!$K$3:$K$351)</f>
        <v>319</v>
      </c>
    </row>
    <row r="352" spans="1:16" x14ac:dyDescent="0.3">
      <c r="N352" s="5"/>
    </row>
  </sheetData>
  <autoFilter ref="A2:P351" xr:uid="{98A597A5-3A4E-4EB5-AA35-BDE9EB9FCE5A}">
    <sortState xmlns:xlrd2="http://schemas.microsoft.com/office/spreadsheetml/2017/richdata2" ref="A3:P351">
      <sortCondition ref="P2:P351"/>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BBE6-2FB5-4ACB-A151-007B69A625BE}">
  <dimension ref="A1:U11"/>
  <sheetViews>
    <sheetView workbookViewId="0">
      <selection activeCell="M9" sqref="M9"/>
    </sheetView>
  </sheetViews>
  <sheetFormatPr defaultRowHeight="14.4" x14ac:dyDescent="0.3"/>
  <cols>
    <col min="2" max="2" width="14.6640625" bestFit="1" customWidth="1"/>
    <col min="4" max="4" width="14.88671875" customWidth="1"/>
  </cols>
  <sheetData>
    <row r="1" spans="1:21" ht="15.6" thickTop="1" thickBot="1" x14ac:dyDescent="0.35">
      <c r="A1" s="18" t="s">
        <v>333</v>
      </c>
      <c r="B1" s="12">
        <v>12</v>
      </c>
      <c r="C1" s="12" t="s">
        <v>315</v>
      </c>
      <c r="D1" s="12"/>
      <c r="E1" s="12"/>
      <c r="F1" s="12"/>
      <c r="G1" s="12"/>
      <c r="H1" s="12"/>
      <c r="I1" s="12"/>
      <c r="J1" s="12"/>
      <c r="K1" s="12"/>
      <c r="L1" s="12"/>
      <c r="M1" s="12"/>
      <c r="N1" s="12"/>
      <c r="O1" s="12"/>
      <c r="P1" s="12"/>
      <c r="Q1" s="12"/>
      <c r="R1" s="12"/>
      <c r="S1" s="12"/>
    </row>
    <row r="2" spans="1:21" ht="15" thickTop="1" x14ac:dyDescent="0.3">
      <c r="A2" s="18"/>
      <c r="B2" t="s">
        <v>337</v>
      </c>
      <c r="C2">
        <f>COUNT('Medium(10)'!A3:A351)</f>
        <v>349</v>
      </c>
    </row>
    <row r="3" spans="1:21" x14ac:dyDescent="0.3">
      <c r="B3" t="s">
        <v>338</v>
      </c>
      <c r="C3">
        <f>MIN('Medium(10)'!G3:G351)</f>
        <v>1500</v>
      </c>
    </row>
    <row r="5" spans="1:21" ht="15" thickBot="1" x14ac:dyDescent="0.35"/>
    <row r="6" spans="1:21" ht="15.6" thickTop="1" thickBot="1" x14ac:dyDescent="0.35">
      <c r="B6" s="12">
        <v>13</v>
      </c>
      <c r="C6" s="12" t="s">
        <v>316</v>
      </c>
      <c r="D6" s="12"/>
      <c r="E6" s="12"/>
      <c r="F6" s="12"/>
      <c r="G6" s="12"/>
      <c r="H6" s="12"/>
      <c r="I6" s="12"/>
      <c r="J6" s="12"/>
      <c r="K6" s="12"/>
      <c r="L6" s="12"/>
      <c r="M6" s="12"/>
      <c r="N6" s="12"/>
      <c r="O6" s="12"/>
      <c r="P6" s="12"/>
      <c r="Q6" s="12"/>
      <c r="R6" s="12"/>
      <c r="S6" s="12"/>
      <c r="T6" s="12"/>
      <c r="U6" s="12"/>
    </row>
    <row r="7" spans="1:21" ht="15" thickTop="1" x14ac:dyDescent="0.3"/>
    <row r="8" spans="1:21" x14ac:dyDescent="0.3">
      <c r="B8" t="s">
        <v>340</v>
      </c>
      <c r="C8">
        <f>+SUM('Medium(10)'!H3:H351)</f>
        <v>21031000</v>
      </c>
    </row>
    <row r="9" spans="1:21" x14ac:dyDescent="0.3">
      <c r="B9" t="s">
        <v>339</v>
      </c>
      <c r="C9">
        <f>+SUM('Medium(10)'!G3:G351)</f>
        <v>2146000</v>
      </c>
    </row>
    <row r="10" spans="1:21" x14ac:dyDescent="0.3">
      <c r="B10" t="s">
        <v>341</v>
      </c>
      <c r="C10">
        <f>MAX('Medium(10)'!H3:H351)</f>
        <v>85000</v>
      </c>
    </row>
    <row r="11" spans="1:21" x14ac:dyDescent="0.3">
      <c r="B11" t="s">
        <v>342</v>
      </c>
      <c r="C11">
        <f>MAX('Medium(10)'!G3:G351)</f>
        <v>15000</v>
      </c>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3F967-5B12-433F-9632-AC747A145A65}">
  <dimension ref="A1:R45"/>
  <sheetViews>
    <sheetView topLeftCell="A36" workbookViewId="0">
      <selection activeCell="C46" sqref="C46"/>
    </sheetView>
  </sheetViews>
  <sheetFormatPr defaultRowHeight="14.4" x14ac:dyDescent="0.3"/>
  <cols>
    <col min="1" max="1" width="8.88671875" customWidth="1"/>
    <col min="2" max="2" width="34.44140625" customWidth="1"/>
    <col min="3" max="3" width="13.77734375" customWidth="1"/>
    <col min="4" max="4" width="8.5546875" bestFit="1" customWidth="1"/>
    <col min="10" max="10" width="18.5546875" customWidth="1"/>
    <col min="13" max="13" width="14.88671875" customWidth="1"/>
    <col min="15" max="15" width="17.6640625" customWidth="1"/>
  </cols>
  <sheetData>
    <row r="1" spans="1:18" ht="15.6" thickTop="1" thickBot="1" x14ac:dyDescent="0.35">
      <c r="A1">
        <v>1</v>
      </c>
      <c r="B1" s="12" t="s">
        <v>317</v>
      </c>
      <c r="C1" s="12"/>
      <c r="D1" s="12"/>
      <c r="E1" s="12"/>
      <c r="F1" s="12"/>
      <c r="G1" s="12"/>
      <c r="H1" s="12"/>
      <c r="I1" s="12"/>
      <c r="J1" s="12"/>
      <c r="K1" s="12"/>
      <c r="L1" s="12"/>
      <c r="M1" s="12"/>
      <c r="N1" s="12"/>
      <c r="O1" s="12"/>
      <c r="P1" s="12"/>
      <c r="Q1" s="12"/>
    </row>
    <row r="2" spans="1:18" ht="15" thickTop="1" x14ac:dyDescent="0.3"/>
    <row r="3" spans="1:18" x14ac:dyDescent="0.3">
      <c r="B3" t="s">
        <v>343</v>
      </c>
      <c r="D3">
        <f>COUNTIF('Medium(10)'!N3:N351,"Active")</f>
        <v>182</v>
      </c>
    </row>
    <row r="4" spans="1:18" x14ac:dyDescent="0.3">
      <c r="B4" t="s">
        <v>344</v>
      </c>
      <c r="D4" s="15">
        <f>_xlfn.PERCENTILE.INC('Medium(10)'!H3:H351,0.5)</f>
        <v>60000</v>
      </c>
    </row>
    <row r="5" spans="1:18" ht="15" thickBot="1" x14ac:dyDescent="0.35"/>
    <row r="6" spans="1:18" ht="15.6" thickTop="1" thickBot="1" x14ac:dyDescent="0.35">
      <c r="A6">
        <v>2</v>
      </c>
      <c r="B6" s="12" t="s">
        <v>318</v>
      </c>
      <c r="C6" s="12"/>
      <c r="D6" s="12"/>
      <c r="E6" s="12"/>
      <c r="F6" s="12"/>
      <c r="G6" s="12"/>
      <c r="H6" s="12"/>
      <c r="I6" s="12"/>
      <c r="J6" s="12"/>
      <c r="K6" s="12"/>
      <c r="L6" s="12"/>
      <c r="M6" s="12"/>
      <c r="N6" s="12"/>
      <c r="O6" s="12"/>
      <c r="P6" s="12"/>
      <c r="Q6" s="12"/>
      <c r="R6" s="12"/>
    </row>
    <row r="7" spans="1:18" ht="15" thickTop="1" x14ac:dyDescent="0.3"/>
    <row r="8" spans="1:18" x14ac:dyDescent="0.3">
      <c r="B8" t="s">
        <v>345</v>
      </c>
      <c r="D8">
        <f>COUNTIF('Medium(10)'!I3:I351,"Yes")</f>
        <v>169</v>
      </c>
    </row>
    <row r="9" spans="1:18" x14ac:dyDescent="0.3">
      <c r="B9" t="s">
        <v>346</v>
      </c>
      <c r="D9">
        <f>MAX('Medium(10)'!J3:J351)</f>
        <v>20000</v>
      </c>
    </row>
    <row r="11" spans="1:18" ht="15" thickBot="1" x14ac:dyDescent="0.35"/>
    <row r="12" spans="1:18" ht="15.6" thickTop="1" thickBot="1" x14ac:dyDescent="0.35">
      <c r="A12">
        <v>3</v>
      </c>
      <c r="B12" s="12" t="s">
        <v>319</v>
      </c>
      <c r="C12" s="12"/>
      <c r="D12" s="12"/>
      <c r="E12" s="12"/>
      <c r="F12" s="12"/>
      <c r="G12" s="12"/>
      <c r="H12" s="12"/>
      <c r="I12" s="12"/>
      <c r="J12" s="12"/>
    </row>
    <row r="13" spans="1:18" ht="15" thickTop="1" x14ac:dyDescent="0.3"/>
    <row r="14" spans="1:18" x14ac:dyDescent="0.3">
      <c r="C14" cm="1">
        <f t="array" ref="C14">SMALL(IF('Medium(10)'!I3:I351="No",'Medium(10)'!G3:G351),3)</f>
        <v>1500</v>
      </c>
    </row>
    <row r="15" spans="1:18" ht="15" thickBot="1" x14ac:dyDescent="0.35"/>
    <row r="16" spans="1:18" ht="15.6" thickTop="1" thickBot="1" x14ac:dyDescent="0.35">
      <c r="A16">
        <v>4</v>
      </c>
      <c r="B16" s="12" t="s">
        <v>320</v>
      </c>
      <c r="C16" s="12"/>
      <c r="D16" s="12"/>
      <c r="E16" s="12"/>
      <c r="F16" s="12"/>
      <c r="G16" s="12"/>
      <c r="H16" s="12"/>
      <c r="I16" s="12"/>
      <c r="J16" s="12"/>
    </row>
    <row r="17" spans="1:10" ht="15" thickTop="1" x14ac:dyDescent="0.3"/>
    <row r="18" spans="1:10" x14ac:dyDescent="0.3">
      <c r="C18" s="15" t="e" cm="1">
        <f t="array" ref="C18">LARGE(IF('Medium(10)'!M3:M351="Premimum",'Medium(10)'!G3:G351),3)</f>
        <v>#NUM!</v>
      </c>
    </row>
    <row r="19" spans="1:10" ht="15" thickBot="1" x14ac:dyDescent="0.35"/>
    <row r="20" spans="1:10" ht="15.6" thickTop="1" thickBot="1" x14ac:dyDescent="0.35">
      <c r="A20">
        <v>5</v>
      </c>
      <c r="B20" s="12" t="s">
        <v>321</v>
      </c>
      <c r="C20" s="12"/>
      <c r="D20" s="12"/>
      <c r="E20" s="12"/>
      <c r="F20" s="12"/>
      <c r="G20" s="12"/>
      <c r="H20" s="12"/>
      <c r="I20" s="12"/>
      <c r="J20" s="12"/>
    </row>
    <row r="21" spans="1:10" ht="15" thickTop="1" x14ac:dyDescent="0.3"/>
    <row r="22" spans="1:10" x14ac:dyDescent="0.3">
      <c r="B22" t="s">
        <v>347</v>
      </c>
      <c r="C22">
        <f>+COUNTIFS('Medium(10)'!E3:E351,"F")</f>
        <v>170</v>
      </c>
    </row>
    <row r="23" spans="1:10" x14ac:dyDescent="0.3">
      <c r="B23" t="s">
        <v>348</v>
      </c>
      <c r="C23" s="16" cm="1">
        <f t="array" ref="C23">+SMALL(IF('Medium(10)'!E3:E351="F",'Medium(10)'!H3:H351),2)</f>
        <v>45000</v>
      </c>
    </row>
    <row r="24" spans="1:10" ht="15" thickBot="1" x14ac:dyDescent="0.35"/>
    <row r="25" spans="1:10" ht="15.6" thickTop="1" thickBot="1" x14ac:dyDescent="0.35">
      <c r="A25">
        <v>6</v>
      </c>
      <c r="B25" s="12" t="s">
        <v>322</v>
      </c>
      <c r="C25" s="12"/>
      <c r="D25" s="12"/>
      <c r="E25" s="12"/>
      <c r="F25" s="12"/>
      <c r="G25" s="12"/>
      <c r="H25" s="12"/>
      <c r="I25" s="12"/>
      <c r="J25" s="12"/>
    </row>
    <row r="26" spans="1:10" ht="15" thickTop="1" x14ac:dyDescent="0.3"/>
    <row r="27" spans="1:10" x14ac:dyDescent="0.3">
      <c r="B27" t="s">
        <v>349</v>
      </c>
      <c r="C27">
        <f>_xlfn.MODE.SNGL('Medium(10)'!G3:G351)</f>
        <v>4000</v>
      </c>
    </row>
    <row r="28" spans="1:10" x14ac:dyDescent="0.3">
      <c r="B28" t="s">
        <v>350</v>
      </c>
      <c r="C28">
        <f>AVERAGE('Medium(10)'!G3:G351)</f>
        <v>6148.997134670487</v>
      </c>
    </row>
    <row r="29" spans="1:10" ht="15" thickBot="1" x14ac:dyDescent="0.35"/>
    <row r="30" spans="1:10" ht="15.6" thickTop="1" thickBot="1" x14ac:dyDescent="0.35">
      <c r="A30">
        <v>7</v>
      </c>
      <c r="B30" s="12" t="s">
        <v>98</v>
      </c>
      <c r="C30" s="12"/>
      <c r="D30" s="12"/>
      <c r="E30" s="12"/>
      <c r="F30" s="12"/>
    </row>
    <row r="31" spans="1:10" ht="15" thickTop="1" x14ac:dyDescent="0.3"/>
    <row r="32" spans="1:10" x14ac:dyDescent="0.3">
      <c r="B32" t="s">
        <v>351</v>
      </c>
      <c r="C32">
        <f>_xlfn.PERCENTILE.INC('Medium(10)'!H3:H351,0.75)</f>
        <v>70000</v>
      </c>
    </row>
    <row r="33" spans="1:16" x14ac:dyDescent="0.3">
      <c r="B33" t="s">
        <v>352</v>
      </c>
      <c r="C33">
        <f>_xlfn.PERCENTILE.INC('Medium(10)'!G3:G351,0.75)</f>
        <v>8000</v>
      </c>
    </row>
    <row r="34" spans="1:16" ht="15" thickBot="1" x14ac:dyDescent="0.35"/>
    <row r="35" spans="1:16" ht="15.6" thickTop="1" thickBot="1" x14ac:dyDescent="0.35">
      <c r="A35">
        <v>8</v>
      </c>
      <c r="B35" s="12" t="s">
        <v>323</v>
      </c>
      <c r="C35" s="12"/>
      <c r="D35" s="12"/>
      <c r="E35" s="12"/>
      <c r="F35" s="12"/>
      <c r="G35" s="12"/>
      <c r="H35" s="12"/>
      <c r="I35" s="12"/>
      <c r="J35" s="12"/>
      <c r="K35" s="12"/>
      <c r="L35" s="12"/>
      <c r="M35" s="12"/>
      <c r="N35" s="12"/>
      <c r="O35" s="12"/>
      <c r="P35" s="12"/>
    </row>
    <row r="36" spans="1:16" ht="15" thickTop="1" x14ac:dyDescent="0.3"/>
    <row r="37" spans="1:16" x14ac:dyDescent="0.3">
      <c r="B37" t="s">
        <v>355</v>
      </c>
      <c r="C37">
        <f>SUM(COUNTIF('Medium(10)'!N3:N351,"Active"),COUNTIF('Medium(10)'!N3:N351,"inactive"))</f>
        <v>349</v>
      </c>
    </row>
    <row r="38" spans="1:16" x14ac:dyDescent="0.3">
      <c r="B38" t="s">
        <v>353</v>
      </c>
      <c r="C38">
        <f>COUNTIF('Medium(10)'!N3:N351,"Active")</f>
        <v>182</v>
      </c>
    </row>
    <row r="39" spans="1:16" x14ac:dyDescent="0.3">
      <c r="B39" t="s">
        <v>354</v>
      </c>
      <c r="C39">
        <f>+COUNTIF('Medium(10)'!N3:N351,"inactive")</f>
        <v>167</v>
      </c>
    </row>
    <row r="40" spans="1:16" ht="15" thickBot="1" x14ac:dyDescent="0.35"/>
    <row r="41" spans="1:16" ht="15.6" thickTop="1" thickBot="1" x14ac:dyDescent="0.35">
      <c r="A41">
        <v>12</v>
      </c>
      <c r="B41" s="12" t="s">
        <v>328</v>
      </c>
      <c r="C41" s="12"/>
      <c r="D41" s="12"/>
      <c r="E41" s="12"/>
      <c r="F41" s="12"/>
      <c r="G41" s="12"/>
      <c r="H41" s="12"/>
      <c r="I41" s="12"/>
      <c r="J41" s="12"/>
      <c r="K41" s="12"/>
      <c r="L41" s="12"/>
      <c r="M41" s="12"/>
      <c r="N41" s="12"/>
      <c r="O41" s="12"/>
    </row>
    <row r="42" spans="1:16" ht="15" thickTop="1" x14ac:dyDescent="0.3"/>
    <row r="43" spans="1:16" x14ac:dyDescent="0.3">
      <c r="B43" t="s">
        <v>360</v>
      </c>
      <c r="C43">
        <f>COUNTIF(Sheet5!L2:L350,"Real Estate")</f>
        <v>86</v>
      </c>
    </row>
    <row r="44" spans="1:16" x14ac:dyDescent="0.3">
      <c r="B44" t="s">
        <v>361</v>
      </c>
      <c r="C44">
        <f>+SUMIF(Sheet5!L2:L350,"Real Estate",Sheet5!G2:G350)</f>
        <v>613500</v>
      </c>
    </row>
    <row r="45" spans="1:16" x14ac:dyDescent="0.3">
      <c r="B45" t="s">
        <v>362</v>
      </c>
      <c r="C45">
        <f>_xlfn.MAXIFS(Sheet5!G2:G350,Sheet5!L2:L350,"Real Estate")</f>
        <v>15000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D01E-1847-4E37-B2BD-C6CA54DF0888}">
  <dimension ref="A1:Q352"/>
  <sheetViews>
    <sheetView zoomScale="90" zoomScaleNormal="90" workbookViewId="0">
      <selection activeCell="Q5" sqref="Q5"/>
    </sheetView>
  </sheetViews>
  <sheetFormatPr defaultRowHeight="14.4" x14ac:dyDescent="0.3"/>
  <cols>
    <col min="1" max="1" width="10.77734375" style="13" customWidth="1"/>
    <col min="2" max="2" width="10.109375" style="13" bestFit="1" customWidth="1"/>
    <col min="3" max="3" width="10.21875" style="13" bestFit="1" customWidth="1"/>
    <col min="4" max="4" width="7.88671875" style="13" bestFit="1" customWidth="1"/>
    <col min="5" max="5" width="6.77734375" style="13" bestFit="1" customWidth="1"/>
    <col min="6" max="6" width="11.77734375" style="13" bestFit="1" customWidth="1"/>
    <col min="7" max="7" width="15.21875" style="13" customWidth="1"/>
    <col min="8" max="8" width="15.44140625" style="13" bestFit="1" customWidth="1"/>
    <col min="9" max="9" width="12.6640625" style="13" customWidth="1"/>
    <col min="10" max="10" width="11.77734375" style="13" bestFit="1" customWidth="1"/>
    <col min="11" max="11" width="10.5546875" style="13" bestFit="1" customWidth="1"/>
    <col min="12" max="12" width="14.5546875" style="13" bestFit="1" customWidth="1"/>
    <col min="13" max="13" width="23.77734375" style="13" customWidth="1"/>
    <col min="14" max="14" width="18.77734375" style="13" bestFit="1" customWidth="1"/>
    <col min="15" max="15" width="17.6640625" style="13" bestFit="1" customWidth="1"/>
    <col min="16" max="16" width="12.77734375" bestFit="1" customWidth="1"/>
    <col min="17" max="17" width="11" customWidth="1"/>
  </cols>
  <sheetData>
    <row r="1" spans="1:17" ht="15.6" thickTop="1" thickBot="1" x14ac:dyDescent="0.35">
      <c r="B1" s="14"/>
      <c r="C1" s="14"/>
      <c r="D1" s="14"/>
      <c r="E1" s="14"/>
      <c r="F1" s="14"/>
      <c r="G1" s="14" t="s">
        <v>324</v>
      </c>
      <c r="H1" s="14"/>
      <c r="I1" s="14"/>
      <c r="J1" s="14"/>
    </row>
    <row r="2" spans="1:17" ht="15" thickTop="1" x14ac:dyDescent="0.3">
      <c r="A2" s="1" t="s">
        <v>0</v>
      </c>
      <c r="B2" s="1" t="s">
        <v>1</v>
      </c>
      <c r="C2" s="1" t="s">
        <v>2</v>
      </c>
      <c r="D2" s="1" t="s">
        <v>3</v>
      </c>
      <c r="E2" s="1" t="s">
        <v>4</v>
      </c>
      <c r="F2" s="1" t="s">
        <v>5</v>
      </c>
      <c r="G2" s="1" t="s">
        <v>96</v>
      </c>
      <c r="H2" s="1" t="s">
        <v>97</v>
      </c>
      <c r="I2" s="1" t="s">
        <v>6</v>
      </c>
      <c r="J2" s="1" t="s">
        <v>7</v>
      </c>
      <c r="K2" s="1" t="s">
        <v>8</v>
      </c>
      <c r="L2" s="1" t="s">
        <v>9</v>
      </c>
      <c r="M2" s="1" t="s">
        <v>10</v>
      </c>
      <c r="N2" s="1" t="s">
        <v>11</v>
      </c>
      <c r="O2" s="1" t="s">
        <v>302</v>
      </c>
      <c r="P2" s="1" t="s">
        <v>356</v>
      </c>
      <c r="Q2" s="1" t="s">
        <v>357</v>
      </c>
    </row>
    <row r="3" spans="1:17" x14ac:dyDescent="0.3">
      <c r="A3" s="5">
        <v>1</v>
      </c>
      <c r="B3" s="5" t="s">
        <v>12</v>
      </c>
      <c r="C3" s="5" t="s">
        <v>13</v>
      </c>
      <c r="D3" s="5">
        <v>44</v>
      </c>
      <c r="E3" s="5" t="s">
        <v>14</v>
      </c>
      <c r="F3" s="5" t="s">
        <v>15</v>
      </c>
      <c r="G3" s="5">
        <v>2500</v>
      </c>
      <c r="H3" s="5">
        <v>55000</v>
      </c>
      <c r="I3" s="5" t="s">
        <v>16</v>
      </c>
      <c r="J3" s="5">
        <v>0</v>
      </c>
      <c r="K3" s="5">
        <v>720</v>
      </c>
      <c r="L3" s="5" t="s">
        <v>17</v>
      </c>
      <c r="M3" s="5" t="s">
        <v>80</v>
      </c>
      <c r="N3" s="5" t="s">
        <v>18</v>
      </c>
      <c r="O3" s="13">
        <v>7</v>
      </c>
      <c r="P3" s="5" t="e">
        <f>J3/J3</f>
        <v>#DIV/0!</v>
      </c>
      <c r="Q3" t="b">
        <f>+ISERROR(P3)</f>
        <v>1</v>
      </c>
    </row>
    <row r="4" spans="1:17" x14ac:dyDescent="0.3">
      <c r="A4" s="5">
        <v>2</v>
      </c>
      <c r="B4" s="5" t="s">
        <v>19</v>
      </c>
      <c r="C4" s="5" t="s">
        <v>20</v>
      </c>
      <c r="D4" s="5">
        <v>29</v>
      </c>
      <c r="E4" s="5" t="s">
        <v>21</v>
      </c>
      <c r="F4" s="5" t="s">
        <v>22</v>
      </c>
      <c r="G4" s="5">
        <v>8000</v>
      </c>
      <c r="H4" s="5">
        <v>62000</v>
      </c>
      <c r="I4" s="5" t="s">
        <v>23</v>
      </c>
      <c r="J4" s="5">
        <v>15000</v>
      </c>
      <c r="K4" s="5">
        <v>680</v>
      </c>
      <c r="L4" s="5" t="s">
        <v>24</v>
      </c>
      <c r="M4" s="5" t="s">
        <v>81</v>
      </c>
      <c r="N4" s="5" t="s">
        <v>25</v>
      </c>
      <c r="O4" s="13">
        <v>5</v>
      </c>
      <c r="P4" s="5">
        <f t="shared" ref="P4:P67" si="0">J4/J4</f>
        <v>1</v>
      </c>
      <c r="Q4" t="b">
        <f t="shared" ref="Q4:Q67" si="1">+ISERROR(P4)</f>
        <v>0</v>
      </c>
    </row>
    <row r="5" spans="1:17" x14ac:dyDescent="0.3">
      <c r="A5" s="5">
        <v>3</v>
      </c>
      <c r="B5" s="5" t="s">
        <v>26</v>
      </c>
      <c r="C5" s="5" t="s">
        <v>27</v>
      </c>
      <c r="D5" s="5">
        <v>45</v>
      </c>
      <c r="E5" s="5" t="s">
        <v>21</v>
      </c>
      <c r="F5" s="5" t="s">
        <v>15</v>
      </c>
      <c r="G5" s="5">
        <v>12000</v>
      </c>
      <c r="H5" s="5">
        <v>75000</v>
      </c>
      <c r="I5" s="5" t="s">
        <v>16</v>
      </c>
      <c r="J5" s="5">
        <v>0</v>
      </c>
      <c r="K5" s="5">
        <v>750</v>
      </c>
      <c r="L5" s="5" t="s">
        <v>28</v>
      </c>
      <c r="M5" s="5" t="s">
        <v>82</v>
      </c>
      <c r="N5" s="5" t="s">
        <v>18</v>
      </c>
      <c r="O5" s="13">
        <v>3</v>
      </c>
      <c r="P5" s="5" t="e">
        <f t="shared" si="0"/>
        <v>#DIV/0!</v>
      </c>
      <c r="Q5" t="b">
        <f t="shared" si="1"/>
        <v>1</v>
      </c>
    </row>
    <row r="6" spans="1:17" x14ac:dyDescent="0.3">
      <c r="A6" s="5">
        <v>4</v>
      </c>
      <c r="B6" s="5" t="s">
        <v>29</v>
      </c>
      <c r="C6" s="5" t="s">
        <v>30</v>
      </c>
      <c r="D6" s="5">
        <v>52</v>
      </c>
      <c r="E6" s="5" t="s">
        <v>14</v>
      </c>
      <c r="F6" s="5" t="s">
        <v>22</v>
      </c>
      <c r="G6" s="5">
        <v>3000</v>
      </c>
      <c r="H6" s="5">
        <v>48000</v>
      </c>
      <c r="I6" s="5" t="s">
        <v>23</v>
      </c>
      <c r="J6" s="5">
        <v>5000</v>
      </c>
      <c r="K6" s="5">
        <v>690</v>
      </c>
      <c r="L6" s="5" t="s">
        <v>31</v>
      </c>
      <c r="M6" s="5" t="s">
        <v>80</v>
      </c>
      <c r="N6" s="5" t="s">
        <v>18</v>
      </c>
      <c r="O6" s="13">
        <v>3</v>
      </c>
      <c r="P6" s="5">
        <f t="shared" si="0"/>
        <v>1</v>
      </c>
      <c r="Q6" t="b">
        <f t="shared" si="1"/>
        <v>0</v>
      </c>
    </row>
    <row r="7" spans="1:17" x14ac:dyDescent="0.3">
      <c r="A7" s="5">
        <v>5</v>
      </c>
      <c r="B7" s="5" t="s">
        <v>32</v>
      </c>
      <c r="C7" s="5" t="s">
        <v>33</v>
      </c>
      <c r="D7" s="5">
        <v>37</v>
      </c>
      <c r="E7" s="5" t="s">
        <v>21</v>
      </c>
      <c r="F7" s="5" t="s">
        <v>15</v>
      </c>
      <c r="G7" s="5">
        <v>5000</v>
      </c>
      <c r="H7" s="5">
        <v>58000</v>
      </c>
      <c r="I7" s="5" t="s">
        <v>16</v>
      </c>
      <c r="J7" s="5">
        <v>0</v>
      </c>
      <c r="K7" s="5">
        <v>710</v>
      </c>
      <c r="L7" s="5" t="s">
        <v>17</v>
      </c>
      <c r="M7" s="5" t="s">
        <v>80</v>
      </c>
      <c r="N7" s="5" t="s">
        <v>25</v>
      </c>
      <c r="O7" s="13">
        <v>4</v>
      </c>
      <c r="P7" s="5" t="e">
        <f t="shared" si="0"/>
        <v>#DIV/0!</v>
      </c>
      <c r="Q7" t="b">
        <f t="shared" si="1"/>
        <v>1</v>
      </c>
    </row>
    <row r="8" spans="1:17" x14ac:dyDescent="0.3">
      <c r="A8" s="5">
        <v>6</v>
      </c>
      <c r="B8" s="5" t="s">
        <v>34</v>
      </c>
      <c r="C8" s="5" t="s">
        <v>35</v>
      </c>
      <c r="D8" s="5">
        <v>30</v>
      </c>
      <c r="E8" s="5" t="s">
        <v>14</v>
      </c>
      <c r="F8" s="5" t="s">
        <v>22</v>
      </c>
      <c r="G8" s="5">
        <v>6000</v>
      </c>
      <c r="H8" s="5">
        <v>70000</v>
      </c>
      <c r="I8" s="5" t="s">
        <v>23</v>
      </c>
      <c r="J8" s="5">
        <v>20000</v>
      </c>
      <c r="K8" s="5">
        <v>700</v>
      </c>
      <c r="L8" s="5" t="s">
        <v>24</v>
      </c>
      <c r="M8" s="5" t="s">
        <v>80</v>
      </c>
      <c r="N8" s="5" t="s">
        <v>18</v>
      </c>
      <c r="O8" s="13">
        <v>3</v>
      </c>
      <c r="P8" s="5">
        <f t="shared" si="0"/>
        <v>1</v>
      </c>
      <c r="Q8" t="b">
        <f t="shared" si="1"/>
        <v>0</v>
      </c>
    </row>
    <row r="9" spans="1:17" x14ac:dyDescent="0.3">
      <c r="A9" s="5">
        <v>7</v>
      </c>
      <c r="B9" s="5" t="s">
        <v>36</v>
      </c>
      <c r="C9" s="5" t="s">
        <v>37</v>
      </c>
      <c r="D9" s="5">
        <v>40</v>
      </c>
      <c r="E9" s="5" t="s">
        <v>21</v>
      </c>
      <c r="F9" s="5" t="s">
        <v>15</v>
      </c>
      <c r="G9" s="5">
        <v>15000</v>
      </c>
      <c r="H9" s="5">
        <v>82000</v>
      </c>
      <c r="I9" s="5" t="s">
        <v>16</v>
      </c>
      <c r="J9" s="5">
        <v>0</v>
      </c>
      <c r="K9" s="5">
        <v>730</v>
      </c>
      <c r="L9" s="5" t="s">
        <v>28</v>
      </c>
      <c r="M9" s="5" t="s">
        <v>80</v>
      </c>
      <c r="N9" s="5" t="s">
        <v>25</v>
      </c>
      <c r="O9" s="13">
        <v>7</v>
      </c>
      <c r="P9" s="5" t="e">
        <f t="shared" si="0"/>
        <v>#DIV/0!</v>
      </c>
      <c r="Q9" t="b">
        <f t="shared" si="1"/>
        <v>1</v>
      </c>
    </row>
    <row r="10" spans="1:17" x14ac:dyDescent="0.3">
      <c r="A10" s="5">
        <v>8</v>
      </c>
      <c r="B10" s="5" t="s">
        <v>38</v>
      </c>
      <c r="C10" s="5" t="s">
        <v>39</v>
      </c>
      <c r="D10" s="5">
        <v>25</v>
      </c>
      <c r="E10" s="5" t="s">
        <v>14</v>
      </c>
      <c r="F10" s="5" t="s">
        <v>22</v>
      </c>
      <c r="G10" s="5">
        <v>2000</v>
      </c>
      <c r="H10" s="5">
        <v>43000</v>
      </c>
      <c r="I10" s="5" t="s">
        <v>16</v>
      </c>
      <c r="J10" s="5">
        <v>0</v>
      </c>
      <c r="K10" s="5">
        <v>670</v>
      </c>
      <c r="L10" s="5" t="s">
        <v>31</v>
      </c>
      <c r="M10" s="5" t="s">
        <v>81</v>
      </c>
      <c r="N10" s="5" t="s">
        <v>18</v>
      </c>
      <c r="O10" s="13">
        <v>12</v>
      </c>
      <c r="P10" s="5" t="e">
        <f t="shared" si="0"/>
        <v>#DIV/0!</v>
      </c>
      <c r="Q10" t="b">
        <f t="shared" si="1"/>
        <v>1</v>
      </c>
    </row>
    <row r="11" spans="1:17" x14ac:dyDescent="0.3">
      <c r="A11" s="5">
        <v>9</v>
      </c>
      <c r="B11" s="5" t="s">
        <v>40</v>
      </c>
      <c r="C11" s="5" t="s">
        <v>41</v>
      </c>
      <c r="D11" s="5">
        <v>31</v>
      </c>
      <c r="E11" s="5" t="s">
        <v>21</v>
      </c>
      <c r="F11" s="5" t="s">
        <v>15</v>
      </c>
      <c r="G11" s="5">
        <v>7000</v>
      </c>
      <c r="H11" s="5">
        <v>55000</v>
      </c>
      <c r="I11" s="5" t="s">
        <v>23</v>
      </c>
      <c r="J11" s="5">
        <v>10000</v>
      </c>
      <c r="K11" s="5">
        <v>720</v>
      </c>
      <c r="L11" s="5" t="s">
        <v>17</v>
      </c>
      <c r="M11" s="5" t="s">
        <v>81</v>
      </c>
      <c r="N11" s="5" t="s">
        <v>18</v>
      </c>
      <c r="O11" s="13">
        <v>11</v>
      </c>
      <c r="P11" s="5">
        <f t="shared" si="0"/>
        <v>1</v>
      </c>
      <c r="Q11" t="b">
        <f t="shared" si="1"/>
        <v>0</v>
      </c>
    </row>
    <row r="12" spans="1:17" x14ac:dyDescent="0.3">
      <c r="A12" s="5">
        <v>10</v>
      </c>
      <c r="B12" s="5" t="s">
        <v>42</v>
      </c>
      <c r="C12" s="5" t="s">
        <v>43</v>
      </c>
      <c r="D12" s="5">
        <v>44</v>
      </c>
      <c r="E12" s="5" t="s">
        <v>14</v>
      </c>
      <c r="F12" s="5" t="s">
        <v>22</v>
      </c>
      <c r="G12" s="5">
        <v>11000</v>
      </c>
      <c r="H12" s="5">
        <v>65000</v>
      </c>
      <c r="I12" s="5" t="s">
        <v>16</v>
      </c>
      <c r="J12" s="5">
        <v>0</v>
      </c>
      <c r="K12" s="5">
        <v>740</v>
      </c>
      <c r="L12" s="5" t="s">
        <v>24</v>
      </c>
      <c r="M12" s="5" t="s">
        <v>82</v>
      </c>
      <c r="N12" s="5" t="s">
        <v>25</v>
      </c>
      <c r="O12" s="13">
        <v>3</v>
      </c>
      <c r="P12" s="5" t="e">
        <f t="shared" si="0"/>
        <v>#DIV/0!</v>
      </c>
      <c r="Q12" t="b">
        <f t="shared" si="1"/>
        <v>1</v>
      </c>
    </row>
    <row r="13" spans="1:17" x14ac:dyDescent="0.3">
      <c r="A13" s="5">
        <v>11</v>
      </c>
      <c r="B13" s="5" t="s">
        <v>44</v>
      </c>
      <c r="C13" s="5" t="s">
        <v>45</v>
      </c>
      <c r="D13" s="5">
        <v>28</v>
      </c>
      <c r="E13" s="5" t="s">
        <v>21</v>
      </c>
      <c r="F13" s="5" t="s">
        <v>15</v>
      </c>
      <c r="G13" s="5">
        <v>4500</v>
      </c>
      <c r="H13" s="5">
        <v>47000</v>
      </c>
      <c r="I13" s="5" t="s">
        <v>16</v>
      </c>
      <c r="J13" s="5">
        <v>0</v>
      </c>
      <c r="K13" s="5">
        <v>690</v>
      </c>
      <c r="L13" s="5" t="s">
        <v>28</v>
      </c>
      <c r="M13" s="5" t="s">
        <v>80</v>
      </c>
      <c r="N13" s="5" t="s">
        <v>18</v>
      </c>
      <c r="O13" s="13">
        <v>3</v>
      </c>
      <c r="P13" s="5" t="e">
        <f t="shared" si="0"/>
        <v>#DIV/0!</v>
      </c>
      <c r="Q13" t="b">
        <f t="shared" si="1"/>
        <v>1</v>
      </c>
    </row>
    <row r="14" spans="1:17" x14ac:dyDescent="0.3">
      <c r="A14" s="5">
        <v>12</v>
      </c>
      <c r="B14" s="5" t="s">
        <v>46</v>
      </c>
      <c r="C14" s="5" t="s">
        <v>47</v>
      </c>
      <c r="D14" s="5">
        <v>39</v>
      </c>
      <c r="E14" s="5" t="s">
        <v>14</v>
      </c>
      <c r="F14" s="5" t="s">
        <v>22</v>
      </c>
      <c r="G14" s="5">
        <v>10000</v>
      </c>
      <c r="H14" s="5">
        <v>72000</v>
      </c>
      <c r="I14" s="5" t="s">
        <v>23</v>
      </c>
      <c r="J14" s="5">
        <v>12000</v>
      </c>
      <c r="K14" s="5">
        <v>700</v>
      </c>
      <c r="L14" s="5" t="s">
        <v>31</v>
      </c>
      <c r="M14" s="5" t="s">
        <v>82</v>
      </c>
      <c r="N14" s="5" t="s">
        <v>18</v>
      </c>
      <c r="O14" s="13" t="s">
        <v>303</v>
      </c>
      <c r="P14" s="5">
        <f t="shared" si="0"/>
        <v>1</v>
      </c>
      <c r="Q14" t="b">
        <f t="shared" si="1"/>
        <v>0</v>
      </c>
    </row>
    <row r="15" spans="1:17" x14ac:dyDescent="0.3">
      <c r="A15" s="5">
        <v>13</v>
      </c>
      <c r="B15" s="5" t="s">
        <v>48</v>
      </c>
      <c r="C15" s="5" t="s">
        <v>49</v>
      </c>
      <c r="D15" s="5">
        <v>26</v>
      </c>
      <c r="E15" s="5" t="s">
        <v>21</v>
      </c>
      <c r="F15" s="5" t="s">
        <v>15</v>
      </c>
      <c r="G15" s="5">
        <v>3500</v>
      </c>
      <c r="H15" s="5">
        <v>53000</v>
      </c>
      <c r="I15" s="5" t="s">
        <v>16</v>
      </c>
      <c r="J15" s="5">
        <v>0</v>
      </c>
      <c r="K15" s="5">
        <v>680</v>
      </c>
      <c r="L15" s="5" t="s">
        <v>17</v>
      </c>
      <c r="M15" s="5" t="s">
        <v>81</v>
      </c>
      <c r="N15" s="5" t="s">
        <v>25</v>
      </c>
      <c r="O15" s="13">
        <v>11</v>
      </c>
      <c r="P15" s="5" t="e">
        <f t="shared" si="0"/>
        <v>#DIV/0!</v>
      </c>
      <c r="Q15" t="b">
        <f t="shared" si="1"/>
        <v>1</v>
      </c>
    </row>
    <row r="16" spans="1:17" x14ac:dyDescent="0.3">
      <c r="A16" s="5">
        <v>14</v>
      </c>
      <c r="B16" s="5" t="s">
        <v>50</v>
      </c>
      <c r="C16" s="5" t="s">
        <v>51</v>
      </c>
      <c r="D16" s="5">
        <v>33</v>
      </c>
      <c r="E16" s="5" t="s">
        <v>14</v>
      </c>
      <c r="F16" s="5" t="s">
        <v>22</v>
      </c>
      <c r="G16" s="5">
        <v>8000</v>
      </c>
      <c r="H16" s="5">
        <v>60000</v>
      </c>
      <c r="I16" s="5" t="s">
        <v>23</v>
      </c>
      <c r="J16" s="5">
        <v>8000</v>
      </c>
      <c r="K16" s="5">
        <v>710</v>
      </c>
      <c r="L16" s="5" t="s">
        <v>24</v>
      </c>
      <c r="M16" s="5" t="s">
        <v>80</v>
      </c>
      <c r="N16" s="5" t="s">
        <v>18</v>
      </c>
      <c r="O16" s="13">
        <v>11</v>
      </c>
      <c r="P16" s="5">
        <f t="shared" si="0"/>
        <v>1</v>
      </c>
      <c r="Q16" t="b">
        <f t="shared" si="1"/>
        <v>0</v>
      </c>
    </row>
    <row r="17" spans="1:17" x14ac:dyDescent="0.3">
      <c r="A17" s="5">
        <v>15</v>
      </c>
      <c r="B17" s="5" t="s">
        <v>52</v>
      </c>
      <c r="C17" s="5" t="s">
        <v>53</v>
      </c>
      <c r="D17" s="5">
        <v>46</v>
      </c>
      <c r="E17" s="5" t="s">
        <v>21</v>
      </c>
      <c r="F17" s="5" t="s">
        <v>15</v>
      </c>
      <c r="G17" s="5">
        <v>13000</v>
      </c>
      <c r="H17" s="5">
        <v>85000</v>
      </c>
      <c r="I17" s="5" t="s">
        <v>16</v>
      </c>
      <c r="J17" s="5">
        <v>0</v>
      </c>
      <c r="K17" s="5">
        <v>740</v>
      </c>
      <c r="L17" s="5" t="s">
        <v>28</v>
      </c>
      <c r="M17" s="5" t="s">
        <v>82</v>
      </c>
      <c r="N17" s="5" t="s">
        <v>25</v>
      </c>
      <c r="O17" s="13">
        <v>6</v>
      </c>
      <c r="P17" s="5" t="e">
        <f t="shared" si="0"/>
        <v>#DIV/0!</v>
      </c>
      <c r="Q17" t="b">
        <f t="shared" si="1"/>
        <v>1</v>
      </c>
    </row>
    <row r="18" spans="1:17" x14ac:dyDescent="0.3">
      <c r="A18" s="5">
        <v>16</v>
      </c>
      <c r="B18" s="5" t="s">
        <v>54</v>
      </c>
      <c r="C18" s="5" t="s">
        <v>55</v>
      </c>
      <c r="D18" s="5">
        <v>52</v>
      </c>
      <c r="E18" s="5" t="s">
        <v>14</v>
      </c>
      <c r="F18" s="5" t="s">
        <v>22</v>
      </c>
      <c r="G18" s="5">
        <v>4000</v>
      </c>
      <c r="H18" s="5">
        <v>49000</v>
      </c>
      <c r="I18" s="5" t="s">
        <v>23</v>
      </c>
      <c r="J18" s="5">
        <v>7000</v>
      </c>
      <c r="K18" s="5">
        <v>690</v>
      </c>
      <c r="L18" s="5" t="s">
        <v>31</v>
      </c>
      <c r="M18" s="5" t="s">
        <v>80</v>
      </c>
      <c r="N18" s="5" t="s">
        <v>18</v>
      </c>
      <c r="O18" s="13">
        <v>6</v>
      </c>
      <c r="P18" s="5">
        <f t="shared" si="0"/>
        <v>1</v>
      </c>
      <c r="Q18" t="b">
        <f t="shared" si="1"/>
        <v>0</v>
      </c>
    </row>
    <row r="19" spans="1:17" x14ac:dyDescent="0.3">
      <c r="A19" s="5">
        <v>17</v>
      </c>
      <c r="B19" s="5" t="s">
        <v>56</v>
      </c>
      <c r="C19" s="5" t="s">
        <v>57</v>
      </c>
      <c r="D19" s="5">
        <v>24</v>
      </c>
      <c r="E19" s="5" t="s">
        <v>14</v>
      </c>
      <c r="F19" s="5" t="s">
        <v>15</v>
      </c>
      <c r="G19" s="5">
        <v>2200</v>
      </c>
      <c r="H19" s="5">
        <v>45000</v>
      </c>
      <c r="I19" s="5" t="s">
        <v>16</v>
      </c>
      <c r="J19" s="5">
        <v>0</v>
      </c>
      <c r="K19" s="5">
        <v>670</v>
      </c>
      <c r="L19" s="5" t="s">
        <v>17</v>
      </c>
      <c r="M19" s="5" t="s">
        <v>81</v>
      </c>
      <c r="N19" s="5" t="s">
        <v>25</v>
      </c>
      <c r="O19" s="13">
        <v>5</v>
      </c>
      <c r="P19" s="5" t="e">
        <f t="shared" si="0"/>
        <v>#DIV/0!</v>
      </c>
      <c r="Q19" t="b">
        <f t="shared" si="1"/>
        <v>1</v>
      </c>
    </row>
    <row r="20" spans="1:17" x14ac:dyDescent="0.3">
      <c r="A20" s="5">
        <v>18</v>
      </c>
      <c r="B20" s="5" t="s">
        <v>58</v>
      </c>
      <c r="C20" s="5" t="s">
        <v>59</v>
      </c>
      <c r="D20" s="5">
        <v>38</v>
      </c>
      <c r="E20" s="5" t="s">
        <v>14</v>
      </c>
      <c r="F20" s="5" t="s">
        <v>22</v>
      </c>
      <c r="G20" s="5">
        <v>15000</v>
      </c>
      <c r="H20" s="5">
        <v>77000</v>
      </c>
      <c r="I20" s="5" t="s">
        <v>23</v>
      </c>
      <c r="J20" s="5">
        <v>15000</v>
      </c>
      <c r="K20" s="5">
        <v>720</v>
      </c>
      <c r="L20" s="5" t="s">
        <v>24</v>
      </c>
      <c r="M20" s="5" t="s">
        <v>82</v>
      </c>
      <c r="N20" s="5" t="s">
        <v>18</v>
      </c>
      <c r="O20" s="13" t="s">
        <v>303</v>
      </c>
      <c r="P20" s="5">
        <f t="shared" si="0"/>
        <v>1</v>
      </c>
      <c r="Q20" t="b">
        <f t="shared" si="1"/>
        <v>0</v>
      </c>
    </row>
    <row r="21" spans="1:17" x14ac:dyDescent="0.3">
      <c r="A21" s="5">
        <v>19</v>
      </c>
      <c r="B21" s="5" t="s">
        <v>60</v>
      </c>
      <c r="C21" s="5" t="s">
        <v>61</v>
      </c>
      <c r="D21" s="5">
        <v>27</v>
      </c>
      <c r="E21" s="5" t="s">
        <v>21</v>
      </c>
      <c r="F21" s="5" t="s">
        <v>15</v>
      </c>
      <c r="G21" s="5">
        <v>4000</v>
      </c>
      <c r="H21" s="5">
        <v>50000</v>
      </c>
      <c r="I21" s="5" t="s">
        <v>16</v>
      </c>
      <c r="J21" s="5">
        <v>0</v>
      </c>
      <c r="K21" s="5">
        <v>680</v>
      </c>
      <c r="L21" s="5" t="s">
        <v>28</v>
      </c>
      <c r="M21" s="5" t="s">
        <v>80</v>
      </c>
      <c r="N21" s="5" t="s">
        <v>25</v>
      </c>
      <c r="O21" s="13">
        <v>6</v>
      </c>
      <c r="P21" s="5" t="e">
        <f t="shared" si="0"/>
        <v>#DIV/0!</v>
      </c>
      <c r="Q21" t="b">
        <f t="shared" si="1"/>
        <v>1</v>
      </c>
    </row>
    <row r="22" spans="1:17" x14ac:dyDescent="0.3">
      <c r="A22" s="5">
        <v>20</v>
      </c>
      <c r="B22" s="5" t="s">
        <v>62</v>
      </c>
      <c r="C22" s="5" t="s">
        <v>63</v>
      </c>
      <c r="D22" s="5">
        <v>41</v>
      </c>
      <c r="E22" s="5" t="s">
        <v>14</v>
      </c>
      <c r="F22" s="5" t="s">
        <v>22</v>
      </c>
      <c r="G22" s="5">
        <v>9000</v>
      </c>
      <c r="H22" s="5">
        <v>69000</v>
      </c>
      <c r="I22" s="5" t="s">
        <v>23</v>
      </c>
      <c r="J22" s="5">
        <v>12000</v>
      </c>
      <c r="K22" s="5">
        <v>700</v>
      </c>
      <c r="L22" s="5" t="s">
        <v>31</v>
      </c>
      <c r="M22" s="5" t="s">
        <v>82</v>
      </c>
      <c r="N22" s="5" t="s">
        <v>18</v>
      </c>
      <c r="O22" s="13">
        <v>5</v>
      </c>
      <c r="P22" s="5">
        <f t="shared" si="0"/>
        <v>1</v>
      </c>
      <c r="Q22" t="b">
        <f t="shared" si="1"/>
        <v>0</v>
      </c>
    </row>
    <row r="23" spans="1:17" x14ac:dyDescent="0.3">
      <c r="A23" s="5">
        <v>21</v>
      </c>
      <c r="B23" s="5" t="s">
        <v>64</v>
      </c>
      <c r="C23" s="5" t="s">
        <v>65</v>
      </c>
      <c r="D23" s="5">
        <v>32</v>
      </c>
      <c r="E23" s="5" t="s">
        <v>21</v>
      </c>
      <c r="F23" s="5" t="s">
        <v>15</v>
      </c>
      <c r="G23" s="5">
        <v>5500</v>
      </c>
      <c r="H23" s="5">
        <v>54000</v>
      </c>
      <c r="I23" s="5" t="s">
        <v>16</v>
      </c>
      <c r="J23" s="5">
        <v>0</v>
      </c>
      <c r="K23" s="5">
        <v>710</v>
      </c>
      <c r="L23" s="5" t="s">
        <v>17</v>
      </c>
      <c r="M23" s="5" t="s">
        <v>80</v>
      </c>
      <c r="N23" s="5" t="s">
        <v>25</v>
      </c>
      <c r="O23" s="13">
        <v>14</v>
      </c>
      <c r="P23" s="5" t="e">
        <f t="shared" si="0"/>
        <v>#DIV/0!</v>
      </c>
      <c r="Q23" t="b">
        <f t="shared" si="1"/>
        <v>1</v>
      </c>
    </row>
    <row r="24" spans="1:17" x14ac:dyDescent="0.3">
      <c r="A24" s="5">
        <v>22</v>
      </c>
      <c r="B24" s="5" t="s">
        <v>66</v>
      </c>
      <c r="C24" s="5" t="s">
        <v>67</v>
      </c>
      <c r="D24" s="5">
        <v>47</v>
      </c>
      <c r="E24" s="5" t="s">
        <v>14</v>
      </c>
      <c r="F24" s="5" t="s">
        <v>22</v>
      </c>
      <c r="G24" s="5">
        <v>7000</v>
      </c>
      <c r="H24" s="5">
        <v>74000</v>
      </c>
      <c r="I24" s="5" t="s">
        <v>23</v>
      </c>
      <c r="J24" s="5">
        <v>10000</v>
      </c>
      <c r="K24" s="5">
        <v>690</v>
      </c>
      <c r="L24" s="5" t="s">
        <v>24</v>
      </c>
      <c r="M24" s="5" t="s">
        <v>81</v>
      </c>
      <c r="N24" s="5" t="s">
        <v>18</v>
      </c>
      <c r="O24" s="13">
        <v>12</v>
      </c>
      <c r="P24" s="5">
        <f t="shared" si="0"/>
        <v>1</v>
      </c>
      <c r="Q24" t="b">
        <f t="shared" si="1"/>
        <v>0</v>
      </c>
    </row>
    <row r="25" spans="1:17" x14ac:dyDescent="0.3">
      <c r="A25" s="5">
        <v>23</v>
      </c>
      <c r="B25" s="5" t="s">
        <v>68</v>
      </c>
      <c r="C25" s="5" t="s">
        <v>69</v>
      </c>
      <c r="D25" s="5">
        <v>35</v>
      </c>
      <c r="E25" s="5" t="s">
        <v>21</v>
      </c>
      <c r="F25" s="5" t="s">
        <v>15</v>
      </c>
      <c r="G25" s="5">
        <v>6000</v>
      </c>
      <c r="H25" s="5">
        <v>68000</v>
      </c>
      <c r="I25" s="5" t="s">
        <v>16</v>
      </c>
      <c r="J25" s="5">
        <v>0</v>
      </c>
      <c r="K25" s="5">
        <v>720</v>
      </c>
      <c r="L25" s="5" t="s">
        <v>28</v>
      </c>
      <c r="M25" s="5" t="s">
        <v>81</v>
      </c>
      <c r="N25" s="5" t="s">
        <v>25</v>
      </c>
      <c r="O25" s="13">
        <v>11</v>
      </c>
      <c r="P25" s="5" t="e">
        <f t="shared" si="0"/>
        <v>#DIV/0!</v>
      </c>
      <c r="Q25" t="b">
        <f t="shared" si="1"/>
        <v>1</v>
      </c>
    </row>
    <row r="26" spans="1:17" x14ac:dyDescent="0.3">
      <c r="A26" s="5">
        <v>24</v>
      </c>
      <c r="B26" s="5" t="s">
        <v>70</v>
      </c>
      <c r="C26" s="5" t="s">
        <v>71</v>
      </c>
      <c r="D26" s="5">
        <v>29</v>
      </c>
      <c r="E26" s="5" t="s">
        <v>14</v>
      </c>
      <c r="F26" s="5" t="s">
        <v>22</v>
      </c>
      <c r="G26" s="5">
        <v>2500</v>
      </c>
      <c r="H26" s="5">
        <v>45000</v>
      </c>
      <c r="I26" s="5" t="s">
        <v>23</v>
      </c>
      <c r="J26" s="5">
        <v>5000</v>
      </c>
      <c r="K26" s="5">
        <v>670</v>
      </c>
      <c r="L26" s="5" t="s">
        <v>31</v>
      </c>
      <c r="M26" s="5" t="s">
        <v>81</v>
      </c>
      <c r="N26" s="5" t="s">
        <v>18</v>
      </c>
      <c r="O26" s="13">
        <v>8</v>
      </c>
      <c r="P26" s="5">
        <f t="shared" si="0"/>
        <v>1</v>
      </c>
      <c r="Q26" t="b">
        <f t="shared" si="1"/>
        <v>0</v>
      </c>
    </row>
    <row r="27" spans="1:17" x14ac:dyDescent="0.3">
      <c r="A27" s="5">
        <v>25</v>
      </c>
      <c r="B27" s="5" t="s">
        <v>72</v>
      </c>
      <c r="C27" s="5" t="s">
        <v>73</v>
      </c>
      <c r="D27" s="5">
        <v>42</v>
      </c>
      <c r="E27" s="5" t="s">
        <v>21</v>
      </c>
      <c r="F27" s="5" t="s">
        <v>15</v>
      </c>
      <c r="G27" s="5">
        <v>11000</v>
      </c>
      <c r="H27" s="5">
        <v>80000</v>
      </c>
      <c r="I27" s="5" t="s">
        <v>16</v>
      </c>
      <c r="J27" s="5">
        <v>0</v>
      </c>
      <c r="K27" s="5">
        <v>740</v>
      </c>
      <c r="L27" s="5" t="s">
        <v>17</v>
      </c>
      <c r="M27" s="5" t="s">
        <v>82</v>
      </c>
      <c r="N27" s="5" t="s">
        <v>25</v>
      </c>
      <c r="O27" s="13">
        <v>4</v>
      </c>
      <c r="P27" s="5" t="e">
        <f t="shared" si="0"/>
        <v>#DIV/0!</v>
      </c>
      <c r="Q27" t="b">
        <f t="shared" si="1"/>
        <v>1</v>
      </c>
    </row>
    <row r="28" spans="1:17" x14ac:dyDescent="0.3">
      <c r="A28" s="5">
        <v>26</v>
      </c>
      <c r="B28" s="5" t="s">
        <v>29</v>
      </c>
      <c r="C28" s="5" t="s">
        <v>74</v>
      </c>
      <c r="D28" s="5">
        <v>50</v>
      </c>
      <c r="E28" s="5" t="s">
        <v>14</v>
      </c>
      <c r="F28" s="5" t="s">
        <v>22</v>
      </c>
      <c r="G28" s="5">
        <v>3000</v>
      </c>
      <c r="H28" s="5">
        <v>47000</v>
      </c>
      <c r="I28" s="5" t="s">
        <v>23</v>
      </c>
      <c r="J28" s="5">
        <v>8000</v>
      </c>
      <c r="K28" s="5">
        <v>680</v>
      </c>
      <c r="L28" s="5" t="s">
        <v>24</v>
      </c>
      <c r="M28" s="5" t="s">
        <v>82</v>
      </c>
      <c r="N28" s="5" t="s">
        <v>18</v>
      </c>
      <c r="O28" s="13">
        <v>13</v>
      </c>
      <c r="P28" s="5">
        <f t="shared" si="0"/>
        <v>1</v>
      </c>
      <c r="Q28" t="b">
        <f t="shared" si="1"/>
        <v>0</v>
      </c>
    </row>
    <row r="29" spans="1:17" x14ac:dyDescent="0.3">
      <c r="A29" s="5">
        <v>27</v>
      </c>
      <c r="B29" s="5" t="s">
        <v>75</v>
      </c>
      <c r="C29" s="5" t="s">
        <v>76</v>
      </c>
      <c r="D29" s="5">
        <v>28</v>
      </c>
      <c r="E29" s="5" t="s">
        <v>21</v>
      </c>
      <c r="F29" s="5" t="s">
        <v>15</v>
      </c>
      <c r="G29" s="5">
        <v>4000</v>
      </c>
      <c r="H29" s="5">
        <v>53000</v>
      </c>
      <c r="I29" s="5" t="s">
        <v>16</v>
      </c>
      <c r="J29" s="5">
        <v>0</v>
      </c>
      <c r="K29" s="5">
        <v>690</v>
      </c>
      <c r="L29" s="5" t="s">
        <v>28</v>
      </c>
      <c r="M29" s="5" t="s">
        <v>80</v>
      </c>
      <c r="N29" s="5" t="s">
        <v>25</v>
      </c>
      <c r="O29" s="13">
        <v>7</v>
      </c>
      <c r="P29" s="5" t="e">
        <f t="shared" si="0"/>
        <v>#DIV/0!</v>
      </c>
      <c r="Q29" t="b">
        <f t="shared" si="1"/>
        <v>1</v>
      </c>
    </row>
    <row r="30" spans="1:17" x14ac:dyDescent="0.3">
      <c r="A30" s="5">
        <v>28</v>
      </c>
      <c r="B30" s="5" t="s">
        <v>38</v>
      </c>
      <c r="C30" s="5" t="s">
        <v>35</v>
      </c>
      <c r="D30" s="5">
        <v>36</v>
      </c>
      <c r="E30" s="5" t="s">
        <v>14</v>
      </c>
      <c r="F30" s="5" t="s">
        <v>22</v>
      </c>
      <c r="G30" s="5">
        <v>9000</v>
      </c>
      <c r="H30" s="5">
        <v>71000</v>
      </c>
      <c r="I30" s="5" t="s">
        <v>23</v>
      </c>
      <c r="J30" s="5">
        <v>13000</v>
      </c>
      <c r="K30" s="5">
        <v>700</v>
      </c>
      <c r="L30" s="5" t="s">
        <v>31</v>
      </c>
      <c r="M30" s="5" t="s">
        <v>81</v>
      </c>
      <c r="N30" s="5" t="s">
        <v>18</v>
      </c>
      <c r="O30" s="13">
        <v>4</v>
      </c>
      <c r="P30" s="5">
        <f t="shared" si="0"/>
        <v>1</v>
      </c>
      <c r="Q30" t="b">
        <f t="shared" si="1"/>
        <v>0</v>
      </c>
    </row>
    <row r="31" spans="1:17" x14ac:dyDescent="0.3">
      <c r="A31" s="5">
        <v>29</v>
      </c>
      <c r="B31" s="5" t="s">
        <v>77</v>
      </c>
      <c r="C31" s="5" t="s">
        <v>78</v>
      </c>
      <c r="D31" s="5">
        <v>41</v>
      </c>
      <c r="E31" s="5" t="s">
        <v>21</v>
      </c>
      <c r="F31" s="5" t="s">
        <v>15</v>
      </c>
      <c r="G31" s="5">
        <v>8000</v>
      </c>
      <c r="H31" s="5">
        <v>67000</v>
      </c>
      <c r="I31" s="5" t="s">
        <v>16</v>
      </c>
      <c r="J31" s="5">
        <v>0</v>
      </c>
      <c r="K31" s="5">
        <v>710</v>
      </c>
      <c r="L31" s="5" t="s">
        <v>17</v>
      </c>
      <c r="M31" s="5" t="s">
        <v>82</v>
      </c>
      <c r="N31" s="5" t="s">
        <v>25</v>
      </c>
      <c r="O31" s="13">
        <v>14</v>
      </c>
      <c r="P31" s="5" t="e">
        <f t="shared" si="0"/>
        <v>#DIV/0!</v>
      </c>
      <c r="Q31" t="b">
        <f t="shared" si="1"/>
        <v>1</v>
      </c>
    </row>
    <row r="32" spans="1:17" x14ac:dyDescent="0.3">
      <c r="A32" s="5">
        <v>30</v>
      </c>
      <c r="B32" s="5" t="s">
        <v>79</v>
      </c>
      <c r="C32" s="5" t="s">
        <v>53</v>
      </c>
      <c r="D32" s="5">
        <v>30</v>
      </c>
      <c r="E32" s="5" t="s">
        <v>14</v>
      </c>
      <c r="F32" s="5" t="s">
        <v>22</v>
      </c>
      <c r="G32" s="5">
        <v>5000</v>
      </c>
      <c r="H32" s="5">
        <v>55000</v>
      </c>
      <c r="I32" s="5" t="s">
        <v>23</v>
      </c>
      <c r="J32" s="5">
        <v>7000</v>
      </c>
      <c r="K32" s="5">
        <v>690</v>
      </c>
      <c r="L32" s="5" t="s">
        <v>24</v>
      </c>
      <c r="M32" s="5" t="s">
        <v>82</v>
      </c>
      <c r="N32" s="5" t="s">
        <v>18</v>
      </c>
      <c r="O32" s="13">
        <v>5</v>
      </c>
      <c r="P32" s="5">
        <f t="shared" si="0"/>
        <v>1</v>
      </c>
      <c r="Q32" t="b">
        <f t="shared" si="1"/>
        <v>0</v>
      </c>
    </row>
    <row r="33" spans="1:17" x14ac:dyDescent="0.3">
      <c r="A33" s="5">
        <v>31</v>
      </c>
      <c r="B33" s="5" t="s">
        <v>40</v>
      </c>
      <c r="C33" s="5" t="s">
        <v>73</v>
      </c>
      <c r="D33" s="5">
        <v>29</v>
      </c>
      <c r="E33" s="5" t="s">
        <v>21</v>
      </c>
      <c r="F33" s="5" t="s">
        <v>15</v>
      </c>
      <c r="G33" s="5">
        <v>3000</v>
      </c>
      <c r="H33" s="5">
        <v>48000</v>
      </c>
      <c r="I33" s="5" t="s">
        <v>16</v>
      </c>
      <c r="J33" s="5">
        <v>0</v>
      </c>
      <c r="K33" s="5">
        <v>670</v>
      </c>
      <c r="L33" s="5" t="s">
        <v>28</v>
      </c>
      <c r="M33" s="5" t="s">
        <v>80</v>
      </c>
      <c r="N33" s="5" t="s">
        <v>25</v>
      </c>
      <c r="O33" s="13">
        <v>10</v>
      </c>
      <c r="P33" s="5" t="e">
        <f t="shared" si="0"/>
        <v>#DIV/0!</v>
      </c>
      <c r="Q33" t="b">
        <f t="shared" si="1"/>
        <v>1</v>
      </c>
    </row>
    <row r="34" spans="1:17" x14ac:dyDescent="0.3">
      <c r="A34" s="5">
        <v>32</v>
      </c>
      <c r="B34" s="5" t="s">
        <v>42</v>
      </c>
      <c r="C34" s="5" t="s">
        <v>41</v>
      </c>
      <c r="D34" s="5">
        <v>34</v>
      </c>
      <c r="E34" s="5" t="s">
        <v>14</v>
      </c>
      <c r="F34" s="5" t="s">
        <v>22</v>
      </c>
      <c r="G34" s="5">
        <v>11000</v>
      </c>
      <c r="H34" s="5">
        <v>62000</v>
      </c>
      <c r="I34" s="5" t="s">
        <v>23</v>
      </c>
      <c r="J34" s="5">
        <v>12000</v>
      </c>
      <c r="K34" s="5">
        <v>720</v>
      </c>
      <c r="L34" s="5" t="s">
        <v>31</v>
      </c>
      <c r="M34" s="5" t="s">
        <v>80</v>
      </c>
      <c r="N34" s="5" t="s">
        <v>18</v>
      </c>
      <c r="O34" s="13">
        <v>10</v>
      </c>
      <c r="P34" s="5">
        <f t="shared" si="0"/>
        <v>1</v>
      </c>
      <c r="Q34" t="b">
        <f t="shared" si="1"/>
        <v>0</v>
      </c>
    </row>
    <row r="35" spans="1:17" x14ac:dyDescent="0.3">
      <c r="A35" s="5">
        <v>33</v>
      </c>
      <c r="B35" s="5" t="s">
        <v>48</v>
      </c>
      <c r="C35" s="5" t="s">
        <v>71</v>
      </c>
      <c r="D35" s="5">
        <v>37</v>
      </c>
      <c r="E35" s="5" t="s">
        <v>21</v>
      </c>
      <c r="F35" s="5" t="s">
        <v>15</v>
      </c>
      <c r="G35" s="5">
        <v>5500</v>
      </c>
      <c r="H35" s="5">
        <v>69000</v>
      </c>
      <c r="I35" s="5" t="s">
        <v>16</v>
      </c>
      <c r="J35" s="5">
        <v>0</v>
      </c>
      <c r="K35" s="5">
        <v>710</v>
      </c>
      <c r="L35" s="5" t="s">
        <v>17</v>
      </c>
      <c r="M35" s="5" t="s">
        <v>80</v>
      </c>
      <c r="N35" s="5" t="s">
        <v>25</v>
      </c>
      <c r="O35" s="13">
        <v>7</v>
      </c>
      <c r="P35" s="5" t="e">
        <f t="shared" si="0"/>
        <v>#DIV/0!</v>
      </c>
      <c r="Q35" t="b">
        <f t="shared" si="1"/>
        <v>1</v>
      </c>
    </row>
    <row r="36" spans="1:17" x14ac:dyDescent="0.3">
      <c r="A36" s="5">
        <v>34</v>
      </c>
      <c r="B36" s="5" t="s">
        <v>54</v>
      </c>
      <c r="C36" s="5" t="s">
        <v>20</v>
      </c>
      <c r="D36" s="5">
        <v>45</v>
      </c>
      <c r="E36" s="5" t="s">
        <v>14</v>
      </c>
      <c r="F36" s="5" t="s">
        <v>15</v>
      </c>
      <c r="G36" s="5">
        <v>7000</v>
      </c>
      <c r="H36" s="5">
        <v>74000</v>
      </c>
      <c r="I36" s="5" t="s">
        <v>23</v>
      </c>
      <c r="J36" s="5">
        <v>15000</v>
      </c>
      <c r="K36" s="5">
        <v>680</v>
      </c>
      <c r="L36" s="5" t="s">
        <v>24</v>
      </c>
      <c r="M36" s="5" t="s">
        <v>80</v>
      </c>
      <c r="N36" s="5" t="s">
        <v>18</v>
      </c>
      <c r="O36" s="13">
        <v>5</v>
      </c>
      <c r="P36" s="5">
        <f t="shared" si="0"/>
        <v>1</v>
      </c>
      <c r="Q36" t="b">
        <f t="shared" si="1"/>
        <v>0</v>
      </c>
    </row>
    <row r="37" spans="1:17" x14ac:dyDescent="0.3">
      <c r="A37" s="5">
        <v>35</v>
      </c>
      <c r="B37" s="5" t="s">
        <v>64</v>
      </c>
      <c r="C37" s="5" t="s">
        <v>27</v>
      </c>
      <c r="D37" s="5">
        <v>40</v>
      </c>
      <c r="E37" s="5" t="s">
        <v>21</v>
      </c>
      <c r="F37" s="5" t="s">
        <v>15</v>
      </c>
      <c r="G37" s="5">
        <v>2000</v>
      </c>
      <c r="H37" s="5">
        <v>50000</v>
      </c>
      <c r="I37" s="5" t="s">
        <v>16</v>
      </c>
      <c r="J37" s="5">
        <v>0</v>
      </c>
      <c r="K37" s="5">
        <v>720</v>
      </c>
      <c r="L37" s="5" t="s">
        <v>28</v>
      </c>
      <c r="M37" s="5" t="s">
        <v>80</v>
      </c>
      <c r="N37" s="5" t="s">
        <v>25</v>
      </c>
      <c r="O37" s="13">
        <v>15</v>
      </c>
      <c r="P37" s="5" t="e">
        <f t="shared" si="0"/>
        <v>#DIV/0!</v>
      </c>
      <c r="Q37" t="b">
        <f t="shared" si="1"/>
        <v>1</v>
      </c>
    </row>
    <row r="38" spans="1:17" x14ac:dyDescent="0.3">
      <c r="A38" s="5">
        <v>36</v>
      </c>
      <c r="B38" s="5" t="s">
        <v>34</v>
      </c>
      <c r="C38" s="5" t="s">
        <v>45</v>
      </c>
      <c r="D38" s="5">
        <v>27</v>
      </c>
      <c r="E38" s="5" t="s">
        <v>14</v>
      </c>
      <c r="F38" s="5" t="s">
        <v>22</v>
      </c>
      <c r="G38" s="5">
        <v>6000</v>
      </c>
      <c r="H38" s="5">
        <v>55000</v>
      </c>
      <c r="I38" s="5" t="s">
        <v>23</v>
      </c>
      <c r="J38" s="5">
        <v>10000</v>
      </c>
      <c r="K38" s="5">
        <v>690</v>
      </c>
      <c r="L38" s="5" t="s">
        <v>31</v>
      </c>
      <c r="M38" s="5" t="s">
        <v>80</v>
      </c>
      <c r="N38" s="5" t="s">
        <v>18</v>
      </c>
      <c r="O38" s="13">
        <v>4</v>
      </c>
      <c r="P38" s="5">
        <f t="shared" si="0"/>
        <v>1</v>
      </c>
      <c r="Q38" t="b">
        <f t="shared" si="1"/>
        <v>0</v>
      </c>
    </row>
    <row r="39" spans="1:17" x14ac:dyDescent="0.3">
      <c r="A39" s="5">
        <v>37</v>
      </c>
      <c r="B39" s="5" t="s">
        <v>44</v>
      </c>
      <c r="C39" s="5" t="s">
        <v>78</v>
      </c>
      <c r="D39" s="5">
        <v>31</v>
      </c>
      <c r="E39" s="5" t="s">
        <v>21</v>
      </c>
      <c r="F39" s="5" t="s">
        <v>15</v>
      </c>
      <c r="G39" s="5">
        <v>3500</v>
      </c>
      <c r="H39" s="5">
        <v>62000</v>
      </c>
      <c r="I39" s="5" t="s">
        <v>16</v>
      </c>
      <c r="J39" s="5">
        <v>0</v>
      </c>
      <c r="K39" s="5">
        <v>680</v>
      </c>
      <c r="L39" s="5" t="s">
        <v>17</v>
      </c>
      <c r="M39" s="5" t="s">
        <v>82</v>
      </c>
      <c r="N39" s="5" t="s">
        <v>25</v>
      </c>
      <c r="O39" s="13">
        <v>15</v>
      </c>
      <c r="P39" s="5" t="e">
        <f t="shared" si="0"/>
        <v>#DIV/0!</v>
      </c>
      <c r="Q39" t="b">
        <f t="shared" si="1"/>
        <v>1</v>
      </c>
    </row>
    <row r="40" spans="1:17" x14ac:dyDescent="0.3">
      <c r="A40" s="5">
        <v>38</v>
      </c>
      <c r="B40" s="5" t="s">
        <v>50</v>
      </c>
      <c r="C40" s="5" t="s">
        <v>47</v>
      </c>
      <c r="D40" s="5">
        <v>53</v>
      </c>
      <c r="E40" s="5" t="s">
        <v>14</v>
      </c>
      <c r="F40" s="5" t="s">
        <v>22</v>
      </c>
      <c r="G40" s="5">
        <v>4000</v>
      </c>
      <c r="H40" s="5">
        <v>48000</v>
      </c>
      <c r="I40" s="5" t="s">
        <v>23</v>
      </c>
      <c r="J40" s="5">
        <v>5000</v>
      </c>
      <c r="K40" s="5">
        <v>710</v>
      </c>
      <c r="L40" s="5" t="s">
        <v>24</v>
      </c>
      <c r="M40" s="5" t="s">
        <v>82</v>
      </c>
      <c r="N40" s="5" t="s">
        <v>18</v>
      </c>
      <c r="O40" s="13" t="s">
        <v>303</v>
      </c>
      <c r="P40" s="5">
        <f t="shared" si="0"/>
        <v>1</v>
      </c>
      <c r="Q40" t="b">
        <f t="shared" si="1"/>
        <v>0</v>
      </c>
    </row>
    <row r="41" spans="1:17" x14ac:dyDescent="0.3">
      <c r="A41" s="5">
        <v>39</v>
      </c>
      <c r="B41" s="5" t="s">
        <v>60</v>
      </c>
      <c r="C41" s="5" t="s">
        <v>67</v>
      </c>
      <c r="D41" s="5">
        <v>28</v>
      </c>
      <c r="E41" s="5" t="s">
        <v>21</v>
      </c>
      <c r="F41" s="5" t="s">
        <v>15</v>
      </c>
      <c r="G41" s="5">
        <v>5500</v>
      </c>
      <c r="H41" s="5">
        <v>59000</v>
      </c>
      <c r="I41" s="5" t="s">
        <v>16</v>
      </c>
      <c r="J41" s="5">
        <v>0</v>
      </c>
      <c r="K41" s="5">
        <v>700</v>
      </c>
      <c r="L41" s="5" t="s">
        <v>28</v>
      </c>
      <c r="M41" s="5" t="s">
        <v>82</v>
      </c>
      <c r="N41" s="5" t="s">
        <v>25</v>
      </c>
      <c r="O41" s="13">
        <v>14</v>
      </c>
      <c r="P41" s="5" t="e">
        <f t="shared" si="0"/>
        <v>#DIV/0!</v>
      </c>
      <c r="Q41" t="b">
        <f t="shared" si="1"/>
        <v>1</v>
      </c>
    </row>
    <row r="42" spans="1:17" x14ac:dyDescent="0.3">
      <c r="A42" s="5">
        <v>40</v>
      </c>
      <c r="B42" s="5" t="s">
        <v>62</v>
      </c>
      <c r="C42" s="5" t="s">
        <v>33</v>
      </c>
      <c r="D42" s="5">
        <v>46</v>
      </c>
      <c r="E42" s="5" t="s">
        <v>14</v>
      </c>
      <c r="F42" s="5" t="s">
        <v>22</v>
      </c>
      <c r="G42" s="5">
        <v>9000</v>
      </c>
      <c r="H42" s="5">
        <v>73000</v>
      </c>
      <c r="I42" s="5" t="s">
        <v>23</v>
      </c>
      <c r="J42" s="5">
        <v>13000</v>
      </c>
      <c r="K42" s="5">
        <v>720</v>
      </c>
      <c r="L42" s="5" t="s">
        <v>31</v>
      </c>
      <c r="M42" s="5" t="s">
        <v>82</v>
      </c>
      <c r="N42" s="5" t="s">
        <v>18</v>
      </c>
      <c r="O42" s="13">
        <v>8</v>
      </c>
      <c r="P42" s="5">
        <f t="shared" si="0"/>
        <v>1</v>
      </c>
      <c r="Q42" t="b">
        <f t="shared" si="1"/>
        <v>0</v>
      </c>
    </row>
    <row r="43" spans="1:17" x14ac:dyDescent="0.3">
      <c r="A43" s="5">
        <v>41</v>
      </c>
      <c r="B43" s="5" t="s">
        <v>68</v>
      </c>
      <c r="C43" s="5" t="s">
        <v>53</v>
      </c>
      <c r="D43" s="5">
        <v>39</v>
      </c>
      <c r="E43" s="5" t="s">
        <v>21</v>
      </c>
      <c r="F43" s="5" t="s">
        <v>15</v>
      </c>
      <c r="G43" s="5">
        <v>4000</v>
      </c>
      <c r="H43" s="5">
        <v>65000</v>
      </c>
      <c r="I43" s="5" t="s">
        <v>16</v>
      </c>
      <c r="J43" s="5">
        <v>0</v>
      </c>
      <c r="K43" s="5">
        <v>680</v>
      </c>
      <c r="L43" s="5" t="s">
        <v>17</v>
      </c>
      <c r="M43" s="5" t="s">
        <v>82</v>
      </c>
      <c r="N43" s="5" t="s">
        <v>25</v>
      </c>
      <c r="O43" s="13">
        <v>15</v>
      </c>
      <c r="P43" s="5" t="e">
        <f t="shared" si="0"/>
        <v>#DIV/0!</v>
      </c>
      <c r="Q43" t="b">
        <f t="shared" si="1"/>
        <v>1</v>
      </c>
    </row>
    <row r="44" spans="1:17" x14ac:dyDescent="0.3">
      <c r="A44" s="5">
        <v>42</v>
      </c>
      <c r="B44" s="5" t="s">
        <v>58</v>
      </c>
      <c r="C44" s="5" t="s">
        <v>35</v>
      </c>
      <c r="D44" s="5">
        <v>27</v>
      </c>
      <c r="E44" s="5" t="s">
        <v>14</v>
      </c>
      <c r="F44" s="5" t="s">
        <v>22</v>
      </c>
      <c r="G44" s="5">
        <v>8000</v>
      </c>
      <c r="H44" s="5">
        <v>60000</v>
      </c>
      <c r="I44" s="5" t="s">
        <v>23</v>
      </c>
      <c r="J44" s="5">
        <v>8000</v>
      </c>
      <c r="K44" s="5">
        <v>710</v>
      </c>
      <c r="L44" s="5" t="s">
        <v>24</v>
      </c>
      <c r="M44" s="5" t="s">
        <v>82</v>
      </c>
      <c r="N44" s="5" t="s">
        <v>18</v>
      </c>
      <c r="O44" s="13">
        <v>9</v>
      </c>
      <c r="P44" s="5">
        <f t="shared" si="0"/>
        <v>1</v>
      </c>
      <c r="Q44" t="b">
        <f t="shared" si="1"/>
        <v>0</v>
      </c>
    </row>
    <row r="45" spans="1:17" x14ac:dyDescent="0.3">
      <c r="A45" s="5">
        <v>43</v>
      </c>
      <c r="B45" s="5" t="s">
        <v>72</v>
      </c>
      <c r="C45" s="5" t="s">
        <v>73</v>
      </c>
      <c r="D45" s="5">
        <v>34</v>
      </c>
      <c r="E45" s="5" t="s">
        <v>21</v>
      </c>
      <c r="F45" s="5" t="s">
        <v>15</v>
      </c>
      <c r="G45" s="5">
        <v>2500</v>
      </c>
      <c r="H45" s="5">
        <v>53000</v>
      </c>
      <c r="I45" s="5" t="s">
        <v>16</v>
      </c>
      <c r="J45" s="5">
        <v>0</v>
      </c>
      <c r="K45" s="5">
        <v>690</v>
      </c>
      <c r="L45" s="5" t="s">
        <v>28</v>
      </c>
      <c r="M45" s="5" t="s">
        <v>81</v>
      </c>
      <c r="N45" s="5" t="s">
        <v>25</v>
      </c>
      <c r="O45" s="13">
        <v>4</v>
      </c>
      <c r="P45" s="5" t="e">
        <f t="shared" si="0"/>
        <v>#DIV/0!</v>
      </c>
      <c r="Q45" t="b">
        <f t="shared" si="1"/>
        <v>1</v>
      </c>
    </row>
    <row r="46" spans="1:17" x14ac:dyDescent="0.3">
      <c r="A46" s="5">
        <v>44</v>
      </c>
      <c r="B46" s="5" t="s">
        <v>38</v>
      </c>
      <c r="C46" s="5" t="s">
        <v>76</v>
      </c>
      <c r="D46" s="5">
        <v>32</v>
      </c>
      <c r="E46" s="5" t="s">
        <v>14</v>
      </c>
      <c r="F46" s="5" t="s">
        <v>22</v>
      </c>
      <c r="G46" s="5">
        <v>12000</v>
      </c>
      <c r="H46" s="5">
        <v>68000</v>
      </c>
      <c r="I46" s="5" t="s">
        <v>23</v>
      </c>
      <c r="J46" s="5">
        <v>15000</v>
      </c>
      <c r="K46" s="5">
        <v>720</v>
      </c>
      <c r="L46" s="5" t="s">
        <v>31</v>
      </c>
      <c r="M46" s="5" t="s">
        <v>81</v>
      </c>
      <c r="N46" s="5" t="s">
        <v>18</v>
      </c>
      <c r="O46" s="13" t="s">
        <v>303</v>
      </c>
      <c r="P46" s="5">
        <f t="shared" si="0"/>
        <v>1</v>
      </c>
      <c r="Q46" t="b">
        <f t="shared" si="1"/>
        <v>0</v>
      </c>
    </row>
    <row r="47" spans="1:17" x14ac:dyDescent="0.3">
      <c r="A47" s="5">
        <v>45</v>
      </c>
      <c r="B47" s="5" t="s">
        <v>77</v>
      </c>
      <c r="C47" s="5" t="s">
        <v>51</v>
      </c>
      <c r="D47" s="5">
        <v>49</v>
      </c>
      <c r="E47" s="5" t="s">
        <v>21</v>
      </c>
      <c r="F47" s="5" t="s">
        <v>15</v>
      </c>
      <c r="G47" s="5">
        <v>7000</v>
      </c>
      <c r="H47" s="5">
        <v>71000</v>
      </c>
      <c r="I47" s="5" t="s">
        <v>16</v>
      </c>
      <c r="J47" s="5">
        <v>0</v>
      </c>
      <c r="K47" s="5">
        <v>680</v>
      </c>
      <c r="L47" s="5" t="s">
        <v>17</v>
      </c>
      <c r="M47" s="5" t="s">
        <v>81</v>
      </c>
      <c r="N47" s="5" t="s">
        <v>25</v>
      </c>
      <c r="O47" s="13">
        <v>5</v>
      </c>
      <c r="P47" s="5" t="e">
        <f t="shared" si="0"/>
        <v>#DIV/0!</v>
      </c>
      <c r="Q47" t="b">
        <f t="shared" si="1"/>
        <v>1</v>
      </c>
    </row>
    <row r="48" spans="1:17" x14ac:dyDescent="0.3">
      <c r="A48" s="5">
        <v>46</v>
      </c>
      <c r="B48" s="5" t="s">
        <v>79</v>
      </c>
      <c r="C48" s="5" t="s">
        <v>61</v>
      </c>
      <c r="D48" s="5">
        <v>24</v>
      </c>
      <c r="E48" s="5" t="s">
        <v>14</v>
      </c>
      <c r="F48" s="5" t="s">
        <v>22</v>
      </c>
      <c r="G48" s="5">
        <v>5000</v>
      </c>
      <c r="H48" s="5">
        <v>56000</v>
      </c>
      <c r="I48" s="5" t="s">
        <v>23</v>
      </c>
      <c r="J48" s="5">
        <v>10000</v>
      </c>
      <c r="K48" s="5">
        <v>700</v>
      </c>
      <c r="L48" s="5" t="s">
        <v>24</v>
      </c>
      <c r="M48" s="5" t="s">
        <v>81</v>
      </c>
      <c r="N48" s="5" t="s">
        <v>18</v>
      </c>
      <c r="O48" s="13">
        <v>11</v>
      </c>
      <c r="P48" s="5">
        <f t="shared" si="0"/>
        <v>1</v>
      </c>
      <c r="Q48" t="b">
        <f t="shared" si="1"/>
        <v>0</v>
      </c>
    </row>
    <row r="49" spans="1:17" x14ac:dyDescent="0.3">
      <c r="A49" s="5">
        <v>47</v>
      </c>
      <c r="B49" s="5" t="s">
        <v>40</v>
      </c>
      <c r="C49" s="5" t="s">
        <v>78</v>
      </c>
      <c r="D49" s="5">
        <v>29</v>
      </c>
      <c r="E49" s="5" t="s">
        <v>21</v>
      </c>
      <c r="F49" s="5" t="s">
        <v>15</v>
      </c>
      <c r="G49" s="5">
        <v>1500</v>
      </c>
      <c r="H49" s="5">
        <v>45000</v>
      </c>
      <c r="I49" s="5" t="s">
        <v>16</v>
      </c>
      <c r="J49" s="5">
        <v>0</v>
      </c>
      <c r="K49" s="5">
        <v>670</v>
      </c>
      <c r="L49" s="5" t="s">
        <v>28</v>
      </c>
      <c r="M49" s="5" t="s">
        <v>81</v>
      </c>
      <c r="N49" s="5" t="s">
        <v>25</v>
      </c>
      <c r="O49" s="13">
        <v>4</v>
      </c>
      <c r="P49" s="5" t="e">
        <f t="shared" si="0"/>
        <v>#DIV/0!</v>
      </c>
      <c r="Q49" t="b">
        <f t="shared" si="1"/>
        <v>1</v>
      </c>
    </row>
    <row r="50" spans="1:17" x14ac:dyDescent="0.3">
      <c r="A50" s="5">
        <v>48</v>
      </c>
      <c r="B50" s="5" t="s">
        <v>42</v>
      </c>
      <c r="C50" s="5" t="s">
        <v>45</v>
      </c>
      <c r="D50" s="5">
        <v>43</v>
      </c>
      <c r="E50" s="5" t="s">
        <v>14</v>
      </c>
      <c r="F50" s="5" t="s">
        <v>22</v>
      </c>
      <c r="G50" s="5">
        <v>11000</v>
      </c>
      <c r="H50" s="5">
        <v>74000</v>
      </c>
      <c r="I50" s="5" t="s">
        <v>23</v>
      </c>
      <c r="J50" s="5">
        <v>12000</v>
      </c>
      <c r="K50" s="5">
        <v>720</v>
      </c>
      <c r="L50" s="5" t="s">
        <v>31</v>
      </c>
      <c r="M50" s="5" t="s">
        <v>81</v>
      </c>
      <c r="N50" s="5" t="s">
        <v>18</v>
      </c>
      <c r="O50" s="13">
        <v>14</v>
      </c>
      <c r="P50" s="5">
        <f t="shared" si="0"/>
        <v>1</v>
      </c>
      <c r="Q50" t="b">
        <f t="shared" si="1"/>
        <v>0</v>
      </c>
    </row>
    <row r="51" spans="1:17" x14ac:dyDescent="0.3">
      <c r="A51" s="5">
        <v>49</v>
      </c>
      <c r="B51" s="5" t="s">
        <v>64</v>
      </c>
      <c r="C51" s="5" t="s">
        <v>47</v>
      </c>
      <c r="D51" s="5">
        <v>36</v>
      </c>
      <c r="E51" s="5" t="s">
        <v>21</v>
      </c>
      <c r="F51" s="5" t="s">
        <v>15</v>
      </c>
      <c r="G51" s="5">
        <v>8000</v>
      </c>
      <c r="H51" s="5">
        <v>63000</v>
      </c>
      <c r="I51" s="5" t="s">
        <v>16</v>
      </c>
      <c r="J51" s="5">
        <v>0</v>
      </c>
      <c r="K51" s="5">
        <v>710</v>
      </c>
      <c r="L51" s="5" t="s">
        <v>17</v>
      </c>
      <c r="M51" s="5" t="s">
        <v>80</v>
      </c>
      <c r="N51" s="5" t="s">
        <v>25</v>
      </c>
      <c r="O51" s="13">
        <v>7</v>
      </c>
      <c r="P51" s="5" t="e">
        <f t="shared" si="0"/>
        <v>#DIV/0!</v>
      </c>
      <c r="Q51" t="b">
        <f t="shared" si="1"/>
        <v>1</v>
      </c>
    </row>
    <row r="52" spans="1:17" x14ac:dyDescent="0.3">
      <c r="A52" s="5">
        <v>50</v>
      </c>
      <c r="B52" s="5" t="s">
        <v>34</v>
      </c>
      <c r="C52" s="5" t="s">
        <v>49</v>
      </c>
      <c r="D52" s="5">
        <v>28</v>
      </c>
      <c r="E52" s="5" t="s">
        <v>14</v>
      </c>
      <c r="F52" s="5" t="s">
        <v>22</v>
      </c>
      <c r="G52" s="5">
        <v>2000</v>
      </c>
      <c r="H52" s="5">
        <v>47000</v>
      </c>
      <c r="I52" s="5" t="s">
        <v>23</v>
      </c>
      <c r="J52" s="5">
        <v>5000</v>
      </c>
      <c r="K52" s="5">
        <v>680</v>
      </c>
      <c r="L52" s="5" t="s">
        <v>24</v>
      </c>
      <c r="M52" s="5" t="s">
        <v>80</v>
      </c>
      <c r="N52" s="5" t="s">
        <v>18</v>
      </c>
      <c r="O52" s="13">
        <v>6</v>
      </c>
      <c r="P52" s="5">
        <f t="shared" si="0"/>
        <v>1</v>
      </c>
      <c r="Q52" t="b">
        <f t="shared" si="1"/>
        <v>0</v>
      </c>
    </row>
    <row r="53" spans="1:17" x14ac:dyDescent="0.3">
      <c r="A53" s="5">
        <v>51</v>
      </c>
      <c r="B53" s="5" t="s">
        <v>48</v>
      </c>
      <c r="C53" s="5" t="s">
        <v>61</v>
      </c>
      <c r="D53" s="5">
        <v>31</v>
      </c>
      <c r="E53" s="5" t="s">
        <v>21</v>
      </c>
      <c r="F53" s="5" t="s">
        <v>15</v>
      </c>
      <c r="G53" s="5">
        <v>4000</v>
      </c>
      <c r="H53" s="5">
        <v>55000</v>
      </c>
      <c r="I53" s="5" t="s">
        <v>16</v>
      </c>
      <c r="J53" s="5">
        <v>0</v>
      </c>
      <c r="K53" s="5">
        <v>690</v>
      </c>
      <c r="L53" s="5" t="s">
        <v>28</v>
      </c>
      <c r="M53" s="5" t="s">
        <v>81</v>
      </c>
      <c r="N53" s="5" t="s">
        <v>25</v>
      </c>
      <c r="O53" s="13">
        <v>4</v>
      </c>
      <c r="P53" s="5" t="e">
        <f t="shared" si="0"/>
        <v>#DIV/0!</v>
      </c>
      <c r="Q53" t="b">
        <f t="shared" si="1"/>
        <v>1</v>
      </c>
    </row>
    <row r="54" spans="1:17" x14ac:dyDescent="0.3">
      <c r="A54" s="5">
        <v>52</v>
      </c>
      <c r="B54" s="5" t="s">
        <v>54</v>
      </c>
      <c r="C54" s="5" t="s">
        <v>53</v>
      </c>
      <c r="D54" s="5">
        <v>44</v>
      </c>
      <c r="E54" s="5" t="s">
        <v>14</v>
      </c>
      <c r="F54" s="5" t="s">
        <v>22</v>
      </c>
      <c r="G54" s="5">
        <v>6000</v>
      </c>
      <c r="H54" s="5">
        <v>62000</v>
      </c>
      <c r="I54" s="5" t="s">
        <v>23</v>
      </c>
      <c r="J54" s="5">
        <v>10000</v>
      </c>
      <c r="K54" s="5">
        <v>700</v>
      </c>
      <c r="L54" s="5" t="s">
        <v>31</v>
      </c>
      <c r="M54" s="5" t="s">
        <v>81</v>
      </c>
      <c r="N54" s="5" t="s">
        <v>18</v>
      </c>
      <c r="O54" s="13">
        <v>7</v>
      </c>
      <c r="P54" s="5">
        <f t="shared" si="0"/>
        <v>1</v>
      </c>
      <c r="Q54" t="b">
        <f t="shared" si="1"/>
        <v>0</v>
      </c>
    </row>
    <row r="55" spans="1:17" x14ac:dyDescent="0.3">
      <c r="A55" s="5">
        <v>53</v>
      </c>
      <c r="B55" s="5" t="s">
        <v>60</v>
      </c>
      <c r="C55" s="5" t="s">
        <v>51</v>
      </c>
      <c r="D55" s="5">
        <v>39</v>
      </c>
      <c r="E55" s="5" t="s">
        <v>21</v>
      </c>
      <c r="F55" s="5" t="s">
        <v>15</v>
      </c>
      <c r="G55" s="5">
        <v>9000</v>
      </c>
      <c r="H55" s="5">
        <v>67000</v>
      </c>
      <c r="I55" s="5" t="s">
        <v>16</v>
      </c>
      <c r="J55" s="5">
        <v>0</v>
      </c>
      <c r="K55" s="5">
        <v>720</v>
      </c>
      <c r="L55" s="5" t="s">
        <v>17</v>
      </c>
      <c r="M55" s="5" t="s">
        <v>81</v>
      </c>
      <c r="N55" s="5" t="s">
        <v>25</v>
      </c>
      <c r="O55" s="13" t="s">
        <v>303</v>
      </c>
      <c r="P55" s="5" t="e">
        <f t="shared" si="0"/>
        <v>#DIV/0!</v>
      </c>
      <c r="Q55" t="b">
        <f t="shared" si="1"/>
        <v>1</v>
      </c>
    </row>
    <row r="56" spans="1:17" x14ac:dyDescent="0.3">
      <c r="A56" s="5">
        <v>54</v>
      </c>
      <c r="B56" s="5" t="s">
        <v>62</v>
      </c>
      <c r="C56" s="5" t="s">
        <v>57</v>
      </c>
      <c r="D56" s="5">
        <v>27</v>
      </c>
      <c r="E56" s="5" t="s">
        <v>14</v>
      </c>
      <c r="F56" s="5" t="s">
        <v>22</v>
      </c>
      <c r="G56" s="5">
        <v>2500</v>
      </c>
      <c r="H56" s="5">
        <v>49000</v>
      </c>
      <c r="I56" s="5" t="s">
        <v>23</v>
      </c>
      <c r="J56" s="5">
        <v>7000</v>
      </c>
      <c r="K56" s="5">
        <v>680</v>
      </c>
      <c r="L56" s="5" t="s">
        <v>24</v>
      </c>
      <c r="M56" s="5" t="s">
        <v>82</v>
      </c>
      <c r="N56" s="5" t="s">
        <v>18</v>
      </c>
      <c r="O56" s="13">
        <v>4</v>
      </c>
      <c r="P56" s="5">
        <f t="shared" si="0"/>
        <v>1</v>
      </c>
      <c r="Q56" t="b">
        <f t="shared" si="1"/>
        <v>0</v>
      </c>
    </row>
    <row r="57" spans="1:17" x14ac:dyDescent="0.3">
      <c r="A57" s="5">
        <v>55</v>
      </c>
      <c r="B57" s="5" t="s">
        <v>77</v>
      </c>
      <c r="C57" s="5" t="s">
        <v>30</v>
      </c>
      <c r="D57" s="5">
        <v>40</v>
      </c>
      <c r="E57" s="5" t="s">
        <v>21</v>
      </c>
      <c r="F57" s="5" t="s">
        <v>15</v>
      </c>
      <c r="G57" s="5">
        <v>7000</v>
      </c>
      <c r="H57" s="5">
        <v>71000</v>
      </c>
      <c r="I57" s="5" t="s">
        <v>16</v>
      </c>
      <c r="J57" s="5">
        <v>0</v>
      </c>
      <c r="K57" s="5">
        <v>710</v>
      </c>
      <c r="L57" s="5" t="s">
        <v>28</v>
      </c>
      <c r="M57" s="5" t="s">
        <v>82</v>
      </c>
      <c r="N57" s="5" t="s">
        <v>25</v>
      </c>
      <c r="O57" s="13">
        <v>15</v>
      </c>
      <c r="P57" s="5" t="e">
        <f t="shared" si="0"/>
        <v>#DIV/0!</v>
      </c>
      <c r="Q57" t="b">
        <f t="shared" si="1"/>
        <v>1</v>
      </c>
    </row>
    <row r="58" spans="1:17" x14ac:dyDescent="0.3">
      <c r="A58" s="5">
        <v>56</v>
      </c>
      <c r="B58" s="5" t="s">
        <v>38</v>
      </c>
      <c r="C58" s="5" t="s">
        <v>67</v>
      </c>
      <c r="D58" s="5">
        <v>34</v>
      </c>
      <c r="E58" s="5" t="s">
        <v>14</v>
      </c>
      <c r="F58" s="5" t="s">
        <v>22</v>
      </c>
      <c r="G58" s="5">
        <v>15000</v>
      </c>
      <c r="H58" s="5">
        <v>73000</v>
      </c>
      <c r="I58" s="5" t="s">
        <v>23</v>
      </c>
      <c r="J58" s="5">
        <v>13000</v>
      </c>
      <c r="K58" s="5">
        <v>720</v>
      </c>
      <c r="L58" s="5" t="s">
        <v>31</v>
      </c>
      <c r="M58" s="5" t="s">
        <v>82</v>
      </c>
      <c r="N58" s="5" t="s">
        <v>18</v>
      </c>
      <c r="O58" s="13">
        <v>4</v>
      </c>
      <c r="P58" s="5">
        <f t="shared" si="0"/>
        <v>1</v>
      </c>
      <c r="Q58" t="b">
        <f t="shared" si="1"/>
        <v>0</v>
      </c>
    </row>
    <row r="59" spans="1:17" x14ac:dyDescent="0.3">
      <c r="A59" s="5">
        <v>57</v>
      </c>
      <c r="B59" s="5" t="s">
        <v>64</v>
      </c>
      <c r="C59" s="5" t="s">
        <v>59</v>
      </c>
      <c r="D59" s="5">
        <v>29</v>
      </c>
      <c r="E59" s="5" t="s">
        <v>21</v>
      </c>
      <c r="F59" s="5" t="s">
        <v>15</v>
      </c>
      <c r="G59" s="5">
        <v>2500</v>
      </c>
      <c r="H59" s="5">
        <v>47000</v>
      </c>
      <c r="I59" s="5" t="s">
        <v>16</v>
      </c>
      <c r="J59" s="5">
        <v>0</v>
      </c>
      <c r="K59" s="5">
        <v>680</v>
      </c>
      <c r="L59" s="5" t="s">
        <v>17</v>
      </c>
      <c r="M59" s="5" t="s">
        <v>80</v>
      </c>
      <c r="N59" s="5" t="s">
        <v>25</v>
      </c>
      <c r="O59" s="13">
        <v>15</v>
      </c>
      <c r="P59" s="5" t="e">
        <f t="shared" si="0"/>
        <v>#DIV/0!</v>
      </c>
      <c r="Q59" t="b">
        <f t="shared" si="1"/>
        <v>1</v>
      </c>
    </row>
    <row r="60" spans="1:17" x14ac:dyDescent="0.3">
      <c r="A60" s="5">
        <v>58</v>
      </c>
      <c r="B60" s="5" t="s">
        <v>42</v>
      </c>
      <c r="C60" s="5" t="s">
        <v>63</v>
      </c>
      <c r="D60" s="5">
        <v>31</v>
      </c>
      <c r="E60" s="5" t="s">
        <v>14</v>
      </c>
      <c r="F60" s="5" t="s">
        <v>22</v>
      </c>
      <c r="G60" s="5">
        <v>5000</v>
      </c>
      <c r="H60" s="5">
        <v>53000</v>
      </c>
      <c r="I60" s="5" t="s">
        <v>23</v>
      </c>
      <c r="J60" s="5">
        <v>8000</v>
      </c>
      <c r="K60" s="5">
        <v>690</v>
      </c>
      <c r="L60" s="5" t="s">
        <v>24</v>
      </c>
      <c r="M60" s="5" t="s">
        <v>80</v>
      </c>
      <c r="N60" s="5" t="s">
        <v>18</v>
      </c>
      <c r="O60" s="13">
        <v>14</v>
      </c>
      <c r="P60" s="5">
        <f t="shared" si="0"/>
        <v>1</v>
      </c>
      <c r="Q60" t="b">
        <f t="shared" si="1"/>
        <v>0</v>
      </c>
    </row>
    <row r="61" spans="1:17" x14ac:dyDescent="0.3">
      <c r="A61" s="5">
        <v>59</v>
      </c>
      <c r="B61" s="5" t="s">
        <v>48</v>
      </c>
      <c r="C61" s="5" t="s">
        <v>27</v>
      </c>
      <c r="D61" s="5">
        <v>42</v>
      </c>
      <c r="E61" s="5" t="s">
        <v>21</v>
      </c>
      <c r="F61" s="5" t="s">
        <v>15</v>
      </c>
      <c r="G61" s="5">
        <v>6000</v>
      </c>
      <c r="H61" s="5">
        <v>69000</v>
      </c>
      <c r="I61" s="5" t="s">
        <v>16</v>
      </c>
      <c r="J61" s="5">
        <v>0</v>
      </c>
      <c r="K61" s="5">
        <v>720</v>
      </c>
      <c r="L61" s="5" t="s">
        <v>28</v>
      </c>
      <c r="M61" s="5" t="s">
        <v>80</v>
      </c>
      <c r="N61" s="5" t="s">
        <v>25</v>
      </c>
      <c r="O61" s="13">
        <v>10</v>
      </c>
      <c r="P61" s="5" t="e">
        <f t="shared" si="0"/>
        <v>#DIV/0!</v>
      </c>
      <c r="Q61" t="b">
        <f t="shared" si="1"/>
        <v>1</v>
      </c>
    </row>
    <row r="62" spans="1:17" x14ac:dyDescent="0.3">
      <c r="A62" s="5">
        <v>60</v>
      </c>
      <c r="B62" s="5" t="s">
        <v>34</v>
      </c>
      <c r="C62" s="5" t="s">
        <v>37</v>
      </c>
      <c r="D62" s="5">
        <v>36</v>
      </c>
      <c r="E62" s="5" t="s">
        <v>14</v>
      </c>
      <c r="F62" s="5" t="s">
        <v>22</v>
      </c>
      <c r="G62" s="5">
        <v>2000</v>
      </c>
      <c r="H62" s="5">
        <v>45000</v>
      </c>
      <c r="I62" s="5" t="s">
        <v>23</v>
      </c>
      <c r="J62" s="5">
        <v>5000</v>
      </c>
      <c r="K62" s="5">
        <v>700</v>
      </c>
      <c r="L62" s="5" t="s">
        <v>31</v>
      </c>
      <c r="M62" s="5" t="s">
        <v>80</v>
      </c>
      <c r="N62" s="5" t="s">
        <v>18</v>
      </c>
      <c r="O62" s="13">
        <v>14</v>
      </c>
      <c r="P62" s="5">
        <f t="shared" si="0"/>
        <v>1</v>
      </c>
      <c r="Q62" t="b">
        <f t="shared" si="1"/>
        <v>0</v>
      </c>
    </row>
    <row r="63" spans="1:17" x14ac:dyDescent="0.3">
      <c r="A63" s="5">
        <v>61</v>
      </c>
      <c r="B63" s="5" t="s">
        <v>36</v>
      </c>
      <c r="C63" s="5" t="s">
        <v>49</v>
      </c>
      <c r="D63" s="5">
        <v>48</v>
      </c>
      <c r="E63" s="5" t="s">
        <v>21</v>
      </c>
      <c r="F63" s="5" t="s">
        <v>15</v>
      </c>
      <c r="G63" s="5">
        <v>8000</v>
      </c>
      <c r="H63" s="5">
        <v>74000</v>
      </c>
      <c r="I63" s="5" t="s">
        <v>16</v>
      </c>
      <c r="J63" s="5">
        <v>0</v>
      </c>
      <c r="K63" s="5">
        <v>680</v>
      </c>
      <c r="L63" s="5" t="s">
        <v>17</v>
      </c>
      <c r="M63" s="5" t="s">
        <v>81</v>
      </c>
      <c r="N63" s="5" t="s">
        <v>25</v>
      </c>
      <c r="O63" s="13">
        <v>15</v>
      </c>
      <c r="P63" s="5" t="e">
        <f t="shared" si="0"/>
        <v>#DIV/0!</v>
      </c>
      <c r="Q63" t="b">
        <f t="shared" si="1"/>
        <v>1</v>
      </c>
    </row>
    <row r="64" spans="1:17" x14ac:dyDescent="0.3">
      <c r="A64" s="5">
        <v>62</v>
      </c>
      <c r="B64" s="5" t="s">
        <v>62</v>
      </c>
      <c r="C64" s="5" t="s">
        <v>20</v>
      </c>
      <c r="D64" s="5">
        <v>33</v>
      </c>
      <c r="E64" s="5" t="s">
        <v>14</v>
      </c>
      <c r="F64" s="5" t="s">
        <v>22</v>
      </c>
      <c r="G64" s="5">
        <v>4000</v>
      </c>
      <c r="H64" s="5">
        <v>60000</v>
      </c>
      <c r="I64" s="5" t="s">
        <v>23</v>
      </c>
      <c r="J64" s="5">
        <v>8000</v>
      </c>
      <c r="K64" s="5">
        <v>720</v>
      </c>
      <c r="L64" s="5" t="s">
        <v>24</v>
      </c>
      <c r="M64" s="5" t="s">
        <v>81</v>
      </c>
      <c r="N64" s="5" t="s">
        <v>18</v>
      </c>
      <c r="O64" s="13">
        <v>13</v>
      </c>
      <c r="P64" s="5">
        <f t="shared" si="0"/>
        <v>1</v>
      </c>
      <c r="Q64" t="b">
        <f t="shared" si="1"/>
        <v>0</v>
      </c>
    </row>
    <row r="65" spans="1:17" x14ac:dyDescent="0.3">
      <c r="A65" s="5">
        <v>63</v>
      </c>
      <c r="B65" s="5" t="s">
        <v>72</v>
      </c>
      <c r="C65" s="5" t="s">
        <v>33</v>
      </c>
      <c r="D65" s="5">
        <v>29</v>
      </c>
      <c r="E65" s="5" t="s">
        <v>21</v>
      </c>
      <c r="F65" s="5" t="s">
        <v>15</v>
      </c>
      <c r="G65" s="5">
        <v>3500</v>
      </c>
      <c r="H65" s="5">
        <v>55000</v>
      </c>
      <c r="I65" s="5" t="s">
        <v>16</v>
      </c>
      <c r="J65" s="5">
        <v>0</v>
      </c>
      <c r="K65" s="5">
        <v>690</v>
      </c>
      <c r="L65" s="5" t="s">
        <v>28</v>
      </c>
      <c r="M65" s="5" t="s">
        <v>81</v>
      </c>
      <c r="N65" s="5" t="s">
        <v>25</v>
      </c>
      <c r="O65" s="13">
        <v>7</v>
      </c>
      <c r="P65" s="5" t="e">
        <f t="shared" si="0"/>
        <v>#DIV/0!</v>
      </c>
      <c r="Q65" t="b">
        <f t="shared" si="1"/>
        <v>1</v>
      </c>
    </row>
    <row r="66" spans="1:17" x14ac:dyDescent="0.3">
      <c r="A66" s="5">
        <v>64</v>
      </c>
      <c r="B66" s="5" t="s">
        <v>58</v>
      </c>
      <c r="C66" s="5" t="s">
        <v>41</v>
      </c>
      <c r="D66" s="5">
        <v>37</v>
      </c>
      <c r="E66" s="5" t="s">
        <v>14</v>
      </c>
      <c r="F66" s="5" t="s">
        <v>15</v>
      </c>
      <c r="G66" s="5">
        <v>10000</v>
      </c>
      <c r="H66" s="5">
        <v>67000</v>
      </c>
      <c r="I66" s="5" t="s">
        <v>23</v>
      </c>
      <c r="J66" s="5">
        <v>12000</v>
      </c>
      <c r="K66" s="5">
        <v>710</v>
      </c>
      <c r="L66" s="5" t="s">
        <v>31</v>
      </c>
      <c r="M66" s="5" t="s">
        <v>81</v>
      </c>
      <c r="N66" s="5" t="s">
        <v>18</v>
      </c>
      <c r="O66" s="13">
        <v>5</v>
      </c>
      <c r="P66" s="5">
        <f t="shared" si="0"/>
        <v>1</v>
      </c>
      <c r="Q66" t="b">
        <f t="shared" si="1"/>
        <v>0</v>
      </c>
    </row>
    <row r="67" spans="1:17" x14ac:dyDescent="0.3">
      <c r="A67" s="5">
        <v>65</v>
      </c>
      <c r="B67" s="5" t="s">
        <v>48</v>
      </c>
      <c r="C67" s="5" t="s">
        <v>35</v>
      </c>
      <c r="D67" s="5">
        <v>34</v>
      </c>
      <c r="E67" s="5" t="s">
        <v>21</v>
      </c>
      <c r="F67" s="5" t="s">
        <v>15</v>
      </c>
      <c r="G67" s="5">
        <v>3000</v>
      </c>
      <c r="H67" s="5">
        <v>48000</v>
      </c>
      <c r="I67" s="5" t="s">
        <v>16</v>
      </c>
      <c r="J67" s="5">
        <v>0</v>
      </c>
      <c r="K67" s="5">
        <v>680</v>
      </c>
      <c r="L67" s="5" t="s">
        <v>17</v>
      </c>
      <c r="M67" s="5" t="s">
        <v>82</v>
      </c>
      <c r="N67" s="5" t="s">
        <v>25</v>
      </c>
      <c r="O67" s="13" t="s">
        <v>303</v>
      </c>
      <c r="P67" s="5" t="e">
        <f t="shared" si="0"/>
        <v>#DIV/0!</v>
      </c>
      <c r="Q67" t="b">
        <f t="shared" si="1"/>
        <v>1</v>
      </c>
    </row>
    <row r="68" spans="1:17" x14ac:dyDescent="0.3">
      <c r="A68" s="5">
        <v>66</v>
      </c>
      <c r="B68" s="5" t="s">
        <v>34</v>
      </c>
      <c r="C68" s="5" t="s">
        <v>33</v>
      </c>
      <c r="D68" s="5">
        <v>45</v>
      </c>
      <c r="E68" s="5" t="s">
        <v>14</v>
      </c>
      <c r="F68" s="5" t="s">
        <v>15</v>
      </c>
      <c r="G68" s="5">
        <v>6000</v>
      </c>
      <c r="H68" s="5">
        <v>70000</v>
      </c>
      <c r="I68" s="5" t="s">
        <v>23</v>
      </c>
      <c r="J68" s="5">
        <v>15000</v>
      </c>
      <c r="K68" s="5">
        <v>690</v>
      </c>
      <c r="L68" s="5" t="s">
        <v>24</v>
      </c>
      <c r="M68" s="5" t="s">
        <v>82</v>
      </c>
      <c r="N68" s="5" t="s">
        <v>18</v>
      </c>
      <c r="O68" s="13">
        <v>8</v>
      </c>
      <c r="P68" s="5">
        <f t="shared" ref="P68:P131" si="2">J68/J68</f>
        <v>1</v>
      </c>
      <c r="Q68" t="b">
        <f t="shared" ref="Q68:Q131" si="3">+ISERROR(P68)</f>
        <v>0</v>
      </c>
    </row>
    <row r="69" spans="1:17" x14ac:dyDescent="0.3">
      <c r="A69" s="5">
        <v>67</v>
      </c>
      <c r="B69" s="5" t="s">
        <v>36</v>
      </c>
      <c r="C69" s="5" t="s">
        <v>37</v>
      </c>
      <c r="D69" s="5">
        <v>28</v>
      </c>
      <c r="E69" s="5" t="s">
        <v>21</v>
      </c>
      <c r="F69" s="5" t="s">
        <v>15</v>
      </c>
      <c r="G69" s="5">
        <v>5500</v>
      </c>
      <c r="H69" s="5">
        <v>62000</v>
      </c>
      <c r="I69" s="5" t="s">
        <v>16</v>
      </c>
      <c r="J69" s="5">
        <v>0</v>
      </c>
      <c r="K69" s="5">
        <v>700</v>
      </c>
      <c r="L69" s="5" t="s">
        <v>28</v>
      </c>
      <c r="M69" s="5" t="s">
        <v>82</v>
      </c>
      <c r="N69" s="5" t="s">
        <v>25</v>
      </c>
      <c r="O69" s="13">
        <v>4</v>
      </c>
      <c r="P69" s="5" t="e">
        <f t="shared" si="2"/>
        <v>#DIV/0!</v>
      </c>
      <c r="Q69" t="b">
        <f t="shared" si="3"/>
        <v>1</v>
      </c>
    </row>
    <row r="70" spans="1:17" x14ac:dyDescent="0.3">
      <c r="A70" s="5">
        <v>68</v>
      </c>
      <c r="B70" s="5" t="s">
        <v>62</v>
      </c>
      <c r="C70" s="5" t="s">
        <v>61</v>
      </c>
      <c r="D70" s="5">
        <v>42</v>
      </c>
      <c r="E70" s="5" t="s">
        <v>14</v>
      </c>
      <c r="F70" s="5" t="s">
        <v>22</v>
      </c>
      <c r="G70" s="5">
        <v>8000</v>
      </c>
      <c r="H70" s="5">
        <v>73000</v>
      </c>
      <c r="I70" s="5" t="s">
        <v>23</v>
      </c>
      <c r="J70" s="5">
        <v>10000</v>
      </c>
      <c r="K70" s="5">
        <v>720</v>
      </c>
      <c r="L70" s="5" t="s">
        <v>31</v>
      </c>
      <c r="M70" s="5" t="s">
        <v>82</v>
      </c>
      <c r="N70" s="5" t="s">
        <v>18</v>
      </c>
      <c r="O70" s="13">
        <v>3</v>
      </c>
      <c r="P70" s="5">
        <f t="shared" si="2"/>
        <v>1</v>
      </c>
      <c r="Q70" t="b">
        <f t="shared" si="3"/>
        <v>0</v>
      </c>
    </row>
    <row r="71" spans="1:17" x14ac:dyDescent="0.3">
      <c r="A71" s="5">
        <v>69</v>
      </c>
      <c r="B71" s="5" t="s">
        <v>26</v>
      </c>
      <c r="C71" s="5" t="s">
        <v>47</v>
      </c>
      <c r="D71" s="5">
        <v>31</v>
      </c>
      <c r="E71" s="5" t="s">
        <v>21</v>
      </c>
      <c r="F71" s="5" t="s">
        <v>15</v>
      </c>
      <c r="G71" s="5">
        <v>1500</v>
      </c>
      <c r="H71" s="5">
        <v>51000</v>
      </c>
      <c r="I71" s="5" t="s">
        <v>16</v>
      </c>
      <c r="J71" s="5">
        <v>0</v>
      </c>
      <c r="K71" s="5">
        <v>680</v>
      </c>
      <c r="L71" s="5" t="s">
        <v>17</v>
      </c>
      <c r="M71" s="5" t="s">
        <v>80</v>
      </c>
      <c r="N71" s="5" t="s">
        <v>25</v>
      </c>
      <c r="O71" s="13">
        <v>7</v>
      </c>
      <c r="P71" s="5" t="e">
        <f t="shared" si="2"/>
        <v>#DIV/0!</v>
      </c>
      <c r="Q71" t="b">
        <f t="shared" si="3"/>
        <v>1</v>
      </c>
    </row>
    <row r="72" spans="1:17" x14ac:dyDescent="0.3">
      <c r="A72" s="5">
        <v>70</v>
      </c>
      <c r="B72" s="5" t="s">
        <v>38</v>
      </c>
      <c r="C72" s="5" t="s">
        <v>49</v>
      </c>
      <c r="D72" s="5">
        <v>29</v>
      </c>
      <c r="E72" s="5" t="s">
        <v>14</v>
      </c>
      <c r="F72" s="5" t="s">
        <v>22</v>
      </c>
      <c r="G72" s="5">
        <v>5000</v>
      </c>
      <c r="H72" s="5">
        <v>53000</v>
      </c>
      <c r="I72" s="5" t="s">
        <v>23</v>
      </c>
      <c r="J72" s="5">
        <v>7000</v>
      </c>
      <c r="K72" s="5">
        <v>690</v>
      </c>
      <c r="L72" s="5" t="s">
        <v>24</v>
      </c>
      <c r="M72" s="5" t="s">
        <v>80</v>
      </c>
      <c r="N72" s="5" t="s">
        <v>18</v>
      </c>
      <c r="O72" s="13">
        <v>12</v>
      </c>
      <c r="P72" s="5">
        <f t="shared" si="2"/>
        <v>1</v>
      </c>
      <c r="Q72" t="b">
        <f t="shared" si="3"/>
        <v>0</v>
      </c>
    </row>
    <row r="73" spans="1:17" x14ac:dyDescent="0.3">
      <c r="A73" s="5">
        <v>71</v>
      </c>
      <c r="B73" s="5" t="s">
        <v>48</v>
      </c>
      <c r="C73" s="5" t="s">
        <v>30</v>
      </c>
      <c r="D73" s="5">
        <v>36</v>
      </c>
      <c r="E73" s="5" t="s">
        <v>21</v>
      </c>
      <c r="F73" s="5" t="s">
        <v>15</v>
      </c>
      <c r="G73" s="5">
        <v>6000</v>
      </c>
      <c r="H73" s="5">
        <v>67000</v>
      </c>
      <c r="I73" s="5" t="s">
        <v>16</v>
      </c>
      <c r="J73" s="5">
        <v>0</v>
      </c>
      <c r="K73" s="5">
        <v>710</v>
      </c>
      <c r="L73" s="5" t="s">
        <v>28</v>
      </c>
      <c r="M73" s="5" t="s">
        <v>80</v>
      </c>
      <c r="N73" s="5" t="s">
        <v>25</v>
      </c>
      <c r="O73" s="13">
        <v>11</v>
      </c>
      <c r="P73" s="5" t="e">
        <f t="shared" si="2"/>
        <v>#DIV/0!</v>
      </c>
      <c r="Q73" t="b">
        <f t="shared" si="3"/>
        <v>1</v>
      </c>
    </row>
    <row r="74" spans="1:17" x14ac:dyDescent="0.3">
      <c r="A74" s="5">
        <v>72</v>
      </c>
      <c r="B74" s="5" t="s">
        <v>34</v>
      </c>
      <c r="C74" s="5" t="s">
        <v>27</v>
      </c>
      <c r="D74" s="5">
        <v>43</v>
      </c>
      <c r="E74" s="5" t="s">
        <v>14</v>
      </c>
      <c r="F74" s="5" t="s">
        <v>15</v>
      </c>
      <c r="G74" s="5">
        <v>4000</v>
      </c>
      <c r="H74" s="5">
        <v>46000</v>
      </c>
      <c r="I74" s="5" t="s">
        <v>23</v>
      </c>
      <c r="J74" s="5">
        <v>6000</v>
      </c>
      <c r="K74" s="5">
        <v>720</v>
      </c>
      <c r="L74" s="5" t="s">
        <v>31</v>
      </c>
      <c r="M74" s="5" t="s">
        <v>81</v>
      </c>
      <c r="N74" s="5" t="s">
        <v>18</v>
      </c>
      <c r="O74" s="13" t="s">
        <v>303</v>
      </c>
      <c r="P74" s="5">
        <f t="shared" si="2"/>
        <v>1</v>
      </c>
      <c r="Q74" t="b">
        <f t="shared" si="3"/>
        <v>0</v>
      </c>
    </row>
    <row r="75" spans="1:17" x14ac:dyDescent="0.3">
      <c r="A75" s="5">
        <v>73</v>
      </c>
      <c r="B75" s="5" t="s">
        <v>36</v>
      </c>
      <c r="C75" s="5" t="s">
        <v>53</v>
      </c>
      <c r="D75" s="5">
        <v>27</v>
      </c>
      <c r="E75" s="5" t="s">
        <v>21</v>
      </c>
      <c r="F75" s="5" t="s">
        <v>15</v>
      </c>
      <c r="G75" s="5">
        <v>2500</v>
      </c>
      <c r="H75" s="5">
        <v>47000</v>
      </c>
      <c r="I75" s="5" t="s">
        <v>16</v>
      </c>
      <c r="J75" s="5">
        <v>0</v>
      </c>
      <c r="K75" s="5">
        <v>670</v>
      </c>
      <c r="L75" s="5" t="s">
        <v>17</v>
      </c>
      <c r="M75" s="5" t="s">
        <v>81</v>
      </c>
      <c r="N75" s="5" t="s">
        <v>25</v>
      </c>
      <c r="O75" s="13">
        <v>5</v>
      </c>
      <c r="P75" s="5" t="e">
        <f t="shared" si="2"/>
        <v>#DIV/0!</v>
      </c>
      <c r="Q75" t="b">
        <f t="shared" si="3"/>
        <v>1</v>
      </c>
    </row>
    <row r="76" spans="1:17" x14ac:dyDescent="0.3">
      <c r="A76" s="5">
        <v>74</v>
      </c>
      <c r="B76" s="5" t="s">
        <v>62</v>
      </c>
      <c r="C76" s="5" t="s">
        <v>67</v>
      </c>
      <c r="D76" s="5">
        <v>39</v>
      </c>
      <c r="E76" s="5" t="s">
        <v>14</v>
      </c>
      <c r="F76" s="5" t="s">
        <v>22</v>
      </c>
      <c r="G76" s="5">
        <v>9000</v>
      </c>
      <c r="H76" s="5">
        <v>70000</v>
      </c>
      <c r="I76" s="5" t="s">
        <v>23</v>
      </c>
      <c r="J76" s="5">
        <v>12000</v>
      </c>
      <c r="K76" s="5">
        <v>700</v>
      </c>
      <c r="L76" s="5" t="s">
        <v>24</v>
      </c>
      <c r="M76" s="5" t="s">
        <v>81</v>
      </c>
      <c r="N76" s="5" t="s">
        <v>18</v>
      </c>
      <c r="O76" s="13" t="s">
        <v>303</v>
      </c>
      <c r="P76" s="5">
        <f t="shared" si="2"/>
        <v>1</v>
      </c>
      <c r="Q76" t="b">
        <f t="shared" si="3"/>
        <v>0</v>
      </c>
    </row>
    <row r="77" spans="1:17" x14ac:dyDescent="0.3">
      <c r="A77" s="5">
        <v>75</v>
      </c>
      <c r="B77" s="5" t="s">
        <v>72</v>
      </c>
      <c r="C77" s="5" t="s">
        <v>45</v>
      </c>
      <c r="D77" s="5">
        <v>31</v>
      </c>
      <c r="E77" s="5" t="s">
        <v>21</v>
      </c>
      <c r="F77" s="5" t="s">
        <v>15</v>
      </c>
      <c r="G77" s="5">
        <v>5000</v>
      </c>
      <c r="H77" s="5">
        <v>56000</v>
      </c>
      <c r="I77" s="5" t="s">
        <v>16</v>
      </c>
      <c r="J77" s="5">
        <v>0</v>
      </c>
      <c r="K77" s="5">
        <v>680</v>
      </c>
      <c r="L77" s="5" t="s">
        <v>28</v>
      </c>
      <c r="M77" s="5" t="s">
        <v>82</v>
      </c>
      <c r="N77" s="5" t="s">
        <v>25</v>
      </c>
      <c r="O77" s="13">
        <v>11</v>
      </c>
      <c r="P77" s="5" t="e">
        <f t="shared" si="2"/>
        <v>#DIV/0!</v>
      </c>
      <c r="Q77" t="b">
        <f t="shared" si="3"/>
        <v>1</v>
      </c>
    </row>
    <row r="78" spans="1:17" x14ac:dyDescent="0.3">
      <c r="A78" s="5">
        <v>76</v>
      </c>
      <c r="B78" s="5" t="s">
        <v>58</v>
      </c>
      <c r="C78" s="5" t="s">
        <v>47</v>
      </c>
      <c r="D78" s="5">
        <v>28</v>
      </c>
      <c r="E78" s="5" t="s">
        <v>14</v>
      </c>
      <c r="F78" s="5" t="s">
        <v>22</v>
      </c>
      <c r="G78" s="5">
        <v>2000</v>
      </c>
      <c r="H78" s="5">
        <v>47000</v>
      </c>
      <c r="I78" s="5" t="s">
        <v>23</v>
      </c>
      <c r="J78" s="5">
        <v>5000</v>
      </c>
      <c r="K78" s="5">
        <v>690</v>
      </c>
      <c r="L78" s="5" t="s">
        <v>31</v>
      </c>
      <c r="M78" s="5" t="s">
        <v>82</v>
      </c>
      <c r="N78" s="5" t="s">
        <v>18</v>
      </c>
      <c r="O78" s="13">
        <v>11</v>
      </c>
      <c r="P78" s="5">
        <f t="shared" si="2"/>
        <v>1</v>
      </c>
      <c r="Q78" t="b">
        <f t="shared" si="3"/>
        <v>0</v>
      </c>
    </row>
    <row r="79" spans="1:17" x14ac:dyDescent="0.3">
      <c r="A79" s="5">
        <v>77</v>
      </c>
      <c r="B79" s="5" t="s">
        <v>48</v>
      </c>
      <c r="C79" s="5" t="s">
        <v>67</v>
      </c>
      <c r="D79" s="5">
        <v>40</v>
      </c>
      <c r="E79" s="5" t="s">
        <v>21</v>
      </c>
      <c r="F79" s="5" t="s">
        <v>15</v>
      </c>
      <c r="G79" s="5">
        <v>7000</v>
      </c>
      <c r="H79" s="5">
        <v>68000</v>
      </c>
      <c r="I79" s="5" t="s">
        <v>16</v>
      </c>
      <c r="J79" s="5">
        <v>0</v>
      </c>
      <c r="K79" s="5">
        <v>710</v>
      </c>
      <c r="L79" s="5" t="s">
        <v>17</v>
      </c>
      <c r="M79" s="5" t="s">
        <v>82</v>
      </c>
      <c r="N79" s="5" t="s">
        <v>25</v>
      </c>
      <c r="O79" s="13">
        <v>6</v>
      </c>
      <c r="P79" s="5" t="e">
        <f t="shared" si="2"/>
        <v>#DIV/0!</v>
      </c>
      <c r="Q79" t="b">
        <f t="shared" si="3"/>
        <v>1</v>
      </c>
    </row>
    <row r="80" spans="1:17" x14ac:dyDescent="0.3">
      <c r="A80" s="5">
        <v>78</v>
      </c>
      <c r="B80" s="5" t="s">
        <v>42</v>
      </c>
      <c r="C80" s="5" t="s">
        <v>30</v>
      </c>
      <c r="D80" s="5">
        <v>36</v>
      </c>
      <c r="E80" s="5" t="s">
        <v>14</v>
      </c>
      <c r="F80" s="5" t="s">
        <v>22</v>
      </c>
      <c r="G80" s="5">
        <v>3000</v>
      </c>
      <c r="H80" s="5">
        <v>49000</v>
      </c>
      <c r="I80" s="5" t="s">
        <v>23</v>
      </c>
      <c r="J80" s="5">
        <v>6000</v>
      </c>
      <c r="K80" s="5">
        <v>700</v>
      </c>
      <c r="L80" s="5" t="s">
        <v>24</v>
      </c>
      <c r="M80" s="5" t="s">
        <v>80</v>
      </c>
      <c r="N80" s="5" t="s">
        <v>18</v>
      </c>
      <c r="O80" s="13">
        <v>6</v>
      </c>
      <c r="P80" s="5">
        <f t="shared" si="2"/>
        <v>1</v>
      </c>
      <c r="Q80" t="b">
        <f t="shared" si="3"/>
        <v>0</v>
      </c>
    </row>
    <row r="81" spans="1:17" x14ac:dyDescent="0.3">
      <c r="A81" s="5">
        <v>79</v>
      </c>
      <c r="B81" s="5" t="s">
        <v>60</v>
      </c>
      <c r="C81" s="5" t="s">
        <v>61</v>
      </c>
      <c r="D81" s="5">
        <v>29</v>
      </c>
      <c r="E81" s="5" t="s">
        <v>21</v>
      </c>
      <c r="F81" s="5" t="s">
        <v>15</v>
      </c>
      <c r="G81" s="5">
        <v>2000</v>
      </c>
      <c r="H81" s="5">
        <v>45000</v>
      </c>
      <c r="I81" s="5" t="s">
        <v>16</v>
      </c>
      <c r="J81" s="5">
        <v>0</v>
      </c>
      <c r="K81" s="5">
        <v>670</v>
      </c>
      <c r="L81" s="5" t="s">
        <v>28</v>
      </c>
      <c r="M81" s="5" t="s">
        <v>80</v>
      </c>
      <c r="N81" s="5" t="s">
        <v>25</v>
      </c>
      <c r="O81" s="13">
        <v>5</v>
      </c>
      <c r="P81" s="5" t="e">
        <f t="shared" si="2"/>
        <v>#DIV/0!</v>
      </c>
      <c r="Q81" t="b">
        <f t="shared" si="3"/>
        <v>1</v>
      </c>
    </row>
    <row r="82" spans="1:17" x14ac:dyDescent="0.3">
      <c r="A82" s="5">
        <v>80</v>
      </c>
      <c r="B82" s="5" t="s">
        <v>62</v>
      </c>
      <c r="C82" s="5" t="s">
        <v>45</v>
      </c>
      <c r="D82" s="5">
        <v>38</v>
      </c>
      <c r="E82" s="5" t="s">
        <v>14</v>
      </c>
      <c r="F82" s="5" t="s">
        <v>22</v>
      </c>
      <c r="G82" s="5">
        <v>6000</v>
      </c>
      <c r="H82" s="5">
        <v>71000</v>
      </c>
      <c r="I82" s="5" t="s">
        <v>23</v>
      </c>
      <c r="J82" s="5">
        <v>12000</v>
      </c>
      <c r="K82" s="5">
        <v>720</v>
      </c>
      <c r="L82" s="5" t="s">
        <v>31</v>
      </c>
      <c r="M82" s="5" t="s">
        <v>80</v>
      </c>
      <c r="N82" s="5" t="s">
        <v>18</v>
      </c>
      <c r="O82" s="13">
        <v>4</v>
      </c>
      <c r="P82" s="5">
        <f t="shared" si="2"/>
        <v>1</v>
      </c>
      <c r="Q82" t="b">
        <f t="shared" si="3"/>
        <v>0</v>
      </c>
    </row>
    <row r="83" spans="1:17" x14ac:dyDescent="0.3">
      <c r="A83" s="5">
        <v>81</v>
      </c>
      <c r="B83" s="6" t="s">
        <v>38</v>
      </c>
      <c r="C83" s="6" t="s">
        <v>20</v>
      </c>
      <c r="D83" s="5">
        <v>34</v>
      </c>
      <c r="E83" s="5" t="s">
        <v>14</v>
      </c>
      <c r="F83" s="5" t="s">
        <v>15</v>
      </c>
      <c r="G83" s="5">
        <v>2500</v>
      </c>
      <c r="H83" s="5">
        <v>55000</v>
      </c>
      <c r="I83" s="5" t="s">
        <v>16</v>
      </c>
      <c r="J83" s="5">
        <v>0</v>
      </c>
      <c r="K83" s="5">
        <v>720</v>
      </c>
      <c r="L83" s="5" t="s">
        <v>17</v>
      </c>
      <c r="M83" s="5" t="s">
        <v>80</v>
      </c>
      <c r="N83" s="5" t="s">
        <v>18</v>
      </c>
      <c r="O83" s="13">
        <v>6</v>
      </c>
      <c r="P83" s="5" t="e">
        <f t="shared" si="2"/>
        <v>#DIV/0!</v>
      </c>
      <c r="Q83" t="b">
        <f t="shared" si="3"/>
        <v>1</v>
      </c>
    </row>
    <row r="84" spans="1:17" x14ac:dyDescent="0.3">
      <c r="A84" s="5">
        <v>82</v>
      </c>
      <c r="B84" s="6" t="s">
        <v>101</v>
      </c>
      <c r="C84" s="6" t="s">
        <v>27</v>
      </c>
      <c r="D84" s="5">
        <v>29</v>
      </c>
      <c r="E84" s="5" t="s">
        <v>21</v>
      </c>
      <c r="F84" s="5" t="s">
        <v>22</v>
      </c>
      <c r="G84" s="5">
        <v>8000</v>
      </c>
      <c r="H84" s="5">
        <v>62000</v>
      </c>
      <c r="I84" s="5" t="s">
        <v>23</v>
      </c>
      <c r="J84" s="5">
        <v>15000</v>
      </c>
      <c r="K84" s="5">
        <v>680</v>
      </c>
      <c r="L84" s="5" t="s">
        <v>24</v>
      </c>
      <c r="M84" s="5" t="s">
        <v>81</v>
      </c>
      <c r="N84" s="5" t="s">
        <v>25</v>
      </c>
      <c r="O84" s="13">
        <v>5</v>
      </c>
      <c r="P84" s="5">
        <f t="shared" si="2"/>
        <v>1</v>
      </c>
      <c r="Q84" t="b">
        <f t="shared" si="3"/>
        <v>0</v>
      </c>
    </row>
    <row r="85" spans="1:17" x14ac:dyDescent="0.3">
      <c r="A85" s="5">
        <v>82</v>
      </c>
      <c r="B85" s="6" t="s">
        <v>12</v>
      </c>
      <c r="C85" s="6" t="s">
        <v>30</v>
      </c>
      <c r="D85" s="5">
        <v>45</v>
      </c>
      <c r="E85" s="5" t="s">
        <v>21</v>
      </c>
      <c r="F85" s="5" t="s">
        <v>15</v>
      </c>
      <c r="G85" s="5">
        <v>12000</v>
      </c>
      <c r="H85" s="5">
        <v>75000</v>
      </c>
      <c r="I85" s="5" t="s">
        <v>16</v>
      </c>
      <c r="J85" s="5">
        <v>0</v>
      </c>
      <c r="K85" s="5">
        <v>750</v>
      </c>
      <c r="L85" s="5" t="s">
        <v>28</v>
      </c>
      <c r="M85" s="5" t="s">
        <v>82</v>
      </c>
      <c r="N85" s="5" t="s">
        <v>18</v>
      </c>
      <c r="O85" s="13">
        <v>14</v>
      </c>
      <c r="P85" s="5" t="e">
        <f t="shared" si="2"/>
        <v>#DIV/0!</v>
      </c>
      <c r="Q85" t="b">
        <f t="shared" si="3"/>
        <v>1</v>
      </c>
    </row>
    <row r="86" spans="1:17" x14ac:dyDescent="0.3">
      <c r="A86" s="5">
        <v>84</v>
      </c>
      <c r="B86" s="6" t="s">
        <v>102</v>
      </c>
      <c r="C86" s="6" t="s">
        <v>103</v>
      </c>
      <c r="D86" s="5">
        <v>52</v>
      </c>
      <c r="E86" s="5" t="s">
        <v>14</v>
      </c>
      <c r="F86" s="5" t="s">
        <v>22</v>
      </c>
      <c r="G86" s="5">
        <v>3000</v>
      </c>
      <c r="H86" s="5">
        <v>48000</v>
      </c>
      <c r="I86" s="5" t="s">
        <v>23</v>
      </c>
      <c r="J86" s="5">
        <v>5000</v>
      </c>
      <c r="K86" s="5">
        <v>690</v>
      </c>
      <c r="L86" s="5" t="s">
        <v>31</v>
      </c>
      <c r="M86" s="5" t="s">
        <v>80</v>
      </c>
      <c r="N86" s="5" t="s">
        <v>18</v>
      </c>
      <c r="O86" s="13">
        <v>12</v>
      </c>
      <c r="P86" s="5">
        <f t="shared" si="2"/>
        <v>1</v>
      </c>
      <c r="Q86" t="b">
        <f t="shared" si="3"/>
        <v>0</v>
      </c>
    </row>
    <row r="87" spans="1:17" x14ac:dyDescent="0.3">
      <c r="A87" s="5">
        <v>85</v>
      </c>
      <c r="B87" s="6" t="s">
        <v>104</v>
      </c>
      <c r="C87" s="6" t="s">
        <v>105</v>
      </c>
      <c r="D87" s="5">
        <v>37</v>
      </c>
      <c r="E87" s="5" t="s">
        <v>21</v>
      </c>
      <c r="F87" s="5" t="s">
        <v>15</v>
      </c>
      <c r="G87" s="5">
        <v>5000</v>
      </c>
      <c r="H87" s="5">
        <v>58000</v>
      </c>
      <c r="I87" s="5" t="s">
        <v>16</v>
      </c>
      <c r="J87" s="5">
        <v>0</v>
      </c>
      <c r="K87" s="5">
        <v>710</v>
      </c>
      <c r="L87" s="5" t="s">
        <v>17</v>
      </c>
      <c r="M87" s="5" t="s">
        <v>80</v>
      </c>
      <c r="N87" s="5" t="s">
        <v>25</v>
      </c>
      <c r="O87" s="13">
        <v>11</v>
      </c>
      <c r="P87" s="5" t="e">
        <f t="shared" si="2"/>
        <v>#DIV/0!</v>
      </c>
      <c r="Q87" t="b">
        <f t="shared" si="3"/>
        <v>1</v>
      </c>
    </row>
    <row r="88" spans="1:17" x14ac:dyDescent="0.3">
      <c r="A88" s="5">
        <v>86</v>
      </c>
      <c r="B88" s="6" t="s">
        <v>106</v>
      </c>
      <c r="C88" s="6" t="s">
        <v>107</v>
      </c>
      <c r="D88" s="5">
        <v>30</v>
      </c>
      <c r="E88" s="5" t="s">
        <v>14</v>
      </c>
      <c r="F88" s="5" t="s">
        <v>22</v>
      </c>
      <c r="G88" s="5">
        <v>6000</v>
      </c>
      <c r="H88" s="5">
        <v>70000</v>
      </c>
      <c r="I88" s="5" t="s">
        <v>23</v>
      </c>
      <c r="J88" s="5">
        <v>20000</v>
      </c>
      <c r="K88" s="5">
        <v>700</v>
      </c>
      <c r="L88" s="5" t="s">
        <v>24</v>
      </c>
      <c r="M88" s="5" t="s">
        <v>80</v>
      </c>
      <c r="N88" s="5" t="s">
        <v>18</v>
      </c>
      <c r="O88" s="13">
        <v>8</v>
      </c>
      <c r="P88" s="5">
        <f t="shared" si="2"/>
        <v>1</v>
      </c>
      <c r="Q88" t="b">
        <f t="shared" si="3"/>
        <v>0</v>
      </c>
    </row>
    <row r="89" spans="1:17" x14ac:dyDescent="0.3">
      <c r="A89" s="13">
        <f>ROW()-1</f>
        <v>88</v>
      </c>
      <c r="B89" s="6" t="s">
        <v>29</v>
      </c>
      <c r="C89" s="6" t="s">
        <v>33</v>
      </c>
      <c r="D89" s="5">
        <v>40</v>
      </c>
      <c r="E89" s="5" t="s">
        <v>21</v>
      </c>
      <c r="F89" s="5" t="s">
        <v>15</v>
      </c>
      <c r="G89" s="5">
        <v>15000</v>
      </c>
      <c r="H89" s="5">
        <v>82000</v>
      </c>
      <c r="I89" s="5" t="s">
        <v>16</v>
      </c>
      <c r="J89" s="5">
        <v>0</v>
      </c>
      <c r="K89" s="5">
        <v>730</v>
      </c>
      <c r="L89" s="5" t="s">
        <v>28</v>
      </c>
      <c r="M89" s="5" t="s">
        <v>80</v>
      </c>
      <c r="N89" s="5" t="s">
        <v>25</v>
      </c>
      <c r="O89" s="13">
        <v>4</v>
      </c>
      <c r="P89" s="5" t="e">
        <f t="shared" si="2"/>
        <v>#DIV/0!</v>
      </c>
      <c r="Q89" t="b">
        <f t="shared" si="3"/>
        <v>1</v>
      </c>
    </row>
    <row r="90" spans="1:17" x14ac:dyDescent="0.3">
      <c r="A90" s="13">
        <f t="shared" ref="A90:A153" si="4">ROW()-1</f>
        <v>89</v>
      </c>
      <c r="B90" s="6" t="s">
        <v>108</v>
      </c>
      <c r="C90" s="6" t="s">
        <v>109</v>
      </c>
      <c r="D90" s="5">
        <v>25</v>
      </c>
      <c r="E90" s="5" t="s">
        <v>14</v>
      </c>
      <c r="F90" s="5" t="s">
        <v>22</v>
      </c>
      <c r="G90" s="5">
        <v>2000</v>
      </c>
      <c r="H90" s="5">
        <v>43000</v>
      </c>
      <c r="I90" s="5" t="s">
        <v>16</v>
      </c>
      <c r="J90" s="5">
        <v>0</v>
      </c>
      <c r="K90" s="5">
        <v>670</v>
      </c>
      <c r="L90" s="5" t="s">
        <v>31</v>
      </c>
      <c r="M90" s="5" t="s">
        <v>81</v>
      </c>
      <c r="N90" s="5" t="s">
        <v>18</v>
      </c>
      <c r="O90" s="13">
        <v>13</v>
      </c>
      <c r="P90" s="5" t="e">
        <f t="shared" si="2"/>
        <v>#DIV/0!</v>
      </c>
      <c r="Q90" t="b">
        <f t="shared" si="3"/>
        <v>1</v>
      </c>
    </row>
    <row r="91" spans="1:17" x14ac:dyDescent="0.3">
      <c r="A91" s="13">
        <f t="shared" si="4"/>
        <v>90</v>
      </c>
      <c r="B91" s="6" t="s">
        <v>34</v>
      </c>
      <c r="C91" s="6" t="s">
        <v>110</v>
      </c>
      <c r="D91" s="5">
        <v>31</v>
      </c>
      <c r="E91" s="5" t="s">
        <v>21</v>
      </c>
      <c r="F91" s="5" t="s">
        <v>15</v>
      </c>
      <c r="G91" s="5">
        <v>7000</v>
      </c>
      <c r="H91" s="5">
        <v>55000</v>
      </c>
      <c r="I91" s="5" t="s">
        <v>23</v>
      </c>
      <c r="J91" s="5">
        <v>10000</v>
      </c>
      <c r="K91" s="5">
        <v>720</v>
      </c>
      <c r="L91" s="5" t="s">
        <v>17</v>
      </c>
      <c r="M91" s="5" t="s">
        <v>81</v>
      </c>
      <c r="N91" s="5" t="s">
        <v>18</v>
      </c>
      <c r="O91" s="13">
        <v>7</v>
      </c>
      <c r="P91" s="5">
        <f t="shared" si="2"/>
        <v>1</v>
      </c>
      <c r="Q91" t="b">
        <f t="shared" si="3"/>
        <v>0</v>
      </c>
    </row>
    <row r="92" spans="1:17" x14ac:dyDescent="0.3">
      <c r="A92" s="13">
        <f t="shared" si="4"/>
        <v>91</v>
      </c>
      <c r="B92" s="6" t="s">
        <v>111</v>
      </c>
      <c r="C92" s="6" t="s">
        <v>39</v>
      </c>
      <c r="D92" s="5">
        <v>44</v>
      </c>
      <c r="E92" s="5" t="s">
        <v>14</v>
      </c>
      <c r="F92" s="5" t="s">
        <v>22</v>
      </c>
      <c r="G92" s="5">
        <v>11000</v>
      </c>
      <c r="H92" s="5">
        <v>65000</v>
      </c>
      <c r="I92" s="5" t="s">
        <v>16</v>
      </c>
      <c r="J92" s="5">
        <v>0</v>
      </c>
      <c r="K92" s="5">
        <v>740</v>
      </c>
      <c r="L92" s="5" t="s">
        <v>24</v>
      </c>
      <c r="M92" s="5" t="s">
        <v>82</v>
      </c>
      <c r="N92" s="5" t="s">
        <v>25</v>
      </c>
      <c r="O92" s="13">
        <v>4</v>
      </c>
      <c r="P92" s="5" t="e">
        <f t="shared" si="2"/>
        <v>#DIV/0!</v>
      </c>
      <c r="Q92" t="b">
        <f t="shared" si="3"/>
        <v>1</v>
      </c>
    </row>
    <row r="93" spans="1:17" x14ac:dyDescent="0.3">
      <c r="A93" s="13">
        <f t="shared" si="4"/>
        <v>92</v>
      </c>
      <c r="B93" s="6" t="s">
        <v>112</v>
      </c>
      <c r="C93" s="6" t="s">
        <v>35</v>
      </c>
      <c r="D93" s="5">
        <v>28</v>
      </c>
      <c r="E93" s="5" t="s">
        <v>21</v>
      </c>
      <c r="F93" s="5" t="s">
        <v>15</v>
      </c>
      <c r="G93" s="5">
        <v>4500</v>
      </c>
      <c r="H93" s="5">
        <v>47000</v>
      </c>
      <c r="I93" s="5" t="s">
        <v>16</v>
      </c>
      <c r="J93" s="5">
        <v>0</v>
      </c>
      <c r="K93" s="5">
        <v>690</v>
      </c>
      <c r="L93" s="5" t="s">
        <v>28</v>
      </c>
      <c r="M93" s="5" t="s">
        <v>80</v>
      </c>
      <c r="N93" s="5" t="s">
        <v>18</v>
      </c>
      <c r="O93" s="13">
        <v>14</v>
      </c>
      <c r="P93" s="5" t="e">
        <f t="shared" si="2"/>
        <v>#DIV/0!</v>
      </c>
      <c r="Q93" t="b">
        <f t="shared" si="3"/>
        <v>1</v>
      </c>
    </row>
    <row r="94" spans="1:17" x14ac:dyDescent="0.3">
      <c r="A94" s="13">
        <f t="shared" si="4"/>
        <v>93</v>
      </c>
      <c r="B94" s="6" t="s">
        <v>113</v>
      </c>
      <c r="C94" s="6" t="s">
        <v>41</v>
      </c>
      <c r="D94" s="5">
        <v>39</v>
      </c>
      <c r="E94" s="5" t="s">
        <v>14</v>
      </c>
      <c r="F94" s="5" t="s">
        <v>22</v>
      </c>
      <c r="G94" s="5">
        <v>10000</v>
      </c>
      <c r="H94" s="5">
        <v>72000</v>
      </c>
      <c r="I94" s="5" t="s">
        <v>23</v>
      </c>
      <c r="J94" s="5">
        <v>12000</v>
      </c>
      <c r="K94" s="5">
        <v>700</v>
      </c>
      <c r="L94" s="5" t="s">
        <v>31</v>
      </c>
      <c r="M94" s="5" t="s">
        <v>82</v>
      </c>
      <c r="N94" s="5" t="s">
        <v>18</v>
      </c>
      <c r="O94" s="13">
        <v>5</v>
      </c>
      <c r="P94" s="5">
        <f t="shared" si="2"/>
        <v>1</v>
      </c>
      <c r="Q94" t="b">
        <f t="shared" si="3"/>
        <v>0</v>
      </c>
    </row>
    <row r="95" spans="1:17" x14ac:dyDescent="0.3">
      <c r="A95" s="13">
        <f t="shared" si="4"/>
        <v>94</v>
      </c>
      <c r="B95" s="6" t="s">
        <v>114</v>
      </c>
      <c r="C95" s="6" t="s">
        <v>115</v>
      </c>
      <c r="D95" s="5">
        <v>26</v>
      </c>
      <c r="E95" s="5" t="s">
        <v>21</v>
      </c>
      <c r="F95" s="5" t="s">
        <v>15</v>
      </c>
      <c r="G95" s="5">
        <v>3500</v>
      </c>
      <c r="H95" s="5">
        <v>53000</v>
      </c>
      <c r="I95" s="5" t="s">
        <v>16</v>
      </c>
      <c r="J95" s="5">
        <v>0</v>
      </c>
      <c r="K95" s="5">
        <v>680</v>
      </c>
      <c r="L95" s="5" t="s">
        <v>17</v>
      </c>
      <c r="M95" s="5" t="s">
        <v>81</v>
      </c>
      <c r="N95" s="5" t="s">
        <v>25</v>
      </c>
      <c r="O95" s="13">
        <v>10</v>
      </c>
      <c r="P95" s="5" t="e">
        <f t="shared" si="2"/>
        <v>#DIV/0!</v>
      </c>
      <c r="Q95" t="b">
        <f t="shared" si="3"/>
        <v>1</v>
      </c>
    </row>
    <row r="96" spans="1:17" x14ac:dyDescent="0.3">
      <c r="A96" s="13">
        <f t="shared" si="4"/>
        <v>95</v>
      </c>
      <c r="B96" s="6" t="s">
        <v>116</v>
      </c>
      <c r="C96" s="6" t="s">
        <v>43</v>
      </c>
      <c r="D96" s="5">
        <v>33</v>
      </c>
      <c r="E96" s="5" t="s">
        <v>14</v>
      </c>
      <c r="F96" s="5" t="s">
        <v>22</v>
      </c>
      <c r="G96" s="5">
        <v>8000</v>
      </c>
      <c r="H96" s="5">
        <v>60000</v>
      </c>
      <c r="I96" s="5" t="s">
        <v>23</v>
      </c>
      <c r="J96" s="5">
        <v>8000</v>
      </c>
      <c r="K96" s="5">
        <v>710</v>
      </c>
      <c r="L96" s="5" t="s">
        <v>24</v>
      </c>
      <c r="M96" s="5" t="s">
        <v>80</v>
      </c>
      <c r="N96" s="5" t="s">
        <v>18</v>
      </c>
      <c r="O96" s="13">
        <v>10</v>
      </c>
      <c r="P96" s="5">
        <f t="shared" si="2"/>
        <v>1</v>
      </c>
      <c r="Q96" t="b">
        <f t="shared" si="3"/>
        <v>0</v>
      </c>
    </row>
    <row r="97" spans="1:17" x14ac:dyDescent="0.3">
      <c r="A97" s="13">
        <f t="shared" si="4"/>
        <v>96</v>
      </c>
      <c r="B97" s="6" t="s">
        <v>117</v>
      </c>
      <c r="C97" s="6" t="s">
        <v>118</v>
      </c>
      <c r="D97" s="5">
        <v>46</v>
      </c>
      <c r="E97" s="5" t="s">
        <v>21</v>
      </c>
      <c r="F97" s="5" t="s">
        <v>15</v>
      </c>
      <c r="G97" s="5">
        <v>13000</v>
      </c>
      <c r="H97" s="5">
        <v>85000</v>
      </c>
      <c r="I97" s="5" t="s">
        <v>16</v>
      </c>
      <c r="J97" s="5">
        <v>0</v>
      </c>
      <c r="K97" s="5">
        <v>740</v>
      </c>
      <c r="L97" s="5" t="s">
        <v>28</v>
      </c>
      <c r="M97" s="5" t="s">
        <v>82</v>
      </c>
      <c r="N97" s="5" t="s">
        <v>25</v>
      </c>
      <c r="O97" s="13">
        <v>7</v>
      </c>
      <c r="P97" s="5" t="e">
        <f t="shared" si="2"/>
        <v>#DIV/0!</v>
      </c>
      <c r="Q97" t="b">
        <f t="shared" si="3"/>
        <v>1</v>
      </c>
    </row>
    <row r="98" spans="1:17" x14ac:dyDescent="0.3">
      <c r="A98" s="13">
        <f t="shared" si="4"/>
        <v>97</v>
      </c>
      <c r="B98" s="6" t="s">
        <v>119</v>
      </c>
      <c r="C98" s="6" t="s">
        <v>120</v>
      </c>
      <c r="D98" s="5">
        <v>52</v>
      </c>
      <c r="E98" s="5" t="s">
        <v>14</v>
      </c>
      <c r="F98" s="5" t="s">
        <v>22</v>
      </c>
      <c r="G98" s="5">
        <v>4000</v>
      </c>
      <c r="H98" s="5">
        <v>49000</v>
      </c>
      <c r="I98" s="5" t="s">
        <v>23</v>
      </c>
      <c r="J98" s="5">
        <v>7000</v>
      </c>
      <c r="K98" s="5">
        <v>690</v>
      </c>
      <c r="L98" s="5" t="s">
        <v>31</v>
      </c>
      <c r="M98" s="5" t="s">
        <v>80</v>
      </c>
      <c r="N98" s="5" t="s">
        <v>18</v>
      </c>
      <c r="O98" s="13">
        <v>5</v>
      </c>
      <c r="P98" s="5">
        <f t="shared" si="2"/>
        <v>1</v>
      </c>
      <c r="Q98" t="b">
        <f t="shared" si="3"/>
        <v>0</v>
      </c>
    </row>
    <row r="99" spans="1:17" x14ac:dyDescent="0.3">
      <c r="A99" s="13">
        <f t="shared" si="4"/>
        <v>98</v>
      </c>
      <c r="B99" s="6" t="s">
        <v>43</v>
      </c>
      <c r="C99" s="6" t="s">
        <v>121</v>
      </c>
      <c r="D99" s="5">
        <v>24</v>
      </c>
      <c r="E99" s="5" t="s">
        <v>14</v>
      </c>
      <c r="F99" s="5" t="s">
        <v>15</v>
      </c>
      <c r="G99" s="5">
        <v>2200</v>
      </c>
      <c r="H99" s="5">
        <v>45000</v>
      </c>
      <c r="I99" s="5" t="s">
        <v>16</v>
      </c>
      <c r="J99" s="5">
        <v>0</v>
      </c>
      <c r="K99" s="5">
        <v>670</v>
      </c>
      <c r="L99" s="5" t="s">
        <v>17</v>
      </c>
      <c r="M99" s="5" t="s">
        <v>81</v>
      </c>
      <c r="N99" s="5" t="s">
        <v>25</v>
      </c>
      <c r="O99" s="13">
        <v>15</v>
      </c>
      <c r="P99" s="5" t="e">
        <f t="shared" si="2"/>
        <v>#DIV/0!</v>
      </c>
      <c r="Q99" t="b">
        <f t="shared" si="3"/>
        <v>1</v>
      </c>
    </row>
    <row r="100" spans="1:17" x14ac:dyDescent="0.3">
      <c r="A100" s="13">
        <f t="shared" si="4"/>
        <v>99</v>
      </c>
      <c r="B100" s="6" t="s">
        <v>32</v>
      </c>
      <c r="C100" s="6" t="s">
        <v>122</v>
      </c>
      <c r="D100" s="5">
        <v>38</v>
      </c>
      <c r="E100" s="5" t="s">
        <v>14</v>
      </c>
      <c r="F100" s="5" t="s">
        <v>22</v>
      </c>
      <c r="G100" s="5">
        <v>15000</v>
      </c>
      <c r="H100" s="5">
        <v>77000</v>
      </c>
      <c r="I100" s="5" t="s">
        <v>23</v>
      </c>
      <c r="J100" s="5">
        <v>15000</v>
      </c>
      <c r="K100" s="5">
        <v>720</v>
      </c>
      <c r="L100" s="5" t="s">
        <v>24</v>
      </c>
      <c r="M100" s="5" t="s">
        <v>82</v>
      </c>
      <c r="N100" s="5" t="s">
        <v>18</v>
      </c>
      <c r="O100" s="13">
        <v>4</v>
      </c>
      <c r="P100" s="5">
        <f t="shared" si="2"/>
        <v>1</v>
      </c>
      <c r="Q100" t="b">
        <f t="shared" si="3"/>
        <v>0</v>
      </c>
    </row>
    <row r="101" spans="1:17" x14ac:dyDescent="0.3">
      <c r="A101" s="13">
        <f t="shared" si="4"/>
        <v>100</v>
      </c>
      <c r="B101" s="6" t="s">
        <v>123</v>
      </c>
      <c r="C101" s="6" t="s">
        <v>78</v>
      </c>
      <c r="D101" s="5">
        <v>27</v>
      </c>
      <c r="E101" s="5" t="s">
        <v>21</v>
      </c>
      <c r="F101" s="5" t="s">
        <v>15</v>
      </c>
      <c r="G101" s="5">
        <v>4000</v>
      </c>
      <c r="H101" s="5">
        <v>50000</v>
      </c>
      <c r="I101" s="5" t="s">
        <v>16</v>
      </c>
      <c r="J101" s="5">
        <v>0</v>
      </c>
      <c r="K101" s="5">
        <v>680</v>
      </c>
      <c r="L101" s="5" t="s">
        <v>28</v>
      </c>
      <c r="M101" s="5" t="s">
        <v>80</v>
      </c>
      <c r="N101" s="5" t="s">
        <v>25</v>
      </c>
      <c r="O101" s="13">
        <v>15</v>
      </c>
      <c r="P101" s="5" t="e">
        <f t="shared" si="2"/>
        <v>#DIV/0!</v>
      </c>
      <c r="Q101" t="b">
        <f t="shared" si="3"/>
        <v>1</v>
      </c>
    </row>
    <row r="102" spans="1:17" x14ac:dyDescent="0.3">
      <c r="A102" s="13">
        <f t="shared" si="4"/>
        <v>101</v>
      </c>
      <c r="B102" s="6" t="s">
        <v>124</v>
      </c>
      <c r="C102" s="6" t="s">
        <v>45</v>
      </c>
      <c r="D102" s="5">
        <v>41</v>
      </c>
      <c r="E102" s="5" t="s">
        <v>14</v>
      </c>
      <c r="F102" s="5" t="s">
        <v>22</v>
      </c>
      <c r="G102" s="5">
        <v>9000</v>
      </c>
      <c r="H102" s="5">
        <v>69000</v>
      </c>
      <c r="I102" s="5" t="s">
        <v>23</v>
      </c>
      <c r="J102" s="5">
        <v>12000</v>
      </c>
      <c r="K102" s="5">
        <v>700</v>
      </c>
      <c r="L102" s="5" t="s">
        <v>31</v>
      </c>
      <c r="M102" s="5" t="s">
        <v>82</v>
      </c>
      <c r="N102" s="5" t="s">
        <v>18</v>
      </c>
      <c r="O102" s="13" t="s">
        <v>303</v>
      </c>
      <c r="P102" s="5">
        <f t="shared" si="2"/>
        <v>1</v>
      </c>
      <c r="Q102" t="b">
        <f t="shared" si="3"/>
        <v>0</v>
      </c>
    </row>
    <row r="103" spans="1:17" ht="28.8" x14ac:dyDescent="0.3">
      <c r="A103" s="13">
        <f t="shared" si="4"/>
        <v>102</v>
      </c>
      <c r="B103" s="6" t="s">
        <v>125</v>
      </c>
      <c r="C103" s="6" t="s">
        <v>37</v>
      </c>
      <c r="D103" s="5">
        <v>32</v>
      </c>
      <c r="E103" s="5" t="s">
        <v>21</v>
      </c>
      <c r="F103" s="5" t="s">
        <v>15</v>
      </c>
      <c r="G103" s="5">
        <v>5500</v>
      </c>
      <c r="H103" s="5">
        <v>54000</v>
      </c>
      <c r="I103" s="5" t="s">
        <v>16</v>
      </c>
      <c r="J103" s="5">
        <v>0</v>
      </c>
      <c r="K103" s="5">
        <v>710</v>
      </c>
      <c r="L103" s="5" t="s">
        <v>17</v>
      </c>
      <c r="M103" s="5" t="s">
        <v>80</v>
      </c>
      <c r="N103" s="5" t="s">
        <v>25</v>
      </c>
      <c r="O103" s="13">
        <v>14</v>
      </c>
      <c r="P103" s="5" t="e">
        <f t="shared" si="2"/>
        <v>#DIV/0!</v>
      </c>
      <c r="Q103" t="b">
        <f t="shared" si="3"/>
        <v>1</v>
      </c>
    </row>
    <row r="104" spans="1:17" x14ac:dyDescent="0.3">
      <c r="A104" s="13">
        <f t="shared" si="4"/>
        <v>103</v>
      </c>
      <c r="B104" s="6" t="s">
        <v>126</v>
      </c>
      <c r="C104" s="6" t="s">
        <v>47</v>
      </c>
      <c r="D104" s="5">
        <v>47</v>
      </c>
      <c r="E104" s="5" t="s">
        <v>14</v>
      </c>
      <c r="F104" s="5" t="s">
        <v>22</v>
      </c>
      <c r="G104" s="5">
        <v>7000</v>
      </c>
      <c r="H104" s="5">
        <v>74000</v>
      </c>
      <c r="I104" s="5" t="s">
        <v>23</v>
      </c>
      <c r="J104" s="5">
        <v>10000</v>
      </c>
      <c r="K104" s="5">
        <v>690</v>
      </c>
      <c r="L104" s="5" t="s">
        <v>24</v>
      </c>
      <c r="M104" s="5" t="s">
        <v>81</v>
      </c>
      <c r="N104" s="5" t="s">
        <v>18</v>
      </c>
      <c r="O104" s="13">
        <v>8</v>
      </c>
      <c r="P104" s="5">
        <f t="shared" si="2"/>
        <v>1</v>
      </c>
      <c r="Q104" t="b">
        <f t="shared" si="3"/>
        <v>0</v>
      </c>
    </row>
    <row r="105" spans="1:17" x14ac:dyDescent="0.3">
      <c r="A105" s="13">
        <f t="shared" si="4"/>
        <v>104</v>
      </c>
      <c r="B105" s="6" t="s">
        <v>54</v>
      </c>
      <c r="C105" s="6" t="s">
        <v>49</v>
      </c>
      <c r="D105" s="5">
        <v>35</v>
      </c>
      <c r="E105" s="5" t="s">
        <v>21</v>
      </c>
      <c r="F105" s="5" t="s">
        <v>15</v>
      </c>
      <c r="G105" s="5">
        <v>6000</v>
      </c>
      <c r="H105" s="5">
        <v>68000</v>
      </c>
      <c r="I105" s="5" t="s">
        <v>16</v>
      </c>
      <c r="J105" s="5">
        <v>0</v>
      </c>
      <c r="K105" s="5">
        <v>720</v>
      </c>
      <c r="L105" s="5" t="s">
        <v>28</v>
      </c>
      <c r="M105" s="5" t="s">
        <v>81</v>
      </c>
      <c r="N105" s="5" t="s">
        <v>25</v>
      </c>
      <c r="O105" s="13">
        <v>15</v>
      </c>
      <c r="P105" s="5" t="e">
        <f t="shared" si="2"/>
        <v>#DIV/0!</v>
      </c>
      <c r="Q105" t="b">
        <f t="shared" si="3"/>
        <v>1</v>
      </c>
    </row>
    <row r="106" spans="1:17" x14ac:dyDescent="0.3">
      <c r="A106" s="13">
        <f t="shared" si="4"/>
        <v>105</v>
      </c>
      <c r="B106" s="6" t="s">
        <v>127</v>
      </c>
      <c r="C106" s="6" t="s">
        <v>51</v>
      </c>
      <c r="D106" s="5">
        <v>29</v>
      </c>
      <c r="E106" s="5" t="s">
        <v>14</v>
      </c>
      <c r="F106" s="5" t="s">
        <v>22</v>
      </c>
      <c r="G106" s="5">
        <v>2500</v>
      </c>
      <c r="H106" s="5">
        <v>45000</v>
      </c>
      <c r="I106" s="5" t="s">
        <v>23</v>
      </c>
      <c r="J106" s="5">
        <v>5000</v>
      </c>
      <c r="K106" s="5">
        <v>670</v>
      </c>
      <c r="L106" s="5" t="s">
        <v>31</v>
      </c>
      <c r="M106" s="5" t="s">
        <v>81</v>
      </c>
      <c r="N106" s="5" t="s">
        <v>18</v>
      </c>
      <c r="O106" s="13">
        <v>9</v>
      </c>
      <c r="P106" s="5">
        <f t="shared" si="2"/>
        <v>1</v>
      </c>
      <c r="Q106" t="b">
        <f t="shared" si="3"/>
        <v>0</v>
      </c>
    </row>
    <row r="107" spans="1:17" x14ac:dyDescent="0.3">
      <c r="A107" s="13">
        <f t="shared" si="4"/>
        <v>106</v>
      </c>
      <c r="B107" s="6" t="s">
        <v>128</v>
      </c>
      <c r="C107" s="6" t="s">
        <v>129</v>
      </c>
      <c r="D107" s="5">
        <v>42</v>
      </c>
      <c r="E107" s="5" t="s">
        <v>21</v>
      </c>
      <c r="F107" s="5" t="s">
        <v>15</v>
      </c>
      <c r="G107" s="5">
        <v>11000</v>
      </c>
      <c r="H107" s="5">
        <v>80000</v>
      </c>
      <c r="I107" s="5" t="s">
        <v>16</v>
      </c>
      <c r="J107" s="5">
        <v>0</v>
      </c>
      <c r="K107" s="5">
        <v>740</v>
      </c>
      <c r="L107" s="5" t="s">
        <v>17</v>
      </c>
      <c r="M107" s="5" t="s">
        <v>82</v>
      </c>
      <c r="N107" s="5" t="s">
        <v>25</v>
      </c>
      <c r="O107" s="13">
        <v>4</v>
      </c>
      <c r="P107" s="5" t="e">
        <f t="shared" si="2"/>
        <v>#DIV/0!</v>
      </c>
      <c r="Q107" t="b">
        <f t="shared" si="3"/>
        <v>1</v>
      </c>
    </row>
    <row r="108" spans="1:17" x14ac:dyDescent="0.3">
      <c r="A108" s="13">
        <f t="shared" si="4"/>
        <v>107</v>
      </c>
      <c r="B108" s="6" t="s">
        <v>130</v>
      </c>
      <c r="C108" s="6" t="s">
        <v>53</v>
      </c>
      <c r="D108" s="5">
        <v>50</v>
      </c>
      <c r="E108" s="5" t="s">
        <v>14</v>
      </c>
      <c r="F108" s="5" t="s">
        <v>22</v>
      </c>
      <c r="G108" s="5">
        <v>3000</v>
      </c>
      <c r="H108" s="5">
        <v>47000</v>
      </c>
      <c r="I108" s="5" t="s">
        <v>23</v>
      </c>
      <c r="J108" s="5">
        <v>8000</v>
      </c>
      <c r="K108" s="5">
        <v>680</v>
      </c>
      <c r="L108" s="5" t="s">
        <v>24</v>
      </c>
      <c r="M108" s="5" t="s">
        <v>82</v>
      </c>
      <c r="N108" s="5" t="s">
        <v>18</v>
      </c>
      <c r="O108" s="13">
        <v>13</v>
      </c>
      <c r="P108" s="5">
        <f t="shared" si="2"/>
        <v>1</v>
      </c>
      <c r="Q108" t="b">
        <f t="shared" si="3"/>
        <v>0</v>
      </c>
    </row>
    <row r="109" spans="1:17" x14ac:dyDescent="0.3">
      <c r="A109" s="13">
        <f t="shared" si="4"/>
        <v>108</v>
      </c>
      <c r="B109" s="6" t="s">
        <v>131</v>
      </c>
      <c r="C109" s="6" t="s">
        <v>132</v>
      </c>
      <c r="D109" s="5">
        <v>28</v>
      </c>
      <c r="E109" s="5" t="s">
        <v>21</v>
      </c>
      <c r="F109" s="5" t="s">
        <v>15</v>
      </c>
      <c r="G109" s="5">
        <v>4000</v>
      </c>
      <c r="H109" s="5">
        <v>53000</v>
      </c>
      <c r="I109" s="5" t="s">
        <v>16</v>
      </c>
      <c r="J109" s="5">
        <v>0</v>
      </c>
      <c r="K109" s="5">
        <v>690</v>
      </c>
      <c r="L109" s="5" t="s">
        <v>28</v>
      </c>
      <c r="M109" s="5" t="s">
        <v>80</v>
      </c>
      <c r="N109" s="5" t="s">
        <v>25</v>
      </c>
      <c r="O109" s="13">
        <v>5</v>
      </c>
      <c r="P109" s="5" t="e">
        <f t="shared" si="2"/>
        <v>#DIV/0!</v>
      </c>
      <c r="Q109" t="b">
        <f t="shared" si="3"/>
        <v>1</v>
      </c>
    </row>
    <row r="110" spans="1:17" x14ac:dyDescent="0.3">
      <c r="A110" s="13">
        <f t="shared" si="4"/>
        <v>109</v>
      </c>
      <c r="B110" s="6" t="s">
        <v>133</v>
      </c>
      <c r="C110" s="6" t="s">
        <v>55</v>
      </c>
      <c r="D110" s="5">
        <v>36</v>
      </c>
      <c r="E110" s="5" t="s">
        <v>14</v>
      </c>
      <c r="F110" s="5" t="s">
        <v>22</v>
      </c>
      <c r="G110" s="5">
        <v>9000</v>
      </c>
      <c r="H110" s="5">
        <v>71000</v>
      </c>
      <c r="I110" s="5" t="s">
        <v>23</v>
      </c>
      <c r="J110" s="5">
        <v>13000</v>
      </c>
      <c r="K110" s="5">
        <v>700</v>
      </c>
      <c r="L110" s="5" t="s">
        <v>31</v>
      </c>
      <c r="M110" s="5" t="s">
        <v>81</v>
      </c>
      <c r="N110" s="5" t="s">
        <v>18</v>
      </c>
      <c r="O110" s="13">
        <v>11</v>
      </c>
      <c r="P110" s="5">
        <f t="shared" si="2"/>
        <v>1</v>
      </c>
      <c r="Q110" t="b">
        <f t="shared" si="3"/>
        <v>0</v>
      </c>
    </row>
    <row r="111" spans="1:17" x14ac:dyDescent="0.3">
      <c r="A111" s="13">
        <f t="shared" si="4"/>
        <v>110</v>
      </c>
      <c r="B111" s="6" t="s">
        <v>134</v>
      </c>
      <c r="C111" s="6" t="s">
        <v>59</v>
      </c>
      <c r="D111" s="5">
        <v>41</v>
      </c>
      <c r="E111" s="5" t="s">
        <v>21</v>
      </c>
      <c r="F111" s="5" t="s">
        <v>15</v>
      </c>
      <c r="G111" s="5">
        <v>8000</v>
      </c>
      <c r="H111" s="5">
        <v>67000</v>
      </c>
      <c r="I111" s="5" t="s">
        <v>16</v>
      </c>
      <c r="J111" s="5">
        <v>0</v>
      </c>
      <c r="K111" s="5">
        <v>710</v>
      </c>
      <c r="L111" s="5" t="s">
        <v>17</v>
      </c>
      <c r="M111" s="5" t="s">
        <v>82</v>
      </c>
      <c r="N111" s="5" t="s">
        <v>25</v>
      </c>
      <c r="O111" s="13">
        <v>4</v>
      </c>
      <c r="P111" s="5" t="e">
        <f t="shared" si="2"/>
        <v>#DIV/0!</v>
      </c>
      <c r="Q111" t="b">
        <f t="shared" si="3"/>
        <v>1</v>
      </c>
    </row>
    <row r="112" spans="1:17" x14ac:dyDescent="0.3">
      <c r="A112" s="13">
        <f t="shared" si="4"/>
        <v>111</v>
      </c>
      <c r="B112" s="6" t="s">
        <v>135</v>
      </c>
      <c r="C112" s="6" t="s">
        <v>57</v>
      </c>
      <c r="D112" s="5">
        <v>30</v>
      </c>
      <c r="E112" s="5" t="s">
        <v>14</v>
      </c>
      <c r="F112" s="5" t="s">
        <v>22</v>
      </c>
      <c r="G112" s="5">
        <v>5000</v>
      </c>
      <c r="H112" s="5">
        <v>55000</v>
      </c>
      <c r="I112" s="5" t="s">
        <v>23</v>
      </c>
      <c r="J112" s="5">
        <v>7000</v>
      </c>
      <c r="K112" s="5">
        <v>690</v>
      </c>
      <c r="L112" s="5" t="s">
        <v>24</v>
      </c>
      <c r="M112" s="5" t="s">
        <v>82</v>
      </c>
      <c r="N112" s="5" t="s">
        <v>18</v>
      </c>
      <c r="O112" s="13">
        <v>14</v>
      </c>
      <c r="P112" s="5">
        <f t="shared" si="2"/>
        <v>1</v>
      </c>
      <c r="Q112" t="b">
        <f t="shared" si="3"/>
        <v>0</v>
      </c>
    </row>
    <row r="113" spans="1:17" x14ac:dyDescent="0.3">
      <c r="A113" s="13">
        <f t="shared" si="4"/>
        <v>112</v>
      </c>
      <c r="B113" s="6" t="s">
        <v>136</v>
      </c>
      <c r="C113" s="6" t="s">
        <v>61</v>
      </c>
      <c r="D113" s="5">
        <v>29</v>
      </c>
      <c r="E113" s="5" t="s">
        <v>21</v>
      </c>
      <c r="F113" s="5" t="s">
        <v>15</v>
      </c>
      <c r="G113" s="5">
        <v>3000</v>
      </c>
      <c r="H113" s="5">
        <v>48000</v>
      </c>
      <c r="I113" s="5" t="s">
        <v>16</v>
      </c>
      <c r="J113" s="5">
        <v>0</v>
      </c>
      <c r="K113" s="5">
        <v>670</v>
      </c>
      <c r="L113" s="5" t="s">
        <v>28</v>
      </c>
      <c r="M113" s="5" t="s">
        <v>80</v>
      </c>
      <c r="N113" s="5" t="s">
        <v>25</v>
      </c>
      <c r="O113" s="13">
        <v>7</v>
      </c>
      <c r="P113" s="5" t="e">
        <f t="shared" si="2"/>
        <v>#DIV/0!</v>
      </c>
      <c r="Q113" t="b">
        <f t="shared" si="3"/>
        <v>1</v>
      </c>
    </row>
    <row r="114" spans="1:17" x14ac:dyDescent="0.3">
      <c r="A114" s="13">
        <f t="shared" si="4"/>
        <v>113</v>
      </c>
      <c r="B114" s="6" t="s">
        <v>137</v>
      </c>
      <c r="C114" s="6" t="s">
        <v>138</v>
      </c>
      <c r="D114" s="5">
        <v>34</v>
      </c>
      <c r="E114" s="5" t="s">
        <v>14</v>
      </c>
      <c r="F114" s="5" t="s">
        <v>22</v>
      </c>
      <c r="G114" s="5">
        <v>11000</v>
      </c>
      <c r="H114" s="5">
        <v>62000</v>
      </c>
      <c r="I114" s="5" t="s">
        <v>23</v>
      </c>
      <c r="J114" s="5">
        <v>12000</v>
      </c>
      <c r="K114" s="5">
        <v>720</v>
      </c>
      <c r="L114" s="5" t="s">
        <v>31</v>
      </c>
      <c r="M114" s="5" t="s">
        <v>80</v>
      </c>
      <c r="N114" s="5" t="s">
        <v>18</v>
      </c>
      <c r="O114" s="13">
        <v>6</v>
      </c>
      <c r="P114" s="5">
        <f t="shared" si="2"/>
        <v>1</v>
      </c>
      <c r="Q114" t="b">
        <f t="shared" si="3"/>
        <v>0</v>
      </c>
    </row>
    <row r="115" spans="1:17" x14ac:dyDescent="0.3">
      <c r="A115" s="13">
        <f t="shared" si="4"/>
        <v>114</v>
      </c>
      <c r="B115" s="6" t="s">
        <v>139</v>
      </c>
      <c r="C115" s="6" t="s">
        <v>63</v>
      </c>
      <c r="D115" s="5">
        <v>37</v>
      </c>
      <c r="E115" s="5" t="s">
        <v>21</v>
      </c>
      <c r="F115" s="5" t="s">
        <v>15</v>
      </c>
      <c r="G115" s="5">
        <v>5500</v>
      </c>
      <c r="H115" s="5">
        <v>69000</v>
      </c>
      <c r="I115" s="5" t="s">
        <v>16</v>
      </c>
      <c r="J115" s="5">
        <v>0</v>
      </c>
      <c r="K115" s="5">
        <v>710</v>
      </c>
      <c r="L115" s="5" t="s">
        <v>17</v>
      </c>
      <c r="M115" s="5" t="s">
        <v>80</v>
      </c>
      <c r="N115" s="5" t="s">
        <v>25</v>
      </c>
      <c r="O115" s="13">
        <v>4</v>
      </c>
      <c r="P115" s="5" t="e">
        <f t="shared" si="2"/>
        <v>#DIV/0!</v>
      </c>
      <c r="Q115" t="b">
        <f t="shared" si="3"/>
        <v>1</v>
      </c>
    </row>
    <row r="116" spans="1:17" x14ac:dyDescent="0.3">
      <c r="A116" s="13">
        <f t="shared" si="4"/>
        <v>115</v>
      </c>
      <c r="B116" s="6" t="s">
        <v>140</v>
      </c>
      <c r="C116" s="6" t="s">
        <v>65</v>
      </c>
      <c r="D116" s="5">
        <v>45</v>
      </c>
      <c r="E116" s="5" t="s">
        <v>14</v>
      </c>
      <c r="F116" s="5" t="s">
        <v>15</v>
      </c>
      <c r="G116" s="5">
        <v>7000</v>
      </c>
      <c r="H116" s="5">
        <v>74000</v>
      </c>
      <c r="I116" s="5" t="s">
        <v>23</v>
      </c>
      <c r="J116" s="5">
        <v>15000</v>
      </c>
      <c r="K116" s="5">
        <v>680</v>
      </c>
      <c r="L116" s="5" t="s">
        <v>24</v>
      </c>
      <c r="M116" s="5" t="s">
        <v>80</v>
      </c>
      <c r="N116" s="5" t="s">
        <v>18</v>
      </c>
      <c r="O116" s="13">
        <v>7</v>
      </c>
      <c r="P116" s="5">
        <f t="shared" si="2"/>
        <v>1</v>
      </c>
      <c r="Q116" t="b">
        <f t="shared" si="3"/>
        <v>0</v>
      </c>
    </row>
    <row r="117" spans="1:17" x14ac:dyDescent="0.3">
      <c r="A117" s="13">
        <f t="shared" si="4"/>
        <v>116</v>
      </c>
      <c r="B117" s="6" t="s">
        <v>141</v>
      </c>
      <c r="C117" s="6" t="s">
        <v>69</v>
      </c>
      <c r="D117" s="5">
        <v>40</v>
      </c>
      <c r="E117" s="5" t="s">
        <v>21</v>
      </c>
      <c r="F117" s="5" t="s">
        <v>15</v>
      </c>
      <c r="G117" s="5">
        <v>2000</v>
      </c>
      <c r="H117" s="5">
        <v>50000</v>
      </c>
      <c r="I117" s="5" t="s">
        <v>16</v>
      </c>
      <c r="J117" s="5">
        <v>0</v>
      </c>
      <c r="K117" s="5">
        <v>720</v>
      </c>
      <c r="L117" s="5" t="s">
        <v>28</v>
      </c>
      <c r="M117" s="5" t="s">
        <v>80</v>
      </c>
      <c r="N117" s="5" t="s">
        <v>25</v>
      </c>
      <c r="O117" s="13">
        <v>13</v>
      </c>
      <c r="P117" s="5" t="e">
        <f t="shared" si="2"/>
        <v>#DIV/0!</v>
      </c>
      <c r="Q117" t="b">
        <f t="shared" si="3"/>
        <v>1</v>
      </c>
    </row>
    <row r="118" spans="1:17" x14ac:dyDescent="0.3">
      <c r="A118" s="13">
        <f t="shared" si="4"/>
        <v>117</v>
      </c>
      <c r="B118" s="6" t="s">
        <v>142</v>
      </c>
      <c r="C118" s="6" t="s">
        <v>67</v>
      </c>
      <c r="D118" s="5">
        <v>27</v>
      </c>
      <c r="E118" s="5" t="s">
        <v>14</v>
      </c>
      <c r="F118" s="5" t="s">
        <v>22</v>
      </c>
      <c r="G118" s="5">
        <v>6000</v>
      </c>
      <c r="H118" s="5">
        <v>55000</v>
      </c>
      <c r="I118" s="5" t="s">
        <v>23</v>
      </c>
      <c r="J118" s="5">
        <v>10000</v>
      </c>
      <c r="K118" s="5">
        <v>690</v>
      </c>
      <c r="L118" s="5" t="s">
        <v>31</v>
      </c>
      <c r="M118" s="5" t="s">
        <v>80</v>
      </c>
      <c r="N118" s="5" t="s">
        <v>18</v>
      </c>
      <c r="O118" s="13">
        <v>4</v>
      </c>
      <c r="P118" s="5">
        <f t="shared" si="2"/>
        <v>1</v>
      </c>
      <c r="Q118" t="b">
        <f t="shared" si="3"/>
        <v>0</v>
      </c>
    </row>
    <row r="119" spans="1:17" x14ac:dyDescent="0.3">
      <c r="A119" s="13">
        <f t="shared" si="4"/>
        <v>118</v>
      </c>
      <c r="B119" s="6" t="s">
        <v>143</v>
      </c>
      <c r="C119" s="6" t="s">
        <v>144</v>
      </c>
      <c r="D119" s="5">
        <v>31</v>
      </c>
      <c r="E119" s="5" t="s">
        <v>21</v>
      </c>
      <c r="F119" s="5" t="s">
        <v>15</v>
      </c>
      <c r="G119" s="5">
        <v>3500</v>
      </c>
      <c r="H119" s="5">
        <v>62000</v>
      </c>
      <c r="I119" s="5" t="s">
        <v>16</v>
      </c>
      <c r="J119" s="5">
        <v>0</v>
      </c>
      <c r="K119" s="5">
        <v>680</v>
      </c>
      <c r="L119" s="5" t="s">
        <v>17</v>
      </c>
      <c r="M119" s="5" t="s">
        <v>82</v>
      </c>
      <c r="N119" s="5" t="s">
        <v>25</v>
      </c>
      <c r="O119" s="13">
        <v>15</v>
      </c>
      <c r="P119" s="5" t="e">
        <f t="shared" si="2"/>
        <v>#DIV/0!</v>
      </c>
      <c r="Q119" t="b">
        <f t="shared" si="3"/>
        <v>1</v>
      </c>
    </row>
    <row r="120" spans="1:17" x14ac:dyDescent="0.3">
      <c r="A120" s="13">
        <f t="shared" si="4"/>
        <v>119</v>
      </c>
      <c r="B120" s="6" t="s">
        <v>145</v>
      </c>
      <c r="C120" s="6" t="s">
        <v>71</v>
      </c>
      <c r="D120" s="5">
        <v>53</v>
      </c>
      <c r="E120" s="5" t="s">
        <v>14</v>
      </c>
      <c r="F120" s="5" t="s">
        <v>22</v>
      </c>
      <c r="G120" s="5">
        <v>4000</v>
      </c>
      <c r="H120" s="5">
        <v>48000</v>
      </c>
      <c r="I120" s="5" t="s">
        <v>23</v>
      </c>
      <c r="J120" s="5">
        <v>5000</v>
      </c>
      <c r="K120" s="5">
        <v>710</v>
      </c>
      <c r="L120" s="5" t="s">
        <v>24</v>
      </c>
      <c r="M120" s="5" t="s">
        <v>82</v>
      </c>
      <c r="N120" s="5" t="s">
        <v>18</v>
      </c>
      <c r="O120" s="13">
        <v>4</v>
      </c>
      <c r="P120" s="5">
        <f t="shared" si="2"/>
        <v>1</v>
      </c>
      <c r="Q120" t="b">
        <f t="shared" si="3"/>
        <v>0</v>
      </c>
    </row>
    <row r="121" spans="1:17" x14ac:dyDescent="0.3">
      <c r="A121" s="13">
        <f t="shared" si="4"/>
        <v>120</v>
      </c>
      <c r="B121" s="6" t="s">
        <v>146</v>
      </c>
      <c r="C121" s="6" t="s">
        <v>73</v>
      </c>
      <c r="D121" s="5">
        <v>28</v>
      </c>
      <c r="E121" s="5" t="s">
        <v>21</v>
      </c>
      <c r="F121" s="5" t="s">
        <v>15</v>
      </c>
      <c r="G121" s="5">
        <v>5500</v>
      </c>
      <c r="H121" s="5">
        <v>59000</v>
      </c>
      <c r="I121" s="5" t="s">
        <v>16</v>
      </c>
      <c r="J121" s="5">
        <v>0</v>
      </c>
      <c r="K121" s="5">
        <v>700</v>
      </c>
      <c r="L121" s="5" t="s">
        <v>28</v>
      </c>
      <c r="M121" s="5" t="s">
        <v>82</v>
      </c>
      <c r="N121" s="5" t="s">
        <v>25</v>
      </c>
      <c r="O121" s="13">
        <v>15</v>
      </c>
      <c r="P121" s="5" t="e">
        <f t="shared" si="2"/>
        <v>#DIV/0!</v>
      </c>
      <c r="Q121" t="b">
        <f t="shared" si="3"/>
        <v>1</v>
      </c>
    </row>
    <row r="122" spans="1:17" x14ac:dyDescent="0.3">
      <c r="A122" s="13">
        <f t="shared" si="4"/>
        <v>121</v>
      </c>
      <c r="B122" s="6" t="s">
        <v>26</v>
      </c>
      <c r="C122" s="6" t="s">
        <v>74</v>
      </c>
      <c r="D122" s="5">
        <v>46</v>
      </c>
      <c r="E122" s="5" t="s">
        <v>14</v>
      </c>
      <c r="F122" s="5" t="s">
        <v>22</v>
      </c>
      <c r="G122" s="5">
        <v>9000</v>
      </c>
      <c r="H122" s="5">
        <v>73000</v>
      </c>
      <c r="I122" s="5" t="s">
        <v>23</v>
      </c>
      <c r="J122" s="5">
        <v>13000</v>
      </c>
      <c r="K122" s="5">
        <v>720</v>
      </c>
      <c r="L122" s="5" t="s">
        <v>31</v>
      </c>
      <c r="M122" s="5" t="s">
        <v>82</v>
      </c>
      <c r="N122" s="5" t="s">
        <v>18</v>
      </c>
      <c r="O122" s="13">
        <v>14</v>
      </c>
      <c r="P122" s="5">
        <f t="shared" si="2"/>
        <v>1</v>
      </c>
      <c r="Q122" t="b">
        <f t="shared" si="3"/>
        <v>0</v>
      </c>
    </row>
    <row r="123" spans="1:17" x14ac:dyDescent="0.3">
      <c r="A123" s="13">
        <f t="shared" si="4"/>
        <v>122</v>
      </c>
      <c r="B123" s="6" t="s">
        <v>147</v>
      </c>
      <c r="C123" s="6" t="s">
        <v>132</v>
      </c>
      <c r="D123" s="5">
        <v>39</v>
      </c>
      <c r="E123" s="5" t="s">
        <v>21</v>
      </c>
      <c r="F123" s="5" t="s">
        <v>15</v>
      </c>
      <c r="G123" s="5">
        <v>4000</v>
      </c>
      <c r="H123" s="5">
        <v>65000</v>
      </c>
      <c r="I123" s="5" t="s">
        <v>16</v>
      </c>
      <c r="J123" s="5">
        <v>0</v>
      </c>
      <c r="K123" s="5">
        <v>680</v>
      </c>
      <c r="L123" s="5" t="s">
        <v>17</v>
      </c>
      <c r="M123" s="5" t="s">
        <v>82</v>
      </c>
      <c r="N123" s="5" t="s">
        <v>25</v>
      </c>
      <c r="O123" s="13">
        <v>10</v>
      </c>
      <c r="P123" s="5" t="e">
        <f t="shared" si="2"/>
        <v>#DIV/0!</v>
      </c>
      <c r="Q123" t="b">
        <f t="shared" si="3"/>
        <v>1</v>
      </c>
    </row>
    <row r="124" spans="1:17" x14ac:dyDescent="0.3">
      <c r="A124" s="13">
        <f t="shared" si="4"/>
        <v>123</v>
      </c>
      <c r="B124" s="6" t="s">
        <v>148</v>
      </c>
      <c r="C124" s="6" t="s">
        <v>76</v>
      </c>
      <c r="D124" s="5">
        <v>27</v>
      </c>
      <c r="E124" s="5" t="s">
        <v>14</v>
      </c>
      <c r="F124" s="5" t="s">
        <v>22</v>
      </c>
      <c r="G124" s="5">
        <v>8000</v>
      </c>
      <c r="H124" s="5">
        <v>60000</v>
      </c>
      <c r="I124" s="5" t="s">
        <v>23</v>
      </c>
      <c r="J124" s="5">
        <v>8000</v>
      </c>
      <c r="K124" s="5">
        <v>710</v>
      </c>
      <c r="L124" s="5" t="s">
        <v>24</v>
      </c>
      <c r="M124" s="5" t="s">
        <v>82</v>
      </c>
      <c r="N124" s="5" t="s">
        <v>18</v>
      </c>
      <c r="O124" s="13">
        <v>14</v>
      </c>
      <c r="P124" s="5">
        <f t="shared" si="2"/>
        <v>1</v>
      </c>
      <c r="Q124" t="b">
        <f t="shared" si="3"/>
        <v>0</v>
      </c>
    </row>
    <row r="125" spans="1:17" x14ac:dyDescent="0.3">
      <c r="A125" s="13">
        <f t="shared" si="4"/>
        <v>124</v>
      </c>
      <c r="B125" s="6" t="s">
        <v>149</v>
      </c>
      <c r="C125" s="6" t="s">
        <v>150</v>
      </c>
      <c r="D125" s="5">
        <v>34</v>
      </c>
      <c r="E125" s="5" t="s">
        <v>21</v>
      </c>
      <c r="F125" s="5" t="s">
        <v>15</v>
      </c>
      <c r="G125" s="5">
        <v>2500</v>
      </c>
      <c r="H125" s="5">
        <v>53000</v>
      </c>
      <c r="I125" s="5" t="s">
        <v>16</v>
      </c>
      <c r="J125" s="5">
        <v>0</v>
      </c>
      <c r="K125" s="5">
        <v>690</v>
      </c>
      <c r="L125" s="5" t="s">
        <v>28</v>
      </c>
      <c r="M125" s="5" t="s">
        <v>81</v>
      </c>
      <c r="N125" s="5" t="s">
        <v>25</v>
      </c>
      <c r="O125" s="13">
        <v>15</v>
      </c>
      <c r="P125" s="5" t="e">
        <f t="shared" si="2"/>
        <v>#DIV/0!</v>
      </c>
      <c r="Q125" t="b">
        <f t="shared" si="3"/>
        <v>1</v>
      </c>
    </row>
    <row r="126" spans="1:17" x14ac:dyDescent="0.3">
      <c r="A126" s="13">
        <f t="shared" si="4"/>
        <v>125</v>
      </c>
      <c r="B126" s="6" t="s">
        <v>151</v>
      </c>
      <c r="C126" s="6" t="s">
        <v>152</v>
      </c>
      <c r="D126" s="5">
        <v>32</v>
      </c>
      <c r="E126" s="5" t="s">
        <v>14</v>
      </c>
      <c r="F126" s="5" t="s">
        <v>22</v>
      </c>
      <c r="G126" s="5">
        <v>12000</v>
      </c>
      <c r="H126" s="5">
        <v>68000</v>
      </c>
      <c r="I126" s="5" t="s">
        <v>23</v>
      </c>
      <c r="J126" s="5">
        <v>15000</v>
      </c>
      <c r="K126" s="5">
        <v>720</v>
      </c>
      <c r="L126" s="5" t="s">
        <v>31</v>
      </c>
      <c r="M126" s="5" t="s">
        <v>81</v>
      </c>
      <c r="N126" s="5" t="s">
        <v>18</v>
      </c>
      <c r="O126" s="13">
        <v>13</v>
      </c>
      <c r="P126" s="5">
        <f t="shared" si="2"/>
        <v>1</v>
      </c>
      <c r="Q126" t="b">
        <f t="shared" si="3"/>
        <v>0</v>
      </c>
    </row>
    <row r="127" spans="1:17" x14ac:dyDescent="0.3">
      <c r="A127" s="13">
        <f t="shared" si="4"/>
        <v>126</v>
      </c>
      <c r="B127" s="6" t="s">
        <v>153</v>
      </c>
      <c r="C127" s="6" t="s">
        <v>154</v>
      </c>
      <c r="D127" s="5">
        <v>49</v>
      </c>
      <c r="E127" s="5" t="s">
        <v>21</v>
      </c>
      <c r="F127" s="5" t="s">
        <v>15</v>
      </c>
      <c r="G127" s="5">
        <v>7000</v>
      </c>
      <c r="H127" s="5">
        <v>71000</v>
      </c>
      <c r="I127" s="5" t="s">
        <v>16</v>
      </c>
      <c r="J127" s="5">
        <v>0</v>
      </c>
      <c r="K127" s="5">
        <v>680</v>
      </c>
      <c r="L127" s="5" t="s">
        <v>17</v>
      </c>
      <c r="M127" s="5" t="s">
        <v>81</v>
      </c>
      <c r="N127" s="5" t="s">
        <v>25</v>
      </c>
      <c r="O127" s="13">
        <v>7</v>
      </c>
      <c r="P127" s="5" t="e">
        <f t="shared" si="2"/>
        <v>#DIV/0!</v>
      </c>
      <c r="Q127" t="b">
        <f t="shared" si="3"/>
        <v>1</v>
      </c>
    </row>
    <row r="128" spans="1:17" x14ac:dyDescent="0.3">
      <c r="A128" s="13">
        <f t="shared" si="4"/>
        <v>127</v>
      </c>
      <c r="B128" s="6" t="s">
        <v>155</v>
      </c>
      <c r="C128" s="6" t="s">
        <v>156</v>
      </c>
      <c r="D128" s="5">
        <v>24</v>
      </c>
      <c r="E128" s="5" t="s">
        <v>14</v>
      </c>
      <c r="F128" s="5" t="s">
        <v>22</v>
      </c>
      <c r="G128" s="5">
        <v>5000</v>
      </c>
      <c r="H128" s="5">
        <v>56000</v>
      </c>
      <c r="I128" s="5" t="s">
        <v>23</v>
      </c>
      <c r="J128" s="5">
        <v>10000</v>
      </c>
      <c r="K128" s="5">
        <v>700</v>
      </c>
      <c r="L128" s="5" t="s">
        <v>24</v>
      </c>
      <c r="M128" s="5" t="s">
        <v>81</v>
      </c>
      <c r="N128" s="5" t="s">
        <v>18</v>
      </c>
      <c r="O128" s="13">
        <v>5</v>
      </c>
      <c r="P128" s="5">
        <f t="shared" si="2"/>
        <v>1</v>
      </c>
      <c r="Q128" t="b">
        <f t="shared" si="3"/>
        <v>0</v>
      </c>
    </row>
    <row r="129" spans="1:17" x14ac:dyDescent="0.3">
      <c r="A129" s="13">
        <f t="shared" si="4"/>
        <v>128</v>
      </c>
      <c r="B129" s="6" t="s">
        <v>157</v>
      </c>
      <c r="C129" s="6" t="s">
        <v>158</v>
      </c>
      <c r="D129" s="5">
        <v>29</v>
      </c>
      <c r="E129" s="5" t="s">
        <v>21</v>
      </c>
      <c r="F129" s="5" t="s">
        <v>15</v>
      </c>
      <c r="G129" s="5">
        <v>1500</v>
      </c>
      <c r="H129" s="5">
        <v>45000</v>
      </c>
      <c r="I129" s="5" t="s">
        <v>16</v>
      </c>
      <c r="J129" s="5">
        <v>0</v>
      </c>
      <c r="K129" s="5">
        <v>670</v>
      </c>
      <c r="L129" s="5" t="s">
        <v>28</v>
      </c>
      <c r="M129" s="5" t="s">
        <v>81</v>
      </c>
      <c r="N129" s="5" t="s">
        <v>25</v>
      </c>
      <c r="O129" s="13">
        <v>3</v>
      </c>
      <c r="P129" s="5" t="e">
        <f t="shared" si="2"/>
        <v>#DIV/0!</v>
      </c>
      <c r="Q129" t="b">
        <f t="shared" si="3"/>
        <v>1</v>
      </c>
    </row>
    <row r="130" spans="1:17" x14ac:dyDescent="0.3">
      <c r="A130" s="13">
        <f t="shared" si="4"/>
        <v>129</v>
      </c>
      <c r="B130" s="6" t="s">
        <v>159</v>
      </c>
      <c r="C130" s="6" t="s">
        <v>160</v>
      </c>
      <c r="D130" s="5">
        <v>43</v>
      </c>
      <c r="E130" s="5" t="s">
        <v>14</v>
      </c>
      <c r="F130" s="5" t="s">
        <v>22</v>
      </c>
      <c r="G130" s="5">
        <v>11000</v>
      </c>
      <c r="H130" s="5">
        <v>74000</v>
      </c>
      <c r="I130" s="5" t="s">
        <v>23</v>
      </c>
      <c r="J130" s="5">
        <v>12000</v>
      </c>
      <c r="K130" s="5">
        <v>720</v>
      </c>
      <c r="L130" s="5" t="s">
        <v>31</v>
      </c>
      <c r="M130" s="5" t="s">
        <v>81</v>
      </c>
      <c r="N130" s="5" t="s">
        <v>18</v>
      </c>
      <c r="O130" s="13">
        <v>8</v>
      </c>
      <c r="P130" s="5">
        <f t="shared" si="2"/>
        <v>1</v>
      </c>
      <c r="Q130" t="b">
        <f t="shared" si="3"/>
        <v>0</v>
      </c>
    </row>
    <row r="131" spans="1:17" x14ac:dyDescent="0.3">
      <c r="A131" s="13">
        <f t="shared" si="4"/>
        <v>130</v>
      </c>
      <c r="B131" s="6" t="s">
        <v>161</v>
      </c>
      <c r="C131" s="6" t="s">
        <v>162</v>
      </c>
      <c r="D131" s="5">
        <v>36</v>
      </c>
      <c r="E131" s="5" t="s">
        <v>21</v>
      </c>
      <c r="F131" s="5" t="s">
        <v>15</v>
      </c>
      <c r="G131" s="5">
        <v>8000</v>
      </c>
      <c r="H131" s="5">
        <v>63000</v>
      </c>
      <c r="I131" s="5" t="s">
        <v>16</v>
      </c>
      <c r="J131" s="5">
        <v>0</v>
      </c>
      <c r="K131" s="5">
        <v>710</v>
      </c>
      <c r="L131" s="5" t="s">
        <v>17</v>
      </c>
      <c r="M131" s="5" t="s">
        <v>80</v>
      </c>
      <c r="N131" s="5" t="s">
        <v>25</v>
      </c>
      <c r="O131" s="13">
        <v>4</v>
      </c>
      <c r="P131" s="5" t="e">
        <f t="shared" si="2"/>
        <v>#DIV/0!</v>
      </c>
      <c r="Q131" t="b">
        <f t="shared" si="3"/>
        <v>1</v>
      </c>
    </row>
    <row r="132" spans="1:17" x14ac:dyDescent="0.3">
      <c r="A132" s="13">
        <f t="shared" si="4"/>
        <v>131</v>
      </c>
      <c r="B132" s="6" t="s">
        <v>163</v>
      </c>
      <c r="C132" s="6" t="s">
        <v>164</v>
      </c>
      <c r="D132" s="5">
        <v>28</v>
      </c>
      <c r="E132" s="5" t="s">
        <v>14</v>
      </c>
      <c r="F132" s="5" t="s">
        <v>22</v>
      </c>
      <c r="G132" s="5">
        <v>2000</v>
      </c>
      <c r="H132" s="5">
        <v>47000</v>
      </c>
      <c r="I132" s="5" t="s">
        <v>23</v>
      </c>
      <c r="J132" s="5">
        <v>5000</v>
      </c>
      <c r="K132" s="5">
        <v>680</v>
      </c>
      <c r="L132" s="5" t="s">
        <v>24</v>
      </c>
      <c r="M132" s="5" t="s">
        <v>80</v>
      </c>
      <c r="N132" s="5" t="s">
        <v>18</v>
      </c>
      <c r="O132" s="13" t="s">
        <v>303</v>
      </c>
      <c r="P132" s="5">
        <f t="shared" ref="P132:P195" si="5">J132/J132</f>
        <v>1</v>
      </c>
      <c r="Q132" t="b">
        <f t="shared" ref="Q132:Q195" si="6">+ISERROR(P132)</f>
        <v>0</v>
      </c>
    </row>
    <row r="133" spans="1:17" x14ac:dyDescent="0.3">
      <c r="A133" s="13">
        <f t="shared" si="4"/>
        <v>132</v>
      </c>
      <c r="B133" s="6" t="s">
        <v>165</v>
      </c>
      <c r="C133" s="6" t="s">
        <v>166</v>
      </c>
      <c r="D133" s="5">
        <v>31</v>
      </c>
      <c r="E133" s="5" t="s">
        <v>21</v>
      </c>
      <c r="F133" s="5" t="s">
        <v>15</v>
      </c>
      <c r="G133" s="5">
        <v>4000</v>
      </c>
      <c r="H133" s="5">
        <v>55000</v>
      </c>
      <c r="I133" s="5" t="s">
        <v>16</v>
      </c>
      <c r="J133" s="5">
        <v>0</v>
      </c>
      <c r="K133" s="5">
        <v>690</v>
      </c>
      <c r="L133" s="5" t="s">
        <v>28</v>
      </c>
      <c r="M133" s="5" t="s">
        <v>81</v>
      </c>
      <c r="N133" s="5" t="s">
        <v>25</v>
      </c>
      <c r="O133" s="13">
        <v>7</v>
      </c>
      <c r="P133" s="5" t="e">
        <f t="shared" si="5"/>
        <v>#DIV/0!</v>
      </c>
      <c r="Q133" t="b">
        <f t="shared" si="6"/>
        <v>1</v>
      </c>
    </row>
    <row r="134" spans="1:17" x14ac:dyDescent="0.3">
      <c r="A134" s="13">
        <f t="shared" si="4"/>
        <v>133</v>
      </c>
      <c r="B134" s="6" t="s">
        <v>167</v>
      </c>
      <c r="C134" s="6" t="s">
        <v>168</v>
      </c>
      <c r="D134" s="5">
        <v>44</v>
      </c>
      <c r="E134" s="5" t="s">
        <v>14</v>
      </c>
      <c r="F134" s="5" t="s">
        <v>22</v>
      </c>
      <c r="G134" s="5">
        <v>6000</v>
      </c>
      <c r="H134" s="5">
        <v>62000</v>
      </c>
      <c r="I134" s="5" t="s">
        <v>23</v>
      </c>
      <c r="J134" s="5">
        <v>10000</v>
      </c>
      <c r="K134" s="5">
        <v>700</v>
      </c>
      <c r="L134" s="5" t="s">
        <v>31</v>
      </c>
      <c r="M134" s="5" t="s">
        <v>81</v>
      </c>
      <c r="N134" s="5" t="s">
        <v>18</v>
      </c>
      <c r="O134" s="13">
        <v>12</v>
      </c>
      <c r="P134" s="5">
        <f t="shared" si="5"/>
        <v>1</v>
      </c>
      <c r="Q134" t="b">
        <f t="shared" si="6"/>
        <v>0</v>
      </c>
    </row>
    <row r="135" spans="1:17" x14ac:dyDescent="0.3">
      <c r="A135" s="13">
        <f t="shared" si="4"/>
        <v>134</v>
      </c>
      <c r="B135" s="6" t="s">
        <v>169</v>
      </c>
      <c r="C135" s="6" t="s">
        <v>170</v>
      </c>
      <c r="D135" s="5">
        <v>39</v>
      </c>
      <c r="E135" s="5" t="s">
        <v>21</v>
      </c>
      <c r="F135" s="5" t="s">
        <v>15</v>
      </c>
      <c r="G135" s="5">
        <v>9000</v>
      </c>
      <c r="H135" s="5">
        <v>67000</v>
      </c>
      <c r="I135" s="5" t="s">
        <v>16</v>
      </c>
      <c r="J135" s="5">
        <v>0</v>
      </c>
      <c r="K135" s="5">
        <v>720</v>
      </c>
      <c r="L135" s="5" t="s">
        <v>17</v>
      </c>
      <c r="M135" s="5" t="s">
        <v>81</v>
      </c>
      <c r="N135" s="5" t="s">
        <v>25</v>
      </c>
      <c r="O135" s="13">
        <v>11</v>
      </c>
      <c r="P135" s="5" t="e">
        <f t="shared" si="5"/>
        <v>#DIV/0!</v>
      </c>
      <c r="Q135" t="b">
        <f t="shared" si="6"/>
        <v>1</v>
      </c>
    </row>
    <row r="136" spans="1:17" x14ac:dyDescent="0.3">
      <c r="A136" s="13">
        <f t="shared" si="4"/>
        <v>135</v>
      </c>
      <c r="B136" s="6" t="s">
        <v>171</v>
      </c>
      <c r="C136" s="6" t="s">
        <v>172</v>
      </c>
      <c r="D136" s="5">
        <v>27</v>
      </c>
      <c r="E136" s="5" t="s">
        <v>14</v>
      </c>
      <c r="F136" s="5" t="s">
        <v>22</v>
      </c>
      <c r="G136" s="5">
        <v>2500</v>
      </c>
      <c r="H136" s="5">
        <v>49000</v>
      </c>
      <c r="I136" s="5" t="s">
        <v>23</v>
      </c>
      <c r="J136" s="5">
        <v>7000</v>
      </c>
      <c r="K136" s="5">
        <v>680</v>
      </c>
      <c r="L136" s="5" t="s">
        <v>24</v>
      </c>
      <c r="M136" s="5" t="s">
        <v>82</v>
      </c>
      <c r="N136" s="5" t="s">
        <v>18</v>
      </c>
      <c r="O136" s="13">
        <v>3</v>
      </c>
      <c r="P136" s="5">
        <f t="shared" si="5"/>
        <v>1</v>
      </c>
      <c r="Q136" t="b">
        <f t="shared" si="6"/>
        <v>0</v>
      </c>
    </row>
    <row r="137" spans="1:17" x14ac:dyDescent="0.3">
      <c r="A137" s="13">
        <f t="shared" si="4"/>
        <v>136</v>
      </c>
      <c r="B137" s="6" t="s">
        <v>173</v>
      </c>
      <c r="C137" s="6" t="s">
        <v>174</v>
      </c>
      <c r="D137" s="5">
        <v>40</v>
      </c>
      <c r="E137" s="5" t="s">
        <v>21</v>
      </c>
      <c r="F137" s="5" t="s">
        <v>15</v>
      </c>
      <c r="G137" s="5">
        <v>7000</v>
      </c>
      <c r="H137" s="5">
        <v>71000</v>
      </c>
      <c r="I137" s="5" t="s">
        <v>16</v>
      </c>
      <c r="J137" s="5">
        <v>0</v>
      </c>
      <c r="K137" s="5">
        <v>710</v>
      </c>
      <c r="L137" s="5" t="s">
        <v>28</v>
      </c>
      <c r="M137" s="5" t="s">
        <v>82</v>
      </c>
      <c r="N137" s="5" t="s">
        <v>25</v>
      </c>
      <c r="O137" s="13">
        <v>5</v>
      </c>
      <c r="P137" s="5" t="e">
        <f t="shared" si="5"/>
        <v>#DIV/0!</v>
      </c>
      <c r="Q137" t="b">
        <f t="shared" si="6"/>
        <v>1</v>
      </c>
    </row>
    <row r="138" spans="1:17" x14ac:dyDescent="0.3">
      <c r="A138" s="13">
        <f t="shared" si="4"/>
        <v>137</v>
      </c>
      <c r="B138" s="6" t="s">
        <v>175</v>
      </c>
      <c r="C138" s="6" t="s">
        <v>176</v>
      </c>
      <c r="D138" s="5">
        <v>34</v>
      </c>
      <c r="E138" s="5" t="s">
        <v>14</v>
      </c>
      <c r="F138" s="5" t="s">
        <v>22</v>
      </c>
      <c r="G138" s="5">
        <v>15000</v>
      </c>
      <c r="H138" s="5">
        <v>73000</v>
      </c>
      <c r="I138" s="5" t="s">
        <v>23</v>
      </c>
      <c r="J138" s="5">
        <v>13000</v>
      </c>
      <c r="K138" s="5">
        <v>720</v>
      </c>
      <c r="L138" s="5" t="s">
        <v>31</v>
      </c>
      <c r="M138" s="5" t="s">
        <v>82</v>
      </c>
      <c r="N138" s="5" t="s">
        <v>18</v>
      </c>
      <c r="O138" s="13" t="s">
        <v>303</v>
      </c>
      <c r="P138" s="5">
        <f t="shared" si="5"/>
        <v>1</v>
      </c>
      <c r="Q138" t="b">
        <f t="shared" si="6"/>
        <v>0</v>
      </c>
    </row>
    <row r="139" spans="1:17" x14ac:dyDescent="0.3">
      <c r="A139" s="13">
        <f t="shared" si="4"/>
        <v>138</v>
      </c>
      <c r="B139" s="6" t="s">
        <v>177</v>
      </c>
      <c r="C139" s="6" t="s">
        <v>178</v>
      </c>
      <c r="D139" s="5">
        <v>29</v>
      </c>
      <c r="E139" s="5" t="s">
        <v>21</v>
      </c>
      <c r="F139" s="5" t="s">
        <v>15</v>
      </c>
      <c r="G139" s="5">
        <v>2500</v>
      </c>
      <c r="H139" s="5">
        <v>47000</v>
      </c>
      <c r="I139" s="5" t="s">
        <v>16</v>
      </c>
      <c r="J139" s="5">
        <v>0</v>
      </c>
      <c r="K139" s="5">
        <v>680</v>
      </c>
      <c r="L139" s="5" t="s">
        <v>17</v>
      </c>
      <c r="M139" s="5" t="s">
        <v>80</v>
      </c>
      <c r="N139" s="5" t="s">
        <v>25</v>
      </c>
      <c r="O139" s="13">
        <v>11</v>
      </c>
      <c r="P139" s="5" t="e">
        <f t="shared" si="5"/>
        <v>#DIV/0!</v>
      </c>
      <c r="Q139" t="b">
        <f t="shared" si="6"/>
        <v>1</v>
      </c>
    </row>
    <row r="140" spans="1:17" x14ac:dyDescent="0.3">
      <c r="A140" s="13">
        <f t="shared" si="4"/>
        <v>139</v>
      </c>
      <c r="B140" s="6" t="s">
        <v>179</v>
      </c>
      <c r="C140" s="6" t="s">
        <v>180</v>
      </c>
      <c r="D140" s="5">
        <v>31</v>
      </c>
      <c r="E140" s="5" t="s">
        <v>14</v>
      </c>
      <c r="F140" s="5" t="s">
        <v>22</v>
      </c>
      <c r="G140" s="5">
        <v>5000</v>
      </c>
      <c r="H140" s="5">
        <v>53000</v>
      </c>
      <c r="I140" s="5" t="s">
        <v>23</v>
      </c>
      <c r="J140" s="5">
        <v>8000</v>
      </c>
      <c r="K140" s="5">
        <v>690</v>
      </c>
      <c r="L140" s="5" t="s">
        <v>24</v>
      </c>
      <c r="M140" s="5" t="s">
        <v>80</v>
      </c>
      <c r="N140" s="5" t="s">
        <v>18</v>
      </c>
      <c r="O140" s="13">
        <v>11</v>
      </c>
      <c r="P140" s="5">
        <f t="shared" si="5"/>
        <v>1</v>
      </c>
      <c r="Q140" t="b">
        <f t="shared" si="6"/>
        <v>0</v>
      </c>
    </row>
    <row r="141" spans="1:17" x14ac:dyDescent="0.3">
      <c r="A141" s="13">
        <f t="shared" si="4"/>
        <v>140</v>
      </c>
      <c r="B141" s="6" t="s">
        <v>181</v>
      </c>
      <c r="C141" s="6" t="s">
        <v>182</v>
      </c>
      <c r="D141" s="5">
        <v>42</v>
      </c>
      <c r="E141" s="5" t="s">
        <v>21</v>
      </c>
      <c r="F141" s="5" t="s">
        <v>15</v>
      </c>
      <c r="G141" s="5">
        <v>6000</v>
      </c>
      <c r="H141" s="5">
        <v>69000</v>
      </c>
      <c r="I141" s="5" t="s">
        <v>16</v>
      </c>
      <c r="J141" s="5">
        <v>0</v>
      </c>
      <c r="K141" s="5">
        <v>720</v>
      </c>
      <c r="L141" s="5" t="s">
        <v>28</v>
      </c>
      <c r="M141" s="5" t="s">
        <v>80</v>
      </c>
      <c r="N141" s="5" t="s">
        <v>25</v>
      </c>
      <c r="O141" s="13">
        <v>6</v>
      </c>
      <c r="P141" s="5" t="e">
        <f t="shared" si="5"/>
        <v>#DIV/0!</v>
      </c>
      <c r="Q141" t="b">
        <f t="shared" si="6"/>
        <v>1</v>
      </c>
    </row>
    <row r="142" spans="1:17" x14ac:dyDescent="0.3">
      <c r="A142" s="13">
        <f t="shared" si="4"/>
        <v>141</v>
      </c>
      <c r="B142" s="6" t="s">
        <v>183</v>
      </c>
      <c r="C142" s="6" t="s">
        <v>184</v>
      </c>
      <c r="D142" s="5">
        <v>36</v>
      </c>
      <c r="E142" s="5" t="s">
        <v>14</v>
      </c>
      <c r="F142" s="5" t="s">
        <v>22</v>
      </c>
      <c r="G142" s="5">
        <v>2000</v>
      </c>
      <c r="H142" s="5">
        <v>45000</v>
      </c>
      <c r="I142" s="5" t="s">
        <v>23</v>
      </c>
      <c r="J142" s="5">
        <v>5000</v>
      </c>
      <c r="K142" s="5">
        <v>700</v>
      </c>
      <c r="L142" s="5" t="s">
        <v>31</v>
      </c>
      <c r="M142" s="5" t="s">
        <v>80</v>
      </c>
      <c r="N142" s="5" t="s">
        <v>18</v>
      </c>
      <c r="O142" s="13">
        <v>6</v>
      </c>
      <c r="P142" s="5">
        <f t="shared" si="5"/>
        <v>1</v>
      </c>
      <c r="Q142" t="b">
        <f t="shared" si="6"/>
        <v>0</v>
      </c>
    </row>
    <row r="143" spans="1:17" x14ac:dyDescent="0.3">
      <c r="A143" s="13">
        <f t="shared" si="4"/>
        <v>142</v>
      </c>
      <c r="B143" s="6" t="s">
        <v>185</v>
      </c>
      <c r="C143" s="6" t="s">
        <v>186</v>
      </c>
      <c r="D143" s="5">
        <v>48</v>
      </c>
      <c r="E143" s="5" t="s">
        <v>21</v>
      </c>
      <c r="F143" s="5" t="s">
        <v>15</v>
      </c>
      <c r="G143" s="5">
        <v>8000</v>
      </c>
      <c r="H143" s="5">
        <v>74000</v>
      </c>
      <c r="I143" s="5" t="s">
        <v>16</v>
      </c>
      <c r="J143" s="5">
        <v>0</v>
      </c>
      <c r="K143" s="5">
        <v>680</v>
      </c>
      <c r="L143" s="5" t="s">
        <v>17</v>
      </c>
      <c r="M143" s="5" t="s">
        <v>81</v>
      </c>
      <c r="N143" s="5" t="s">
        <v>25</v>
      </c>
      <c r="O143" s="13">
        <v>5</v>
      </c>
      <c r="P143" s="5" t="e">
        <f t="shared" si="5"/>
        <v>#DIV/0!</v>
      </c>
      <c r="Q143" t="b">
        <f t="shared" si="6"/>
        <v>1</v>
      </c>
    </row>
    <row r="144" spans="1:17" x14ac:dyDescent="0.3">
      <c r="A144" s="13">
        <f t="shared" si="4"/>
        <v>143</v>
      </c>
      <c r="B144" s="6" t="s">
        <v>187</v>
      </c>
      <c r="C144" s="6" t="s">
        <v>188</v>
      </c>
      <c r="D144" s="5">
        <v>33</v>
      </c>
      <c r="E144" s="5" t="s">
        <v>14</v>
      </c>
      <c r="F144" s="5" t="s">
        <v>22</v>
      </c>
      <c r="G144" s="5">
        <v>4000</v>
      </c>
      <c r="H144" s="5">
        <v>60000</v>
      </c>
      <c r="I144" s="5" t="s">
        <v>23</v>
      </c>
      <c r="J144" s="5">
        <v>8000</v>
      </c>
      <c r="K144" s="5">
        <v>720</v>
      </c>
      <c r="L144" s="5" t="s">
        <v>24</v>
      </c>
      <c r="M144" s="5" t="s">
        <v>81</v>
      </c>
      <c r="N144" s="5" t="s">
        <v>18</v>
      </c>
      <c r="O144" s="13">
        <v>4</v>
      </c>
      <c r="P144" s="5">
        <f t="shared" si="5"/>
        <v>1</v>
      </c>
      <c r="Q144" t="b">
        <f t="shared" si="6"/>
        <v>0</v>
      </c>
    </row>
    <row r="145" spans="1:17" x14ac:dyDescent="0.3">
      <c r="A145" s="13">
        <f t="shared" si="4"/>
        <v>144</v>
      </c>
      <c r="B145" s="6" t="s">
        <v>50</v>
      </c>
      <c r="C145" s="6" t="s">
        <v>189</v>
      </c>
      <c r="D145" s="5">
        <v>29</v>
      </c>
      <c r="E145" s="5" t="s">
        <v>21</v>
      </c>
      <c r="F145" s="5" t="s">
        <v>15</v>
      </c>
      <c r="G145" s="5">
        <v>3500</v>
      </c>
      <c r="H145" s="5">
        <v>55000</v>
      </c>
      <c r="I145" s="5" t="s">
        <v>16</v>
      </c>
      <c r="J145" s="5">
        <v>0</v>
      </c>
      <c r="K145" s="5">
        <v>690</v>
      </c>
      <c r="L145" s="5" t="s">
        <v>28</v>
      </c>
      <c r="M145" s="5" t="s">
        <v>81</v>
      </c>
      <c r="N145" s="5" t="s">
        <v>25</v>
      </c>
      <c r="O145" s="13">
        <v>6</v>
      </c>
      <c r="P145" s="5" t="e">
        <f t="shared" si="5"/>
        <v>#DIV/0!</v>
      </c>
      <c r="Q145" t="b">
        <f t="shared" si="6"/>
        <v>1</v>
      </c>
    </row>
    <row r="146" spans="1:17" x14ac:dyDescent="0.3">
      <c r="A146" s="13">
        <f t="shared" si="4"/>
        <v>145</v>
      </c>
      <c r="B146" s="6" t="s">
        <v>190</v>
      </c>
      <c r="C146" s="6" t="s">
        <v>191</v>
      </c>
      <c r="D146" s="5">
        <v>37</v>
      </c>
      <c r="E146" s="5" t="s">
        <v>14</v>
      </c>
      <c r="F146" s="5" t="s">
        <v>15</v>
      </c>
      <c r="G146" s="5">
        <v>10000</v>
      </c>
      <c r="H146" s="5">
        <v>67000</v>
      </c>
      <c r="I146" s="5" t="s">
        <v>23</v>
      </c>
      <c r="J146" s="5">
        <v>12000</v>
      </c>
      <c r="K146" s="5">
        <v>710</v>
      </c>
      <c r="L146" s="5" t="s">
        <v>31</v>
      </c>
      <c r="M146" s="5" t="s">
        <v>81</v>
      </c>
      <c r="N146" s="5" t="s">
        <v>18</v>
      </c>
      <c r="O146" s="13">
        <v>5</v>
      </c>
      <c r="P146" s="5">
        <f t="shared" si="5"/>
        <v>1</v>
      </c>
      <c r="Q146" t="b">
        <f t="shared" si="6"/>
        <v>0</v>
      </c>
    </row>
    <row r="147" spans="1:17" x14ac:dyDescent="0.3">
      <c r="A147" s="13">
        <f t="shared" si="4"/>
        <v>146</v>
      </c>
      <c r="B147" s="6" t="s">
        <v>192</v>
      </c>
      <c r="C147" s="6" t="s">
        <v>193</v>
      </c>
      <c r="D147" s="5">
        <v>34</v>
      </c>
      <c r="E147" s="5" t="s">
        <v>21</v>
      </c>
      <c r="F147" s="5" t="s">
        <v>15</v>
      </c>
      <c r="G147" s="5">
        <v>3000</v>
      </c>
      <c r="H147" s="5">
        <v>48000</v>
      </c>
      <c r="I147" s="5" t="s">
        <v>16</v>
      </c>
      <c r="J147" s="5">
        <v>0</v>
      </c>
      <c r="K147" s="5">
        <v>680</v>
      </c>
      <c r="L147" s="5" t="s">
        <v>17</v>
      </c>
      <c r="M147" s="5" t="s">
        <v>82</v>
      </c>
      <c r="N147" s="5" t="s">
        <v>25</v>
      </c>
      <c r="O147" s="13">
        <v>14</v>
      </c>
      <c r="P147" s="5" t="e">
        <f t="shared" si="5"/>
        <v>#DIV/0!</v>
      </c>
      <c r="Q147" t="b">
        <f t="shared" si="6"/>
        <v>1</v>
      </c>
    </row>
    <row r="148" spans="1:17" x14ac:dyDescent="0.3">
      <c r="A148" s="13">
        <f t="shared" si="4"/>
        <v>147</v>
      </c>
      <c r="B148" s="6" t="s">
        <v>194</v>
      </c>
      <c r="C148" s="6" t="s">
        <v>195</v>
      </c>
      <c r="D148" s="5">
        <v>45</v>
      </c>
      <c r="E148" s="5" t="s">
        <v>14</v>
      </c>
      <c r="F148" s="5" t="s">
        <v>15</v>
      </c>
      <c r="G148" s="5">
        <v>6000</v>
      </c>
      <c r="H148" s="5">
        <v>70000</v>
      </c>
      <c r="I148" s="5" t="s">
        <v>23</v>
      </c>
      <c r="J148" s="5">
        <v>15000</v>
      </c>
      <c r="K148" s="5">
        <v>690</v>
      </c>
      <c r="L148" s="5" t="s">
        <v>24</v>
      </c>
      <c r="M148" s="5" t="s">
        <v>82</v>
      </c>
      <c r="N148" s="5" t="s">
        <v>18</v>
      </c>
      <c r="O148" s="13">
        <v>12</v>
      </c>
      <c r="P148" s="5">
        <f t="shared" si="5"/>
        <v>1</v>
      </c>
      <c r="Q148" t="b">
        <f t="shared" si="6"/>
        <v>0</v>
      </c>
    </row>
    <row r="149" spans="1:17" x14ac:dyDescent="0.3">
      <c r="A149" s="13">
        <f t="shared" si="4"/>
        <v>148</v>
      </c>
      <c r="B149" s="6" t="s">
        <v>196</v>
      </c>
      <c r="C149" s="6" t="s">
        <v>197</v>
      </c>
      <c r="D149" s="5">
        <v>28</v>
      </c>
      <c r="E149" s="5" t="s">
        <v>21</v>
      </c>
      <c r="F149" s="5" t="s">
        <v>15</v>
      </c>
      <c r="G149" s="5">
        <v>5500</v>
      </c>
      <c r="H149" s="5">
        <v>62000</v>
      </c>
      <c r="I149" s="5" t="s">
        <v>16</v>
      </c>
      <c r="J149" s="5">
        <v>0</v>
      </c>
      <c r="K149" s="5">
        <v>700</v>
      </c>
      <c r="L149" s="5" t="s">
        <v>28</v>
      </c>
      <c r="M149" s="5" t="s">
        <v>82</v>
      </c>
      <c r="N149" s="5" t="s">
        <v>25</v>
      </c>
      <c r="O149" s="13">
        <v>11</v>
      </c>
      <c r="P149" s="5" t="e">
        <f t="shared" si="5"/>
        <v>#DIV/0!</v>
      </c>
      <c r="Q149" t="b">
        <f t="shared" si="6"/>
        <v>1</v>
      </c>
    </row>
    <row r="150" spans="1:17" x14ac:dyDescent="0.3">
      <c r="A150" s="13">
        <f t="shared" si="4"/>
        <v>149</v>
      </c>
      <c r="B150" s="6" t="s">
        <v>198</v>
      </c>
      <c r="C150" s="6" t="s">
        <v>199</v>
      </c>
      <c r="D150" s="5">
        <v>42</v>
      </c>
      <c r="E150" s="5" t="s">
        <v>14</v>
      </c>
      <c r="F150" s="5" t="s">
        <v>22</v>
      </c>
      <c r="G150" s="5">
        <v>8000</v>
      </c>
      <c r="H150" s="5">
        <v>73000</v>
      </c>
      <c r="I150" s="5" t="s">
        <v>23</v>
      </c>
      <c r="J150" s="5">
        <v>10000</v>
      </c>
      <c r="K150" s="5">
        <v>720</v>
      </c>
      <c r="L150" s="5" t="s">
        <v>31</v>
      </c>
      <c r="M150" s="5" t="s">
        <v>82</v>
      </c>
      <c r="N150" s="5" t="s">
        <v>18</v>
      </c>
      <c r="O150" s="13">
        <v>8</v>
      </c>
      <c r="P150" s="5">
        <f t="shared" si="5"/>
        <v>1</v>
      </c>
      <c r="Q150" t="b">
        <f t="shared" si="6"/>
        <v>0</v>
      </c>
    </row>
    <row r="151" spans="1:17" x14ac:dyDescent="0.3">
      <c r="A151" s="13">
        <f t="shared" si="4"/>
        <v>150</v>
      </c>
      <c r="B151" s="6" t="s">
        <v>200</v>
      </c>
      <c r="C151" s="6" t="s">
        <v>38</v>
      </c>
      <c r="D151" s="5">
        <v>31</v>
      </c>
      <c r="E151" s="5" t="s">
        <v>21</v>
      </c>
      <c r="F151" s="5" t="s">
        <v>15</v>
      </c>
      <c r="G151" s="5">
        <v>1500</v>
      </c>
      <c r="H151" s="5">
        <v>51000</v>
      </c>
      <c r="I151" s="5" t="s">
        <v>16</v>
      </c>
      <c r="J151" s="5">
        <v>0</v>
      </c>
      <c r="K151" s="5">
        <v>680</v>
      </c>
      <c r="L151" s="5" t="s">
        <v>17</v>
      </c>
      <c r="M151" s="5" t="s">
        <v>80</v>
      </c>
      <c r="N151" s="5" t="s">
        <v>25</v>
      </c>
      <c r="O151" s="13">
        <v>4</v>
      </c>
      <c r="P151" s="5" t="e">
        <f t="shared" si="5"/>
        <v>#DIV/0!</v>
      </c>
      <c r="Q151" t="b">
        <f t="shared" si="6"/>
        <v>1</v>
      </c>
    </row>
    <row r="152" spans="1:17" x14ac:dyDescent="0.3">
      <c r="A152" s="13">
        <f t="shared" si="4"/>
        <v>151</v>
      </c>
      <c r="B152" s="6" t="s">
        <v>201</v>
      </c>
      <c r="C152" s="6" t="s">
        <v>202</v>
      </c>
      <c r="D152" s="5">
        <v>29</v>
      </c>
      <c r="E152" s="5" t="s">
        <v>14</v>
      </c>
      <c r="F152" s="5" t="s">
        <v>22</v>
      </c>
      <c r="G152" s="5">
        <v>5000</v>
      </c>
      <c r="H152" s="5">
        <v>53000</v>
      </c>
      <c r="I152" s="5" t="s">
        <v>23</v>
      </c>
      <c r="J152" s="5">
        <v>7000</v>
      </c>
      <c r="K152" s="5">
        <v>690</v>
      </c>
      <c r="L152" s="5" t="s">
        <v>24</v>
      </c>
      <c r="M152" s="5" t="s">
        <v>80</v>
      </c>
      <c r="N152" s="5" t="s">
        <v>18</v>
      </c>
      <c r="O152" s="13" t="s">
        <v>303</v>
      </c>
      <c r="P152" s="5">
        <f t="shared" si="5"/>
        <v>1</v>
      </c>
      <c r="Q152" t="b">
        <f t="shared" si="6"/>
        <v>0</v>
      </c>
    </row>
    <row r="153" spans="1:17" x14ac:dyDescent="0.3">
      <c r="A153" s="13">
        <f t="shared" si="4"/>
        <v>152</v>
      </c>
      <c r="B153" s="6" t="s">
        <v>203</v>
      </c>
      <c r="C153" s="6" t="s">
        <v>204</v>
      </c>
      <c r="D153" s="5">
        <v>36</v>
      </c>
      <c r="E153" s="5" t="s">
        <v>21</v>
      </c>
      <c r="F153" s="5" t="s">
        <v>15</v>
      </c>
      <c r="G153" s="5">
        <v>6000</v>
      </c>
      <c r="H153" s="5">
        <v>67000</v>
      </c>
      <c r="I153" s="5" t="s">
        <v>16</v>
      </c>
      <c r="J153" s="5">
        <v>0</v>
      </c>
      <c r="K153" s="5">
        <v>710</v>
      </c>
      <c r="L153" s="5" t="s">
        <v>28</v>
      </c>
      <c r="M153" s="5" t="s">
        <v>80</v>
      </c>
      <c r="N153" s="5" t="s">
        <v>25</v>
      </c>
      <c r="O153" s="13">
        <v>7</v>
      </c>
      <c r="P153" s="5" t="e">
        <f t="shared" si="5"/>
        <v>#DIV/0!</v>
      </c>
      <c r="Q153" t="b">
        <f t="shared" si="6"/>
        <v>1</v>
      </c>
    </row>
    <row r="154" spans="1:17" x14ac:dyDescent="0.3">
      <c r="A154" s="13">
        <f t="shared" ref="A154:A217" si="7">ROW()-1</f>
        <v>153</v>
      </c>
      <c r="B154" s="6" t="s">
        <v>124</v>
      </c>
      <c r="C154" s="6" t="s">
        <v>205</v>
      </c>
      <c r="D154" s="5">
        <v>43</v>
      </c>
      <c r="E154" s="5" t="s">
        <v>14</v>
      </c>
      <c r="F154" s="5" t="s">
        <v>15</v>
      </c>
      <c r="G154" s="5">
        <v>4000</v>
      </c>
      <c r="H154" s="5">
        <v>46000</v>
      </c>
      <c r="I154" s="5" t="s">
        <v>23</v>
      </c>
      <c r="J154" s="5">
        <v>6000</v>
      </c>
      <c r="K154" s="5">
        <v>720</v>
      </c>
      <c r="L154" s="5" t="s">
        <v>31</v>
      </c>
      <c r="M154" s="5" t="s">
        <v>81</v>
      </c>
      <c r="N154" s="5" t="s">
        <v>18</v>
      </c>
      <c r="O154" s="13">
        <v>4</v>
      </c>
      <c r="P154" s="5">
        <f t="shared" si="5"/>
        <v>1</v>
      </c>
      <c r="Q154" t="b">
        <f t="shared" si="6"/>
        <v>0</v>
      </c>
    </row>
    <row r="155" spans="1:17" x14ac:dyDescent="0.3">
      <c r="A155" s="13">
        <f t="shared" si="7"/>
        <v>154</v>
      </c>
      <c r="B155" s="6" t="s">
        <v>206</v>
      </c>
      <c r="C155" s="6" t="s">
        <v>207</v>
      </c>
      <c r="D155" s="5">
        <v>27</v>
      </c>
      <c r="E155" s="5" t="s">
        <v>21</v>
      </c>
      <c r="F155" s="5" t="s">
        <v>15</v>
      </c>
      <c r="G155" s="5">
        <v>2500</v>
      </c>
      <c r="H155" s="5">
        <v>47000</v>
      </c>
      <c r="I155" s="5" t="s">
        <v>16</v>
      </c>
      <c r="J155" s="5">
        <v>0</v>
      </c>
      <c r="K155" s="5">
        <v>670</v>
      </c>
      <c r="L155" s="5" t="s">
        <v>17</v>
      </c>
      <c r="M155" s="5" t="s">
        <v>81</v>
      </c>
      <c r="N155" s="5" t="s">
        <v>25</v>
      </c>
      <c r="O155" s="13">
        <v>14</v>
      </c>
      <c r="P155" s="5" t="e">
        <f t="shared" si="5"/>
        <v>#DIV/0!</v>
      </c>
      <c r="Q155" t="b">
        <f t="shared" si="6"/>
        <v>1</v>
      </c>
    </row>
    <row r="156" spans="1:17" x14ac:dyDescent="0.3">
      <c r="A156" s="13">
        <f t="shared" si="7"/>
        <v>155</v>
      </c>
      <c r="B156" s="6" t="s">
        <v>208</v>
      </c>
      <c r="C156" s="6" t="s">
        <v>209</v>
      </c>
      <c r="D156" s="5">
        <v>39</v>
      </c>
      <c r="E156" s="5" t="s">
        <v>14</v>
      </c>
      <c r="F156" s="5" t="s">
        <v>22</v>
      </c>
      <c r="G156" s="5">
        <v>9000</v>
      </c>
      <c r="H156" s="5">
        <v>70000</v>
      </c>
      <c r="I156" s="5" t="s">
        <v>23</v>
      </c>
      <c r="J156" s="5">
        <v>12000</v>
      </c>
      <c r="K156" s="5">
        <v>700</v>
      </c>
      <c r="L156" s="5" t="s">
        <v>24</v>
      </c>
      <c r="M156" s="5" t="s">
        <v>81</v>
      </c>
      <c r="N156" s="5" t="s">
        <v>18</v>
      </c>
      <c r="O156" s="13">
        <v>5</v>
      </c>
      <c r="P156" s="5">
        <f t="shared" si="5"/>
        <v>1</v>
      </c>
      <c r="Q156" t="b">
        <f t="shared" si="6"/>
        <v>0</v>
      </c>
    </row>
    <row r="157" spans="1:17" x14ac:dyDescent="0.3">
      <c r="A157" s="13">
        <f t="shared" si="7"/>
        <v>156</v>
      </c>
      <c r="B157" s="6" t="s">
        <v>210</v>
      </c>
      <c r="C157" s="6" t="s">
        <v>211</v>
      </c>
      <c r="D157" s="5">
        <v>31</v>
      </c>
      <c r="E157" s="5" t="s">
        <v>21</v>
      </c>
      <c r="F157" s="5" t="s">
        <v>15</v>
      </c>
      <c r="G157" s="5">
        <v>5000</v>
      </c>
      <c r="H157" s="5">
        <v>56000</v>
      </c>
      <c r="I157" s="5" t="s">
        <v>16</v>
      </c>
      <c r="J157" s="5">
        <v>0</v>
      </c>
      <c r="K157" s="5">
        <v>680</v>
      </c>
      <c r="L157" s="5" t="s">
        <v>28</v>
      </c>
      <c r="M157" s="5" t="s">
        <v>82</v>
      </c>
      <c r="N157" s="5" t="s">
        <v>25</v>
      </c>
      <c r="O157" s="13">
        <v>10</v>
      </c>
      <c r="P157" s="5" t="e">
        <f t="shared" si="5"/>
        <v>#DIV/0!</v>
      </c>
      <c r="Q157" t="b">
        <f t="shared" si="6"/>
        <v>1</v>
      </c>
    </row>
    <row r="158" spans="1:17" x14ac:dyDescent="0.3">
      <c r="A158" s="13">
        <f t="shared" si="7"/>
        <v>157</v>
      </c>
      <c r="B158" s="6" t="s">
        <v>212</v>
      </c>
      <c r="C158" s="6" t="s">
        <v>213</v>
      </c>
      <c r="D158" s="5">
        <v>28</v>
      </c>
      <c r="E158" s="5" t="s">
        <v>14</v>
      </c>
      <c r="F158" s="5" t="s">
        <v>22</v>
      </c>
      <c r="G158" s="5">
        <v>2000</v>
      </c>
      <c r="H158" s="5">
        <v>47000</v>
      </c>
      <c r="I158" s="5" t="s">
        <v>23</v>
      </c>
      <c r="J158" s="5">
        <v>5000</v>
      </c>
      <c r="K158" s="5">
        <v>690</v>
      </c>
      <c r="L158" s="5" t="s">
        <v>31</v>
      </c>
      <c r="M158" s="5" t="s">
        <v>82</v>
      </c>
      <c r="N158" s="5" t="s">
        <v>18</v>
      </c>
      <c r="O158" s="13">
        <v>10</v>
      </c>
      <c r="P158" s="5">
        <f t="shared" si="5"/>
        <v>1</v>
      </c>
      <c r="Q158" t="b">
        <f t="shared" si="6"/>
        <v>0</v>
      </c>
    </row>
    <row r="159" spans="1:17" x14ac:dyDescent="0.3">
      <c r="A159" s="13">
        <f t="shared" si="7"/>
        <v>158</v>
      </c>
      <c r="B159" s="6" t="s">
        <v>70</v>
      </c>
      <c r="C159" s="6" t="s">
        <v>214</v>
      </c>
      <c r="D159" s="5">
        <v>40</v>
      </c>
      <c r="E159" s="5" t="s">
        <v>21</v>
      </c>
      <c r="F159" s="5" t="s">
        <v>15</v>
      </c>
      <c r="G159" s="5">
        <v>7000</v>
      </c>
      <c r="H159" s="5">
        <v>68000</v>
      </c>
      <c r="I159" s="5" t="s">
        <v>16</v>
      </c>
      <c r="J159" s="5">
        <v>0</v>
      </c>
      <c r="K159" s="5">
        <v>710</v>
      </c>
      <c r="L159" s="5" t="s">
        <v>17</v>
      </c>
      <c r="M159" s="5" t="s">
        <v>82</v>
      </c>
      <c r="N159" s="5" t="s">
        <v>25</v>
      </c>
      <c r="O159" s="13">
        <v>7</v>
      </c>
      <c r="P159" s="5" t="e">
        <f t="shared" si="5"/>
        <v>#DIV/0!</v>
      </c>
      <c r="Q159" t="b">
        <f t="shared" si="6"/>
        <v>1</v>
      </c>
    </row>
    <row r="160" spans="1:17" x14ac:dyDescent="0.3">
      <c r="A160" s="13">
        <f t="shared" si="7"/>
        <v>159</v>
      </c>
      <c r="B160" s="6" t="s">
        <v>36</v>
      </c>
      <c r="C160" s="6" t="s">
        <v>215</v>
      </c>
      <c r="D160" s="5">
        <v>36</v>
      </c>
      <c r="E160" s="5" t="s">
        <v>14</v>
      </c>
      <c r="F160" s="5" t="s">
        <v>22</v>
      </c>
      <c r="G160" s="5">
        <v>3000</v>
      </c>
      <c r="H160" s="5">
        <v>49000</v>
      </c>
      <c r="I160" s="5" t="s">
        <v>23</v>
      </c>
      <c r="J160" s="5">
        <v>6000</v>
      </c>
      <c r="K160" s="5">
        <v>700</v>
      </c>
      <c r="L160" s="5" t="s">
        <v>24</v>
      </c>
      <c r="M160" s="5" t="s">
        <v>80</v>
      </c>
      <c r="N160" s="5" t="s">
        <v>18</v>
      </c>
      <c r="O160" s="13">
        <v>5</v>
      </c>
      <c r="P160" s="5">
        <f t="shared" si="5"/>
        <v>1</v>
      </c>
      <c r="Q160" t="b">
        <f t="shared" si="6"/>
        <v>0</v>
      </c>
    </row>
    <row r="161" spans="1:17" x14ac:dyDescent="0.3">
      <c r="A161" s="13">
        <f t="shared" si="7"/>
        <v>160</v>
      </c>
      <c r="B161" s="6" t="s">
        <v>216</v>
      </c>
      <c r="C161" s="6" t="s">
        <v>217</v>
      </c>
      <c r="D161" s="5">
        <v>29</v>
      </c>
      <c r="E161" s="5" t="s">
        <v>21</v>
      </c>
      <c r="F161" s="5" t="s">
        <v>15</v>
      </c>
      <c r="G161" s="5">
        <v>2000</v>
      </c>
      <c r="H161" s="5">
        <v>45000</v>
      </c>
      <c r="I161" s="5" t="s">
        <v>16</v>
      </c>
      <c r="J161" s="5">
        <v>0</v>
      </c>
      <c r="K161" s="5">
        <v>670</v>
      </c>
      <c r="L161" s="5" t="s">
        <v>28</v>
      </c>
      <c r="M161" s="5" t="s">
        <v>80</v>
      </c>
      <c r="N161" s="5" t="s">
        <v>25</v>
      </c>
      <c r="O161" s="13">
        <v>15</v>
      </c>
      <c r="P161" s="5" t="e">
        <f t="shared" si="5"/>
        <v>#DIV/0!</v>
      </c>
      <c r="Q161" t="b">
        <f t="shared" si="6"/>
        <v>1</v>
      </c>
    </row>
    <row r="162" spans="1:17" x14ac:dyDescent="0.3">
      <c r="A162" s="13">
        <f t="shared" si="7"/>
        <v>161</v>
      </c>
      <c r="B162" s="6" t="s">
        <v>218</v>
      </c>
      <c r="C162" s="6" t="s">
        <v>219</v>
      </c>
      <c r="D162" s="5">
        <v>38</v>
      </c>
      <c r="E162" s="5" t="s">
        <v>14</v>
      </c>
      <c r="F162" s="5" t="s">
        <v>22</v>
      </c>
      <c r="G162" s="5">
        <v>6000</v>
      </c>
      <c r="H162" s="5">
        <v>71000</v>
      </c>
      <c r="I162" s="5" t="s">
        <v>23</v>
      </c>
      <c r="J162" s="5">
        <v>12000</v>
      </c>
      <c r="K162" s="5">
        <v>720</v>
      </c>
      <c r="L162" s="5" t="s">
        <v>31</v>
      </c>
      <c r="M162" s="5" t="s">
        <v>80</v>
      </c>
      <c r="N162" s="5" t="s">
        <v>18</v>
      </c>
      <c r="O162" s="13">
        <v>4</v>
      </c>
      <c r="P162" s="5">
        <f t="shared" si="5"/>
        <v>1</v>
      </c>
      <c r="Q162" t="b">
        <f t="shared" si="6"/>
        <v>0</v>
      </c>
    </row>
    <row r="163" spans="1:17" x14ac:dyDescent="0.3">
      <c r="A163" s="13">
        <f t="shared" si="7"/>
        <v>162</v>
      </c>
      <c r="B163" s="6" t="s">
        <v>220</v>
      </c>
      <c r="C163" s="6" t="s">
        <v>221</v>
      </c>
      <c r="D163" s="5">
        <v>34</v>
      </c>
      <c r="E163" s="5" t="s">
        <v>14</v>
      </c>
      <c r="F163" s="5" t="s">
        <v>15</v>
      </c>
      <c r="G163" s="5">
        <v>2500</v>
      </c>
      <c r="H163" s="5">
        <v>55000</v>
      </c>
      <c r="I163" s="5" t="s">
        <v>16</v>
      </c>
      <c r="J163" s="5">
        <v>0</v>
      </c>
      <c r="K163" s="5">
        <v>720</v>
      </c>
      <c r="L163" s="5" t="s">
        <v>17</v>
      </c>
      <c r="M163" s="5" t="s">
        <v>80</v>
      </c>
      <c r="N163" s="5" t="s">
        <v>18</v>
      </c>
      <c r="O163" s="13">
        <v>15</v>
      </c>
      <c r="P163" s="5" t="e">
        <f t="shared" si="5"/>
        <v>#DIV/0!</v>
      </c>
      <c r="Q163" t="b">
        <f t="shared" si="6"/>
        <v>1</v>
      </c>
    </row>
    <row r="164" spans="1:17" x14ac:dyDescent="0.3">
      <c r="A164" s="13">
        <f t="shared" si="7"/>
        <v>163</v>
      </c>
      <c r="B164" s="6" t="s">
        <v>222</v>
      </c>
      <c r="C164" s="6" t="s">
        <v>223</v>
      </c>
      <c r="D164" s="5">
        <v>29</v>
      </c>
      <c r="E164" s="5" t="s">
        <v>21</v>
      </c>
      <c r="F164" s="5" t="s">
        <v>22</v>
      </c>
      <c r="G164" s="5">
        <v>8000</v>
      </c>
      <c r="H164" s="5">
        <v>62000</v>
      </c>
      <c r="I164" s="5" t="s">
        <v>23</v>
      </c>
      <c r="J164" s="5">
        <v>15000</v>
      </c>
      <c r="K164" s="5">
        <v>680</v>
      </c>
      <c r="L164" s="5" t="s">
        <v>24</v>
      </c>
      <c r="M164" s="5" t="s">
        <v>81</v>
      </c>
      <c r="N164" s="5" t="s">
        <v>25</v>
      </c>
      <c r="O164" s="13" t="s">
        <v>303</v>
      </c>
      <c r="P164" s="5">
        <f t="shared" si="5"/>
        <v>1</v>
      </c>
      <c r="Q164" t="b">
        <f t="shared" si="6"/>
        <v>0</v>
      </c>
    </row>
    <row r="165" spans="1:17" x14ac:dyDescent="0.3">
      <c r="A165" s="13">
        <f t="shared" si="7"/>
        <v>164</v>
      </c>
      <c r="B165" s="6" t="s">
        <v>63</v>
      </c>
      <c r="C165" s="6" t="s">
        <v>224</v>
      </c>
      <c r="D165" s="5">
        <v>45</v>
      </c>
      <c r="E165" s="5" t="s">
        <v>21</v>
      </c>
      <c r="F165" s="5" t="s">
        <v>15</v>
      </c>
      <c r="G165" s="5">
        <v>12000</v>
      </c>
      <c r="H165" s="5">
        <v>75000</v>
      </c>
      <c r="I165" s="5" t="s">
        <v>16</v>
      </c>
      <c r="J165" s="5">
        <v>0</v>
      </c>
      <c r="K165" s="5">
        <v>750</v>
      </c>
      <c r="L165" s="5" t="s">
        <v>28</v>
      </c>
      <c r="M165" s="5" t="s">
        <v>82</v>
      </c>
      <c r="N165" s="5" t="s">
        <v>18</v>
      </c>
      <c r="O165" s="13">
        <v>14</v>
      </c>
      <c r="P165" s="5" t="e">
        <f t="shared" si="5"/>
        <v>#DIV/0!</v>
      </c>
      <c r="Q165" t="b">
        <f t="shared" si="6"/>
        <v>1</v>
      </c>
    </row>
    <row r="166" spans="1:17" x14ac:dyDescent="0.3">
      <c r="A166" s="13">
        <f t="shared" si="7"/>
        <v>165</v>
      </c>
      <c r="B166" s="6" t="s">
        <v>225</v>
      </c>
      <c r="C166" s="6" t="s">
        <v>226</v>
      </c>
      <c r="D166" s="5">
        <v>52</v>
      </c>
      <c r="E166" s="5" t="s">
        <v>14</v>
      </c>
      <c r="F166" s="5" t="s">
        <v>22</v>
      </c>
      <c r="G166" s="5">
        <v>3000</v>
      </c>
      <c r="H166" s="5">
        <v>48000</v>
      </c>
      <c r="I166" s="5" t="s">
        <v>23</v>
      </c>
      <c r="J166" s="5">
        <v>5000</v>
      </c>
      <c r="K166" s="5">
        <v>690</v>
      </c>
      <c r="L166" s="5" t="s">
        <v>31</v>
      </c>
      <c r="M166" s="5" t="s">
        <v>80</v>
      </c>
      <c r="N166" s="5" t="s">
        <v>18</v>
      </c>
      <c r="O166" s="13">
        <v>8</v>
      </c>
      <c r="P166" s="5">
        <f t="shared" si="5"/>
        <v>1</v>
      </c>
      <c r="Q166" t="b">
        <f t="shared" si="6"/>
        <v>0</v>
      </c>
    </row>
    <row r="167" spans="1:17" x14ac:dyDescent="0.3">
      <c r="A167" s="13">
        <f t="shared" si="7"/>
        <v>166</v>
      </c>
      <c r="B167" s="6" t="s">
        <v>227</v>
      </c>
      <c r="C167" s="6" t="s">
        <v>228</v>
      </c>
      <c r="D167" s="5">
        <v>37</v>
      </c>
      <c r="E167" s="5" t="s">
        <v>21</v>
      </c>
      <c r="F167" s="5" t="s">
        <v>15</v>
      </c>
      <c r="G167" s="5">
        <v>5000</v>
      </c>
      <c r="H167" s="5">
        <v>58000</v>
      </c>
      <c r="I167" s="5" t="s">
        <v>16</v>
      </c>
      <c r="J167" s="5">
        <v>0</v>
      </c>
      <c r="K167" s="5">
        <v>710</v>
      </c>
      <c r="L167" s="5" t="s">
        <v>17</v>
      </c>
      <c r="M167" s="5" t="s">
        <v>80</v>
      </c>
      <c r="N167" s="5" t="s">
        <v>25</v>
      </c>
      <c r="O167" s="13">
        <v>15</v>
      </c>
      <c r="P167" s="5" t="e">
        <f t="shared" si="5"/>
        <v>#DIV/0!</v>
      </c>
      <c r="Q167" t="b">
        <f t="shared" si="6"/>
        <v>1</v>
      </c>
    </row>
    <row r="168" spans="1:17" x14ac:dyDescent="0.3">
      <c r="A168" s="13">
        <f t="shared" si="7"/>
        <v>167</v>
      </c>
      <c r="B168" s="6" t="s">
        <v>229</v>
      </c>
      <c r="C168" s="6" t="s">
        <v>230</v>
      </c>
      <c r="D168" s="5">
        <v>30</v>
      </c>
      <c r="E168" s="5" t="s">
        <v>14</v>
      </c>
      <c r="F168" s="5" t="s">
        <v>22</v>
      </c>
      <c r="G168" s="5">
        <v>6000</v>
      </c>
      <c r="H168" s="5">
        <v>70000</v>
      </c>
      <c r="I168" s="5" t="s">
        <v>23</v>
      </c>
      <c r="J168" s="5">
        <v>20000</v>
      </c>
      <c r="K168" s="5">
        <v>700</v>
      </c>
      <c r="L168" s="5" t="s">
        <v>24</v>
      </c>
      <c r="M168" s="5" t="s">
        <v>80</v>
      </c>
      <c r="N168" s="5" t="s">
        <v>18</v>
      </c>
      <c r="O168" s="13">
        <v>9</v>
      </c>
      <c r="P168" s="5">
        <f t="shared" si="5"/>
        <v>1</v>
      </c>
      <c r="Q168" t="b">
        <f t="shared" si="6"/>
        <v>0</v>
      </c>
    </row>
    <row r="169" spans="1:17" ht="28.8" x14ac:dyDescent="0.3">
      <c r="A169" s="13">
        <f t="shared" si="7"/>
        <v>168</v>
      </c>
      <c r="B169" s="6" t="s">
        <v>231</v>
      </c>
      <c r="C169" s="6" t="s">
        <v>232</v>
      </c>
      <c r="D169" s="5">
        <v>40</v>
      </c>
      <c r="E169" s="5" t="s">
        <v>21</v>
      </c>
      <c r="F169" s="5" t="s">
        <v>15</v>
      </c>
      <c r="G169" s="5">
        <v>15000</v>
      </c>
      <c r="H169" s="5">
        <v>82000</v>
      </c>
      <c r="I169" s="5" t="s">
        <v>16</v>
      </c>
      <c r="J169" s="5">
        <v>0</v>
      </c>
      <c r="K169" s="5">
        <v>730</v>
      </c>
      <c r="L169" s="5" t="s">
        <v>28</v>
      </c>
      <c r="M169" s="5" t="s">
        <v>80</v>
      </c>
      <c r="N169" s="5" t="s">
        <v>25</v>
      </c>
      <c r="O169" s="13">
        <v>4</v>
      </c>
      <c r="P169" s="5" t="e">
        <f t="shared" si="5"/>
        <v>#DIV/0!</v>
      </c>
      <c r="Q169" t="b">
        <f t="shared" si="6"/>
        <v>1</v>
      </c>
    </row>
    <row r="170" spans="1:17" x14ac:dyDescent="0.3">
      <c r="A170" s="13">
        <f t="shared" si="7"/>
        <v>169</v>
      </c>
      <c r="B170" s="6" t="s">
        <v>233</v>
      </c>
      <c r="C170" s="6" t="s">
        <v>234</v>
      </c>
      <c r="D170" s="5">
        <v>25</v>
      </c>
      <c r="E170" s="5" t="s">
        <v>14</v>
      </c>
      <c r="F170" s="5" t="s">
        <v>22</v>
      </c>
      <c r="G170" s="5">
        <v>2000</v>
      </c>
      <c r="H170" s="5">
        <v>43000</v>
      </c>
      <c r="I170" s="5" t="s">
        <v>16</v>
      </c>
      <c r="J170" s="5">
        <v>0</v>
      </c>
      <c r="K170" s="5">
        <v>670</v>
      </c>
      <c r="L170" s="5" t="s">
        <v>31</v>
      </c>
      <c r="M170" s="5" t="s">
        <v>81</v>
      </c>
      <c r="N170" s="5" t="s">
        <v>18</v>
      </c>
      <c r="O170" s="13">
        <v>13</v>
      </c>
      <c r="P170" s="5" t="e">
        <f t="shared" si="5"/>
        <v>#DIV/0!</v>
      </c>
      <c r="Q170" t="b">
        <f t="shared" si="6"/>
        <v>1</v>
      </c>
    </row>
    <row r="171" spans="1:17" x14ac:dyDescent="0.3">
      <c r="A171" s="13">
        <f t="shared" si="7"/>
        <v>170</v>
      </c>
      <c r="B171" s="6" t="s">
        <v>235</v>
      </c>
      <c r="C171" s="6" t="s">
        <v>236</v>
      </c>
      <c r="D171" s="5">
        <v>31</v>
      </c>
      <c r="E171" s="5" t="s">
        <v>21</v>
      </c>
      <c r="F171" s="5" t="s">
        <v>15</v>
      </c>
      <c r="G171" s="5">
        <v>7000</v>
      </c>
      <c r="H171" s="5">
        <v>55000</v>
      </c>
      <c r="I171" s="5" t="s">
        <v>23</v>
      </c>
      <c r="J171" s="5">
        <v>10000</v>
      </c>
      <c r="K171" s="5">
        <v>720</v>
      </c>
      <c r="L171" s="5" t="s">
        <v>17</v>
      </c>
      <c r="M171" s="5" t="s">
        <v>81</v>
      </c>
      <c r="N171" s="5" t="s">
        <v>18</v>
      </c>
      <c r="O171" s="13">
        <v>5</v>
      </c>
      <c r="P171" s="5">
        <f t="shared" si="5"/>
        <v>1</v>
      </c>
      <c r="Q171" t="b">
        <f t="shared" si="6"/>
        <v>0</v>
      </c>
    </row>
    <row r="172" spans="1:17" x14ac:dyDescent="0.3">
      <c r="A172" s="13">
        <f t="shared" si="7"/>
        <v>171</v>
      </c>
      <c r="B172" s="6" t="s">
        <v>237</v>
      </c>
      <c r="C172" s="6" t="s">
        <v>238</v>
      </c>
      <c r="D172" s="5">
        <v>44</v>
      </c>
      <c r="E172" s="5" t="s">
        <v>14</v>
      </c>
      <c r="F172" s="5" t="s">
        <v>22</v>
      </c>
      <c r="G172" s="5">
        <v>11000</v>
      </c>
      <c r="H172" s="5">
        <v>65000</v>
      </c>
      <c r="I172" s="5" t="s">
        <v>16</v>
      </c>
      <c r="J172" s="5">
        <v>0</v>
      </c>
      <c r="K172" s="5">
        <v>740</v>
      </c>
      <c r="L172" s="5" t="s">
        <v>24</v>
      </c>
      <c r="M172" s="5" t="s">
        <v>82</v>
      </c>
      <c r="N172" s="5" t="s">
        <v>25</v>
      </c>
      <c r="O172" s="13">
        <v>11</v>
      </c>
      <c r="P172" s="5" t="e">
        <f t="shared" si="5"/>
        <v>#DIV/0!</v>
      </c>
      <c r="Q172" t="b">
        <f t="shared" si="6"/>
        <v>1</v>
      </c>
    </row>
    <row r="173" spans="1:17" x14ac:dyDescent="0.3">
      <c r="A173" s="13">
        <f t="shared" si="7"/>
        <v>172</v>
      </c>
      <c r="B173" s="6" t="s">
        <v>239</v>
      </c>
      <c r="C173" s="6" t="s">
        <v>240</v>
      </c>
      <c r="D173" s="5">
        <v>28</v>
      </c>
      <c r="E173" s="5" t="s">
        <v>21</v>
      </c>
      <c r="F173" s="5" t="s">
        <v>15</v>
      </c>
      <c r="G173" s="5">
        <v>4500</v>
      </c>
      <c r="H173" s="5">
        <v>47000</v>
      </c>
      <c r="I173" s="5" t="s">
        <v>16</v>
      </c>
      <c r="J173" s="5">
        <v>0</v>
      </c>
      <c r="K173" s="5">
        <v>690</v>
      </c>
      <c r="L173" s="5" t="s">
        <v>28</v>
      </c>
      <c r="M173" s="5" t="s">
        <v>80</v>
      </c>
      <c r="N173" s="5" t="s">
        <v>18</v>
      </c>
      <c r="O173" s="13">
        <v>4</v>
      </c>
      <c r="P173" s="5" t="e">
        <f t="shared" si="5"/>
        <v>#DIV/0!</v>
      </c>
      <c r="Q173" t="b">
        <f t="shared" si="6"/>
        <v>1</v>
      </c>
    </row>
    <row r="174" spans="1:17" x14ac:dyDescent="0.3">
      <c r="A174" s="13">
        <f t="shared" si="7"/>
        <v>173</v>
      </c>
      <c r="B174" s="6" t="s">
        <v>241</v>
      </c>
      <c r="C174" s="6" t="s">
        <v>242</v>
      </c>
      <c r="D174" s="5">
        <v>39</v>
      </c>
      <c r="E174" s="5" t="s">
        <v>14</v>
      </c>
      <c r="F174" s="5" t="s">
        <v>22</v>
      </c>
      <c r="G174" s="5">
        <v>10000</v>
      </c>
      <c r="H174" s="5">
        <v>72000</v>
      </c>
      <c r="I174" s="5" t="s">
        <v>23</v>
      </c>
      <c r="J174" s="5">
        <v>12000</v>
      </c>
      <c r="K174" s="5">
        <v>700</v>
      </c>
      <c r="L174" s="5" t="s">
        <v>31</v>
      </c>
      <c r="M174" s="5" t="s">
        <v>82</v>
      </c>
      <c r="N174" s="5" t="s">
        <v>18</v>
      </c>
      <c r="O174" s="13">
        <v>14</v>
      </c>
      <c r="P174" s="5">
        <f t="shared" si="5"/>
        <v>1</v>
      </c>
      <c r="Q174" t="b">
        <f t="shared" si="6"/>
        <v>0</v>
      </c>
    </row>
    <row r="175" spans="1:17" x14ac:dyDescent="0.3">
      <c r="A175" s="13">
        <f t="shared" si="7"/>
        <v>174</v>
      </c>
      <c r="B175" s="6" t="s">
        <v>62</v>
      </c>
      <c r="C175" s="6" t="s">
        <v>62</v>
      </c>
      <c r="D175" s="5">
        <v>26</v>
      </c>
      <c r="E175" s="5" t="s">
        <v>21</v>
      </c>
      <c r="F175" s="5" t="s">
        <v>15</v>
      </c>
      <c r="G175" s="5">
        <v>3500</v>
      </c>
      <c r="H175" s="5">
        <v>53000</v>
      </c>
      <c r="I175" s="5" t="s">
        <v>16</v>
      </c>
      <c r="J175" s="5">
        <v>0</v>
      </c>
      <c r="K175" s="5">
        <v>680</v>
      </c>
      <c r="L175" s="5" t="s">
        <v>17</v>
      </c>
      <c r="M175" s="5" t="s">
        <v>81</v>
      </c>
      <c r="N175" s="5" t="s">
        <v>25</v>
      </c>
      <c r="O175" s="13">
        <v>7</v>
      </c>
      <c r="P175" s="5" t="e">
        <f t="shared" si="5"/>
        <v>#DIV/0!</v>
      </c>
      <c r="Q175" t="b">
        <f t="shared" si="6"/>
        <v>1</v>
      </c>
    </row>
    <row r="176" spans="1:17" x14ac:dyDescent="0.3">
      <c r="A176" s="13">
        <f t="shared" si="7"/>
        <v>175</v>
      </c>
      <c r="B176" s="6" t="s">
        <v>243</v>
      </c>
      <c r="C176" s="6" t="s">
        <v>244</v>
      </c>
      <c r="D176" s="5">
        <v>33</v>
      </c>
      <c r="E176" s="5" t="s">
        <v>14</v>
      </c>
      <c r="F176" s="5" t="s">
        <v>22</v>
      </c>
      <c r="G176" s="5">
        <v>8000</v>
      </c>
      <c r="H176" s="5">
        <v>60000</v>
      </c>
      <c r="I176" s="5" t="s">
        <v>23</v>
      </c>
      <c r="J176" s="5">
        <v>8000</v>
      </c>
      <c r="K176" s="5">
        <v>710</v>
      </c>
      <c r="L176" s="5" t="s">
        <v>24</v>
      </c>
      <c r="M176" s="5" t="s">
        <v>80</v>
      </c>
      <c r="N176" s="5" t="s">
        <v>18</v>
      </c>
      <c r="O176" s="13">
        <v>6</v>
      </c>
      <c r="P176" s="5">
        <f t="shared" si="5"/>
        <v>1</v>
      </c>
      <c r="Q176" t="b">
        <f t="shared" si="6"/>
        <v>0</v>
      </c>
    </row>
    <row r="177" spans="1:17" x14ac:dyDescent="0.3">
      <c r="A177" s="13">
        <f t="shared" si="7"/>
        <v>176</v>
      </c>
      <c r="B177" s="6" t="s">
        <v>245</v>
      </c>
      <c r="C177" s="6" t="s">
        <v>246</v>
      </c>
      <c r="D177" s="5">
        <v>46</v>
      </c>
      <c r="E177" s="5" t="s">
        <v>21</v>
      </c>
      <c r="F177" s="5" t="s">
        <v>15</v>
      </c>
      <c r="G177" s="5">
        <v>13000</v>
      </c>
      <c r="H177" s="5">
        <v>85000</v>
      </c>
      <c r="I177" s="5" t="s">
        <v>16</v>
      </c>
      <c r="J177" s="5">
        <v>0</v>
      </c>
      <c r="K177" s="5">
        <v>740</v>
      </c>
      <c r="L177" s="5" t="s">
        <v>28</v>
      </c>
      <c r="M177" s="5" t="s">
        <v>82</v>
      </c>
      <c r="N177" s="5" t="s">
        <v>25</v>
      </c>
      <c r="O177" s="13">
        <v>4</v>
      </c>
      <c r="P177" s="5" t="e">
        <f t="shared" si="5"/>
        <v>#DIV/0!</v>
      </c>
      <c r="Q177" t="b">
        <f t="shared" si="6"/>
        <v>1</v>
      </c>
    </row>
    <row r="178" spans="1:17" x14ac:dyDescent="0.3">
      <c r="A178" s="13">
        <f t="shared" si="7"/>
        <v>177</v>
      </c>
      <c r="B178" s="6" t="s">
        <v>247</v>
      </c>
      <c r="C178" s="6" t="s">
        <v>248</v>
      </c>
      <c r="D178" s="5">
        <v>52</v>
      </c>
      <c r="E178" s="5" t="s">
        <v>14</v>
      </c>
      <c r="F178" s="5" t="s">
        <v>22</v>
      </c>
      <c r="G178" s="5">
        <v>4000</v>
      </c>
      <c r="H178" s="5">
        <v>49000</v>
      </c>
      <c r="I178" s="5" t="s">
        <v>23</v>
      </c>
      <c r="J178" s="5">
        <v>7000</v>
      </c>
      <c r="K178" s="5">
        <v>690</v>
      </c>
      <c r="L178" s="5" t="s">
        <v>31</v>
      </c>
      <c r="M178" s="5" t="s">
        <v>80</v>
      </c>
      <c r="N178" s="5" t="s">
        <v>18</v>
      </c>
      <c r="O178" s="13">
        <v>7</v>
      </c>
      <c r="P178" s="5">
        <f t="shared" si="5"/>
        <v>1</v>
      </c>
      <c r="Q178" t="b">
        <f t="shared" si="6"/>
        <v>0</v>
      </c>
    </row>
    <row r="179" spans="1:17" x14ac:dyDescent="0.3">
      <c r="A179" s="13">
        <f t="shared" si="7"/>
        <v>178</v>
      </c>
      <c r="B179" s="6" t="s">
        <v>249</v>
      </c>
      <c r="C179" s="6" t="s">
        <v>250</v>
      </c>
      <c r="D179" s="5">
        <v>24</v>
      </c>
      <c r="E179" s="5" t="s">
        <v>14</v>
      </c>
      <c r="F179" s="5" t="s">
        <v>15</v>
      </c>
      <c r="G179" s="5">
        <v>2200</v>
      </c>
      <c r="H179" s="5">
        <v>45000</v>
      </c>
      <c r="I179" s="5" t="s">
        <v>16</v>
      </c>
      <c r="J179" s="5">
        <v>0</v>
      </c>
      <c r="K179" s="5">
        <v>670</v>
      </c>
      <c r="L179" s="5" t="s">
        <v>17</v>
      </c>
      <c r="M179" s="5" t="s">
        <v>81</v>
      </c>
      <c r="N179" s="5" t="s">
        <v>25</v>
      </c>
      <c r="O179" s="13">
        <v>13</v>
      </c>
      <c r="P179" s="5" t="e">
        <f t="shared" si="5"/>
        <v>#DIV/0!</v>
      </c>
      <c r="Q179" t="b">
        <f t="shared" si="6"/>
        <v>1</v>
      </c>
    </row>
    <row r="180" spans="1:17" x14ac:dyDescent="0.3">
      <c r="A180" s="13">
        <f t="shared" si="7"/>
        <v>179</v>
      </c>
      <c r="B180" s="6" t="s">
        <v>251</v>
      </c>
      <c r="C180" s="6" t="s">
        <v>252</v>
      </c>
      <c r="D180" s="5">
        <v>38</v>
      </c>
      <c r="E180" s="5" t="s">
        <v>14</v>
      </c>
      <c r="F180" s="5" t="s">
        <v>22</v>
      </c>
      <c r="G180" s="5">
        <v>15000</v>
      </c>
      <c r="H180" s="5">
        <v>77000</v>
      </c>
      <c r="I180" s="5" t="s">
        <v>23</v>
      </c>
      <c r="J180" s="5">
        <v>15000</v>
      </c>
      <c r="K180" s="5">
        <v>720</v>
      </c>
      <c r="L180" s="5" t="s">
        <v>24</v>
      </c>
      <c r="M180" s="5" t="s">
        <v>82</v>
      </c>
      <c r="N180" s="5" t="s">
        <v>18</v>
      </c>
      <c r="O180" s="13">
        <v>4</v>
      </c>
      <c r="P180" s="5">
        <f t="shared" si="5"/>
        <v>1</v>
      </c>
      <c r="Q180" t="b">
        <f t="shared" si="6"/>
        <v>0</v>
      </c>
    </row>
    <row r="181" spans="1:17" x14ac:dyDescent="0.3">
      <c r="A181" s="13">
        <f t="shared" si="7"/>
        <v>180</v>
      </c>
      <c r="B181" s="6" t="s">
        <v>253</v>
      </c>
      <c r="C181" s="6" t="s">
        <v>254</v>
      </c>
      <c r="D181" s="5">
        <v>27</v>
      </c>
      <c r="E181" s="5" t="s">
        <v>21</v>
      </c>
      <c r="F181" s="5" t="s">
        <v>15</v>
      </c>
      <c r="G181" s="5">
        <v>4000</v>
      </c>
      <c r="H181" s="5">
        <v>50000</v>
      </c>
      <c r="I181" s="5" t="s">
        <v>16</v>
      </c>
      <c r="J181" s="5">
        <v>0</v>
      </c>
      <c r="K181" s="5">
        <v>680</v>
      </c>
      <c r="L181" s="5" t="s">
        <v>28</v>
      </c>
      <c r="M181" s="5" t="s">
        <v>80</v>
      </c>
      <c r="N181" s="5" t="s">
        <v>25</v>
      </c>
      <c r="O181" s="13">
        <v>15</v>
      </c>
      <c r="P181" s="5" t="e">
        <f t="shared" si="5"/>
        <v>#DIV/0!</v>
      </c>
      <c r="Q181" t="b">
        <f t="shared" si="6"/>
        <v>1</v>
      </c>
    </row>
    <row r="182" spans="1:17" x14ac:dyDescent="0.3">
      <c r="A182" s="13">
        <f t="shared" si="7"/>
        <v>181</v>
      </c>
      <c r="B182" s="6" t="s">
        <v>255</v>
      </c>
      <c r="C182" s="6" t="s">
        <v>256</v>
      </c>
      <c r="D182" s="5">
        <v>41</v>
      </c>
      <c r="E182" s="5" t="s">
        <v>14</v>
      </c>
      <c r="F182" s="5" t="s">
        <v>22</v>
      </c>
      <c r="G182" s="5">
        <v>9000</v>
      </c>
      <c r="H182" s="5">
        <v>69000</v>
      </c>
      <c r="I182" s="5" t="s">
        <v>23</v>
      </c>
      <c r="J182" s="5">
        <v>12000</v>
      </c>
      <c r="K182" s="5">
        <v>700</v>
      </c>
      <c r="L182" s="5" t="s">
        <v>31</v>
      </c>
      <c r="M182" s="5" t="s">
        <v>82</v>
      </c>
      <c r="N182" s="5" t="s">
        <v>18</v>
      </c>
      <c r="O182" s="13">
        <v>4</v>
      </c>
      <c r="P182" s="5">
        <f t="shared" si="5"/>
        <v>1</v>
      </c>
      <c r="Q182" t="b">
        <f t="shared" si="6"/>
        <v>0</v>
      </c>
    </row>
    <row r="183" spans="1:17" x14ac:dyDescent="0.3">
      <c r="A183" s="13">
        <f t="shared" si="7"/>
        <v>182</v>
      </c>
      <c r="B183" s="6" t="s">
        <v>257</v>
      </c>
      <c r="C183" s="6" t="s">
        <v>191</v>
      </c>
      <c r="D183" s="5">
        <v>32</v>
      </c>
      <c r="E183" s="5" t="s">
        <v>21</v>
      </c>
      <c r="F183" s="5" t="s">
        <v>15</v>
      </c>
      <c r="G183" s="5">
        <v>5500</v>
      </c>
      <c r="H183" s="5">
        <v>54000</v>
      </c>
      <c r="I183" s="5" t="s">
        <v>16</v>
      </c>
      <c r="J183" s="5">
        <v>0</v>
      </c>
      <c r="K183" s="5">
        <v>710</v>
      </c>
      <c r="L183" s="5" t="s">
        <v>17</v>
      </c>
      <c r="M183" s="5" t="s">
        <v>80</v>
      </c>
      <c r="N183" s="5" t="s">
        <v>25</v>
      </c>
      <c r="O183" s="13">
        <v>15</v>
      </c>
      <c r="P183" s="5" t="e">
        <f t="shared" si="5"/>
        <v>#DIV/0!</v>
      </c>
      <c r="Q183" t="b">
        <f t="shared" si="6"/>
        <v>1</v>
      </c>
    </row>
    <row r="184" spans="1:17" x14ac:dyDescent="0.3">
      <c r="A184" s="13">
        <f t="shared" si="7"/>
        <v>183</v>
      </c>
      <c r="B184" s="6" t="s">
        <v>258</v>
      </c>
      <c r="C184" s="6" t="s">
        <v>234</v>
      </c>
      <c r="D184" s="5">
        <v>47</v>
      </c>
      <c r="E184" s="5" t="s">
        <v>14</v>
      </c>
      <c r="F184" s="5" t="s">
        <v>22</v>
      </c>
      <c r="G184" s="5">
        <v>7000</v>
      </c>
      <c r="H184" s="5">
        <v>74000</v>
      </c>
      <c r="I184" s="5" t="s">
        <v>23</v>
      </c>
      <c r="J184" s="5">
        <v>10000</v>
      </c>
      <c r="K184" s="5">
        <v>690</v>
      </c>
      <c r="L184" s="5" t="s">
        <v>24</v>
      </c>
      <c r="M184" s="5" t="s">
        <v>81</v>
      </c>
      <c r="N184" s="5" t="s">
        <v>18</v>
      </c>
      <c r="O184" s="13">
        <v>14</v>
      </c>
      <c r="P184" s="5">
        <f t="shared" si="5"/>
        <v>1</v>
      </c>
      <c r="Q184" t="b">
        <f t="shared" si="6"/>
        <v>0</v>
      </c>
    </row>
    <row r="185" spans="1:17" x14ac:dyDescent="0.3">
      <c r="A185" s="13">
        <f t="shared" si="7"/>
        <v>184</v>
      </c>
      <c r="B185" s="6" t="s">
        <v>259</v>
      </c>
      <c r="C185" s="6" t="s">
        <v>27</v>
      </c>
      <c r="D185" s="5">
        <v>35</v>
      </c>
      <c r="E185" s="5" t="s">
        <v>21</v>
      </c>
      <c r="F185" s="5" t="s">
        <v>15</v>
      </c>
      <c r="G185" s="5">
        <v>6000</v>
      </c>
      <c r="H185" s="5">
        <v>68000</v>
      </c>
      <c r="I185" s="5" t="s">
        <v>16</v>
      </c>
      <c r="J185" s="5">
        <v>0</v>
      </c>
      <c r="K185" s="5">
        <v>720</v>
      </c>
      <c r="L185" s="5" t="s">
        <v>28</v>
      </c>
      <c r="M185" s="5" t="s">
        <v>81</v>
      </c>
      <c r="N185" s="5" t="s">
        <v>25</v>
      </c>
      <c r="O185" s="13">
        <v>10</v>
      </c>
      <c r="P185" s="5" t="e">
        <f t="shared" si="5"/>
        <v>#DIV/0!</v>
      </c>
      <c r="Q185" t="b">
        <f t="shared" si="6"/>
        <v>1</v>
      </c>
    </row>
    <row r="186" spans="1:17" x14ac:dyDescent="0.3">
      <c r="A186" s="13">
        <f t="shared" si="7"/>
        <v>185</v>
      </c>
      <c r="B186" s="6" t="s">
        <v>231</v>
      </c>
      <c r="C186" s="6" t="s">
        <v>260</v>
      </c>
      <c r="D186" s="5">
        <v>29</v>
      </c>
      <c r="E186" s="5" t="s">
        <v>14</v>
      </c>
      <c r="F186" s="5" t="s">
        <v>22</v>
      </c>
      <c r="G186" s="5">
        <v>2500</v>
      </c>
      <c r="H186" s="5">
        <v>45000</v>
      </c>
      <c r="I186" s="5" t="s">
        <v>23</v>
      </c>
      <c r="J186" s="5">
        <v>5000</v>
      </c>
      <c r="K186" s="5">
        <v>670</v>
      </c>
      <c r="L186" s="5" t="s">
        <v>31</v>
      </c>
      <c r="M186" s="5" t="s">
        <v>81</v>
      </c>
      <c r="N186" s="5" t="s">
        <v>18</v>
      </c>
      <c r="O186" s="13">
        <v>14</v>
      </c>
      <c r="P186" s="5">
        <f t="shared" si="5"/>
        <v>1</v>
      </c>
      <c r="Q186" t="b">
        <f t="shared" si="6"/>
        <v>0</v>
      </c>
    </row>
    <row r="187" spans="1:17" x14ac:dyDescent="0.3">
      <c r="A187" s="13">
        <f t="shared" si="7"/>
        <v>186</v>
      </c>
      <c r="B187" s="6" t="s">
        <v>261</v>
      </c>
      <c r="C187" s="6" t="s">
        <v>168</v>
      </c>
      <c r="D187" s="5">
        <v>42</v>
      </c>
      <c r="E187" s="5" t="s">
        <v>21</v>
      </c>
      <c r="F187" s="5" t="s">
        <v>15</v>
      </c>
      <c r="G187" s="5">
        <v>11000</v>
      </c>
      <c r="H187" s="5">
        <v>80000</v>
      </c>
      <c r="I187" s="5" t="s">
        <v>16</v>
      </c>
      <c r="J187" s="5">
        <v>0</v>
      </c>
      <c r="K187" s="5">
        <v>740</v>
      </c>
      <c r="L187" s="5" t="s">
        <v>17</v>
      </c>
      <c r="M187" s="5" t="s">
        <v>82</v>
      </c>
      <c r="N187" s="5" t="s">
        <v>25</v>
      </c>
      <c r="O187" s="13">
        <v>15</v>
      </c>
      <c r="P187" s="5" t="e">
        <f t="shared" si="5"/>
        <v>#DIV/0!</v>
      </c>
      <c r="Q187" t="b">
        <f t="shared" si="6"/>
        <v>1</v>
      </c>
    </row>
    <row r="188" spans="1:17" x14ac:dyDescent="0.3">
      <c r="A188" s="13">
        <f t="shared" si="7"/>
        <v>187</v>
      </c>
      <c r="B188" s="6" t="s">
        <v>262</v>
      </c>
      <c r="C188" s="6" t="s">
        <v>263</v>
      </c>
      <c r="D188" s="5">
        <v>50</v>
      </c>
      <c r="E188" s="5" t="s">
        <v>14</v>
      </c>
      <c r="F188" s="5" t="s">
        <v>22</v>
      </c>
      <c r="G188" s="5">
        <v>3000</v>
      </c>
      <c r="H188" s="5">
        <v>47000</v>
      </c>
      <c r="I188" s="5" t="s">
        <v>23</v>
      </c>
      <c r="J188" s="5">
        <v>8000</v>
      </c>
      <c r="K188" s="5">
        <v>680</v>
      </c>
      <c r="L188" s="5" t="s">
        <v>24</v>
      </c>
      <c r="M188" s="5" t="s">
        <v>82</v>
      </c>
      <c r="N188" s="5" t="s">
        <v>18</v>
      </c>
      <c r="O188" s="13">
        <v>13</v>
      </c>
      <c r="P188" s="5">
        <f t="shared" si="5"/>
        <v>1</v>
      </c>
      <c r="Q188" t="b">
        <f t="shared" si="6"/>
        <v>0</v>
      </c>
    </row>
    <row r="189" spans="1:17" x14ac:dyDescent="0.3">
      <c r="A189" s="13">
        <f t="shared" si="7"/>
        <v>188</v>
      </c>
      <c r="B189" s="6" t="s">
        <v>264</v>
      </c>
      <c r="C189" s="6" t="s">
        <v>150</v>
      </c>
      <c r="D189" s="5">
        <v>28</v>
      </c>
      <c r="E189" s="5" t="s">
        <v>21</v>
      </c>
      <c r="F189" s="5" t="s">
        <v>15</v>
      </c>
      <c r="G189" s="5">
        <v>4000</v>
      </c>
      <c r="H189" s="5">
        <v>53000</v>
      </c>
      <c r="I189" s="5" t="s">
        <v>16</v>
      </c>
      <c r="J189" s="5">
        <v>0</v>
      </c>
      <c r="K189" s="5">
        <v>690</v>
      </c>
      <c r="L189" s="5" t="s">
        <v>28</v>
      </c>
      <c r="M189" s="5" t="s">
        <v>80</v>
      </c>
      <c r="N189" s="5" t="s">
        <v>25</v>
      </c>
      <c r="O189" s="13">
        <v>7</v>
      </c>
      <c r="P189" s="5" t="e">
        <f t="shared" si="5"/>
        <v>#DIV/0!</v>
      </c>
      <c r="Q189" t="b">
        <f t="shared" si="6"/>
        <v>1</v>
      </c>
    </row>
    <row r="190" spans="1:17" x14ac:dyDescent="0.3">
      <c r="A190" s="13">
        <f t="shared" si="7"/>
        <v>189</v>
      </c>
      <c r="B190" s="6" t="s">
        <v>265</v>
      </c>
      <c r="C190" s="6" t="s">
        <v>57</v>
      </c>
      <c r="D190" s="5">
        <v>36</v>
      </c>
      <c r="E190" s="5" t="s">
        <v>14</v>
      </c>
      <c r="F190" s="5" t="s">
        <v>22</v>
      </c>
      <c r="G190" s="5">
        <v>9000</v>
      </c>
      <c r="H190" s="5">
        <v>71000</v>
      </c>
      <c r="I190" s="5" t="s">
        <v>23</v>
      </c>
      <c r="J190" s="5">
        <v>13000</v>
      </c>
      <c r="K190" s="5">
        <v>700</v>
      </c>
      <c r="L190" s="5" t="s">
        <v>31</v>
      </c>
      <c r="M190" s="5" t="s">
        <v>81</v>
      </c>
      <c r="N190" s="5" t="s">
        <v>18</v>
      </c>
      <c r="O190" s="13">
        <v>5</v>
      </c>
      <c r="P190" s="5">
        <f t="shared" si="5"/>
        <v>1</v>
      </c>
      <c r="Q190" t="b">
        <f t="shared" si="6"/>
        <v>0</v>
      </c>
    </row>
    <row r="191" spans="1:17" x14ac:dyDescent="0.3">
      <c r="A191" s="13">
        <f t="shared" si="7"/>
        <v>190</v>
      </c>
      <c r="B191" s="6" t="s">
        <v>266</v>
      </c>
      <c r="C191" s="6" t="s">
        <v>138</v>
      </c>
      <c r="D191" s="5">
        <v>41</v>
      </c>
      <c r="E191" s="5" t="s">
        <v>21</v>
      </c>
      <c r="F191" s="5" t="s">
        <v>15</v>
      </c>
      <c r="G191" s="5">
        <v>8000</v>
      </c>
      <c r="H191" s="5">
        <v>67000</v>
      </c>
      <c r="I191" s="5" t="s">
        <v>16</v>
      </c>
      <c r="J191" s="5">
        <v>0</v>
      </c>
      <c r="K191" s="5">
        <v>710</v>
      </c>
      <c r="L191" s="5" t="s">
        <v>17</v>
      </c>
      <c r="M191" s="5" t="s">
        <v>82</v>
      </c>
      <c r="N191" s="5" t="s">
        <v>25</v>
      </c>
      <c r="O191" s="13">
        <v>3</v>
      </c>
      <c r="P191" s="5" t="e">
        <f t="shared" si="5"/>
        <v>#DIV/0!</v>
      </c>
      <c r="Q191" t="b">
        <f t="shared" si="6"/>
        <v>1</v>
      </c>
    </row>
    <row r="192" spans="1:17" x14ac:dyDescent="0.3">
      <c r="A192" s="13">
        <f t="shared" si="7"/>
        <v>191</v>
      </c>
      <c r="B192" s="6" t="s">
        <v>267</v>
      </c>
      <c r="C192" s="6" t="s">
        <v>268</v>
      </c>
      <c r="D192" s="5">
        <v>30</v>
      </c>
      <c r="E192" s="5" t="s">
        <v>14</v>
      </c>
      <c r="F192" s="5" t="s">
        <v>22</v>
      </c>
      <c r="G192" s="5">
        <v>5000</v>
      </c>
      <c r="H192" s="5">
        <v>55000</v>
      </c>
      <c r="I192" s="5" t="s">
        <v>23</v>
      </c>
      <c r="J192" s="5">
        <v>7000</v>
      </c>
      <c r="K192" s="5">
        <v>690</v>
      </c>
      <c r="L192" s="5" t="s">
        <v>24</v>
      </c>
      <c r="M192" s="5" t="s">
        <v>82</v>
      </c>
      <c r="N192" s="5" t="s">
        <v>18</v>
      </c>
      <c r="O192" s="13">
        <v>8</v>
      </c>
      <c r="P192" s="5">
        <f t="shared" si="5"/>
        <v>1</v>
      </c>
      <c r="Q192" t="b">
        <f t="shared" si="6"/>
        <v>0</v>
      </c>
    </row>
    <row r="193" spans="1:17" x14ac:dyDescent="0.3">
      <c r="A193" s="13">
        <f t="shared" si="7"/>
        <v>192</v>
      </c>
      <c r="B193" s="6" t="s">
        <v>269</v>
      </c>
      <c r="C193" s="6" t="s">
        <v>60</v>
      </c>
      <c r="D193" s="5">
        <v>29</v>
      </c>
      <c r="E193" s="5" t="s">
        <v>21</v>
      </c>
      <c r="F193" s="5" t="s">
        <v>15</v>
      </c>
      <c r="G193" s="5">
        <v>3000</v>
      </c>
      <c r="H193" s="5">
        <v>48000</v>
      </c>
      <c r="I193" s="5" t="s">
        <v>16</v>
      </c>
      <c r="J193" s="5">
        <v>0</v>
      </c>
      <c r="K193" s="5">
        <v>670</v>
      </c>
      <c r="L193" s="5" t="s">
        <v>28</v>
      </c>
      <c r="M193" s="5" t="s">
        <v>80</v>
      </c>
      <c r="N193" s="5" t="s">
        <v>25</v>
      </c>
      <c r="O193" s="13">
        <v>4</v>
      </c>
      <c r="P193" s="5" t="e">
        <f t="shared" si="5"/>
        <v>#DIV/0!</v>
      </c>
      <c r="Q193" t="b">
        <f t="shared" si="6"/>
        <v>1</v>
      </c>
    </row>
    <row r="194" spans="1:17" x14ac:dyDescent="0.3">
      <c r="A194" s="13">
        <f t="shared" si="7"/>
        <v>193</v>
      </c>
      <c r="B194" s="6" t="s">
        <v>270</v>
      </c>
      <c r="C194" s="6" t="s">
        <v>27</v>
      </c>
      <c r="D194" s="5">
        <v>34</v>
      </c>
      <c r="E194" s="5" t="s">
        <v>14</v>
      </c>
      <c r="F194" s="5" t="s">
        <v>22</v>
      </c>
      <c r="G194" s="5">
        <v>11000</v>
      </c>
      <c r="H194" s="5">
        <v>62000</v>
      </c>
      <c r="I194" s="5" t="s">
        <v>23</v>
      </c>
      <c r="J194" s="5">
        <v>12000</v>
      </c>
      <c r="K194" s="5">
        <v>720</v>
      </c>
      <c r="L194" s="5" t="s">
        <v>31</v>
      </c>
      <c r="M194" s="5" t="s">
        <v>80</v>
      </c>
      <c r="N194" s="5" t="s">
        <v>18</v>
      </c>
      <c r="O194" s="13" t="s">
        <v>303</v>
      </c>
      <c r="P194" s="5">
        <f t="shared" si="5"/>
        <v>1</v>
      </c>
      <c r="Q194" t="b">
        <f t="shared" si="6"/>
        <v>0</v>
      </c>
    </row>
    <row r="195" spans="1:17" x14ac:dyDescent="0.3">
      <c r="A195" s="13">
        <f t="shared" si="7"/>
        <v>194</v>
      </c>
      <c r="B195" s="6" t="s">
        <v>271</v>
      </c>
      <c r="C195" s="6" t="s">
        <v>242</v>
      </c>
      <c r="D195" s="5">
        <v>37</v>
      </c>
      <c r="E195" s="5" t="s">
        <v>21</v>
      </c>
      <c r="F195" s="5" t="s">
        <v>15</v>
      </c>
      <c r="G195" s="5">
        <v>5500</v>
      </c>
      <c r="H195" s="5">
        <v>69000</v>
      </c>
      <c r="I195" s="5" t="s">
        <v>16</v>
      </c>
      <c r="J195" s="5">
        <v>0</v>
      </c>
      <c r="K195" s="5">
        <v>710</v>
      </c>
      <c r="L195" s="5" t="s">
        <v>17</v>
      </c>
      <c r="M195" s="5" t="s">
        <v>80</v>
      </c>
      <c r="N195" s="5" t="s">
        <v>25</v>
      </c>
      <c r="O195" s="13">
        <v>7</v>
      </c>
      <c r="P195" s="5" t="e">
        <f t="shared" si="5"/>
        <v>#DIV/0!</v>
      </c>
      <c r="Q195" t="b">
        <f t="shared" si="6"/>
        <v>1</v>
      </c>
    </row>
    <row r="196" spans="1:17" x14ac:dyDescent="0.3">
      <c r="A196" s="13">
        <f t="shared" si="7"/>
        <v>195</v>
      </c>
      <c r="B196" s="6" t="s">
        <v>123</v>
      </c>
      <c r="C196" s="6" t="s">
        <v>49</v>
      </c>
      <c r="D196" s="5">
        <v>45</v>
      </c>
      <c r="E196" s="5" t="s">
        <v>14</v>
      </c>
      <c r="F196" s="5" t="s">
        <v>15</v>
      </c>
      <c r="G196" s="5">
        <v>7000</v>
      </c>
      <c r="H196" s="5">
        <v>74000</v>
      </c>
      <c r="I196" s="5" t="s">
        <v>23</v>
      </c>
      <c r="J196" s="5">
        <v>15000</v>
      </c>
      <c r="K196" s="5">
        <v>680</v>
      </c>
      <c r="L196" s="5" t="s">
        <v>24</v>
      </c>
      <c r="M196" s="5" t="s">
        <v>80</v>
      </c>
      <c r="N196" s="5" t="s">
        <v>18</v>
      </c>
      <c r="O196" s="13">
        <v>12</v>
      </c>
      <c r="P196" s="5">
        <f t="shared" ref="P196:P259" si="8">J196/J196</f>
        <v>1</v>
      </c>
      <c r="Q196" t="b">
        <f t="shared" ref="Q196:Q259" si="9">+ISERROR(P196)</f>
        <v>0</v>
      </c>
    </row>
    <row r="197" spans="1:17" x14ac:dyDescent="0.3">
      <c r="A197" s="13">
        <f t="shared" si="7"/>
        <v>196</v>
      </c>
      <c r="B197" s="6" t="s">
        <v>272</v>
      </c>
      <c r="C197" s="6" t="s">
        <v>217</v>
      </c>
      <c r="D197" s="5">
        <v>40</v>
      </c>
      <c r="E197" s="5" t="s">
        <v>21</v>
      </c>
      <c r="F197" s="5" t="s">
        <v>15</v>
      </c>
      <c r="G197" s="5">
        <v>2000</v>
      </c>
      <c r="H197" s="5">
        <v>50000</v>
      </c>
      <c r="I197" s="5" t="s">
        <v>16</v>
      </c>
      <c r="J197" s="5">
        <v>0</v>
      </c>
      <c r="K197" s="5">
        <v>720</v>
      </c>
      <c r="L197" s="5" t="s">
        <v>28</v>
      </c>
      <c r="M197" s="5" t="s">
        <v>80</v>
      </c>
      <c r="N197" s="5" t="s">
        <v>25</v>
      </c>
      <c r="O197" s="13">
        <v>11</v>
      </c>
      <c r="P197" s="5" t="e">
        <f t="shared" si="8"/>
        <v>#DIV/0!</v>
      </c>
      <c r="Q197" t="b">
        <f t="shared" si="9"/>
        <v>1</v>
      </c>
    </row>
    <row r="198" spans="1:17" x14ac:dyDescent="0.3">
      <c r="A198" s="13">
        <f t="shared" si="7"/>
        <v>197</v>
      </c>
      <c r="B198" s="6" t="s">
        <v>273</v>
      </c>
      <c r="C198" s="6" t="s">
        <v>156</v>
      </c>
      <c r="D198" s="5">
        <v>27</v>
      </c>
      <c r="E198" s="5" t="s">
        <v>14</v>
      </c>
      <c r="F198" s="5" t="s">
        <v>22</v>
      </c>
      <c r="G198" s="5">
        <v>6000</v>
      </c>
      <c r="H198" s="5">
        <v>55000</v>
      </c>
      <c r="I198" s="5" t="s">
        <v>23</v>
      </c>
      <c r="J198" s="5">
        <v>10000</v>
      </c>
      <c r="K198" s="5">
        <v>690</v>
      </c>
      <c r="L198" s="5" t="s">
        <v>31</v>
      </c>
      <c r="M198" s="5" t="s">
        <v>80</v>
      </c>
      <c r="N198" s="5" t="s">
        <v>18</v>
      </c>
      <c r="O198" s="13">
        <v>3</v>
      </c>
      <c r="P198" s="5">
        <f t="shared" si="8"/>
        <v>1</v>
      </c>
      <c r="Q198" t="b">
        <f t="shared" si="9"/>
        <v>0</v>
      </c>
    </row>
    <row r="199" spans="1:17" x14ac:dyDescent="0.3">
      <c r="A199" s="13">
        <f t="shared" si="7"/>
        <v>198</v>
      </c>
      <c r="B199" s="6" t="s">
        <v>194</v>
      </c>
      <c r="C199" s="6" t="s">
        <v>178</v>
      </c>
      <c r="D199" s="5">
        <v>31</v>
      </c>
      <c r="E199" s="5" t="s">
        <v>21</v>
      </c>
      <c r="F199" s="5" t="s">
        <v>15</v>
      </c>
      <c r="G199" s="5">
        <v>3500</v>
      </c>
      <c r="H199" s="5">
        <v>62000</v>
      </c>
      <c r="I199" s="5" t="s">
        <v>16</v>
      </c>
      <c r="J199" s="5">
        <v>0</v>
      </c>
      <c r="K199" s="5">
        <v>680</v>
      </c>
      <c r="L199" s="5" t="s">
        <v>17</v>
      </c>
      <c r="M199" s="5" t="s">
        <v>82</v>
      </c>
      <c r="N199" s="5" t="s">
        <v>25</v>
      </c>
      <c r="O199" s="13">
        <v>5</v>
      </c>
      <c r="P199" s="5" t="e">
        <f t="shared" si="8"/>
        <v>#DIV/0!</v>
      </c>
      <c r="Q199" t="b">
        <f t="shared" si="9"/>
        <v>1</v>
      </c>
    </row>
    <row r="200" spans="1:17" x14ac:dyDescent="0.3">
      <c r="A200" s="13">
        <f t="shared" si="7"/>
        <v>199</v>
      </c>
      <c r="B200" s="6" t="s">
        <v>274</v>
      </c>
      <c r="C200" s="6" t="s">
        <v>65</v>
      </c>
      <c r="D200" s="5">
        <v>53</v>
      </c>
      <c r="E200" s="5" t="s">
        <v>14</v>
      </c>
      <c r="F200" s="5" t="s">
        <v>22</v>
      </c>
      <c r="G200" s="5">
        <v>4000</v>
      </c>
      <c r="H200" s="5">
        <v>48000</v>
      </c>
      <c r="I200" s="5" t="s">
        <v>23</v>
      </c>
      <c r="J200" s="5">
        <v>5000</v>
      </c>
      <c r="K200" s="5">
        <v>710</v>
      </c>
      <c r="L200" s="5" t="s">
        <v>24</v>
      </c>
      <c r="M200" s="5" t="s">
        <v>82</v>
      </c>
      <c r="N200" s="5" t="s">
        <v>18</v>
      </c>
      <c r="O200" s="13">
        <v>3</v>
      </c>
      <c r="P200" s="5">
        <f t="shared" si="8"/>
        <v>1</v>
      </c>
      <c r="Q200" t="b">
        <f t="shared" si="9"/>
        <v>0</v>
      </c>
    </row>
    <row r="201" spans="1:17" x14ac:dyDescent="0.3">
      <c r="A201" s="13">
        <f t="shared" si="7"/>
        <v>200</v>
      </c>
      <c r="B201" s="6" t="s">
        <v>275</v>
      </c>
      <c r="C201" s="6" t="s">
        <v>59</v>
      </c>
      <c r="D201" s="5">
        <v>28</v>
      </c>
      <c r="E201" s="5" t="s">
        <v>21</v>
      </c>
      <c r="F201" s="5" t="s">
        <v>15</v>
      </c>
      <c r="G201" s="5">
        <v>5500</v>
      </c>
      <c r="H201" s="5">
        <v>59000</v>
      </c>
      <c r="I201" s="5" t="s">
        <v>16</v>
      </c>
      <c r="J201" s="5">
        <v>0</v>
      </c>
      <c r="K201" s="5">
        <v>700</v>
      </c>
      <c r="L201" s="5" t="s">
        <v>28</v>
      </c>
      <c r="M201" s="5" t="s">
        <v>82</v>
      </c>
      <c r="N201" s="5" t="s">
        <v>25</v>
      </c>
      <c r="O201" s="13">
        <v>11</v>
      </c>
      <c r="P201" s="5" t="e">
        <f t="shared" si="8"/>
        <v>#DIV/0!</v>
      </c>
      <c r="Q201" t="b">
        <f t="shared" si="9"/>
        <v>1</v>
      </c>
    </row>
    <row r="202" spans="1:17" x14ac:dyDescent="0.3">
      <c r="A202" s="13">
        <f t="shared" si="7"/>
        <v>201</v>
      </c>
      <c r="B202" s="6" t="s">
        <v>63</v>
      </c>
      <c r="C202" s="6" t="s">
        <v>33</v>
      </c>
      <c r="D202" s="5">
        <v>46</v>
      </c>
      <c r="E202" s="5" t="s">
        <v>14</v>
      </c>
      <c r="F202" s="5" t="s">
        <v>22</v>
      </c>
      <c r="G202" s="5">
        <v>9000</v>
      </c>
      <c r="H202" s="5">
        <v>73000</v>
      </c>
      <c r="I202" s="5" t="s">
        <v>23</v>
      </c>
      <c r="J202" s="5">
        <v>13000</v>
      </c>
      <c r="K202" s="5">
        <v>720</v>
      </c>
      <c r="L202" s="5" t="s">
        <v>31</v>
      </c>
      <c r="M202" s="5" t="s">
        <v>82</v>
      </c>
      <c r="N202" s="5" t="s">
        <v>18</v>
      </c>
      <c r="O202" s="13">
        <v>11</v>
      </c>
      <c r="P202" s="5">
        <f t="shared" si="8"/>
        <v>1</v>
      </c>
      <c r="Q202" t="b">
        <f t="shared" si="9"/>
        <v>0</v>
      </c>
    </row>
    <row r="203" spans="1:17" x14ac:dyDescent="0.3">
      <c r="A203" s="13">
        <f t="shared" si="7"/>
        <v>202</v>
      </c>
      <c r="B203" s="6" t="s">
        <v>276</v>
      </c>
      <c r="C203" s="6" t="s">
        <v>166</v>
      </c>
      <c r="D203" s="5">
        <v>39</v>
      </c>
      <c r="E203" s="5" t="s">
        <v>21</v>
      </c>
      <c r="F203" s="5" t="s">
        <v>15</v>
      </c>
      <c r="G203" s="5">
        <v>4000</v>
      </c>
      <c r="H203" s="5">
        <v>65000</v>
      </c>
      <c r="I203" s="5" t="s">
        <v>16</v>
      </c>
      <c r="J203" s="5">
        <v>0</v>
      </c>
      <c r="K203" s="5">
        <v>680</v>
      </c>
      <c r="L203" s="5" t="s">
        <v>17</v>
      </c>
      <c r="M203" s="5" t="s">
        <v>82</v>
      </c>
      <c r="N203" s="5" t="s">
        <v>25</v>
      </c>
      <c r="O203" s="13">
        <v>6</v>
      </c>
      <c r="P203" s="5" t="e">
        <f t="shared" si="8"/>
        <v>#DIV/0!</v>
      </c>
      <c r="Q203" t="b">
        <f t="shared" si="9"/>
        <v>1</v>
      </c>
    </row>
    <row r="204" spans="1:17" x14ac:dyDescent="0.3">
      <c r="A204" s="13">
        <f t="shared" si="7"/>
        <v>203</v>
      </c>
      <c r="B204" s="6" t="s">
        <v>277</v>
      </c>
      <c r="C204" s="6" t="s">
        <v>49</v>
      </c>
      <c r="D204" s="5">
        <v>27</v>
      </c>
      <c r="E204" s="5" t="s">
        <v>14</v>
      </c>
      <c r="F204" s="5" t="s">
        <v>22</v>
      </c>
      <c r="G204" s="5">
        <v>8000</v>
      </c>
      <c r="H204" s="5">
        <v>60000</v>
      </c>
      <c r="I204" s="5" t="s">
        <v>23</v>
      </c>
      <c r="J204" s="5">
        <v>8000</v>
      </c>
      <c r="K204" s="5">
        <v>710</v>
      </c>
      <c r="L204" s="5" t="s">
        <v>24</v>
      </c>
      <c r="M204" s="5" t="s">
        <v>82</v>
      </c>
      <c r="N204" s="5" t="s">
        <v>18</v>
      </c>
      <c r="O204" s="13">
        <v>6</v>
      </c>
      <c r="P204" s="5">
        <f t="shared" si="8"/>
        <v>1</v>
      </c>
      <c r="Q204" t="b">
        <f t="shared" si="9"/>
        <v>0</v>
      </c>
    </row>
    <row r="205" spans="1:17" x14ac:dyDescent="0.3">
      <c r="A205" s="13">
        <f t="shared" si="7"/>
        <v>204</v>
      </c>
      <c r="B205" s="6" t="s">
        <v>261</v>
      </c>
      <c r="C205" s="6" t="s">
        <v>35</v>
      </c>
      <c r="D205" s="5">
        <v>34</v>
      </c>
      <c r="E205" s="5" t="s">
        <v>21</v>
      </c>
      <c r="F205" s="5" t="s">
        <v>15</v>
      </c>
      <c r="G205" s="5">
        <v>2500</v>
      </c>
      <c r="H205" s="5">
        <v>53000</v>
      </c>
      <c r="I205" s="5" t="s">
        <v>16</v>
      </c>
      <c r="J205" s="5">
        <v>0</v>
      </c>
      <c r="K205" s="5">
        <v>690</v>
      </c>
      <c r="L205" s="5" t="s">
        <v>28</v>
      </c>
      <c r="M205" s="5" t="s">
        <v>81</v>
      </c>
      <c r="N205" s="5" t="s">
        <v>25</v>
      </c>
      <c r="O205" s="13">
        <v>5</v>
      </c>
      <c r="P205" s="5" t="e">
        <f t="shared" si="8"/>
        <v>#DIV/0!</v>
      </c>
      <c r="Q205" t="b">
        <f t="shared" si="9"/>
        <v>1</v>
      </c>
    </row>
    <row r="206" spans="1:17" x14ac:dyDescent="0.3">
      <c r="A206" s="13">
        <f t="shared" si="7"/>
        <v>205</v>
      </c>
      <c r="B206" s="6" t="s">
        <v>102</v>
      </c>
      <c r="C206" s="6" t="s">
        <v>55</v>
      </c>
      <c r="D206" s="5">
        <v>32</v>
      </c>
      <c r="E206" s="5" t="s">
        <v>14</v>
      </c>
      <c r="F206" s="5" t="s">
        <v>22</v>
      </c>
      <c r="G206" s="5">
        <v>12000</v>
      </c>
      <c r="H206" s="5">
        <v>68000</v>
      </c>
      <c r="I206" s="5" t="s">
        <v>23</v>
      </c>
      <c r="J206" s="5">
        <v>15000</v>
      </c>
      <c r="K206" s="5">
        <v>720</v>
      </c>
      <c r="L206" s="5" t="s">
        <v>31</v>
      </c>
      <c r="M206" s="5" t="s">
        <v>81</v>
      </c>
      <c r="N206" s="5" t="s">
        <v>18</v>
      </c>
      <c r="O206" s="13">
        <v>4</v>
      </c>
      <c r="P206" s="5">
        <f t="shared" si="8"/>
        <v>1</v>
      </c>
      <c r="Q206" t="b">
        <f t="shared" si="9"/>
        <v>0</v>
      </c>
    </row>
    <row r="207" spans="1:17" x14ac:dyDescent="0.3">
      <c r="A207" s="13">
        <f t="shared" si="7"/>
        <v>206</v>
      </c>
      <c r="B207" s="6" t="s">
        <v>278</v>
      </c>
      <c r="C207" s="6" t="s">
        <v>182</v>
      </c>
      <c r="D207" s="5">
        <v>49</v>
      </c>
      <c r="E207" s="5" t="s">
        <v>21</v>
      </c>
      <c r="F207" s="5" t="s">
        <v>15</v>
      </c>
      <c r="G207" s="5">
        <v>7000</v>
      </c>
      <c r="H207" s="5">
        <v>71000</v>
      </c>
      <c r="I207" s="5" t="s">
        <v>16</v>
      </c>
      <c r="J207" s="5">
        <v>0</v>
      </c>
      <c r="K207" s="5">
        <v>680</v>
      </c>
      <c r="L207" s="5" t="s">
        <v>17</v>
      </c>
      <c r="M207" s="5" t="s">
        <v>81</v>
      </c>
      <c r="N207" s="5" t="s">
        <v>25</v>
      </c>
      <c r="O207" s="13">
        <v>6</v>
      </c>
      <c r="P207" s="5" t="e">
        <f t="shared" si="8"/>
        <v>#DIV/0!</v>
      </c>
      <c r="Q207" t="b">
        <f t="shared" si="9"/>
        <v>1</v>
      </c>
    </row>
    <row r="208" spans="1:17" x14ac:dyDescent="0.3">
      <c r="A208" s="13">
        <f t="shared" si="7"/>
        <v>207</v>
      </c>
      <c r="B208" s="6" t="s">
        <v>225</v>
      </c>
      <c r="C208" s="6" t="s">
        <v>184</v>
      </c>
      <c r="D208" s="5">
        <v>24</v>
      </c>
      <c r="E208" s="5" t="s">
        <v>14</v>
      </c>
      <c r="F208" s="5" t="s">
        <v>22</v>
      </c>
      <c r="G208" s="5">
        <v>5000</v>
      </c>
      <c r="H208" s="5">
        <v>56000</v>
      </c>
      <c r="I208" s="5" t="s">
        <v>23</v>
      </c>
      <c r="J208" s="5">
        <v>10000</v>
      </c>
      <c r="K208" s="5">
        <v>700</v>
      </c>
      <c r="L208" s="5" t="s">
        <v>24</v>
      </c>
      <c r="M208" s="5" t="s">
        <v>81</v>
      </c>
      <c r="N208" s="5" t="s">
        <v>18</v>
      </c>
      <c r="O208" s="13">
        <v>5</v>
      </c>
      <c r="P208" s="5">
        <f t="shared" si="8"/>
        <v>1</v>
      </c>
      <c r="Q208" t="b">
        <f t="shared" si="9"/>
        <v>0</v>
      </c>
    </row>
    <row r="209" spans="1:17" x14ac:dyDescent="0.3">
      <c r="A209" s="13">
        <f t="shared" si="7"/>
        <v>208</v>
      </c>
      <c r="B209" s="6" t="s">
        <v>104</v>
      </c>
      <c r="C209" s="6" t="s">
        <v>51</v>
      </c>
      <c r="D209" s="5">
        <v>29</v>
      </c>
      <c r="E209" s="5" t="s">
        <v>21</v>
      </c>
      <c r="F209" s="5" t="s">
        <v>15</v>
      </c>
      <c r="G209" s="5">
        <v>1500</v>
      </c>
      <c r="H209" s="5">
        <v>45000</v>
      </c>
      <c r="I209" s="5" t="s">
        <v>16</v>
      </c>
      <c r="J209" s="5">
        <v>0</v>
      </c>
      <c r="K209" s="5">
        <v>670</v>
      </c>
      <c r="L209" s="5" t="s">
        <v>28</v>
      </c>
      <c r="M209" s="5" t="s">
        <v>81</v>
      </c>
      <c r="N209" s="5" t="s">
        <v>25</v>
      </c>
      <c r="O209" s="13">
        <v>14</v>
      </c>
      <c r="P209" s="5" t="e">
        <f t="shared" si="8"/>
        <v>#DIV/0!</v>
      </c>
      <c r="Q209" t="b">
        <f t="shared" si="9"/>
        <v>1</v>
      </c>
    </row>
    <row r="210" spans="1:17" x14ac:dyDescent="0.3">
      <c r="A210" s="13">
        <f t="shared" si="7"/>
        <v>209</v>
      </c>
      <c r="B210" s="6" t="s">
        <v>26</v>
      </c>
      <c r="C210" s="6" t="s">
        <v>152</v>
      </c>
      <c r="D210" s="5">
        <v>43</v>
      </c>
      <c r="E210" s="5" t="s">
        <v>14</v>
      </c>
      <c r="F210" s="5" t="s">
        <v>22</v>
      </c>
      <c r="G210" s="5">
        <v>11000</v>
      </c>
      <c r="H210" s="5">
        <v>74000</v>
      </c>
      <c r="I210" s="5" t="s">
        <v>23</v>
      </c>
      <c r="J210" s="5">
        <v>12000</v>
      </c>
      <c r="K210" s="5">
        <v>720</v>
      </c>
      <c r="L210" s="5" t="s">
        <v>31</v>
      </c>
      <c r="M210" s="5" t="s">
        <v>81</v>
      </c>
      <c r="N210" s="5" t="s">
        <v>18</v>
      </c>
      <c r="O210" s="13">
        <v>12</v>
      </c>
      <c r="P210" s="5">
        <f t="shared" si="8"/>
        <v>1</v>
      </c>
      <c r="Q210" t="b">
        <f t="shared" si="9"/>
        <v>0</v>
      </c>
    </row>
    <row r="211" spans="1:17" x14ac:dyDescent="0.3">
      <c r="A211" s="13">
        <f t="shared" si="7"/>
        <v>210</v>
      </c>
      <c r="B211" s="6" t="s">
        <v>279</v>
      </c>
      <c r="C211" s="6" t="s">
        <v>59</v>
      </c>
      <c r="D211" s="5">
        <v>36</v>
      </c>
      <c r="E211" s="5" t="s">
        <v>21</v>
      </c>
      <c r="F211" s="5" t="s">
        <v>15</v>
      </c>
      <c r="G211" s="5">
        <v>8000</v>
      </c>
      <c r="H211" s="5">
        <v>63000</v>
      </c>
      <c r="I211" s="5" t="s">
        <v>16</v>
      </c>
      <c r="J211" s="5">
        <v>0</v>
      </c>
      <c r="K211" s="5">
        <v>710</v>
      </c>
      <c r="L211" s="5" t="s">
        <v>17</v>
      </c>
      <c r="M211" s="5" t="s">
        <v>80</v>
      </c>
      <c r="N211" s="5" t="s">
        <v>25</v>
      </c>
      <c r="O211" s="13">
        <v>11</v>
      </c>
      <c r="P211" s="5" t="e">
        <f t="shared" si="8"/>
        <v>#DIV/0!</v>
      </c>
      <c r="Q211" t="b">
        <f t="shared" si="9"/>
        <v>1</v>
      </c>
    </row>
    <row r="212" spans="1:17" x14ac:dyDescent="0.3">
      <c r="A212" s="13">
        <f t="shared" si="7"/>
        <v>211</v>
      </c>
      <c r="B212" s="6" t="s">
        <v>280</v>
      </c>
      <c r="C212" s="6" t="s">
        <v>138</v>
      </c>
      <c r="D212" s="5">
        <v>28</v>
      </c>
      <c r="E212" s="5" t="s">
        <v>14</v>
      </c>
      <c r="F212" s="5" t="s">
        <v>22</v>
      </c>
      <c r="G212" s="5">
        <v>2000</v>
      </c>
      <c r="H212" s="5">
        <v>47000</v>
      </c>
      <c r="I212" s="5" t="s">
        <v>23</v>
      </c>
      <c r="J212" s="5">
        <v>5000</v>
      </c>
      <c r="K212" s="5">
        <v>680</v>
      </c>
      <c r="L212" s="5" t="s">
        <v>24</v>
      </c>
      <c r="M212" s="5" t="s">
        <v>80</v>
      </c>
      <c r="N212" s="5" t="s">
        <v>18</v>
      </c>
      <c r="O212" s="13">
        <v>8</v>
      </c>
      <c r="P212" s="5">
        <f t="shared" si="8"/>
        <v>1</v>
      </c>
      <c r="Q212" t="b">
        <f t="shared" si="9"/>
        <v>0</v>
      </c>
    </row>
    <row r="213" spans="1:17" x14ac:dyDescent="0.3">
      <c r="A213" s="13">
        <f t="shared" si="7"/>
        <v>212</v>
      </c>
      <c r="B213" s="6" t="s">
        <v>253</v>
      </c>
      <c r="C213" s="6" t="s">
        <v>252</v>
      </c>
      <c r="D213" s="5">
        <v>31</v>
      </c>
      <c r="E213" s="5" t="s">
        <v>21</v>
      </c>
      <c r="F213" s="5" t="s">
        <v>15</v>
      </c>
      <c r="G213" s="5">
        <v>4000</v>
      </c>
      <c r="H213" s="5">
        <v>55000</v>
      </c>
      <c r="I213" s="5" t="s">
        <v>16</v>
      </c>
      <c r="J213" s="5">
        <v>0</v>
      </c>
      <c r="K213" s="5">
        <v>690</v>
      </c>
      <c r="L213" s="5" t="s">
        <v>28</v>
      </c>
      <c r="M213" s="5" t="s">
        <v>81</v>
      </c>
      <c r="N213" s="5" t="s">
        <v>25</v>
      </c>
      <c r="O213" s="13">
        <v>4</v>
      </c>
      <c r="P213" s="5" t="e">
        <f t="shared" si="8"/>
        <v>#DIV/0!</v>
      </c>
      <c r="Q213" t="b">
        <f t="shared" si="9"/>
        <v>1</v>
      </c>
    </row>
    <row r="214" spans="1:17" x14ac:dyDescent="0.3">
      <c r="A214" s="13">
        <f t="shared" si="7"/>
        <v>213</v>
      </c>
      <c r="B214" s="6" t="s">
        <v>133</v>
      </c>
      <c r="C214" s="6" t="s">
        <v>53</v>
      </c>
      <c r="D214" s="5">
        <v>44</v>
      </c>
      <c r="E214" s="5" t="s">
        <v>14</v>
      </c>
      <c r="F214" s="5" t="s">
        <v>22</v>
      </c>
      <c r="G214" s="5">
        <v>6000</v>
      </c>
      <c r="H214" s="5">
        <v>62000</v>
      </c>
      <c r="I214" s="5" t="s">
        <v>23</v>
      </c>
      <c r="J214" s="5">
        <v>10000</v>
      </c>
      <c r="K214" s="5">
        <v>700</v>
      </c>
      <c r="L214" s="5" t="s">
        <v>31</v>
      </c>
      <c r="M214" s="5" t="s">
        <v>81</v>
      </c>
      <c r="N214" s="5" t="s">
        <v>18</v>
      </c>
      <c r="O214" s="13">
        <v>13</v>
      </c>
      <c r="P214" s="5">
        <f t="shared" si="8"/>
        <v>1</v>
      </c>
      <c r="Q214" t="b">
        <f t="shared" si="9"/>
        <v>0</v>
      </c>
    </row>
    <row r="215" spans="1:17" x14ac:dyDescent="0.3">
      <c r="A215" s="13">
        <f t="shared" si="7"/>
        <v>214</v>
      </c>
      <c r="B215" s="6" t="s">
        <v>281</v>
      </c>
      <c r="C215" s="6" t="s">
        <v>152</v>
      </c>
      <c r="D215" s="5">
        <v>39</v>
      </c>
      <c r="E215" s="5" t="s">
        <v>21</v>
      </c>
      <c r="F215" s="5" t="s">
        <v>15</v>
      </c>
      <c r="G215" s="5">
        <v>9000</v>
      </c>
      <c r="H215" s="5">
        <v>67000</v>
      </c>
      <c r="I215" s="5" t="s">
        <v>16</v>
      </c>
      <c r="J215" s="5">
        <v>0</v>
      </c>
      <c r="K215" s="5">
        <v>720</v>
      </c>
      <c r="L215" s="5" t="s">
        <v>17</v>
      </c>
      <c r="M215" s="5" t="s">
        <v>81</v>
      </c>
      <c r="N215" s="5" t="s">
        <v>25</v>
      </c>
      <c r="O215" s="13">
        <v>7</v>
      </c>
      <c r="P215" s="5" t="e">
        <f t="shared" si="8"/>
        <v>#DIV/0!</v>
      </c>
      <c r="Q215" t="b">
        <f t="shared" si="9"/>
        <v>1</v>
      </c>
    </row>
    <row r="216" spans="1:17" x14ac:dyDescent="0.3">
      <c r="A216" s="13">
        <f t="shared" si="7"/>
        <v>215</v>
      </c>
      <c r="B216" s="6" t="s">
        <v>257</v>
      </c>
      <c r="C216" s="6" t="s">
        <v>238</v>
      </c>
      <c r="D216" s="5">
        <v>27</v>
      </c>
      <c r="E216" s="5" t="s">
        <v>14</v>
      </c>
      <c r="F216" s="5" t="s">
        <v>22</v>
      </c>
      <c r="G216" s="5">
        <v>2500</v>
      </c>
      <c r="H216" s="5">
        <v>49000</v>
      </c>
      <c r="I216" s="5" t="s">
        <v>23</v>
      </c>
      <c r="J216" s="5">
        <v>7000</v>
      </c>
      <c r="K216" s="5">
        <v>680</v>
      </c>
      <c r="L216" s="5" t="s">
        <v>24</v>
      </c>
      <c r="M216" s="5" t="s">
        <v>82</v>
      </c>
      <c r="N216" s="5" t="s">
        <v>18</v>
      </c>
      <c r="O216" s="13">
        <v>4</v>
      </c>
      <c r="P216" s="5">
        <f t="shared" si="8"/>
        <v>1</v>
      </c>
      <c r="Q216" t="b">
        <f t="shared" si="9"/>
        <v>0</v>
      </c>
    </row>
    <row r="217" spans="1:17" x14ac:dyDescent="0.3">
      <c r="A217" s="13">
        <f t="shared" si="7"/>
        <v>216</v>
      </c>
      <c r="B217" s="6" t="s">
        <v>282</v>
      </c>
      <c r="C217" s="6" t="s">
        <v>158</v>
      </c>
      <c r="D217" s="5">
        <v>40</v>
      </c>
      <c r="E217" s="5" t="s">
        <v>21</v>
      </c>
      <c r="F217" s="5" t="s">
        <v>15</v>
      </c>
      <c r="G217" s="5">
        <v>7000</v>
      </c>
      <c r="H217" s="5">
        <v>71000</v>
      </c>
      <c r="I217" s="5" t="s">
        <v>16</v>
      </c>
      <c r="J217" s="5">
        <v>0</v>
      </c>
      <c r="K217" s="5">
        <v>710</v>
      </c>
      <c r="L217" s="5" t="s">
        <v>28</v>
      </c>
      <c r="M217" s="5" t="s">
        <v>82</v>
      </c>
      <c r="N217" s="5" t="s">
        <v>25</v>
      </c>
      <c r="O217" s="13">
        <v>14</v>
      </c>
      <c r="P217" s="5" t="e">
        <f t="shared" si="8"/>
        <v>#DIV/0!</v>
      </c>
      <c r="Q217" t="b">
        <f t="shared" si="9"/>
        <v>1</v>
      </c>
    </row>
    <row r="218" spans="1:17" x14ac:dyDescent="0.3">
      <c r="A218" s="13">
        <f t="shared" ref="A218:A281" si="10">ROW()-1</f>
        <v>217</v>
      </c>
      <c r="B218" s="6" t="s">
        <v>283</v>
      </c>
      <c r="C218" s="6" t="s">
        <v>180</v>
      </c>
      <c r="D218" s="5">
        <v>34</v>
      </c>
      <c r="E218" s="5" t="s">
        <v>14</v>
      </c>
      <c r="F218" s="5" t="s">
        <v>22</v>
      </c>
      <c r="G218" s="5">
        <v>15000</v>
      </c>
      <c r="H218" s="5">
        <v>73000</v>
      </c>
      <c r="I218" s="5" t="s">
        <v>23</v>
      </c>
      <c r="J218" s="5">
        <v>13000</v>
      </c>
      <c r="K218" s="5">
        <v>720</v>
      </c>
      <c r="L218" s="5" t="s">
        <v>31</v>
      </c>
      <c r="M218" s="5" t="s">
        <v>82</v>
      </c>
      <c r="N218" s="5" t="s">
        <v>18</v>
      </c>
      <c r="O218" s="13">
        <v>5</v>
      </c>
      <c r="P218" s="5">
        <f t="shared" si="8"/>
        <v>1</v>
      </c>
      <c r="Q218" t="b">
        <f t="shared" si="9"/>
        <v>0</v>
      </c>
    </row>
    <row r="219" spans="1:17" x14ac:dyDescent="0.3">
      <c r="A219" s="13">
        <f t="shared" si="10"/>
        <v>218</v>
      </c>
      <c r="B219" s="6" t="s">
        <v>220</v>
      </c>
      <c r="C219" s="6" t="s">
        <v>166</v>
      </c>
      <c r="D219" s="5">
        <v>29</v>
      </c>
      <c r="E219" s="5" t="s">
        <v>21</v>
      </c>
      <c r="F219" s="5" t="s">
        <v>15</v>
      </c>
      <c r="G219" s="5">
        <v>2500</v>
      </c>
      <c r="H219" s="5">
        <v>47000</v>
      </c>
      <c r="I219" s="5" t="s">
        <v>16</v>
      </c>
      <c r="J219" s="5">
        <v>0</v>
      </c>
      <c r="K219" s="5">
        <v>680</v>
      </c>
      <c r="L219" s="5" t="s">
        <v>17</v>
      </c>
      <c r="M219" s="5" t="s">
        <v>80</v>
      </c>
      <c r="N219" s="5" t="s">
        <v>25</v>
      </c>
      <c r="O219" s="13">
        <v>10</v>
      </c>
      <c r="P219" s="5" t="e">
        <f t="shared" si="8"/>
        <v>#DIV/0!</v>
      </c>
      <c r="Q219" t="b">
        <f t="shared" si="9"/>
        <v>1</v>
      </c>
    </row>
    <row r="220" spans="1:17" x14ac:dyDescent="0.3">
      <c r="A220" s="13">
        <f t="shared" si="10"/>
        <v>219</v>
      </c>
      <c r="B220" s="6" t="s">
        <v>163</v>
      </c>
      <c r="C220" s="6" t="s">
        <v>197</v>
      </c>
      <c r="D220" s="5">
        <v>31</v>
      </c>
      <c r="E220" s="5" t="s">
        <v>14</v>
      </c>
      <c r="F220" s="5" t="s">
        <v>22</v>
      </c>
      <c r="G220" s="5">
        <v>5000</v>
      </c>
      <c r="H220" s="5">
        <v>53000</v>
      </c>
      <c r="I220" s="5" t="s">
        <v>23</v>
      </c>
      <c r="J220" s="5">
        <v>8000</v>
      </c>
      <c r="K220" s="5">
        <v>690</v>
      </c>
      <c r="L220" s="5" t="s">
        <v>24</v>
      </c>
      <c r="M220" s="5" t="s">
        <v>80</v>
      </c>
      <c r="N220" s="5" t="s">
        <v>18</v>
      </c>
      <c r="O220" s="13">
        <v>10</v>
      </c>
      <c r="P220" s="5">
        <f t="shared" si="8"/>
        <v>1</v>
      </c>
      <c r="Q220" t="b">
        <f t="shared" si="9"/>
        <v>0</v>
      </c>
    </row>
    <row r="221" spans="1:17" x14ac:dyDescent="0.3">
      <c r="A221" s="13">
        <f t="shared" si="10"/>
        <v>220</v>
      </c>
      <c r="B221" s="6" t="s">
        <v>169</v>
      </c>
      <c r="C221" s="6" t="s">
        <v>152</v>
      </c>
      <c r="D221" s="5">
        <v>42</v>
      </c>
      <c r="E221" s="5" t="s">
        <v>21</v>
      </c>
      <c r="F221" s="5" t="s">
        <v>15</v>
      </c>
      <c r="G221" s="5">
        <v>6000</v>
      </c>
      <c r="H221" s="5">
        <v>69000</v>
      </c>
      <c r="I221" s="5" t="s">
        <v>16</v>
      </c>
      <c r="J221" s="5">
        <v>0</v>
      </c>
      <c r="K221" s="5">
        <v>720</v>
      </c>
      <c r="L221" s="5" t="s">
        <v>28</v>
      </c>
      <c r="M221" s="5" t="s">
        <v>80</v>
      </c>
      <c r="N221" s="5" t="s">
        <v>25</v>
      </c>
      <c r="O221" s="13">
        <v>7</v>
      </c>
      <c r="P221" s="5" t="e">
        <f t="shared" si="8"/>
        <v>#DIV/0!</v>
      </c>
      <c r="Q221" t="b">
        <f t="shared" si="9"/>
        <v>1</v>
      </c>
    </row>
    <row r="222" spans="1:17" x14ac:dyDescent="0.3">
      <c r="A222" s="13">
        <f t="shared" si="10"/>
        <v>221</v>
      </c>
      <c r="B222" s="6" t="s">
        <v>77</v>
      </c>
      <c r="C222" s="6" t="s">
        <v>168</v>
      </c>
      <c r="D222" s="5">
        <v>36</v>
      </c>
      <c r="E222" s="5" t="s">
        <v>14</v>
      </c>
      <c r="F222" s="5" t="s">
        <v>22</v>
      </c>
      <c r="G222" s="5">
        <v>2000</v>
      </c>
      <c r="H222" s="5">
        <v>45000</v>
      </c>
      <c r="I222" s="5" t="s">
        <v>23</v>
      </c>
      <c r="J222" s="5">
        <v>5000</v>
      </c>
      <c r="K222" s="5">
        <v>700</v>
      </c>
      <c r="L222" s="5" t="s">
        <v>31</v>
      </c>
      <c r="M222" s="5" t="s">
        <v>80</v>
      </c>
      <c r="N222" s="5" t="s">
        <v>18</v>
      </c>
      <c r="O222" s="13">
        <v>5</v>
      </c>
      <c r="P222" s="5">
        <f t="shared" si="8"/>
        <v>1</v>
      </c>
      <c r="Q222" t="b">
        <f t="shared" si="9"/>
        <v>0</v>
      </c>
    </row>
    <row r="223" spans="1:17" x14ac:dyDescent="0.3">
      <c r="A223" s="13">
        <f t="shared" si="10"/>
        <v>222</v>
      </c>
      <c r="B223" s="6" t="s">
        <v>284</v>
      </c>
      <c r="C223" s="6" t="s">
        <v>63</v>
      </c>
      <c r="D223" s="5">
        <v>48</v>
      </c>
      <c r="E223" s="5" t="s">
        <v>21</v>
      </c>
      <c r="F223" s="5" t="s">
        <v>15</v>
      </c>
      <c r="G223" s="5">
        <v>8000</v>
      </c>
      <c r="H223" s="5">
        <v>74000</v>
      </c>
      <c r="I223" s="5" t="s">
        <v>16</v>
      </c>
      <c r="J223" s="5">
        <v>0</v>
      </c>
      <c r="K223" s="5">
        <v>680</v>
      </c>
      <c r="L223" s="5" t="s">
        <v>17</v>
      </c>
      <c r="M223" s="5" t="s">
        <v>81</v>
      </c>
      <c r="N223" s="5" t="s">
        <v>25</v>
      </c>
      <c r="O223" s="13">
        <v>15</v>
      </c>
      <c r="P223" s="5" t="e">
        <f t="shared" si="8"/>
        <v>#DIV/0!</v>
      </c>
      <c r="Q223" t="b">
        <f t="shared" si="9"/>
        <v>1</v>
      </c>
    </row>
    <row r="224" spans="1:17" x14ac:dyDescent="0.3">
      <c r="A224" s="13">
        <f t="shared" si="10"/>
        <v>223</v>
      </c>
      <c r="B224" s="6" t="s">
        <v>266</v>
      </c>
      <c r="C224" s="6" t="s">
        <v>45</v>
      </c>
      <c r="D224" s="5">
        <v>33</v>
      </c>
      <c r="E224" s="5" t="s">
        <v>14</v>
      </c>
      <c r="F224" s="5" t="s">
        <v>22</v>
      </c>
      <c r="G224" s="5">
        <v>4000</v>
      </c>
      <c r="H224" s="5">
        <v>60000</v>
      </c>
      <c r="I224" s="5" t="s">
        <v>23</v>
      </c>
      <c r="J224" s="5">
        <v>8000</v>
      </c>
      <c r="K224" s="5">
        <v>720</v>
      </c>
      <c r="L224" s="5" t="s">
        <v>24</v>
      </c>
      <c r="M224" s="5" t="s">
        <v>81</v>
      </c>
      <c r="N224" s="5" t="s">
        <v>18</v>
      </c>
      <c r="O224" s="13">
        <v>4</v>
      </c>
      <c r="P224" s="5">
        <f t="shared" si="8"/>
        <v>1</v>
      </c>
      <c r="Q224" t="b">
        <f t="shared" si="9"/>
        <v>0</v>
      </c>
    </row>
    <row r="225" spans="1:17" x14ac:dyDescent="0.3">
      <c r="A225" s="13">
        <f t="shared" si="10"/>
        <v>224</v>
      </c>
      <c r="B225" s="6" t="s">
        <v>285</v>
      </c>
      <c r="C225" s="6" t="s">
        <v>38</v>
      </c>
      <c r="D225" s="5">
        <v>29</v>
      </c>
      <c r="E225" s="5" t="s">
        <v>21</v>
      </c>
      <c r="F225" s="5" t="s">
        <v>15</v>
      </c>
      <c r="G225" s="5">
        <v>3500</v>
      </c>
      <c r="H225" s="5">
        <v>55000</v>
      </c>
      <c r="I225" s="5" t="s">
        <v>16</v>
      </c>
      <c r="J225" s="5">
        <v>0</v>
      </c>
      <c r="K225" s="5">
        <v>690</v>
      </c>
      <c r="L225" s="5" t="s">
        <v>28</v>
      </c>
      <c r="M225" s="5" t="s">
        <v>81</v>
      </c>
      <c r="N225" s="5" t="s">
        <v>25</v>
      </c>
      <c r="O225" s="13">
        <v>15</v>
      </c>
      <c r="P225" s="5" t="e">
        <f t="shared" si="8"/>
        <v>#DIV/0!</v>
      </c>
      <c r="Q225" t="b">
        <f t="shared" si="9"/>
        <v>1</v>
      </c>
    </row>
    <row r="226" spans="1:17" x14ac:dyDescent="0.3">
      <c r="A226" s="13">
        <f t="shared" si="10"/>
        <v>225</v>
      </c>
      <c r="B226" s="6" t="s">
        <v>286</v>
      </c>
      <c r="C226" s="6" t="s">
        <v>172</v>
      </c>
      <c r="D226" s="5">
        <v>37</v>
      </c>
      <c r="E226" s="5" t="s">
        <v>14</v>
      </c>
      <c r="F226" s="5" t="s">
        <v>15</v>
      </c>
      <c r="G226" s="5">
        <v>10000</v>
      </c>
      <c r="H226" s="5">
        <v>67000</v>
      </c>
      <c r="I226" s="5" t="s">
        <v>23</v>
      </c>
      <c r="J226" s="5">
        <v>12000</v>
      </c>
      <c r="K226" s="5">
        <v>710</v>
      </c>
      <c r="L226" s="5" t="s">
        <v>31</v>
      </c>
      <c r="M226" s="5" t="s">
        <v>81</v>
      </c>
      <c r="N226" s="5" t="s">
        <v>18</v>
      </c>
      <c r="O226" s="13">
        <v>3</v>
      </c>
      <c r="P226" s="5">
        <f t="shared" si="8"/>
        <v>1</v>
      </c>
      <c r="Q226" t="b">
        <f t="shared" si="9"/>
        <v>0</v>
      </c>
    </row>
    <row r="227" spans="1:17" x14ac:dyDescent="0.3">
      <c r="A227" s="13">
        <f t="shared" si="10"/>
        <v>226</v>
      </c>
      <c r="B227" s="6" t="s">
        <v>287</v>
      </c>
      <c r="C227" s="6" t="s">
        <v>238</v>
      </c>
      <c r="D227" s="5">
        <v>34</v>
      </c>
      <c r="E227" s="5" t="s">
        <v>21</v>
      </c>
      <c r="F227" s="5" t="s">
        <v>15</v>
      </c>
      <c r="G227" s="5">
        <v>3000</v>
      </c>
      <c r="H227" s="5">
        <v>48000</v>
      </c>
      <c r="I227" s="5" t="s">
        <v>16</v>
      </c>
      <c r="J227" s="5">
        <v>0</v>
      </c>
      <c r="K227" s="5">
        <v>680</v>
      </c>
      <c r="L227" s="5" t="s">
        <v>17</v>
      </c>
      <c r="M227" s="5" t="s">
        <v>82</v>
      </c>
      <c r="N227" s="5" t="s">
        <v>25</v>
      </c>
      <c r="O227" s="13">
        <v>14</v>
      </c>
      <c r="P227" s="5" t="e">
        <f t="shared" si="8"/>
        <v>#DIV/0!</v>
      </c>
      <c r="Q227" t="b">
        <f t="shared" si="9"/>
        <v>1</v>
      </c>
    </row>
    <row r="228" spans="1:17" x14ac:dyDescent="0.3">
      <c r="A228" s="13">
        <f t="shared" si="10"/>
        <v>227</v>
      </c>
      <c r="B228" s="6" t="s">
        <v>288</v>
      </c>
      <c r="C228" s="6" t="s">
        <v>71</v>
      </c>
      <c r="D228" s="5">
        <v>45</v>
      </c>
      <c r="E228" s="5" t="s">
        <v>14</v>
      </c>
      <c r="F228" s="5" t="s">
        <v>15</v>
      </c>
      <c r="G228" s="5">
        <v>6000</v>
      </c>
      <c r="H228" s="5">
        <v>70000</v>
      </c>
      <c r="I228" s="5" t="s">
        <v>23</v>
      </c>
      <c r="J228" s="5">
        <v>15000</v>
      </c>
      <c r="K228" s="5">
        <v>690</v>
      </c>
      <c r="L228" s="5" t="s">
        <v>24</v>
      </c>
      <c r="M228" s="5" t="s">
        <v>82</v>
      </c>
      <c r="N228" s="5" t="s">
        <v>18</v>
      </c>
      <c r="O228" s="13">
        <v>8</v>
      </c>
      <c r="P228" s="5">
        <f t="shared" si="8"/>
        <v>1</v>
      </c>
      <c r="Q228" t="b">
        <f t="shared" si="9"/>
        <v>0</v>
      </c>
    </row>
    <row r="229" spans="1:17" x14ac:dyDescent="0.3">
      <c r="A229" s="13">
        <f t="shared" si="10"/>
        <v>228</v>
      </c>
      <c r="B229" s="6" t="s">
        <v>289</v>
      </c>
      <c r="C229" s="6" t="s">
        <v>39</v>
      </c>
      <c r="D229" s="5">
        <v>28</v>
      </c>
      <c r="E229" s="5" t="s">
        <v>21</v>
      </c>
      <c r="F229" s="5" t="s">
        <v>15</v>
      </c>
      <c r="G229" s="5">
        <v>5500</v>
      </c>
      <c r="H229" s="5">
        <v>62000</v>
      </c>
      <c r="I229" s="5" t="s">
        <v>16</v>
      </c>
      <c r="J229" s="5">
        <v>0</v>
      </c>
      <c r="K229" s="5">
        <v>700</v>
      </c>
      <c r="L229" s="5" t="s">
        <v>28</v>
      </c>
      <c r="M229" s="5" t="s">
        <v>82</v>
      </c>
      <c r="N229" s="5" t="s">
        <v>25</v>
      </c>
      <c r="O229" s="13">
        <v>15</v>
      </c>
      <c r="P229" s="5" t="e">
        <f t="shared" si="8"/>
        <v>#DIV/0!</v>
      </c>
      <c r="Q229" t="b">
        <f t="shared" si="9"/>
        <v>1</v>
      </c>
    </row>
    <row r="230" spans="1:17" x14ac:dyDescent="0.3">
      <c r="A230" s="13">
        <f t="shared" si="10"/>
        <v>229</v>
      </c>
      <c r="B230" s="6" t="s">
        <v>201</v>
      </c>
      <c r="C230" s="6" t="s">
        <v>214</v>
      </c>
      <c r="D230" s="5">
        <v>42</v>
      </c>
      <c r="E230" s="5" t="s">
        <v>14</v>
      </c>
      <c r="F230" s="5" t="s">
        <v>22</v>
      </c>
      <c r="G230" s="5">
        <v>8000</v>
      </c>
      <c r="H230" s="5">
        <v>73000</v>
      </c>
      <c r="I230" s="5" t="s">
        <v>23</v>
      </c>
      <c r="J230" s="5">
        <v>10000</v>
      </c>
      <c r="K230" s="5">
        <v>720</v>
      </c>
      <c r="L230" s="5" t="s">
        <v>31</v>
      </c>
      <c r="M230" s="5" t="s">
        <v>82</v>
      </c>
      <c r="N230" s="5" t="s">
        <v>18</v>
      </c>
      <c r="O230" s="13">
        <v>9</v>
      </c>
      <c r="P230" s="5">
        <f t="shared" si="8"/>
        <v>1</v>
      </c>
      <c r="Q230" t="b">
        <f t="shared" si="9"/>
        <v>0</v>
      </c>
    </row>
    <row r="231" spans="1:17" x14ac:dyDescent="0.3">
      <c r="A231" s="13">
        <f t="shared" si="10"/>
        <v>230</v>
      </c>
      <c r="B231" s="6" t="s">
        <v>290</v>
      </c>
      <c r="C231" s="6" t="s">
        <v>180</v>
      </c>
      <c r="D231" s="5">
        <v>31</v>
      </c>
      <c r="E231" s="5" t="s">
        <v>21</v>
      </c>
      <c r="F231" s="5" t="s">
        <v>15</v>
      </c>
      <c r="G231" s="5">
        <v>1500</v>
      </c>
      <c r="H231" s="5">
        <v>51000</v>
      </c>
      <c r="I231" s="5" t="s">
        <v>16</v>
      </c>
      <c r="J231" s="5">
        <v>0</v>
      </c>
      <c r="K231" s="5">
        <v>680</v>
      </c>
      <c r="L231" s="5" t="s">
        <v>17</v>
      </c>
      <c r="M231" s="5" t="s">
        <v>80</v>
      </c>
      <c r="N231" s="5" t="s">
        <v>25</v>
      </c>
      <c r="O231" s="13">
        <v>4</v>
      </c>
      <c r="P231" s="5" t="e">
        <f t="shared" si="8"/>
        <v>#DIV/0!</v>
      </c>
      <c r="Q231" t="b">
        <f t="shared" si="9"/>
        <v>1</v>
      </c>
    </row>
    <row r="232" spans="1:17" x14ac:dyDescent="0.3">
      <c r="A232" s="13">
        <f t="shared" si="10"/>
        <v>231</v>
      </c>
      <c r="B232" s="6" t="s">
        <v>142</v>
      </c>
      <c r="C232" s="6" t="s">
        <v>164</v>
      </c>
      <c r="D232" s="5">
        <v>29</v>
      </c>
      <c r="E232" s="5" t="s">
        <v>14</v>
      </c>
      <c r="F232" s="5" t="s">
        <v>22</v>
      </c>
      <c r="G232" s="5">
        <v>5000</v>
      </c>
      <c r="H232" s="5">
        <v>53000</v>
      </c>
      <c r="I232" s="5" t="s">
        <v>23</v>
      </c>
      <c r="J232" s="5">
        <v>7000</v>
      </c>
      <c r="K232" s="5">
        <v>690</v>
      </c>
      <c r="L232" s="5" t="s">
        <v>24</v>
      </c>
      <c r="M232" s="5" t="s">
        <v>80</v>
      </c>
      <c r="N232" s="5" t="s">
        <v>18</v>
      </c>
      <c r="O232" s="13">
        <v>13</v>
      </c>
      <c r="P232" s="5">
        <f t="shared" si="8"/>
        <v>1</v>
      </c>
      <c r="Q232" t="b">
        <f t="shared" si="9"/>
        <v>0</v>
      </c>
    </row>
    <row r="233" spans="1:17" x14ac:dyDescent="0.3">
      <c r="A233" s="13">
        <f t="shared" si="10"/>
        <v>232</v>
      </c>
      <c r="B233" s="6" t="s">
        <v>291</v>
      </c>
      <c r="C233" s="6" t="s">
        <v>120</v>
      </c>
      <c r="D233" s="5">
        <v>36</v>
      </c>
      <c r="E233" s="5" t="s">
        <v>21</v>
      </c>
      <c r="F233" s="5" t="s">
        <v>15</v>
      </c>
      <c r="G233" s="5">
        <v>6000</v>
      </c>
      <c r="H233" s="5">
        <v>67000</v>
      </c>
      <c r="I233" s="5" t="s">
        <v>16</v>
      </c>
      <c r="J233" s="5">
        <v>0</v>
      </c>
      <c r="K233" s="5">
        <v>710</v>
      </c>
      <c r="L233" s="5" t="s">
        <v>28</v>
      </c>
      <c r="M233" s="5" t="s">
        <v>80</v>
      </c>
      <c r="N233" s="5" t="s">
        <v>25</v>
      </c>
      <c r="O233" s="13">
        <v>5</v>
      </c>
      <c r="P233" s="5" t="e">
        <f t="shared" si="8"/>
        <v>#DIV/0!</v>
      </c>
      <c r="Q233" t="b">
        <f t="shared" si="9"/>
        <v>1</v>
      </c>
    </row>
    <row r="234" spans="1:17" x14ac:dyDescent="0.3">
      <c r="A234" s="13">
        <f t="shared" si="10"/>
        <v>233</v>
      </c>
      <c r="B234" s="6" t="s">
        <v>263</v>
      </c>
      <c r="C234" s="6" t="s">
        <v>174</v>
      </c>
      <c r="D234" s="5">
        <v>43</v>
      </c>
      <c r="E234" s="5" t="s">
        <v>14</v>
      </c>
      <c r="F234" s="5" t="s">
        <v>15</v>
      </c>
      <c r="G234" s="5">
        <v>4000</v>
      </c>
      <c r="H234" s="5">
        <v>46000</v>
      </c>
      <c r="I234" s="5" t="s">
        <v>23</v>
      </c>
      <c r="J234" s="5">
        <v>6000</v>
      </c>
      <c r="K234" s="5">
        <v>720</v>
      </c>
      <c r="L234" s="5" t="s">
        <v>31</v>
      </c>
      <c r="M234" s="5" t="s">
        <v>81</v>
      </c>
      <c r="N234" s="5" t="s">
        <v>18</v>
      </c>
      <c r="O234" s="13">
        <v>11</v>
      </c>
      <c r="P234" s="5">
        <f t="shared" si="8"/>
        <v>1</v>
      </c>
      <c r="Q234" t="b">
        <f t="shared" si="9"/>
        <v>0</v>
      </c>
    </row>
    <row r="235" spans="1:17" x14ac:dyDescent="0.3">
      <c r="A235" s="13">
        <f t="shared" si="10"/>
        <v>234</v>
      </c>
      <c r="B235" s="6" t="s">
        <v>143</v>
      </c>
      <c r="C235" s="6" t="s">
        <v>221</v>
      </c>
      <c r="D235" s="5">
        <v>27</v>
      </c>
      <c r="E235" s="5" t="s">
        <v>21</v>
      </c>
      <c r="F235" s="5" t="s">
        <v>15</v>
      </c>
      <c r="G235" s="5">
        <v>2500</v>
      </c>
      <c r="H235" s="5">
        <v>47000</v>
      </c>
      <c r="I235" s="5" t="s">
        <v>16</v>
      </c>
      <c r="J235" s="5">
        <v>0</v>
      </c>
      <c r="K235" s="5">
        <v>670</v>
      </c>
      <c r="L235" s="5" t="s">
        <v>17</v>
      </c>
      <c r="M235" s="5" t="s">
        <v>81</v>
      </c>
      <c r="N235" s="5" t="s">
        <v>25</v>
      </c>
      <c r="O235" s="13">
        <v>4</v>
      </c>
      <c r="P235" s="5" t="e">
        <f t="shared" si="8"/>
        <v>#DIV/0!</v>
      </c>
      <c r="Q235" t="b">
        <f t="shared" si="9"/>
        <v>1</v>
      </c>
    </row>
    <row r="236" spans="1:17" x14ac:dyDescent="0.3">
      <c r="A236" s="13">
        <f t="shared" si="10"/>
        <v>235</v>
      </c>
      <c r="B236" s="6" t="s">
        <v>292</v>
      </c>
      <c r="C236" s="6" t="s">
        <v>156</v>
      </c>
      <c r="D236" s="5">
        <v>39</v>
      </c>
      <c r="E236" s="5" t="s">
        <v>14</v>
      </c>
      <c r="F236" s="5" t="s">
        <v>22</v>
      </c>
      <c r="G236" s="5">
        <v>9000</v>
      </c>
      <c r="H236" s="5">
        <v>70000</v>
      </c>
      <c r="I236" s="5" t="s">
        <v>23</v>
      </c>
      <c r="J236" s="5">
        <v>12000</v>
      </c>
      <c r="K236" s="5">
        <v>700</v>
      </c>
      <c r="L236" s="5" t="s">
        <v>24</v>
      </c>
      <c r="M236" s="5" t="s">
        <v>81</v>
      </c>
      <c r="N236" s="5" t="s">
        <v>18</v>
      </c>
      <c r="O236" s="13">
        <v>14</v>
      </c>
      <c r="P236" s="5">
        <f t="shared" si="8"/>
        <v>1</v>
      </c>
      <c r="Q236" t="b">
        <f t="shared" si="9"/>
        <v>0</v>
      </c>
    </row>
    <row r="237" spans="1:17" x14ac:dyDescent="0.3">
      <c r="A237" s="13">
        <f t="shared" si="10"/>
        <v>236</v>
      </c>
      <c r="B237" s="6" t="s">
        <v>282</v>
      </c>
      <c r="C237" s="6" t="s">
        <v>154</v>
      </c>
      <c r="D237" s="5">
        <v>31</v>
      </c>
      <c r="E237" s="5" t="s">
        <v>21</v>
      </c>
      <c r="F237" s="5" t="s">
        <v>15</v>
      </c>
      <c r="G237" s="5">
        <v>5000</v>
      </c>
      <c r="H237" s="5">
        <v>56000</v>
      </c>
      <c r="I237" s="5" t="s">
        <v>16</v>
      </c>
      <c r="J237" s="5">
        <v>0</v>
      </c>
      <c r="K237" s="5">
        <v>680</v>
      </c>
      <c r="L237" s="5" t="s">
        <v>28</v>
      </c>
      <c r="M237" s="5" t="s">
        <v>82</v>
      </c>
      <c r="N237" s="5" t="s">
        <v>25</v>
      </c>
      <c r="O237" s="13">
        <v>7</v>
      </c>
      <c r="P237" s="5" t="e">
        <f t="shared" si="8"/>
        <v>#DIV/0!</v>
      </c>
      <c r="Q237" t="b">
        <f t="shared" si="9"/>
        <v>1</v>
      </c>
    </row>
    <row r="238" spans="1:17" x14ac:dyDescent="0.3">
      <c r="A238" s="13">
        <f t="shared" si="10"/>
        <v>237</v>
      </c>
      <c r="B238" s="6" t="s">
        <v>293</v>
      </c>
      <c r="C238" s="6" t="s">
        <v>184</v>
      </c>
      <c r="D238" s="5">
        <v>28</v>
      </c>
      <c r="E238" s="5" t="s">
        <v>14</v>
      </c>
      <c r="F238" s="5" t="s">
        <v>22</v>
      </c>
      <c r="G238" s="5">
        <v>2000</v>
      </c>
      <c r="H238" s="5">
        <v>47000</v>
      </c>
      <c r="I238" s="5" t="s">
        <v>23</v>
      </c>
      <c r="J238" s="5">
        <v>5000</v>
      </c>
      <c r="K238" s="5">
        <v>690</v>
      </c>
      <c r="L238" s="5" t="s">
        <v>31</v>
      </c>
      <c r="M238" s="5" t="s">
        <v>82</v>
      </c>
      <c r="N238" s="5" t="s">
        <v>18</v>
      </c>
      <c r="O238" s="13">
        <v>6</v>
      </c>
      <c r="P238" s="5">
        <f t="shared" si="8"/>
        <v>1</v>
      </c>
      <c r="Q238" t="b">
        <f t="shared" si="9"/>
        <v>0</v>
      </c>
    </row>
    <row r="239" spans="1:17" x14ac:dyDescent="0.3">
      <c r="A239" s="13">
        <f t="shared" si="10"/>
        <v>238</v>
      </c>
      <c r="B239" s="6" t="s">
        <v>149</v>
      </c>
      <c r="C239" s="6" t="s">
        <v>162</v>
      </c>
      <c r="D239" s="5">
        <v>40</v>
      </c>
      <c r="E239" s="5" t="s">
        <v>21</v>
      </c>
      <c r="F239" s="5" t="s">
        <v>15</v>
      </c>
      <c r="G239" s="5">
        <v>7000</v>
      </c>
      <c r="H239" s="5">
        <v>68000</v>
      </c>
      <c r="I239" s="5" t="s">
        <v>16</v>
      </c>
      <c r="J239" s="5">
        <v>0</v>
      </c>
      <c r="K239" s="5">
        <v>710</v>
      </c>
      <c r="L239" s="5" t="s">
        <v>17</v>
      </c>
      <c r="M239" s="5" t="s">
        <v>82</v>
      </c>
      <c r="N239" s="5" t="s">
        <v>25</v>
      </c>
      <c r="O239" s="13">
        <v>4</v>
      </c>
      <c r="P239" s="5" t="e">
        <f t="shared" si="8"/>
        <v>#DIV/0!</v>
      </c>
      <c r="Q239" t="b">
        <f t="shared" si="9"/>
        <v>1</v>
      </c>
    </row>
    <row r="240" spans="1:17" x14ac:dyDescent="0.3">
      <c r="A240" s="13">
        <f t="shared" si="10"/>
        <v>239</v>
      </c>
      <c r="B240" s="6" t="s">
        <v>294</v>
      </c>
      <c r="C240" s="6" t="s">
        <v>180</v>
      </c>
      <c r="D240" s="5">
        <v>36</v>
      </c>
      <c r="E240" s="5" t="s">
        <v>14</v>
      </c>
      <c r="F240" s="5" t="s">
        <v>22</v>
      </c>
      <c r="G240" s="5">
        <v>3000</v>
      </c>
      <c r="H240" s="5">
        <v>49000</v>
      </c>
      <c r="I240" s="5" t="s">
        <v>23</v>
      </c>
      <c r="J240" s="5">
        <v>6000</v>
      </c>
      <c r="K240" s="5">
        <v>700</v>
      </c>
      <c r="L240" s="5" t="s">
        <v>24</v>
      </c>
      <c r="M240" s="5" t="s">
        <v>80</v>
      </c>
      <c r="N240" s="5" t="s">
        <v>18</v>
      </c>
      <c r="O240" s="13">
        <v>7</v>
      </c>
      <c r="P240" s="5">
        <f t="shared" si="8"/>
        <v>1</v>
      </c>
      <c r="Q240" t="b">
        <f t="shared" si="9"/>
        <v>0</v>
      </c>
    </row>
    <row r="241" spans="1:17" x14ac:dyDescent="0.3">
      <c r="A241" s="13">
        <f t="shared" si="10"/>
        <v>240</v>
      </c>
      <c r="B241" s="6" t="s">
        <v>70</v>
      </c>
      <c r="C241" s="6" t="s">
        <v>228</v>
      </c>
      <c r="D241" s="5">
        <v>29</v>
      </c>
      <c r="E241" s="5" t="s">
        <v>21</v>
      </c>
      <c r="F241" s="5" t="s">
        <v>15</v>
      </c>
      <c r="G241" s="5">
        <v>2000</v>
      </c>
      <c r="H241" s="5">
        <v>45000</v>
      </c>
      <c r="I241" s="5" t="s">
        <v>16</v>
      </c>
      <c r="J241" s="5">
        <v>0</v>
      </c>
      <c r="K241" s="5">
        <v>670</v>
      </c>
      <c r="L241" s="5" t="s">
        <v>28</v>
      </c>
      <c r="M241" s="5" t="s">
        <v>80</v>
      </c>
      <c r="N241" s="5" t="s">
        <v>25</v>
      </c>
      <c r="O241" s="13">
        <v>13</v>
      </c>
      <c r="P241" s="5" t="e">
        <f t="shared" si="8"/>
        <v>#DIV/0!</v>
      </c>
      <c r="Q241" t="b">
        <f t="shared" si="9"/>
        <v>1</v>
      </c>
    </row>
    <row r="242" spans="1:17" x14ac:dyDescent="0.3">
      <c r="A242" s="13">
        <f t="shared" si="10"/>
        <v>241</v>
      </c>
      <c r="B242" s="6" t="s">
        <v>295</v>
      </c>
      <c r="C242" s="6" t="s">
        <v>209</v>
      </c>
      <c r="D242" s="5">
        <v>38</v>
      </c>
      <c r="E242" s="5" t="s">
        <v>14</v>
      </c>
      <c r="F242" s="5" t="s">
        <v>22</v>
      </c>
      <c r="G242" s="5">
        <v>6000</v>
      </c>
      <c r="H242" s="5">
        <v>71000</v>
      </c>
      <c r="I242" s="5" t="s">
        <v>23</v>
      </c>
      <c r="J242" s="5">
        <v>12000</v>
      </c>
      <c r="K242" s="5">
        <v>720</v>
      </c>
      <c r="L242" s="5" t="s">
        <v>31</v>
      </c>
      <c r="M242" s="5" t="s">
        <v>80</v>
      </c>
      <c r="N242" s="5" t="s">
        <v>18</v>
      </c>
      <c r="O242" s="13">
        <v>4</v>
      </c>
      <c r="P242" s="5">
        <f t="shared" si="8"/>
        <v>1</v>
      </c>
      <c r="Q242" t="b">
        <f t="shared" si="9"/>
        <v>0</v>
      </c>
    </row>
    <row r="243" spans="1:17" x14ac:dyDescent="0.3">
      <c r="A243" s="13">
        <f t="shared" si="10"/>
        <v>242</v>
      </c>
      <c r="B243" s="6" t="s">
        <v>169</v>
      </c>
      <c r="C243" s="6" t="s">
        <v>63</v>
      </c>
      <c r="D243" s="5">
        <v>34</v>
      </c>
      <c r="E243" s="5" t="s">
        <v>14</v>
      </c>
      <c r="F243" s="5" t="s">
        <v>15</v>
      </c>
      <c r="G243" s="5">
        <v>2500</v>
      </c>
      <c r="H243" s="5">
        <v>55000</v>
      </c>
      <c r="I243" s="5" t="s">
        <v>16</v>
      </c>
      <c r="J243" s="5">
        <v>0</v>
      </c>
      <c r="K243" s="5">
        <v>720</v>
      </c>
      <c r="L243" s="5" t="s">
        <v>17</v>
      </c>
      <c r="M243" s="5" t="s">
        <v>80</v>
      </c>
      <c r="N243" s="5" t="s">
        <v>18</v>
      </c>
      <c r="O243" s="13">
        <v>15</v>
      </c>
      <c r="P243" s="5" t="e">
        <f t="shared" si="8"/>
        <v>#DIV/0!</v>
      </c>
      <c r="Q243" t="b">
        <f t="shared" si="9"/>
        <v>1</v>
      </c>
    </row>
    <row r="244" spans="1:17" x14ac:dyDescent="0.3">
      <c r="A244" s="13">
        <f t="shared" si="10"/>
        <v>243</v>
      </c>
      <c r="B244" s="6" t="s">
        <v>126</v>
      </c>
      <c r="C244" s="6" t="s">
        <v>166</v>
      </c>
      <c r="D244" s="5">
        <v>29</v>
      </c>
      <c r="E244" s="5" t="s">
        <v>21</v>
      </c>
      <c r="F244" s="5" t="s">
        <v>22</v>
      </c>
      <c r="G244" s="5">
        <v>8000</v>
      </c>
      <c r="H244" s="5">
        <v>62000</v>
      </c>
      <c r="I244" s="5" t="s">
        <v>23</v>
      </c>
      <c r="J244" s="5">
        <v>15000</v>
      </c>
      <c r="K244" s="5">
        <v>680</v>
      </c>
      <c r="L244" s="5" t="s">
        <v>24</v>
      </c>
      <c r="M244" s="5" t="s">
        <v>81</v>
      </c>
      <c r="N244" s="5" t="s">
        <v>25</v>
      </c>
      <c r="O244" s="13">
        <v>4</v>
      </c>
      <c r="P244" s="5">
        <f t="shared" si="8"/>
        <v>1</v>
      </c>
      <c r="Q244" t="b">
        <f t="shared" si="9"/>
        <v>0</v>
      </c>
    </row>
    <row r="245" spans="1:17" x14ac:dyDescent="0.3">
      <c r="A245" s="13">
        <f t="shared" si="10"/>
        <v>244</v>
      </c>
      <c r="B245" s="6" t="s">
        <v>216</v>
      </c>
      <c r="C245" s="6" t="s">
        <v>263</v>
      </c>
      <c r="D245" s="5">
        <v>45</v>
      </c>
      <c r="E245" s="5" t="s">
        <v>21</v>
      </c>
      <c r="F245" s="5" t="s">
        <v>15</v>
      </c>
      <c r="G245" s="5">
        <v>12000</v>
      </c>
      <c r="H245" s="5">
        <v>75000</v>
      </c>
      <c r="I245" s="5" t="s">
        <v>16</v>
      </c>
      <c r="J245" s="5">
        <v>0</v>
      </c>
      <c r="K245" s="5">
        <v>750</v>
      </c>
      <c r="L245" s="5" t="s">
        <v>28</v>
      </c>
      <c r="M245" s="5" t="s">
        <v>82</v>
      </c>
      <c r="N245" s="5" t="s">
        <v>18</v>
      </c>
      <c r="O245" s="13">
        <v>15</v>
      </c>
      <c r="P245" s="5" t="e">
        <f t="shared" si="8"/>
        <v>#DIV/0!</v>
      </c>
      <c r="Q245" t="b">
        <f t="shared" si="9"/>
        <v>1</v>
      </c>
    </row>
    <row r="246" spans="1:17" x14ac:dyDescent="0.3">
      <c r="A246" s="13">
        <f t="shared" si="10"/>
        <v>245</v>
      </c>
      <c r="B246" s="6" t="s">
        <v>183</v>
      </c>
      <c r="C246" s="6" t="s">
        <v>191</v>
      </c>
      <c r="D246" s="5">
        <v>52</v>
      </c>
      <c r="E246" s="5" t="s">
        <v>14</v>
      </c>
      <c r="F246" s="5" t="s">
        <v>22</v>
      </c>
      <c r="G246" s="5">
        <v>3000</v>
      </c>
      <c r="H246" s="5">
        <v>48000</v>
      </c>
      <c r="I246" s="5" t="s">
        <v>23</v>
      </c>
      <c r="J246" s="5">
        <v>5000</v>
      </c>
      <c r="K246" s="5">
        <v>690</v>
      </c>
      <c r="L246" s="5" t="s">
        <v>31</v>
      </c>
      <c r="M246" s="5" t="s">
        <v>80</v>
      </c>
      <c r="N246" s="5" t="s">
        <v>18</v>
      </c>
      <c r="O246" s="13">
        <v>14</v>
      </c>
      <c r="P246" s="5">
        <f t="shared" si="8"/>
        <v>1</v>
      </c>
      <c r="Q246" t="b">
        <f t="shared" si="9"/>
        <v>0</v>
      </c>
    </row>
    <row r="247" spans="1:17" x14ac:dyDescent="0.3">
      <c r="A247" s="13">
        <f t="shared" si="10"/>
        <v>246</v>
      </c>
      <c r="B247" s="6" t="s">
        <v>227</v>
      </c>
      <c r="C247" s="6" t="s">
        <v>51</v>
      </c>
      <c r="D247" s="5">
        <v>37</v>
      </c>
      <c r="E247" s="5" t="s">
        <v>21</v>
      </c>
      <c r="F247" s="5" t="s">
        <v>15</v>
      </c>
      <c r="G247" s="5">
        <v>5000</v>
      </c>
      <c r="H247" s="5">
        <v>58000</v>
      </c>
      <c r="I247" s="5" t="s">
        <v>16</v>
      </c>
      <c r="J247" s="5">
        <v>0</v>
      </c>
      <c r="K247" s="5">
        <v>710</v>
      </c>
      <c r="L247" s="5" t="s">
        <v>17</v>
      </c>
      <c r="M247" s="5" t="s">
        <v>80</v>
      </c>
      <c r="N247" s="5" t="s">
        <v>25</v>
      </c>
      <c r="O247" s="13">
        <v>10</v>
      </c>
      <c r="P247" s="5" t="e">
        <f t="shared" si="8"/>
        <v>#DIV/0!</v>
      </c>
      <c r="Q247" t="b">
        <f t="shared" si="9"/>
        <v>1</v>
      </c>
    </row>
    <row r="248" spans="1:17" x14ac:dyDescent="0.3">
      <c r="A248" s="13">
        <f t="shared" si="10"/>
        <v>247</v>
      </c>
      <c r="B248" s="6" t="s">
        <v>108</v>
      </c>
      <c r="C248" s="6" t="s">
        <v>217</v>
      </c>
      <c r="D248" s="5">
        <v>30</v>
      </c>
      <c r="E248" s="5" t="s">
        <v>14</v>
      </c>
      <c r="F248" s="5" t="s">
        <v>22</v>
      </c>
      <c r="G248" s="5">
        <v>6000</v>
      </c>
      <c r="H248" s="5">
        <v>70000</v>
      </c>
      <c r="I248" s="5" t="s">
        <v>23</v>
      </c>
      <c r="J248" s="5">
        <v>20000</v>
      </c>
      <c r="K248" s="5">
        <v>700</v>
      </c>
      <c r="L248" s="5" t="s">
        <v>24</v>
      </c>
      <c r="M248" s="5" t="s">
        <v>80</v>
      </c>
      <c r="N248" s="5" t="s">
        <v>18</v>
      </c>
      <c r="O248" s="13">
        <v>14</v>
      </c>
      <c r="P248" s="5">
        <f t="shared" si="8"/>
        <v>1</v>
      </c>
      <c r="Q248" t="b">
        <f t="shared" si="9"/>
        <v>0</v>
      </c>
    </row>
    <row r="249" spans="1:17" x14ac:dyDescent="0.3">
      <c r="A249" s="13">
        <f t="shared" si="10"/>
        <v>248</v>
      </c>
      <c r="B249" s="6" t="s">
        <v>139</v>
      </c>
      <c r="C249" s="6" t="s">
        <v>191</v>
      </c>
      <c r="D249" s="5">
        <v>40</v>
      </c>
      <c r="E249" s="5" t="s">
        <v>21</v>
      </c>
      <c r="F249" s="5" t="s">
        <v>15</v>
      </c>
      <c r="G249" s="5">
        <v>15000</v>
      </c>
      <c r="H249" s="5">
        <v>82000</v>
      </c>
      <c r="I249" s="5" t="s">
        <v>16</v>
      </c>
      <c r="J249" s="5">
        <v>0</v>
      </c>
      <c r="K249" s="5">
        <v>730</v>
      </c>
      <c r="L249" s="5" t="s">
        <v>28</v>
      </c>
      <c r="M249" s="5" t="s">
        <v>80</v>
      </c>
      <c r="N249" s="5" t="s">
        <v>25</v>
      </c>
      <c r="O249" s="13">
        <v>15</v>
      </c>
      <c r="P249" s="5" t="e">
        <f t="shared" si="8"/>
        <v>#DIV/0!</v>
      </c>
      <c r="Q249" t="b">
        <f t="shared" si="9"/>
        <v>1</v>
      </c>
    </row>
    <row r="250" spans="1:17" x14ac:dyDescent="0.3">
      <c r="A250" s="13">
        <f t="shared" si="10"/>
        <v>249</v>
      </c>
      <c r="B250" s="6" t="s">
        <v>32</v>
      </c>
      <c r="C250" s="6" t="s">
        <v>67</v>
      </c>
      <c r="D250" s="5">
        <v>25</v>
      </c>
      <c r="E250" s="5" t="s">
        <v>14</v>
      </c>
      <c r="F250" s="5" t="s">
        <v>22</v>
      </c>
      <c r="G250" s="5">
        <v>2000</v>
      </c>
      <c r="H250" s="5">
        <v>43000</v>
      </c>
      <c r="I250" s="5" t="s">
        <v>16</v>
      </c>
      <c r="J250" s="5">
        <v>0</v>
      </c>
      <c r="K250" s="5">
        <v>670</v>
      </c>
      <c r="L250" s="5" t="s">
        <v>31</v>
      </c>
      <c r="M250" s="5" t="s">
        <v>81</v>
      </c>
      <c r="N250" s="5" t="s">
        <v>18</v>
      </c>
      <c r="O250" s="13">
        <v>13</v>
      </c>
      <c r="P250" s="5" t="e">
        <f t="shared" si="8"/>
        <v>#DIV/0!</v>
      </c>
      <c r="Q250" t="b">
        <f t="shared" si="9"/>
        <v>1</v>
      </c>
    </row>
    <row r="251" spans="1:17" x14ac:dyDescent="0.3">
      <c r="A251" s="13">
        <f t="shared" si="10"/>
        <v>250</v>
      </c>
      <c r="B251" s="6" t="s">
        <v>128</v>
      </c>
      <c r="C251" s="6" t="s">
        <v>150</v>
      </c>
      <c r="D251" s="5">
        <v>31</v>
      </c>
      <c r="E251" s="5" t="s">
        <v>21</v>
      </c>
      <c r="F251" s="5" t="s">
        <v>15</v>
      </c>
      <c r="G251" s="5">
        <v>7000</v>
      </c>
      <c r="H251" s="5">
        <v>55000</v>
      </c>
      <c r="I251" s="5" t="s">
        <v>23</v>
      </c>
      <c r="J251" s="5">
        <v>10000</v>
      </c>
      <c r="K251" s="5">
        <v>720</v>
      </c>
      <c r="L251" s="5" t="s">
        <v>17</v>
      </c>
      <c r="M251" s="5" t="s">
        <v>81</v>
      </c>
      <c r="N251" s="5" t="s">
        <v>18</v>
      </c>
      <c r="O251" s="13">
        <v>7</v>
      </c>
      <c r="P251" s="5">
        <f t="shared" si="8"/>
        <v>1</v>
      </c>
      <c r="Q251" t="b">
        <f t="shared" si="9"/>
        <v>0</v>
      </c>
    </row>
    <row r="252" spans="1:17" x14ac:dyDescent="0.3">
      <c r="A252" s="13">
        <f t="shared" si="10"/>
        <v>251</v>
      </c>
      <c r="B252" s="6" t="s">
        <v>296</v>
      </c>
      <c r="C252" s="6" t="s">
        <v>180</v>
      </c>
      <c r="D252" s="5">
        <v>44</v>
      </c>
      <c r="E252" s="5" t="s">
        <v>14</v>
      </c>
      <c r="F252" s="5" t="s">
        <v>22</v>
      </c>
      <c r="G252" s="5">
        <v>11000</v>
      </c>
      <c r="H252" s="5">
        <v>65000</v>
      </c>
      <c r="I252" s="5" t="s">
        <v>16</v>
      </c>
      <c r="J252" s="5">
        <v>0</v>
      </c>
      <c r="K252" s="5">
        <v>740</v>
      </c>
      <c r="L252" s="5" t="s">
        <v>24</v>
      </c>
      <c r="M252" s="5" t="s">
        <v>82</v>
      </c>
      <c r="N252" s="5" t="s">
        <v>25</v>
      </c>
      <c r="O252" s="13">
        <v>5</v>
      </c>
      <c r="P252" s="5" t="e">
        <f t="shared" si="8"/>
        <v>#DIV/0!</v>
      </c>
      <c r="Q252" t="b">
        <f t="shared" si="9"/>
        <v>1</v>
      </c>
    </row>
    <row r="253" spans="1:17" x14ac:dyDescent="0.3">
      <c r="A253" s="13">
        <f t="shared" si="10"/>
        <v>252</v>
      </c>
      <c r="B253" s="6" t="s">
        <v>297</v>
      </c>
      <c r="C253" s="6" t="s">
        <v>228</v>
      </c>
      <c r="D253" s="5">
        <v>28</v>
      </c>
      <c r="E253" s="5" t="s">
        <v>21</v>
      </c>
      <c r="F253" s="5" t="s">
        <v>15</v>
      </c>
      <c r="G253" s="5">
        <v>4500</v>
      </c>
      <c r="H253" s="5">
        <v>47000</v>
      </c>
      <c r="I253" s="5" t="s">
        <v>16</v>
      </c>
      <c r="J253" s="5">
        <v>0</v>
      </c>
      <c r="K253" s="5">
        <v>690</v>
      </c>
      <c r="L253" s="5" t="s">
        <v>28</v>
      </c>
      <c r="M253" s="5" t="s">
        <v>80</v>
      </c>
      <c r="N253" s="5" t="s">
        <v>18</v>
      </c>
      <c r="O253" s="13">
        <v>3</v>
      </c>
      <c r="P253" s="5" t="e">
        <f t="shared" si="8"/>
        <v>#DIV/0!</v>
      </c>
      <c r="Q253" t="b">
        <f t="shared" si="9"/>
        <v>1</v>
      </c>
    </row>
    <row r="254" spans="1:17" x14ac:dyDescent="0.3">
      <c r="A254" s="13">
        <f t="shared" si="10"/>
        <v>253</v>
      </c>
      <c r="B254" s="6" t="s">
        <v>201</v>
      </c>
      <c r="C254" s="6" t="s">
        <v>228</v>
      </c>
      <c r="D254" s="5">
        <v>39</v>
      </c>
      <c r="E254" s="5" t="s">
        <v>14</v>
      </c>
      <c r="F254" s="5" t="s">
        <v>22</v>
      </c>
      <c r="G254" s="5">
        <v>10000</v>
      </c>
      <c r="H254" s="5">
        <v>72000</v>
      </c>
      <c r="I254" s="5" t="s">
        <v>23</v>
      </c>
      <c r="J254" s="5">
        <v>12000</v>
      </c>
      <c r="K254" s="5">
        <v>700</v>
      </c>
      <c r="L254" s="5" t="s">
        <v>31</v>
      </c>
      <c r="M254" s="5" t="s">
        <v>82</v>
      </c>
      <c r="N254" s="5" t="s">
        <v>18</v>
      </c>
      <c r="O254" s="13">
        <v>8</v>
      </c>
      <c r="P254" s="5">
        <f t="shared" si="8"/>
        <v>1</v>
      </c>
      <c r="Q254" t="b">
        <f t="shared" si="9"/>
        <v>0</v>
      </c>
    </row>
    <row r="255" spans="1:17" x14ac:dyDescent="0.3">
      <c r="A255" s="13">
        <f t="shared" si="10"/>
        <v>254</v>
      </c>
      <c r="B255" s="6" t="s">
        <v>147</v>
      </c>
      <c r="C255" s="6" t="s">
        <v>223</v>
      </c>
      <c r="D255" s="5">
        <v>26</v>
      </c>
      <c r="E255" s="5" t="s">
        <v>21</v>
      </c>
      <c r="F255" s="5" t="s">
        <v>15</v>
      </c>
      <c r="G255" s="5">
        <v>3500</v>
      </c>
      <c r="H255" s="5">
        <v>53000</v>
      </c>
      <c r="I255" s="5" t="s">
        <v>16</v>
      </c>
      <c r="J255" s="5">
        <v>0</v>
      </c>
      <c r="K255" s="5">
        <v>680</v>
      </c>
      <c r="L255" s="5" t="s">
        <v>17</v>
      </c>
      <c r="M255" s="5" t="s">
        <v>81</v>
      </c>
      <c r="N255" s="5" t="s">
        <v>25</v>
      </c>
      <c r="O255" s="13">
        <v>4</v>
      </c>
      <c r="P255" s="5" t="e">
        <f t="shared" si="8"/>
        <v>#DIV/0!</v>
      </c>
      <c r="Q255" t="b">
        <f t="shared" si="9"/>
        <v>1</v>
      </c>
    </row>
    <row r="256" spans="1:17" x14ac:dyDescent="0.3">
      <c r="A256" s="13">
        <f t="shared" si="10"/>
        <v>255</v>
      </c>
      <c r="B256" s="6" t="s">
        <v>298</v>
      </c>
      <c r="C256" s="6" t="s">
        <v>152</v>
      </c>
      <c r="D256" s="5">
        <v>33</v>
      </c>
      <c r="E256" s="5" t="s">
        <v>14</v>
      </c>
      <c r="F256" s="5" t="s">
        <v>22</v>
      </c>
      <c r="G256" s="5">
        <v>8000</v>
      </c>
      <c r="H256" s="5">
        <v>60000</v>
      </c>
      <c r="I256" s="5" t="s">
        <v>23</v>
      </c>
      <c r="J256" s="5">
        <v>8000</v>
      </c>
      <c r="K256" s="5">
        <v>710</v>
      </c>
      <c r="L256" s="5" t="s">
        <v>24</v>
      </c>
      <c r="M256" s="5" t="s">
        <v>80</v>
      </c>
      <c r="N256" s="5" t="s">
        <v>18</v>
      </c>
      <c r="O256" s="13">
        <v>3</v>
      </c>
      <c r="P256" s="5">
        <f t="shared" si="8"/>
        <v>1</v>
      </c>
      <c r="Q256" t="b">
        <f t="shared" si="9"/>
        <v>0</v>
      </c>
    </row>
    <row r="257" spans="1:17" x14ac:dyDescent="0.3">
      <c r="A257" s="13">
        <f t="shared" si="10"/>
        <v>256</v>
      </c>
      <c r="B257" s="6" t="s">
        <v>131</v>
      </c>
      <c r="C257" s="6" t="s">
        <v>27</v>
      </c>
      <c r="D257" s="5">
        <v>46</v>
      </c>
      <c r="E257" s="5" t="s">
        <v>21</v>
      </c>
      <c r="F257" s="5" t="s">
        <v>15</v>
      </c>
      <c r="G257" s="5">
        <v>13000</v>
      </c>
      <c r="H257" s="5">
        <v>85000</v>
      </c>
      <c r="I257" s="5" t="s">
        <v>16</v>
      </c>
      <c r="J257" s="5">
        <v>0</v>
      </c>
      <c r="K257" s="5">
        <v>740</v>
      </c>
      <c r="L257" s="5" t="s">
        <v>28</v>
      </c>
      <c r="M257" s="5" t="s">
        <v>82</v>
      </c>
      <c r="N257" s="5" t="s">
        <v>25</v>
      </c>
      <c r="O257" s="13">
        <v>7</v>
      </c>
      <c r="P257" s="5" t="e">
        <f t="shared" si="8"/>
        <v>#DIV/0!</v>
      </c>
      <c r="Q257" t="b">
        <f t="shared" si="9"/>
        <v>1</v>
      </c>
    </row>
    <row r="258" spans="1:17" x14ac:dyDescent="0.3">
      <c r="A258" s="13">
        <f t="shared" si="10"/>
        <v>257</v>
      </c>
      <c r="B258" s="6" t="s">
        <v>102</v>
      </c>
      <c r="C258" s="6" t="s">
        <v>224</v>
      </c>
      <c r="D258" s="5">
        <v>52</v>
      </c>
      <c r="E258" s="5" t="s">
        <v>14</v>
      </c>
      <c r="F258" s="5" t="s">
        <v>22</v>
      </c>
      <c r="G258" s="5">
        <v>4000</v>
      </c>
      <c r="H258" s="5">
        <v>49000</v>
      </c>
      <c r="I258" s="5" t="s">
        <v>23</v>
      </c>
      <c r="J258" s="5">
        <v>7000</v>
      </c>
      <c r="K258" s="5">
        <v>690</v>
      </c>
      <c r="L258" s="5" t="s">
        <v>31</v>
      </c>
      <c r="M258" s="5" t="s">
        <v>80</v>
      </c>
      <c r="N258" s="5" t="s">
        <v>18</v>
      </c>
      <c r="O258" s="13">
        <v>12</v>
      </c>
      <c r="P258" s="5">
        <f t="shared" si="8"/>
        <v>1</v>
      </c>
      <c r="Q258" t="b">
        <f t="shared" si="9"/>
        <v>0</v>
      </c>
    </row>
    <row r="259" spans="1:17" x14ac:dyDescent="0.3">
      <c r="A259" s="13">
        <f t="shared" si="10"/>
        <v>258</v>
      </c>
      <c r="B259" s="6" t="s">
        <v>203</v>
      </c>
      <c r="C259" s="6" t="s">
        <v>182</v>
      </c>
      <c r="D259" s="5">
        <v>24</v>
      </c>
      <c r="E259" s="5" t="s">
        <v>14</v>
      </c>
      <c r="F259" s="5" t="s">
        <v>15</v>
      </c>
      <c r="G259" s="5">
        <v>2200</v>
      </c>
      <c r="H259" s="5">
        <v>45000</v>
      </c>
      <c r="I259" s="5" t="s">
        <v>16</v>
      </c>
      <c r="J259" s="5">
        <v>0</v>
      </c>
      <c r="K259" s="5">
        <v>670</v>
      </c>
      <c r="L259" s="5" t="s">
        <v>17</v>
      </c>
      <c r="M259" s="5" t="s">
        <v>81</v>
      </c>
      <c r="N259" s="5" t="s">
        <v>25</v>
      </c>
      <c r="O259" s="13">
        <v>11</v>
      </c>
      <c r="P259" s="5" t="e">
        <f t="shared" si="8"/>
        <v>#DIV/0!</v>
      </c>
      <c r="Q259" t="b">
        <f t="shared" si="9"/>
        <v>1</v>
      </c>
    </row>
    <row r="260" spans="1:17" x14ac:dyDescent="0.3">
      <c r="A260" s="13">
        <f t="shared" si="10"/>
        <v>259</v>
      </c>
      <c r="B260" s="6" t="s">
        <v>119</v>
      </c>
      <c r="C260" s="6" t="s">
        <v>166</v>
      </c>
      <c r="D260" s="5">
        <v>38</v>
      </c>
      <c r="E260" s="5" t="s">
        <v>14</v>
      </c>
      <c r="F260" s="5" t="s">
        <v>22</v>
      </c>
      <c r="G260" s="5">
        <v>15000</v>
      </c>
      <c r="H260" s="5">
        <v>77000</v>
      </c>
      <c r="I260" s="5" t="s">
        <v>23</v>
      </c>
      <c r="J260" s="5">
        <v>15000</v>
      </c>
      <c r="K260" s="5">
        <v>720</v>
      </c>
      <c r="L260" s="5" t="s">
        <v>24</v>
      </c>
      <c r="M260" s="5" t="s">
        <v>82</v>
      </c>
      <c r="N260" s="5" t="s">
        <v>18</v>
      </c>
      <c r="O260" s="13">
        <v>3</v>
      </c>
      <c r="P260" s="5">
        <f t="shared" ref="P260:P323" si="11">J260/J260</f>
        <v>1</v>
      </c>
      <c r="Q260" t="b">
        <f t="shared" ref="Q260:Q323" si="12">+ISERROR(P260)</f>
        <v>0</v>
      </c>
    </row>
    <row r="261" spans="1:17" x14ac:dyDescent="0.3">
      <c r="A261" s="13">
        <f t="shared" si="10"/>
        <v>260</v>
      </c>
      <c r="B261" s="6" t="s">
        <v>123</v>
      </c>
      <c r="C261" s="6" t="s">
        <v>41</v>
      </c>
      <c r="D261" s="5">
        <v>27</v>
      </c>
      <c r="E261" s="5" t="s">
        <v>21</v>
      </c>
      <c r="F261" s="5" t="s">
        <v>15</v>
      </c>
      <c r="G261" s="5">
        <v>4000</v>
      </c>
      <c r="H261" s="5">
        <v>50000</v>
      </c>
      <c r="I261" s="5" t="s">
        <v>16</v>
      </c>
      <c r="J261" s="5">
        <v>0</v>
      </c>
      <c r="K261" s="5">
        <v>680</v>
      </c>
      <c r="L261" s="5" t="s">
        <v>28</v>
      </c>
      <c r="M261" s="5" t="s">
        <v>80</v>
      </c>
      <c r="N261" s="5" t="s">
        <v>25</v>
      </c>
      <c r="O261" s="13">
        <v>5</v>
      </c>
      <c r="P261" s="5" t="e">
        <f t="shared" si="11"/>
        <v>#DIV/0!</v>
      </c>
      <c r="Q261" t="b">
        <f t="shared" si="12"/>
        <v>1</v>
      </c>
    </row>
    <row r="262" spans="1:17" x14ac:dyDescent="0.3">
      <c r="A262" s="13">
        <f t="shared" si="10"/>
        <v>261</v>
      </c>
      <c r="B262" s="6" t="s">
        <v>36</v>
      </c>
      <c r="C262" s="6" t="s">
        <v>299</v>
      </c>
      <c r="D262" s="5">
        <v>41</v>
      </c>
      <c r="E262" s="5" t="s">
        <v>14</v>
      </c>
      <c r="F262" s="5" t="s">
        <v>22</v>
      </c>
      <c r="G262" s="5">
        <v>9000</v>
      </c>
      <c r="H262" s="5">
        <v>69000</v>
      </c>
      <c r="I262" s="5" t="s">
        <v>23</v>
      </c>
      <c r="J262" s="5">
        <v>12000</v>
      </c>
      <c r="K262" s="5">
        <v>700</v>
      </c>
      <c r="L262" s="5" t="s">
        <v>31</v>
      </c>
      <c r="M262" s="5" t="s">
        <v>82</v>
      </c>
      <c r="N262" s="5" t="s">
        <v>18</v>
      </c>
      <c r="O262" s="13">
        <v>3</v>
      </c>
      <c r="P262" s="5">
        <f t="shared" si="11"/>
        <v>1</v>
      </c>
      <c r="Q262" t="b">
        <f t="shared" si="12"/>
        <v>0</v>
      </c>
    </row>
    <row r="263" spans="1:17" x14ac:dyDescent="0.3">
      <c r="A263" s="13">
        <f t="shared" si="10"/>
        <v>262</v>
      </c>
      <c r="B263" s="6" t="s">
        <v>274</v>
      </c>
      <c r="C263" s="6" t="s">
        <v>213</v>
      </c>
      <c r="D263" s="5">
        <v>32</v>
      </c>
      <c r="E263" s="5" t="s">
        <v>21</v>
      </c>
      <c r="F263" s="5" t="s">
        <v>15</v>
      </c>
      <c r="G263" s="5">
        <v>5500</v>
      </c>
      <c r="H263" s="5">
        <v>54000</v>
      </c>
      <c r="I263" s="5" t="s">
        <v>16</v>
      </c>
      <c r="J263" s="5">
        <v>0</v>
      </c>
      <c r="K263" s="5">
        <v>710</v>
      </c>
      <c r="L263" s="5" t="s">
        <v>17</v>
      </c>
      <c r="M263" s="5" t="s">
        <v>80</v>
      </c>
      <c r="N263" s="5" t="s">
        <v>25</v>
      </c>
      <c r="O263" s="13">
        <v>11</v>
      </c>
      <c r="P263" s="5" t="e">
        <f t="shared" si="11"/>
        <v>#DIV/0!</v>
      </c>
      <c r="Q263" t="b">
        <f t="shared" si="12"/>
        <v>1</v>
      </c>
    </row>
    <row r="264" spans="1:17" x14ac:dyDescent="0.3">
      <c r="A264" s="13">
        <f t="shared" si="10"/>
        <v>263</v>
      </c>
      <c r="B264" s="6" t="s">
        <v>187</v>
      </c>
      <c r="C264" s="6" t="s">
        <v>63</v>
      </c>
      <c r="D264" s="5">
        <v>47</v>
      </c>
      <c r="E264" s="5" t="s">
        <v>14</v>
      </c>
      <c r="F264" s="5" t="s">
        <v>22</v>
      </c>
      <c r="G264" s="5">
        <v>7000</v>
      </c>
      <c r="H264" s="5">
        <v>74000</v>
      </c>
      <c r="I264" s="5" t="s">
        <v>23</v>
      </c>
      <c r="J264" s="5">
        <v>10000</v>
      </c>
      <c r="K264" s="5">
        <v>690</v>
      </c>
      <c r="L264" s="5" t="s">
        <v>24</v>
      </c>
      <c r="M264" s="5" t="s">
        <v>81</v>
      </c>
      <c r="N264" s="5" t="s">
        <v>18</v>
      </c>
      <c r="O264" s="13">
        <v>11</v>
      </c>
      <c r="P264" s="5">
        <f t="shared" si="11"/>
        <v>1</v>
      </c>
      <c r="Q264" t="b">
        <f t="shared" si="12"/>
        <v>0</v>
      </c>
    </row>
    <row r="265" spans="1:17" x14ac:dyDescent="0.3">
      <c r="A265" s="13">
        <f t="shared" si="10"/>
        <v>264</v>
      </c>
      <c r="B265" s="6" t="s">
        <v>300</v>
      </c>
      <c r="C265" s="6" t="s">
        <v>152</v>
      </c>
      <c r="D265" s="5">
        <v>35</v>
      </c>
      <c r="E265" s="5" t="s">
        <v>21</v>
      </c>
      <c r="F265" s="5" t="s">
        <v>15</v>
      </c>
      <c r="G265" s="5">
        <v>6000</v>
      </c>
      <c r="H265" s="5">
        <v>68000</v>
      </c>
      <c r="I265" s="5" t="s">
        <v>16</v>
      </c>
      <c r="J265" s="5">
        <v>0</v>
      </c>
      <c r="K265" s="5">
        <v>720</v>
      </c>
      <c r="L265" s="5" t="s">
        <v>28</v>
      </c>
      <c r="M265" s="5" t="s">
        <v>81</v>
      </c>
      <c r="N265" s="5" t="s">
        <v>25</v>
      </c>
      <c r="O265" s="13">
        <v>6</v>
      </c>
      <c r="P265" s="5" t="e">
        <f t="shared" si="11"/>
        <v>#DIV/0!</v>
      </c>
      <c r="Q265" t="b">
        <f t="shared" si="12"/>
        <v>1</v>
      </c>
    </row>
    <row r="266" spans="1:17" x14ac:dyDescent="0.3">
      <c r="A266" s="13">
        <f t="shared" si="10"/>
        <v>265</v>
      </c>
      <c r="B266" s="6" t="s">
        <v>301</v>
      </c>
      <c r="C266" s="6" t="s">
        <v>178</v>
      </c>
      <c r="D266" s="5">
        <v>29</v>
      </c>
      <c r="E266" s="5" t="s">
        <v>14</v>
      </c>
      <c r="F266" s="5" t="s">
        <v>22</v>
      </c>
      <c r="G266" s="5">
        <v>2500</v>
      </c>
      <c r="H266" s="5">
        <v>45000</v>
      </c>
      <c r="I266" s="5" t="s">
        <v>23</v>
      </c>
      <c r="J266" s="5">
        <v>5000</v>
      </c>
      <c r="K266" s="5">
        <v>670</v>
      </c>
      <c r="L266" s="5" t="s">
        <v>31</v>
      </c>
      <c r="M266" s="5" t="s">
        <v>81</v>
      </c>
      <c r="N266" s="5" t="s">
        <v>18</v>
      </c>
      <c r="O266" s="13">
        <v>6</v>
      </c>
      <c r="P266" s="5">
        <f t="shared" si="11"/>
        <v>1</v>
      </c>
      <c r="Q266" t="b">
        <f t="shared" si="12"/>
        <v>0</v>
      </c>
    </row>
    <row r="267" spans="1:17" x14ac:dyDescent="0.3">
      <c r="A267" s="13">
        <f t="shared" si="10"/>
        <v>266</v>
      </c>
      <c r="B267" s="6" t="s">
        <v>38</v>
      </c>
      <c r="C267" s="6" t="s">
        <v>20</v>
      </c>
      <c r="D267" s="5">
        <v>42</v>
      </c>
      <c r="E267" s="5" t="s">
        <v>21</v>
      </c>
      <c r="F267" s="5" t="s">
        <v>15</v>
      </c>
      <c r="G267" s="5">
        <v>11000</v>
      </c>
      <c r="H267" s="5">
        <v>80000</v>
      </c>
      <c r="I267" s="5" t="s">
        <v>16</v>
      </c>
      <c r="J267" s="5">
        <v>0</v>
      </c>
      <c r="K267" s="5">
        <v>740</v>
      </c>
      <c r="L267" s="5" t="s">
        <v>17</v>
      </c>
      <c r="M267" s="5" t="s">
        <v>82</v>
      </c>
      <c r="N267" s="5" t="s">
        <v>25</v>
      </c>
      <c r="O267" s="13">
        <v>5</v>
      </c>
      <c r="P267" s="5" t="e">
        <f t="shared" si="11"/>
        <v>#DIV/0!</v>
      </c>
      <c r="Q267" t="b">
        <f t="shared" si="12"/>
        <v>1</v>
      </c>
    </row>
    <row r="268" spans="1:17" x14ac:dyDescent="0.3">
      <c r="A268" s="13">
        <f t="shared" si="10"/>
        <v>267</v>
      </c>
      <c r="B268" s="6" t="s">
        <v>101</v>
      </c>
      <c r="C268" s="6" t="s">
        <v>27</v>
      </c>
      <c r="D268" s="5">
        <v>50</v>
      </c>
      <c r="E268" s="5" t="s">
        <v>14</v>
      </c>
      <c r="F268" s="5" t="s">
        <v>22</v>
      </c>
      <c r="G268" s="5">
        <v>3000</v>
      </c>
      <c r="H268" s="5">
        <v>47000</v>
      </c>
      <c r="I268" s="5" t="s">
        <v>23</v>
      </c>
      <c r="J268" s="5">
        <v>8000</v>
      </c>
      <c r="K268" s="5">
        <v>680</v>
      </c>
      <c r="L268" s="5" t="s">
        <v>24</v>
      </c>
      <c r="M268" s="5" t="s">
        <v>82</v>
      </c>
      <c r="N268" s="5" t="s">
        <v>18</v>
      </c>
      <c r="O268" s="13">
        <v>4</v>
      </c>
      <c r="P268" s="5">
        <f t="shared" si="11"/>
        <v>1</v>
      </c>
      <c r="Q268" t="b">
        <f t="shared" si="12"/>
        <v>0</v>
      </c>
    </row>
    <row r="269" spans="1:17" x14ac:dyDescent="0.3">
      <c r="A269" s="13">
        <f t="shared" si="10"/>
        <v>268</v>
      </c>
      <c r="B269" s="6" t="s">
        <v>12</v>
      </c>
      <c r="C269" s="6" t="s">
        <v>30</v>
      </c>
      <c r="D269" s="5">
        <v>28</v>
      </c>
      <c r="E269" s="5" t="s">
        <v>21</v>
      </c>
      <c r="F269" s="5" t="s">
        <v>15</v>
      </c>
      <c r="G269" s="5">
        <v>4000</v>
      </c>
      <c r="H269" s="5">
        <v>53000</v>
      </c>
      <c r="I269" s="5" t="s">
        <v>16</v>
      </c>
      <c r="J269" s="5">
        <v>0</v>
      </c>
      <c r="K269" s="5">
        <v>690</v>
      </c>
      <c r="L269" s="5" t="s">
        <v>28</v>
      </c>
      <c r="M269" s="5" t="s">
        <v>80</v>
      </c>
      <c r="N269" s="5" t="s">
        <v>25</v>
      </c>
      <c r="O269" s="13">
        <v>6</v>
      </c>
      <c r="P269" s="5" t="e">
        <f t="shared" si="11"/>
        <v>#DIV/0!</v>
      </c>
      <c r="Q269" t="b">
        <f t="shared" si="12"/>
        <v>1</v>
      </c>
    </row>
    <row r="270" spans="1:17" x14ac:dyDescent="0.3">
      <c r="A270" s="13">
        <f t="shared" si="10"/>
        <v>269</v>
      </c>
      <c r="B270" s="6" t="s">
        <v>102</v>
      </c>
      <c r="C270" s="6" t="s">
        <v>103</v>
      </c>
      <c r="D270" s="5">
        <v>36</v>
      </c>
      <c r="E270" s="5" t="s">
        <v>14</v>
      </c>
      <c r="F270" s="5" t="s">
        <v>22</v>
      </c>
      <c r="G270" s="5">
        <v>9000</v>
      </c>
      <c r="H270" s="5">
        <v>71000</v>
      </c>
      <c r="I270" s="5" t="s">
        <v>23</v>
      </c>
      <c r="J270" s="5">
        <v>13000</v>
      </c>
      <c r="K270" s="5">
        <v>700</v>
      </c>
      <c r="L270" s="5" t="s">
        <v>31</v>
      </c>
      <c r="M270" s="5" t="s">
        <v>81</v>
      </c>
      <c r="N270" s="5" t="s">
        <v>18</v>
      </c>
      <c r="O270" s="13">
        <v>5</v>
      </c>
      <c r="P270" s="5">
        <f t="shared" si="11"/>
        <v>1</v>
      </c>
      <c r="Q270" t="b">
        <f t="shared" si="12"/>
        <v>0</v>
      </c>
    </row>
    <row r="271" spans="1:17" x14ac:dyDescent="0.3">
      <c r="A271" s="13">
        <f t="shared" si="10"/>
        <v>270</v>
      </c>
      <c r="B271" s="6" t="s">
        <v>104</v>
      </c>
      <c r="C271" s="6" t="s">
        <v>105</v>
      </c>
      <c r="D271" s="5">
        <v>41</v>
      </c>
      <c r="E271" s="5" t="s">
        <v>21</v>
      </c>
      <c r="F271" s="5" t="s">
        <v>15</v>
      </c>
      <c r="G271" s="5">
        <v>8000</v>
      </c>
      <c r="H271" s="5">
        <v>67000</v>
      </c>
      <c r="I271" s="5" t="s">
        <v>16</v>
      </c>
      <c r="J271" s="5">
        <v>0</v>
      </c>
      <c r="K271" s="5">
        <v>710</v>
      </c>
      <c r="L271" s="5" t="s">
        <v>17</v>
      </c>
      <c r="M271" s="5" t="s">
        <v>82</v>
      </c>
      <c r="N271" s="5" t="s">
        <v>25</v>
      </c>
      <c r="O271" s="13">
        <v>14</v>
      </c>
      <c r="P271" s="5" t="e">
        <f t="shared" si="11"/>
        <v>#DIV/0!</v>
      </c>
      <c r="Q271" t="b">
        <f t="shared" si="12"/>
        <v>1</v>
      </c>
    </row>
    <row r="272" spans="1:17" x14ac:dyDescent="0.3">
      <c r="A272" s="13">
        <f t="shared" si="10"/>
        <v>271</v>
      </c>
      <c r="B272" s="6" t="s">
        <v>106</v>
      </c>
      <c r="C272" s="6" t="s">
        <v>107</v>
      </c>
      <c r="D272" s="5">
        <v>30</v>
      </c>
      <c r="E272" s="5" t="s">
        <v>14</v>
      </c>
      <c r="F272" s="5" t="s">
        <v>22</v>
      </c>
      <c r="G272" s="5">
        <v>5000</v>
      </c>
      <c r="H272" s="5">
        <v>55000</v>
      </c>
      <c r="I272" s="5" t="s">
        <v>23</v>
      </c>
      <c r="J272" s="5">
        <v>7000</v>
      </c>
      <c r="K272" s="5">
        <v>690</v>
      </c>
      <c r="L272" s="5" t="s">
        <v>24</v>
      </c>
      <c r="M272" s="5" t="s">
        <v>82</v>
      </c>
      <c r="N272" s="5" t="s">
        <v>18</v>
      </c>
      <c r="O272" s="13">
        <v>12</v>
      </c>
      <c r="P272" s="5">
        <f t="shared" si="11"/>
        <v>1</v>
      </c>
      <c r="Q272" t="b">
        <f t="shared" si="12"/>
        <v>0</v>
      </c>
    </row>
    <row r="273" spans="1:17" x14ac:dyDescent="0.3">
      <c r="A273" s="13">
        <f t="shared" si="10"/>
        <v>272</v>
      </c>
      <c r="B273" s="6" t="s">
        <v>29</v>
      </c>
      <c r="C273" s="6" t="s">
        <v>33</v>
      </c>
      <c r="D273" s="5">
        <v>29</v>
      </c>
      <c r="E273" s="5" t="s">
        <v>21</v>
      </c>
      <c r="F273" s="5" t="s">
        <v>15</v>
      </c>
      <c r="G273" s="5">
        <v>3000</v>
      </c>
      <c r="H273" s="5">
        <v>48000</v>
      </c>
      <c r="I273" s="5" t="s">
        <v>16</v>
      </c>
      <c r="J273" s="5">
        <v>0</v>
      </c>
      <c r="K273" s="5">
        <v>670</v>
      </c>
      <c r="L273" s="5" t="s">
        <v>28</v>
      </c>
      <c r="M273" s="5" t="s">
        <v>80</v>
      </c>
      <c r="N273" s="5" t="s">
        <v>25</v>
      </c>
      <c r="O273" s="13">
        <v>11</v>
      </c>
      <c r="P273" s="5" t="e">
        <f t="shared" si="11"/>
        <v>#DIV/0!</v>
      </c>
      <c r="Q273" t="b">
        <f t="shared" si="12"/>
        <v>1</v>
      </c>
    </row>
    <row r="274" spans="1:17" x14ac:dyDescent="0.3">
      <c r="A274" s="13">
        <f t="shared" si="10"/>
        <v>273</v>
      </c>
      <c r="B274" s="6" t="s">
        <v>108</v>
      </c>
      <c r="C274" s="6" t="s">
        <v>109</v>
      </c>
      <c r="D274" s="5">
        <v>34</v>
      </c>
      <c r="E274" s="5" t="s">
        <v>14</v>
      </c>
      <c r="F274" s="5" t="s">
        <v>22</v>
      </c>
      <c r="G274" s="5">
        <v>11000</v>
      </c>
      <c r="H274" s="5">
        <v>62000</v>
      </c>
      <c r="I274" s="5" t="s">
        <v>23</v>
      </c>
      <c r="J274" s="5">
        <v>12000</v>
      </c>
      <c r="K274" s="5">
        <v>720</v>
      </c>
      <c r="L274" s="5" t="s">
        <v>31</v>
      </c>
      <c r="M274" s="5" t="s">
        <v>80</v>
      </c>
      <c r="N274" s="5" t="s">
        <v>18</v>
      </c>
      <c r="O274" s="13">
        <v>8</v>
      </c>
      <c r="P274" s="5">
        <f t="shared" si="11"/>
        <v>1</v>
      </c>
      <c r="Q274" t="b">
        <f t="shared" si="12"/>
        <v>0</v>
      </c>
    </row>
    <row r="275" spans="1:17" x14ac:dyDescent="0.3">
      <c r="A275" s="13">
        <f t="shared" si="10"/>
        <v>274</v>
      </c>
      <c r="B275" s="6" t="s">
        <v>34</v>
      </c>
      <c r="C275" s="6" t="s">
        <v>110</v>
      </c>
      <c r="D275" s="5">
        <v>37</v>
      </c>
      <c r="E275" s="5" t="s">
        <v>21</v>
      </c>
      <c r="F275" s="5" t="s">
        <v>15</v>
      </c>
      <c r="G275" s="5">
        <v>5500</v>
      </c>
      <c r="H275" s="5">
        <v>69000</v>
      </c>
      <c r="I275" s="5" t="s">
        <v>16</v>
      </c>
      <c r="J275" s="5">
        <v>0</v>
      </c>
      <c r="K275" s="5">
        <v>710</v>
      </c>
      <c r="L275" s="5" t="s">
        <v>17</v>
      </c>
      <c r="M275" s="5" t="s">
        <v>80</v>
      </c>
      <c r="N275" s="5" t="s">
        <v>25</v>
      </c>
      <c r="O275" s="13">
        <v>4</v>
      </c>
      <c r="P275" s="5" t="e">
        <f t="shared" si="11"/>
        <v>#DIV/0!</v>
      </c>
      <c r="Q275" t="b">
        <f t="shared" si="12"/>
        <v>1</v>
      </c>
    </row>
    <row r="276" spans="1:17" x14ac:dyDescent="0.3">
      <c r="A276" s="13">
        <f t="shared" si="10"/>
        <v>275</v>
      </c>
      <c r="B276" s="6" t="s">
        <v>111</v>
      </c>
      <c r="C276" s="6" t="s">
        <v>39</v>
      </c>
      <c r="D276" s="5">
        <v>45</v>
      </c>
      <c r="E276" s="5" t="s">
        <v>14</v>
      </c>
      <c r="F276" s="5" t="s">
        <v>15</v>
      </c>
      <c r="G276" s="5">
        <v>7000</v>
      </c>
      <c r="H276" s="5">
        <v>74000</v>
      </c>
      <c r="I276" s="5" t="s">
        <v>23</v>
      </c>
      <c r="J276" s="5">
        <v>15000</v>
      </c>
      <c r="K276" s="5">
        <v>680</v>
      </c>
      <c r="L276" s="5" t="s">
        <v>24</v>
      </c>
      <c r="M276" s="5" t="s">
        <v>80</v>
      </c>
      <c r="N276" s="5" t="s">
        <v>18</v>
      </c>
      <c r="O276" s="13">
        <v>13</v>
      </c>
      <c r="P276" s="5">
        <f t="shared" si="11"/>
        <v>1</v>
      </c>
      <c r="Q276" t="b">
        <f t="shared" si="12"/>
        <v>0</v>
      </c>
    </row>
    <row r="277" spans="1:17" x14ac:dyDescent="0.3">
      <c r="A277" s="13">
        <f t="shared" si="10"/>
        <v>276</v>
      </c>
      <c r="B277" s="6" t="s">
        <v>112</v>
      </c>
      <c r="C277" s="6" t="s">
        <v>35</v>
      </c>
      <c r="D277" s="5">
        <v>40</v>
      </c>
      <c r="E277" s="5" t="s">
        <v>21</v>
      </c>
      <c r="F277" s="5" t="s">
        <v>15</v>
      </c>
      <c r="G277" s="5">
        <v>2000</v>
      </c>
      <c r="H277" s="5">
        <v>50000</v>
      </c>
      <c r="I277" s="5" t="s">
        <v>16</v>
      </c>
      <c r="J277" s="5">
        <v>0</v>
      </c>
      <c r="K277" s="5">
        <v>720</v>
      </c>
      <c r="L277" s="5" t="s">
        <v>28</v>
      </c>
      <c r="M277" s="5" t="s">
        <v>80</v>
      </c>
      <c r="N277" s="5" t="s">
        <v>25</v>
      </c>
      <c r="O277" s="13">
        <v>7</v>
      </c>
      <c r="P277" s="5" t="e">
        <f t="shared" si="11"/>
        <v>#DIV/0!</v>
      </c>
      <c r="Q277" t="b">
        <f t="shared" si="12"/>
        <v>1</v>
      </c>
    </row>
    <row r="278" spans="1:17" x14ac:dyDescent="0.3">
      <c r="A278" s="13">
        <f t="shared" si="10"/>
        <v>277</v>
      </c>
      <c r="B278" s="6" t="s">
        <v>113</v>
      </c>
      <c r="C278" s="6" t="s">
        <v>41</v>
      </c>
      <c r="D278" s="5">
        <v>27</v>
      </c>
      <c r="E278" s="5" t="s">
        <v>14</v>
      </c>
      <c r="F278" s="5" t="s">
        <v>22</v>
      </c>
      <c r="G278" s="5">
        <v>6000</v>
      </c>
      <c r="H278" s="5">
        <v>55000</v>
      </c>
      <c r="I278" s="5" t="s">
        <v>23</v>
      </c>
      <c r="J278" s="5">
        <v>10000</v>
      </c>
      <c r="K278" s="5">
        <v>690</v>
      </c>
      <c r="L278" s="5" t="s">
        <v>31</v>
      </c>
      <c r="M278" s="5" t="s">
        <v>80</v>
      </c>
      <c r="N278" s="5" t="s">
        <v>18</v>
      </c>
      <c r="O278" s="13">
        <v>4</v>
      </c>
      <c r="P278" s="5">
        <f t="shared" si="11"/>
        <v>1</v>
      </c>
      <c r="Q278" t="b">
        <f t="shared" si="12"/>
        <v>0</v>
      </c>
    </row>
    <row r="279" spans="1:17" x14ac:dyDescent="0.3">
      <c r="A279" s="13">
        <f t="shared" si="10"/>
        <v>278</v>
      </c>
      <c r="B279" s="6" t="s">
        <v>114</v>
      </c>
      <c r="C279" s="6" t="s">
        <v>115</v>
      </c>
      <c r="D279" s="5">
        <v>31</v>
      </c>
      <c r="E279" s="5" t="s">
        <v>21</v>
      </c>
      <c r="F279" s="5" t="s">
        <v>15</v>
      </c>
      <c r="G279" s="5">
        <v>3500</v>
      </c>
      <c r="H279" s="5">
        <v>62000</v>
      </c>
      <c r="I279" s="5" t="s">
        <v>16</v>
      </c>
      <c r="J279" s="5">
        <v>0</v>
      </c>
      <c r="K279" s="5">
        <v>680</v>
      </c>
      <c r="L279" s="5" t="s">
        <v>17</v>
      </c>
      <c r="M279" s="5" t="s">
        <v>82</v>
      </c>
      <c r="N279" s="5" t="s">
        <v>25</v>
      </c>
      <c r="O279" s="13">
        <v>14</v>
      </c>
      <c r="P279" s="5" t="e">
        <f t="shared" si="11"/>
        <v>#DIV/0!</v>
      </c>
      <c r="Q279" t="b">
        <f t="shared" si="12"/>
        <v>1</v>
      </c>
    </row>
    <row r="280" spans="1:17" x14ac:dyDescent="0.3">
      <c r="A280" s="13">
        <f t="shared" si="10"/>
        <v>279</v>
      </c>
      <c r="B280" s="6" t="s">
        <v>116</v>
      </c>
      <c r="C280" s="6" t="s">
        <v>43</v>
      </c>
      <c r="D280" s="5">
        <v>53</v>
      </c>
      <c r="E280" s="5" t="s">
        <v>14</v>
      </c>
      <c r="F280" s="5" t="s">
        <v>22</v>
      </c>
      <c r="G280" s="5">
        <v>4000</v>
      </c>
      <c r="H280" s="5">
        <v>48000</v>
      </c>
      <c r="I280" s="5" t="s">
        <v>23</v>
      </c>
      <c r="J280" s="5">
        <v>5000</v>
      </c>
      <c r="K280" s="5">
        <v>710</v>
      </c>
      <c r="L280" s="5" t="s">
        <v>24</v>
      </c>
      <c r="M280" s="5" t="s">
        <v>82</v>
      </c>
      <c r="N280" s="5" t="s">
        <v>18</v>
      </c>
      <c r="O280" s="13">
        <v>5</v>
      </c>
      <c r="P280" s="5">
        <f t="shared" si="11"/>
        <v>1</v>
      </c>
      <c r="Q280" t="b">
        <f t="shared" si="12"/>
        <v>0</v>
      </c>
    </row>
    <row r="281" spans="1:17" x14ac:dyDescent="0.3">
      <c r="A281" s="13">
        <f t="shared" si="10"/>
        <v>280</v>
      </c>
      <c r="B281" s="6" t="s">
        <v>117</v>
      </c>
      <c r="C281" s="6" t="s">
        <v>118</v>
      </c>
      <c r="D281" s="5">
        <v>28</v>
      </c>
      <c r="E281" s="5" t="s">
        <v>21</v>
      </c>
      <c r="F281" s="5" t="s">
        <v>15</v>
      </c>
      <c r="G281" s="5">
        <v>5500</v>
      </c>
      <c r="H281" s="5">
        <v>59000</v>
      </c>
      <c r="I281" s="5" t="s">
        <v>16</v>
      </c>
      <c r="J281" s="5">
        <v>0</v>
      </c>
      <c r="K281" s="5">
        <v>700</v>
      </c>
      <c r="L281" s="5" t="s">
        <v>28</v>
      </c>
      <c r="M281" s="5" t="s">
        <v>82</v>
      </c>
      <c r="N281" s="5" t="s">
        <v>25</v>
      </c>
      <c r="O281" s="13">
        <v>10</v>
      </c>
      <c r="P281" s="5" t="e">
        <f t="shared" si="11"/>
        <v>#DIV/0!</v>
      </c>
      <c r="Q281" t="b">
        <f t="shared" si="12"/>
        <v>1</v>
      </c>
    </row>
    <row r="282" spans="1:17" x14ac:dyDescent="0.3">
      <c r="A282" s="13">
        <f t="shared" ref="A282:A304" si="13">ROW()-1</f>
        <v>281</v>
      </c>
      <c r="B282" s="6" t="s">
        <v>119</v>
      </c>
      <c r="C282" s="6" t="s">
        <v>120</v>
      </c>
      <c r="D282" s="5">
        <v>46</v>
      </c>
      <c r="E282" s="5" t="s">
        <v>14</v>
      </c>
      <c r="F282" s="5" t="s">
        <v>22</v>
      </c>
      <c r="G282" s="5">
        <v>9000</v>
      </c>
      <c r="H282" s="5">
        <v>73000</v>
      </c>
      <c r="I282" s="5" t="s">
        <v>23</v>
      </c>
      <c r="J282" s="5">
        <v>13000</v>
      </c>
      <c r="K282" s="5">
        <v>720</v>
      </c>
      <c r="L282" s="5" t="s">
        <v>31</v>
      </c>
      <c r="M282" s="5" t="s">
        <v>82</v>
      </c>
      <c r="N282" s="5" t="s">
        <v>18</v>
      </c>
      <c r="O282" s="13">
        <v>10</v>
      </c>
      <c r="P282" s="5">
        <f t="shared" si="11"/>
        <v>1</v>
      </c>
      <c r="Q282" t="b">
        <f t="shared" si="12"/>
        <v>0</v>
      </c>
    </row>
    <row r="283" spans="1:17" x14ac:dyDescent="0.3">
      <c r="A283" s="13">
        <f t="shared" si="13"/>
        <v>282</v>
      </c>
      <c r="B283" s="6" t="s">
        <v>43</v>
      </c>
      <c r="C283" s="6" t="s">
        <v>121</v>
      </c>
      <c r="D283" s="5">
        <v>39</v>
      </c>
      <c r="E283" s="5" t="s">
        <v>21</v>
      </c>
      <c r="F283" s="5" t="s">
        <v>15</v>
      </c>
      <c r="G283" s="5">
        <v>4000</v>
      </c>
      <c r="H283" s="5">
        <v>65000</v>
      </c>
      <c r="I283" s="5" t="s">
        <v>16</v>
      </c>
      <c r="J283" s="5">
        <v>0</v>
      </c>
      <c r="K283" s="5">
        <v>680</v>
      </c>
      <c r="L283" s="5" t="s">
        <v>17</v>
      </c>
      <c r="M283" s="5" t="s">
        <v>82</v>
      </c>
      <c r="N283" s="5" t="s">
        <v>25</v>
      </c>
      <c r="O283" s="13">
        <v>7</v>
      </c>
      <c r="P283" s="5" t="e">
        <f t="shared" si="11"/>
        <v>#DIV/0!</v>
      </c>
      <c r="Q283" t="b">
        <f t="shared" si="12"/>
        <v>1</v>
      </c>
    </row>
    <row r="284" spans="1:17" x14ac:dyDescent="0.3">
      <c r="A284" s="13">
        <f t="shared" si="13"/>
        <v>283</v>
      </c>
      <c r="B284" s="6" t="s">
        <v>32</v>
      </c>
      <c r="C284" s="6" t="s">
        <v>122</v>
      </c>
      <c r="D284" s="5">
        <v>27</v>
      </c>
      <c r="E284" s="5" t="s">
        <v>14</v>
      </c>
      <c r="F284" s="5" t="s">
        <v>22</v>
      </c>
      <c r="G284" s="5">
        <v>8000</v>
      </c>
      <c r="H284" s="5">
        <v>60000</v>
      </c>
      <c r="I284" s="5" t="s">
        <v>23</v>
      </c>
      <c r="J284" s="5">
        <v>8000</v>
      </c>
      <c r="K284" s="5">
        <v>710</v>
      </c>
      <c r="L284" s="5" t="s">
        <v>24</v>
      </c>
      <c r="M284" s="5" t="s">
        <v>82</v>
      </c>
      <c r="N284" s="5" t="s">
        <v>18</v>
      </c>
      <c r="O284" s="13">
        <v>5</v>
      </c>
      <c r="P284" s="5">
        <f t="shared" si="11"/>
        <v>1</v>
      </c>
      <c r="Q284" t="b">
        <f t="shared" si="12"/>
        <v>0</v>
      </c>
    </row>
    <row r="285" spans="1:17" x14ac:dyDescent="0.3">
      <c r="A285" s="13">
        <f t="shared" si="13"/>
        <v>284</v>
      </c>
      <c r="B285" s="6" t="s">
        <v>123</v>
      </c>
      <c r="C285" s="6" t="s">
        <v>78</v>
      </c>
      <c r="D285" s="5">
        <v>34</v>
      </c>
      <c r="E285" s="5" t="s">
        <v>21</v>
      </c>
      <c r="F285" s="5" t="s">
        <v>15</v>
      </c>
      <c r="G285" s="5">
        <v>2500</v>
      </c>
      <c r="H285" s="5">
        <v>53000</v>
      </c>
      <c r="I285" s="5" t="s">
        <v>16</v>
      </c>
      <c r="J285" s="5">
        <v>0</v>
      </c>
      <c r="K285" s="5">
        <v>690</v>
      </c>
      <c r="L285" s="5" t="s">
        <v>28</v>
      </c>
      <c r="M285" s="5" t="s">
        <v>81</v>
      </c>
      <c r="N285" s="5" t="s">
        <v>25</v>
      </c>
      <c r="O285" s="13">
        <v>15</v>
      </c>
      <c r="P285" s="5" t="e">
        <f t="shared" si="11"/>
        <v>#DIV/0!</v>
      </c>
      <c r="Q285" t="b">
        <f t="shared" si="12"/>
        <v>1</v>
      </c>
    </row>
    <row r="286" spans="1:17" x14ac:dyDescent="0.3">
      <c r="A286" s="13">
        <f t="shared" si="13"/>
        <v>285</v>
      </c>
      <c r="B286" s="6" t="s">
        <v>124</v>
      </c>
      <c r="C286" s="6" t="s">
        <v>45</v>
      </c>
      <c r="D286" s="5">
        <v>32</v>
      </c>
      <c r="E286" s="5" t="s">
        <v>14</v>
      </c>
      <c r="F286" s="5" t="s">
        <v>22</v>
      </c>
      <c r="G286" s="5">
        <v>12000</v>
      </c>
      <c r="H286" s="5">
        <v>68000</v>
      </c>
      <c r="I286" s="5" t="s">
        <v>23</v>
      </c>
      <c r="J286" s="5">
        <v>15000</v>
      </c>
      <c r="K286" s="5">
        <v>720</v>
      </c>
      <c r="L286" s="5" t="s">
        <v>31</v>
      </c>
      <c r="M286" s="5" t="s">
        <v>81</v>
      </c>
      <c r="N286" s="5" t="s">
        <v>18</v>
      </c>
      <c r="O286" s="13">
        <v>4</v>
      </c>
      <c r="P286" s="5">
        <f t="shared" si="11"/>
        <v>1</v>
      </c>
      <c r="Q286" t="b">
        <f t="shared" si="12"/>
        <v>0</v>
      </c>
    </row>
    <row r="287" spans="1:17" ht="28.8" x14ac:dyDescent="0.3">
      <c r="A287" s="13">
        <f t="shared" si="13"/>
        <v>286</v>
      </c>
      <c r="B287" s="6" t="s">
        <v>125</v>
      </c>
      <c r="C287" s="6" t="s">
        <v>37</v>
      </c>
      <c r="D287" s="5">
        <v>49</v>
      </c>
      <c r="E287" s="5" t="s">
        <v>21</v>
      </c>
      <c r="F287" s="5" t="s">
        <v>15</v>
      </c>
      <c r="G287" s="5">
        <v>7000</v>
      </c>
      <c r="H287" s="5">
        <v>71000</v>
      </c>
      <c r="I287" s="5" t="s">
        <v>16</v>
      </c>
      <c r="J287" s="5">
        <v>0</v>
      </c>
      <c r="K287" s="5">
        <v>680</v>
      </c>
      <c r="L287" s="5" t="s">
        <v>17</v>
      </c>
      <c r="M287" s="5" t="s">
        <v>81</v>
      </c>
      <c r="N287" s="5" t="s">
        <v>25</v>
      </c>
      <c r="O287" s="13">
        <v>15</v>
      </c>
      <c r="P287" s="5" t="e">
        <f t="shared" si="11"/>
        <v>#DIV/0!</v>
      </c>
      <c r="Q287" t="b">
        <f t="shared" si="12"/>
        <v>1</v>
      </c>
    </row>
    <row r="288" spans="1:17" x14ac:dyDescent="0.3">
      <c r="A288" s="13">
        <f t="shared" si="13"/>
        <v>287</v>
      </c>
      <c r="B288" s="6" t="s">
        <v>126</v>
      </c>
      <c r="C288" s="6" t="s">
        <v>47</v>
      </c>
      <c r="D288" s="5">
        <v>24</v>
      </c>
      <c r="E288" s="5" t="s">
        <v>14</v>
      </c>
      <c r="F288" s="5" t="s">
        <v>22</v>
      </c>
      <c r="G288" s="5">
        <v>5000</v>
      </c>
      <c r="H288" s="5">
        <v>56000</v>
      </c>
      <c r="I288" s="5" t="s">
        <v>23</v>
      </c>
      <c r="J288" s="5">
        <v>10000</v>
      </c>
      <c r="K288" s="5">
        <v>700</v>
      </c>
      <c r="L288" s="5" t="s">
        <v>24</v>
      </c>
      <c r="M288" s="5" t="s">
        <v>81</v>
      </c>
      <c r="N288" s="5" t="s">
        <v>18</v>
      </c>
      <c r="O288" s="13">
        <v>3</v>
      </c>
      <c r="P288" s="5">
        <f t="shared" si="11"/>
        <v>1</v>
      </c>
      <c r="Q288" t="b">
        <f t="shared" si="12"/>
        <v>0</v>
      </c>
    </row>
    <row r="289" spans="1:17" x14ac:dyDescent="0.3">
      <c r="A289" s="13">
        <f t="shared" si="13"/>
        <v>288</v>
      </c>
      <c r="B289" s="6" t="s">
        <v>54</v>
      </c>
      <c r="C289" s="6" t="s">
        <v>49</v>
      </c>
      <c r="D289" s="5">
        <v>29</v>
      </c>
      <c r="E289" s="5" t="s">
        <v>21</v>
      </c>
      <c r="F289" s="5" t="s">
        <v>15</v>
      </c>
      <c r="G289" s="5">
        <v>1500</v>
      </c>
      <c r="H289" s="5">
        <v>45000</v>
      </c>
      <c r="I289" s="5" t="s">
        <v>16</v>
      </c>
      <c r="J289" s="5">
        <v>0</v>
      </c>
      <c r="K289" s="5">
        <v>670</v>
      </c>
      <c r="L289" s="5" t="s">
        <v>28</v>
      </c>
      <c r="M289" s="5" t="s">
        <v>81</v>
      </c>
      <c r="N289" s="5" t="s">
        <v>25</v>
      </c>
      <c r="O289" s="13">
        <v>14</v>
      </c>
      <c r="P289" s="5" t="e">
        <f t="shared" si="11"/>
        <v>#DIV/0!</v>
      </c>
      <c r="Q289" t="b">
        <f t="shared" si="12"/>
        <v>1</v>
      </c>
    </row>
    <row r="290" spans="1:17" x14ac:dyDescent="0.3">
      <c r="A290" s="13">
        <f t="shared" si="13"/>
        <v>289</v>
      </c>
      <c r="B290" s="6" t="s">
        <v>127</v>
      </c>
      <c r="C290" s="6" t="s">
        <v>51</v>
      </c>
      <c r="D290" s="5">
        <v>43</v>
      </c>
      <c r="E290" s="5" t="s">
        <v>14</v>
      </c>
      <c r="F290" s="5" t="s">
        <v>22</v>
      </c>
      <c r="G290" s="5">
        <v>11000</v>
      </c>
      <c r="H290" s="5">
        <v>74000</v>
      </c>
      <c r="I290" s="5" t="s">
        <v>23</v>
      </c>
      <c r="J290" s="5">
        <v>12000</v>
      </c>
      <c r="K290" s="5">
        <v>720</v>
      </c>
      <c r="L290" s="5" t="s">
        <v>31</v>
      </c>
      <c r="M290" s="5" t="s">
        <v>81</v>
      </c>
      <c r="N290" s="5" t="s">
        <v>18</v>
      </c>
      <c r="O290" s="13">
        <v>8</v>
      </c>
      <c r="P290" s="5">
        <f t="shared" si="11"/>
        <v>1</v>
      </c>
      <c r="Q290" t="b">
        <f t="shared" si="12"/>
        <v>0</v>
      </c>
    </row>
    <row r="291" spans="1:17" x14ac:dyDescent="0.3">
      <c r="A291" s="13">
        <f t="shared" si="13"/>
        <v>290</v>
      </c>
      <c r="B291" s="6" t="s">
        <v>128</v>
      </c>
      <c r="C291" s="6" t="s">
        <v>129</v>
      </c>
      <c r="D291" s="5">
        <v>36</v>
      </c>
      <c r="E291" s="5" t="s">
        <v>21</v>
      </c>
      <c r="F291" s="5" t="s">
        <v>15</v>
      </c>
      <c r="G291" s="5">
        <v>8000</v>
      </c>
      <c r="H291" s="5">
        <v>63000</v>
      </c>
      <c r="I291" s="5" t="s">
        <v>16</v>
      </c>
      <c r="J291" s="5">
        <v>0</v>
      </c>
      <c r="K291" s="5">
        <v>710</v>
      </c>
      <c r="L291" s="5" t="s">
        <v>17</v>
      </c>
      <c r="M291" s="5" t="s">
        <v>80</v>
      </c>
      <c r="N291" s="5" t="s">
        <v>25</v>
      </c>
      <c r="O291" s="13">
        <v>15</v>
      </c>
      <c r="P291" s="5" t="e">
        <f t="shared" si="11"/>
        <v>#DIV/0!</v>
      </c>
      <c r="Q291" t="b">
        <f t="shared" si="12"/>
        <v>1</v>
      </c>
    </row>
    <row r="292" spans="1:17" x14ac:dyDescent="0.3">
      <c r="A292" s="13">
        <f t="shared" si="13"/>
        <v>291</v>
      </c>
      <c r="B292" s="6" t="s">
        <v>130</v>
      </c>
      <c r="C292" s="6" t="s">
        <v>53</v>
      </c>
      <c r="D292" s="5">
        <v>28</v>
      </c>
      <c r="E292" s="5" t="s">
        <v>14</v>
      </c>
      <c r="F292" s="5" t="s">
        <v>22</v>
      </c>
      <c r="G292" s="5">
        <v>2000</v>
      </c>
      <c r="H292" s="5">
        <v>47000</v>
      </c>
      <c r="I292" s="5" t="s">
        <v>23</v>
      </c>
      <c r="J292" s="5">
        <v>5000</v>
      </c>
      <c r="K292" s="5">
        <v>680</v>
      </c>
      <c r="L292" s="5" t="s">
        <v>24</v>
      </c>
      <c r="M292" s="5" t="s">
        <v>80</v>
      </c>
      <c r="N292" s="5" t="s">
        <v>18</v>
      </c>
      <c r="O292" s="13">
        <v>9</v>
      </c>
      <c r="P292" s="5">
        <f t="shared" si="11"/>
        <v>1</v>
      </c>
      <c r="Q292" t="b">
        <f t="shared" si="12"/>
        <v>0</v>
      </c>
    </row>
    <row r="293" spans="1:17" x14ac:dyDescent="0.3">
      <c r="A293" s="13">
        <f t="shared" si="13"/>
        <v>292</v>
      </c>
      <c r="B293" s="6" t="s">
        <v>131</v>
      </c>
      <c r="C293" s="6" t="s">
        <v>132</v>
      </c>
      <c r="D293" s="5">
        <v>31</v>
      </c>
      <c r="E293" s="5" t="s">
        <v>21</v>
      </c>
      <c r="F293" s="5" t="s">
        <v>15</v>
      </c>
      <c r="G293" s="5">
        <v>4000</v>
      </c>
      <c r="H293" s="5">
        <v>55000</v>
      </c>
      <c r="I293" s="5" t="s">
        <v>16</v>
      </c>
      <c r="J293" s="5">
        <v>0</v>
      </c>
      <c r="K293" s="5">
        <v>690</v>
      </c>
      <c r="L293" s="5" t="s">
        <v>28</v>
      </c>
      <c r="M293" s="5" t="s">
        <v>81</v>
      </c>
      <c r="N293" s="5" t="s">
        <v>25</v>
      </c>
      <c r="O293" s="13">
        <v>4</v>
      </c>
      <c r="P293" s="5" t="e">
        <f t="shared" si="11"/>
        <v>#DIV/0!</v>
      </c>
      <c r="Q293" t="b">
        <f t="shared" si="12"/>
        <v>1</v>
      </c>
    </row>
    <row r="294" spans="1:17" x14ac:dyDescent="0.3">
      <c r="A294" s="13">
        <f t="shared" si="13"/>
        <v>293</v>
      </c>
      <c r="B294" s="6" t="s">
        <v>133</v>
      </c>
      <c r="C294" s="6" t="s">
        <v>55</v>
      </c>
      <c r="D294" s="5">
        <v>44</v>
      </c>
      <c r="E294" s="5" t="s">
        <v>14</v>
      </c>
      <c r="F294" s="5" t="s">
        <v>22</v>
      </c>
      <c r="G294" s="5">
        <v>6000</v>
      </c>
      <c r="H294" s="5">
        <v>62000</v>
      </c>
      <c r="I294" s="5" t="s">
        <v>23</v>
      </c>
      <c r="J294" s="5">
        <v>10000</v>
      </c>
      <c r="K294" s="5">
        <v>700</v>
      </c>
      <c r="L294" s="5" t="s">
        <v>31</v>
      </c>
      <c r="M294" s="5" t="s">
        <v>81</v>
      </c>
      <c r="N294" s="5" t="s">
        <v>18</v>
      </c>
      <c r="O294" s="13">
        <v>13</v>
      </c>
      <c r="P294" s="5">
        <f t="shared" si="11"/>
        <v>1</v>
      </c>
      <c r="Q294" t="b">
        <f t="shared" si="12"/>
        <v>0</v>
      </c>
    </row>
    <row r="295" spans="1:17" x14ac:dyDescent="0.3">
      <c r="A295" s="13">
        <f t="shared" si="13"/>
        <v>294</v>
      </c>
      <c r="B295" s="6" t="s">
        <v>134</v>
      </c>
      <c r="C295" s="6" t="s">
        <v>59</v>
      </c>
      <c r="D295" s="5">
        <v>39</v>
      </c>
      <c r="E295" s="5" t="s">
        <v>21</v>
      </c>
      <c r="F295" s="5" t="s">
        <v>15</v>
      </c>
      <c r="G295" s="5">
        <v>9000</v>
      </c>
      <c r="H295" s="5">
        <v>67000</v>
      </c>
      <c r="I295" s="5" t="s">
        <v>16</v>
      </c>
      <c r="J295" s="5">
        <v>0</v>
      </c>
      <c r="K295" s="5">
        <v>720</v>
      </c>
      <c r="L295" s="5" t="s">
        <v>17</v>
      </c>
      <c r="M295" s="5" t="s">
        <v>81</v>
      </c>
      <c r="N295" s="5" t="s">
        <v>25</v>
      </c>
      <c r="O295" s="13">
        <v>5</v>
      </c>
      <c r="P295" s="5" t="e">
        <f t="shared" si="11"/>
        <v>#DIV/0!</v>
      </c>
      <c r="Q295" t="b">
        <f t="shared" si="12"/>
        <v>1</v>
      </c>
    </row>
    <row r="296" spans="1:17" x14ac:dyDescent="0.3">
      <c r="A296" s="13">
        <f t="shared" si="13"/>
        <v>295</v>
      </c>
      <c r="B296" s="6" t="s">
        <v>135</v>
      </c>
      <c r="C296" s="6" t="s">
        <v>57</v>
      </c>
      <c r="D296" s="5">
        <v>27</v>
      </c>
      <c r="E296" s="5" t="s">
        <v>14</v>
      </c>
      <c r="F296" s="5" t="s">
        <v>22</v>
      </c>
      <c r="G296" s="5">
        <v>2500</v>
      </c>
      <c r="H296" s="5">
        <v>49000</v>
      </c>
      <c r="I296" s="5" t="s">
        <v>23</v>
      </c>
      <c r="J296" s="5">
        <v>7000</v>
      </c>
      <c r="K296" s="5">
        <v>680</v>
      </c>
      <c r="L296" s="5" t="s">
        <v>24</v>
      </c>
      <c r="M296" s="5" t="s">
        <v>82</v>
      </c>
      <c r="N296" s="5" t="s">
        <v>18</v>
      </c>
      <c r="O296" s="13">
        <v>11</v>
      </c>
      <c r="P296" s="5">
        <f t="shared" si="11"/>
        <v>1</v>
      </c>
      <c r="Q296" t="b">
        <f t="shared" si="12"/>
        <v>0</v>
      </c>
    </row>
    <row r="297" spans="1:17" x14ac:dyDescent="0.3">
      <c r="A297" s="13">
        <f t="shared" si="13"/>
        <v>296</v>
      </c>
      <c r="B297" s="6" t="s">
        <v>136</v>
      </c>
      <c r="C297" s="6" t="s">
        <v>61</v>
      </c>
      <c r="D297" s="5">
        <v>40</v>
      </c>
      <c r="E297" s="5" t="s">
        <v>21</v>
      </c>
      <c r="F297" s="5" t="s">
        <v>15</v>
      </c>
      <c r="G297" s="5">
        <v>7000</v>
      </c>
      <c r="H297" s="5">
        <v>71000</v>
      </c>
      <c r="I297" s="5" t="s">
        <v>16</v>
      </c>
      <c r="J297" s="5">
        <v>0</v>
      </c>
      <c r="K297" s="5">
        <v>710</v>
      </c>
      <c r="L297" s="5" t="s">
        <v>28</v>
      </c>
      <c r="M297" s="5" t="s">
        <v>82</v>
      </c>
      <c r="N297" s="5" t="s">
        <v>25</v>
      </c>
      <c r="O297" s="13">
        <v>4</v>
      </c>
      <c r="P297" s="5" t="e">
        <f t="shared" si="11"/>
        <v>#DIV/0!</v>
      </c>
      <c r="Q297" t="b">
        <f t="shared" si="12"/>
        <v>1</v>
      </c>
    </row>
    <row r="298" spans="1:17" x14ac:dyDescent="0.3">
      <c r="A298" s="13">
        <f t="shared" si="13"/>
        <v>297</v>
      </c>
      <c r="B298" s="6" t="s">
        <v>137</v>
      </c>
      <c r="C298" s="6" t="s">
        <v>138</v>
      </c>
      <c r="D298" s="5">
        <v>34</v>
      </c>
      <c r="E298" s="5" t="s">
        <v>14</v>
      </c>
      <c r="F298" s="5" t="s">
        <v>22</v>
      </c>
      <c r="G298" s="5">
        <v>15000</v>
      </c>
      <c r="H298" s="5">
        <v>73000</v>
      </c>
      <c r="I298" s="5" t="s">
        <v>23</v>
      </c>
      <c r="J298" s="5">
        <v>13000</v>
      </c>
      <c r="K298" s="5">
        <v>720</v>
      </c>
      <c r="L298" s="5" t="s">
        <v>31</v>
      </c>
      <c r="M298" s="5" t="s">
        <v>82</v>
      </c>
      <c r="N298" s="5" t="s">
        <v>18</v>
      </c>
      <c r="O298" s="13">
        <v>14</v>
      </c>
      <c r="P298" s="5">
        <f t="shared" si="11"/>
        <v>1</v>
      </c>
      <c r="Q298" t="b">
        <f t="shared" si="12"/>
        <v>0</v>
      </c>
    </row>
    <row r="299" spans="1:17" x14ac:dyDescent="0.3">
      <c r="A299" s="13">
        <f t="shared" si="13"/>
        <v>298</v>
      </c>
      <c r="B299" s="6" t="s">
        <v>139</v>
      </c>
      <c r="C299" s="6" t="s">
        <v>63</v>
      </c>
      <c r="D299" s="5">
        <v>29</v>
      </c>
      <c r="E299" s="5" t="s">
        <v>21</v>
      </c>
      <c r="F299" s="5" t="s">
        <v>15</v>
      </c>
      <c r="G299" s="5">
        <v>2500</v>
      </c>
      <c r="H299" s="5">
        <v>47000</v>
      </c>
      <c r="I299" s="5" t="s">
        <v>16</v>
      </c>
      <c r="J299" s="5">
        <v>0</v>
      </c>
      <c r="K299" s="5">
        <v>680</v>
      </c>
      <c r="L299" s="5" t="s">
        <v>17</v>
      </c>
      <c r="M299" s="5" t="s">
        <v>80</v>
      </c>
      <c r="N299" s="5" t="s">
        <v>25</v>
      </c>
      <c r="O299" s="13">
        <v>7</v>
      </c>
      <c r="P299" s="5" t="e">
        <f t="shared" si="11"/>
        <v>#DIV/0!</v>
      </c>
      <c r="Q299" t="b">
        <f t="shared" si="12"/>
        <v>1</v>
      </c>
    </row>
    <row r="300" spans="1:17" x14ac:dyDescent="0.3">
      <c r="A300" s="13">
        <f t="shared" si="13"/>
        <v>299</v>
      </c>
      <c r="B300" s="6" t="s">
        <v>140</v>
      </c>
      <c r="C300" s="6" t="s">
        <v>65</v>
      </c>
      <c r="D300" s="5">
        <v>31</v>
      </c>
      <c r="E300" s="5" t="s">
        <v>14</v>
      </c>
      <c r="F300" s="5" t="s">
        <v>22</v>
      </c>
      <c r="G300" s="5">
        <v>5000</v>
      </c>
      <c r="H300" s="5">
        <v>53000</v>
      </c>
      <c r="I300" s="5" t="s">
        <v>23</v>
      </c>
      <c r="J300" s="5">
        <v>8000</v>
      </c>
      <c r="K300" s="5">
        <v>690</v>
      </c>
      <c r="L300" s="5" t="s">
        <v>24</v>
      </c>
      <c r="M300" s="5" t="s">
        <v>80</v>
      </c>
      <c r="N300" s="5" t="s">
        <v>18</v>
      </c>
      <c r="O300" s="13">
        <v>6</v>
      </c>
      <c r="P300" s="5">
        <f t="shared" si="11"/>
        <v>1</v>
      </c>
      <c r="Q300" t="b">
        <f t="shared" si="12"/>
        <v>0</v>
      </c>
    </row>
    <row r="301" spans="1:17" x14ac:dyDescent="0.3">
      <c r="A301" s="13">
        <f t="shared" si="13"/>
        <v>300</v>
      </c>
      <c r="B301" s="6" t="s">
        <v>141</v>
      </c>
      <c r="C301" s="6" t="s">
        <v>69</v>
      </c>
      <c r="D301" s="5">
        <v>42</v>
      </c>
      <c r="E301" s="5" t="s">
        <v>21</v>
      </c>
      <c r="F301" s="5" t="s">
        <v>15</v>
      </c>
      <c r="G301" s="5">
        <v>6000</v>
      </c>
      <c r="H301" s="5">
        <v>69000</v>
      </c>
      <c r="I301" s="5" t="s">
        <v>16</v>
      </c>
      <c r="J301" s="5">
        <v>0</v>
      </c>
      <c r="K301" s="5">
        <v>720</v>
      </c>
      <c r="L301" s="5" t="s">
        <v>28</v>
      </c>
      <c r="M301" s="5" t="s">
        <v>80</v>
      </c>
      <c r="N301" s="5" t="s">
        <v>25</v>
      </c>
      <c r="O301" s="13">
        <v>4</v>
      </c>
      <c r="P301" s="5" t="e">
        <f t="shared" si="11"/>
        <v>#DIV/0!</v>
      </c>
      <c r="Q301" t="b">
        <f t="shared" si="12"/>
        <v>1</v>
      </c>
    </row>
    <row r="302" spans="1:17" x14ac:dyDescent="0.3">
      <c r="A302" s="13">
        <f t="shared" si="13"/>
        <v>301</v>
      </c>
      <c r="B302" s="6" t="s">
        <v>142</v>
      </c>
      <c r="C302" s="6" t="s">
        <v>67</v>
      </c>
      <c r="D302" s="5">
        <v>36</v>
      </c>
      <c r="E302" s="5" t="s">
        <v>14</v>
      </c>
      <c r="F302" s="5" t="s">
        <v>22</v>
      </c>
      <c r="G302" s="5">
        <v>2000</v>
      </c>
      <c r="H302" s="5">
        <v>45000</v>
      </c>
      <c r="I302" s="5" t="s">
        <v>23</v>
      </c>
      <c r="J302" s="5">
        <v>5000</v>
      </c>
      <c r="K302" s="5">
        <v>700</v>
      </c>
      <c r="L302" s="5" t="s">
        <v>31</v>
      </c>
      <c r="M302" s="5" t="s">
        <v>80</v>
      </c>
      <c r="N302" s="5" t="s">
        <v>18</v>
      </c>
      <c r="O302" s="13">
        <v>7</v>
      </c>
      <c r="P302" s="5">
        <f t="shared" si="11"/>
        <v>1</v>
      </c>
      <c r="Q302" t="b">
        <f t="shared" si="12"/>
        <v>0</v>
      </c>
    </row>
    <row r="303" spans="1:17" x14ac:dyDescent="0.3">
      <c r="A303" s="13">
        <f t="shared" si="13"/>
        <v>302</v>
      </c>
      <c r="B303" s="6" t="s">
        <v>143</v>
      </c>
      <c r="C303" s="6" t="s">
        <v>144</v>
      </c>
      <c r="D303" s="5">
        <v>48</v>
      </c>
      <c r="E303" s="5" t="s">
        <v>21</v>
      </c>
      <c r="F303" s="5" t="s">
        <v>15</v>
      </c>
      <c r="G303" s="5">
        <v>8000</v>
      </c>
      <c r="H303" s="5">
        <v>74000</v>
      </c>
      <c r="I303" s="5" t="s">
        <v>16</v>
      </c>
      <c r="J303" s="5">
        <v>0</v>
      </c>
      <c r="K303" s="5">
        <v>680</v>
      </c>
      <c r="L303" s="5" t="s">
        <v>17</v>
      </c>
      <c r="M303" s="5" t="s">
        <v>81</v>
      </c>
      <c r="N303" s="5" t="s">
        <v>25</v>
      </c>
      <c r="O303" s="13">
        <v>13</v>
      </c>
      <c r="P303" s="5" t="e">
        <f t="shared" si="11"/>
        <v>#DIV/0!</v>
      </c>
      <c r="Q303" t="b">
        <f t="shared" si="12"/>
        <v>1</v>
      </c>
    </row>
    <row r="304" spans="1:17" x14ac:dyDescent="0.3">
      <c r="A304" s="13">
        <f t="shared" si="13"/>
        <v>303</v>
      </c>
      <c r="B304" s="6" t="s">
        <v>145</v>
      </c>
      <c r="C304" s="6" t="s">
        <v>71</v>
      </c>
      <c r="D304" s="5">
        <v>33</v>
      </c>
      <c r="E304" s="5" t="s">
        <v>14</v>
      </c>
      <c r="F304" s="5" t="s">
        <v>22</v>
      </c>
      <c r="G304" s="5">
        <v>4000</v>
      </c>
      <c r="H304" s="5">
        <v>60000</v>
      </c>
      <c r="I304" s="5" t="s">
        <v>23</v>
      </c>
      <c r="J304" s="5">
        <v>8000</v>
      </c>
      <c r="K304" s="5">
        <v>720</v>
      </c>
      <c r="L304" s="5" t="s">
        <v>24</v>
      </c>
      <c r="M304" s="5" t="s">
        <v>81</v>
      </c>
      <c r="N304" s="5" t="s">
        <v>18</v>
      </c>
      <c r="O304" s="13">
        <v>4</v>
      </c>
      <c r="P304" s="5">
        <f t="shared" si="11"/>
        <v>1</v>
      </c>
      <c r="Q304" t="b">
        <f t="shared" si="12"/>
        <v>0</v>
      </c>
    </row>
    <row r="305" spans="1:17" x14ac:dyDescent="0.3">
      <c r="A305" s="13">
        <v>303</v>
      </c>
      <c r="B305" s="6" t="s">
        <v>163</v>
      </c>
      <c r="C305" s="6" t="s">
        <v>197</v>
      </c>
      <c r="D305" s="5">
        <v>36</v>
      </c>
      <c r="E305" s="5" t="s">
        <v>14</v>
      </c>
      <c r="F305" s="5" t="s">
        <v>15</v>
      </c>
      <c r="G305" s="5">
        <v>2500</v>
      </c>
      <c r="H305" s="5">
        <v>55000</v>
      </c>
      <c r="I305" s="5" t="s">
        <v>16</v>
      </c>
      <c r="J305" s="5">
        <v>12000</v>
      </c>
      <c r="K305" s="5">
        <v>720</v>
      </c>
      <c r="L305" s="5" t="s">
        <v>17</v>
      </c>
      <c r="M305" s="5" t="s">
        <v>80</v>
      </c>
      <c r="N305" s="5" t="s">
        <v>25</v>
      </c>
      <c r="O305" s="13">
        <v>15</v>
      </c>
      <c r="P305" s="5">
        <f t="shared" si="11"/>
        <v>1</v>
      </c>
      <c r="Q305" t="b">
        <f t="shared" si="12"/>
        <v>0</v>
      </c>
    </row>
    <row r="306" spans="1:17" x14ac:dyDescent="0.3">
      <c r="A306" s="13">
        <f>ROW()-1</f>
        <v>305</v>
      </c>
      <c r="B306" s="6" t="s">
        <v>169</v>
      </c>
      <c r="C306" s="6" t="s">
        <v>152</v>
      </c>
      <c r="D306" s="5">
        <v>29</v>
      </c>
      <c r="E306" s="5" t="s">
        <v>21</v>
      </c>
      <c r="F306" s="5" t="s">
        <v>22</v>
      </c>
      <c r="G306" s="5">
        <v>8000</v>
      </c>
      <c r="H306" s="5">
        <v>62000</v>
      </c>
      <c r="I306" s="5" t="s">
        <v>23</v>
      </c>
      <c r="J306" s="5">
        <v>0</v>
      </c>
      <c r="K306" s="5">
        <v>680</v>
      </c>
      <c r="L306" s="5" t="s">
        <v>24</v>
      </c>
      <c r="M306" s="5" t="s">
        <v>81</v>
      </c>
      <c r="N306" s="5" t="s">
        <v>18</v>
      </c>
      <c r="O306" s="13">
        <v>4</v>
      </c>
      <c r="P306" s="5" t="e">
        <f t="shared" si="11"/>
        <v>#DIV/0!</v>
      </c>
      <c r="Q306" t="b">
        <f t="shared" si="12"/>
        <v>1</v>
      </c>
    </row>
    <row r="307" spans="1:17" x14ac:dyDescent="0.3">
      <c r="A307" s="13">
        <f t="shared" ref="A307:A351" si="14">ROW()-1</f>
        <v>306</v>
      </c>
      <c r="B307" s="6" t="s">
        <v>77</v>
      </c>
      <c r="C307" s="6" t="s">
        <v>168</v>
      </c>
      <c r="D307" s="5">
        <v>38</v>
      </c>
      <c r="E307" s="5" t="s">
        <v>21</v>
      </c>
      <c r="F307" s="5" t="s">
        <v>15</v>
      </c>
      <c r="G307" s="5">
        <v>12000</v>
      </c>
      <c r="H307" s="5">
        <v>75000</v>
      </c>
      <c r="I307" s="5" t="s">
        <v>16</v>
      </c>
      <c r="J307" s="5">
        <v>10000</v>
      </c>
      <c r="K307" s="5">
        <v>750</v>
      </c>
      <c r="L307" s="5" t="s">
        <v>28</v>
      </c>
      <c r="M307" s="5" t="s">
        <v>82</v>
      </c>
      <c r="N307" s="5" t="s">
        <v>25</v>
      </c>
      <c r="O307" s="13">
        <v>15</v>
      </c>
      <c r="P307" s="5">
        <f t="shared" si="11"/>
        <v>1</v>
      </c>
      <c r="Q307" t="b">
        <f t="shared" si="12"/>
        <v>0</v>
      </c>
    </row>
    <row r="308" spans="1:17" x14ac:dyDescent="0.3">
      <c r="A308" s="13">
        <f t="shared" si="14"/>
        <v>307</v>
      </c>
      <c r="B308" s="6" t="s">
        <v>284</v>
      </c>
      <c r="C308" s="6" t="s">
        <v>63</v>
      </c>
      <c r="D308" s="5">
        <v>34</v>
      </c>
      <c r="E308" s="5" t="s">
        <v>14</v>
      </c>
      <c r="F308" s="5" t="s">
        <v>22</v>
      </c>
      <c r="G308" s="5">
        <v>3000</v>
      </c>
      <c r="H308" s="5">
        <v>48000</v>
      </c>
      <c r="I308" s="5" t="s">
        <v>23</v>
      </c>
      <c r="J308" s="5">
        <v>0</v>
      </c>
      <c r="K308" s="5">
        <v>690</v>
      </c>
      <c r="L308" s="5" t="s">
        <v>31</v>
      </c>
      <c r="M308" s="5" t="s">
        <v>80</v>
      </c>
      <c r="N308" s="5" t="s">
        <v>18</v>
      </c>
      <c r="O308" s="13">
        <v>14</v>
      </c>
      <c r="P308" s="5" t="e">
        <f t="shared" si="11"/>
        <v>#DIV/0!</v>
      </c>
      <c r="Q308" t="b">
        <f t="shared" si="12"/>
        <v>1</v>
      </c>
    </row>
    <row r="309" spans="1:17" x14ac:dyDescent="0.3">
      <c r="A309" s="13">
        <f t="shared" si="14"/>
        <v>308</v>
      </c>
      <c r="B309" s="6" t="s">
        <v>266</v>
      </c>
      <c r="C309" s="6" t="s">
        <v>45</v>
      </c>
      <c r="D309" s="5">
        <v>29</v>
      </c>
      <c r="E309" s="5" t="s">
        <v>21</v>
      </c>
      <c r="F309" s="5" t="s">
        <v>15</v>
      </c>
      <c r="G309" s="5">
        <v>5000</v>
      </c>
      <c r="H309" s="5">
        <v>58000</v>
      </c>
      <c r="I309" s="5" t="s">
        <v>16</v>
      </c>
      <c r="J309" s="5">
        <v>5000</v>
      </c>
      <c r="K309" s="5">
        <v>710</v>
      </c>
      <c r="L309" s="5" t="s">
        <v>17</v>
      </c>
      <c r="M309" s="5" t="s">
        <v>80</v>
      </c>
      <c r="N309" s="5" t="s">
        <v>25</v>
      </c>
      <c r="O309" s="13">
        <v>10</v>
      </c>
      <c r="P309" s="5">
        <f t="shared" si="11"/>
        <v>1</v>
      </c>
      <c r="Q309" t="b">
        <f t="shared" si="12"/>
        <v>0</v>
      </c>
    </row>
    <row r="310" spans="1:17" x14ac:dyDescent="0.3">
      <c r="A310" s="13">
        <f t="shared" si="14"/>
        <v>309</v>
      </c>
      <c r="B310" s="6" t="s">
        <v>285</v>
      </c>
      <c r="C310" s="6" t="s">
        <v>38</v>
      </c>
      <c r="D310" s="5">
        <v>45</v>
      </c>
      <c r="E310" s="5" t="s">
        <v>14</v>
      </c>
      <c r="F310" s="5" t="s">
        <v>22</v>
      </c>
      <c r="G310" s="5">
        <v>6000</v>
      </c>
      <c r="H310" s="5">
        <v>70000</v>
      </c>
      <c r="I310" s="5" t="s">
        <v>23</v>
      </c>
      <c r="J310" s="5">
        <v>0</v>
      </c>
      <c r="K310" s="5">
        <v>700</v>
      </c>
      <c r="L310" s="5" t="s">
        <v>24</v>
      </c>
      <c r="M310" s="5" t="s">
        <v>80</v>
      </c>
      <c r="N310" s="5" t="s">
        <v>18</v>
      </c>
      <c r="O310" s="13">
        <v>14</v>
      </c>
      <c r="P310" s="5" t="e">
        <f t="shared" si="11"/>
        <v>#DIV/0!</v>
      </c>
      <c r="Q310" t="b">
        <f t="shared" si="12"/>
        <v>1</v>
      </c>
    </row>
    <row r="311" spans="1:17" x14ac:dyDescent="0.3">
      <c r="A311" s="13">
        <f t="shared" si="14"/>
        <v>310</v>
      </c>
      <c r="B311" s="6" t="s">
        <v>286</v>
      </c>
      <c r="C311" s="6" t="s">
        <v>172</v>
      </c>
      <c r="D311" s="5">
        <v>52</v>
      </c>
      <c r="E311" s="5" t="s">
        <v>21</v>
      </c>
      <c r="F311" s="5" t="s">
        <v>15</v>
      </c>
      <c r="G311" s="5">
        <v>15000</v>
      </c>
      <c r="H311" s="5">
        <v>82000</v>
      </c>
      <c r="I311" s="5" t="s">
        <v>16</v>
      </c>
      <c r="J311" s="5">
        <v>8000</v>
      </c>
      <c r="K311" s="5">
        <v>730</v>
      </c>
      <c r="L311" s="5" t="s">
        <v>28</v>
      </c>
      <c r="M311" s="5" t="s">
        <v>80</v>
      </c>
      <c r="N311" s="5" t="s">
        <v>25</v>
      </c>
      <c r="O311" s="13">
        <v>15</v>
      </c>
      <c r="P311" s="5">
        <f t="shared" si="11"/>
        <v>1</v>
      </c>
      <c r="Q311" t="b">
        <f t="shared" si="12"/>
        <v>0</v>
      </c>
    </row>
    <row r="312" spans="1:17" x14ac:dyDescent="0.3">
      <c r="A312" s="13">
        <f t="shared" si="14"/>
        <v>311</v>
      </c>
      <c r="B312" s="6" t="s">
        <v>287</v>
      </c>
      <c r="C312" s="6" t="s">
        <v>238</v>
      </c>
      <c r="D312" s="5">
        <v>37</v>
      </c>
      <c r="E312" s="5" t="s">
        <v>14</v>
      </c>
      <c r="F312" s="5" t="s">
        <v>22</v>
      </c>
      <c r="G312" s="5">
        <v>2000</v>
      </c>
      <c r="H312" s="5">
        <v>43000</v>
      </c>
      <c r="I312" s="5" t="s">
        <v>16</v>
      </c>
      <c r="J312" s="5">
        <v>0</v>
      </c>
      <c r="K312" s="5">
        <v>670</v>
      </c>
      <c r="L312" s="5" t="s">
        <v>31</v>
      </c>
      <c r="M312" s="5" t="s">
        <v>81</v>
      </c>
      <c r="N312" s="5" t="s">
        <v>18</v>
      </c>
      <c r="O312" s="13">
        <v>13</v>
      </c>
      <c r="P312" s="5" t="e">
        <f t="shared" si="11"/>
        <v>#DIV/0!</v>
      </c>
      <c r="Q312" t="b">
        <f t="shared" si="12"/>
        <v>1</v>
      </c>
    </row>
    <row r="313" spans="1:17" x14ac:dyDescent="0.3">
      <c r="A313" s="13">
        <f t="shared" si="14"/>
        <v>312</v>
      </c>
      <c r="B313" s="6" t="s">
        <v>288</v>
      </c>
      <c r="C313" s="6" t="s">
        <v>71</v>
      </c>
      <c r="D313" s="5">
        <v>30</v>
      </c>
      <c r="E313" s="5" t="s">
        <v>21</v>
      </c>
      <c r="F313" s="5" t="s">
        <v>15</v>
      </c>
      <c r="G313" s="5">
        <v>7000</v>
      </c>
      <c r="H313" s="5">
        <v>55000</v>
      </c>
      <c r="I313" s="5" t="s">
        <v>23</v>
      </c>
      <c r="J313" s="5">
        <v>13000</v>
      </c>
      <c r="K313" s="5">
        <v>720</v>
      </c>
      <c r="L313" s="5" t="s">
        <v>17</v>
      </c>
      <c r="M313" s="5" t="s">
        <v>81</v>
      </c>
      <c r="N313" s="5" t="s">
        <v>25</v>
      </c>
      <c r="O313" s="13">
        <v>7</v>
      </c>
      <c r="P313" s="5">
        <f t="shared" si="11"/>
        <v>1</v>
      </c>
      <c r="Q313" t="b">
        <f t="shared" si="12"/>
        <v>0</v>
      </c>
    </row>
    <row r="314" spans="1:17" x14ac:dyDescent="0.3">
      <c r="A314" s="13">
        <f t="shared" si="14"/>
        <v>313</v>
      </c>
      <c r="B314" s="6" t="s">
        <v>289</v>
      </c>
      <c r="C314" s="6" t="s">
        <v>39</v>
      </c>
      <c r="D314" s="5">
        <v>40</v>
      </c>
      <c r="E314" s="5" t="s">
        <v>14</v>
      </c>
      <c r="F314" s="5" t="s">
        <v>22</v>
      </c>
      <c r="G314" s="5">
        <v>11000</v>
      </c>
      <c r="H314" s="5">
        <v>65000</v>
      </c>
      <c r="I314" s="5" t="s">
        <v>16</v>
      </c>
      <c r="J314" s="5">
        <v>0</v>
      </c>
      <c r="K314" s="5">
        <v>740</v>
      </c>
      <c r="L314" s="5" t="s">
        <v>24</v>
      </c>
      <c r="M314" s="5" t="s">
        <v>82</v>
      </c>
      <c r="N314" s="5" t="s">
        <v>18</v>
      </c>
      <c r="O314" s="13">
        <v>5</v>
      </c>
      <c r="P314" s="5" t="e">
        <f t="shared" si="11"/>
        <v>#DIV/0!</v>
      </c>
      <c r="Q314" t="b">
        <f t="shared" si="12"/>
        <v>1</v>
      </c>
    </row>
    <row r="315" spans="1:17" x14ac:dyDescent="0.3">
      <c r="A315" s="13">
        <f t="shared" si="14"/>
        <v>314</v>
      </c>
      <c r="B315" s="6" t="s">
        <v>201</v>
      </c>
      <c r="C315" s="6" t="s">
        <v>214</v>
      </c>
      <c r="D315" s="5">
        <v>25</v>
      </c>
      <c r="E315" s="5" t="s">
        <v>21</v>
      </c>
      <c r="F315" s="5" t="s">
        <v>15</v>
      </c>
      <c r="G315" s="5">
        <v>4500</v>
      </c>
      <c r="H315" s="5">
        <v>47000</v>
      </c>
      <c r="I315" s="5" t="s">
        <v>16</v>
      </c>
      <c r="J315" s="5">
        <v>7000</v>
      </c>
      <c r="K315" s="5">
        <v>690</v>
      </c>
      <c r="L315" s="5" t="s">
        <v>28</v>
      </c>
      <c r="M315" s="5" t="s">
        <v>80</v>
      </c>
      <c r="N315" s="5" t="s">
        <v>25</v>
      </c>
      <c r="O315" s="13">
        <v>3</v>
      </c>
      <c r="P315" s="5">
        <f t="shared" si="11"/>
        <v>1</v>
      </c>
      <c r="Q315" t="b">
        <f t="shared" si="12"/>
        <v>0</v>
      </c>
    </row>
    <row r="316" spans="1:17" x14ac:dyDescent="0.3">
      <c r="A316" s="13">
        <f t="shared" si="14"/>
        <v>315</v>
      </c>
      <c r="B316" s="6" t="s">
        <v>290</v>
      </c>
      <c r="C316" s="6" t="s">
        <v>180</v>
      </c>
      <c r="D316" s="5">
        <v>31</v>
      </c>
      <c r="E316" s="5" t="s">
        <v>14</v>
      </c>
      <c r="F316" s="5" t="s">
        <v>22</v>
      </c>
      <c r="G316" s="5">
        <v>10000</v>
      </c>
      <c r="H316" s="5">
        <v>72000</v>
      </c>
      <c r="I316" s="5" t="s">
        <v>23</v>
      </c>
      <c r="J316" s="5">
        <v>0</v>
      </c>
      <c r="K316" s="5">
        <v>700</v>
      </c>
      <c r="L316" s="5" t="s">
        <v>31</v>
      </c>
      <c r="M316" s="5" t="s">
        <v>82</v>
      </c>
      <c r="N316" s="5" t="s">
        <v>18</v>
      </c>
      <c r="O316" s="13">
        <v>8</v>
      </c>
      <c r="P316" s="5" t="e">
        <f t="shared" si="11"/>
        <v>#DIV/0!</v>
      </c>
      <c r="Q316" t="b">
        <f t="shared" si="12"/>
        <v>1</v>
      </c>
    </row>
    <row r="317" spans="1:17" x14ac:dyDescent="0.3">
      <c r="A317" s="13">
        <f t="shared" si="14"/>
        <v>316</v>
      </c>
      <c r="B317" s="6" t="s">
        <v>142</v>
      </c>
      <c r="C317" s="6" t="s">
        <v>164</v>
      </c>
      <c r="D317" s="5">
        <v>44</v>
      </c>
      <c r="E317" s="5" t="s">
        <v>21</v>
      </c>
      <c r="F317" s="5" t="s">
        <v>15</v>
      </c>
      <c r="G317" s="5">
        <v>3500</v>
      </c>
      <c r="H317" s="5">
        <v>53000</v>
      </c>
      <c r="I317" s="5" t="s">
        <v>16</v>
      </c>
      <c r="J317" s="5">
        <v>12000</v>
      </c>
      <c r="K317" s="5">
        <v>680</v>
      </c>
      <c r="L317" s="5" t="s">
        <v>17</v>
      </c>
      <c r="M317" s="5" t="s">
        <v>81</v>
      </c>
      <c r="N317" s="5" t="s">
        <v>25</v>
      </c>
      <c r="O317" s="13">
        <v>4</v>
      </c>
      <c r="P317" s="5">
        <f t="shared" si="11"/>
        <v>1</v>
      </c>
      <c r="Q317" t="b">
        <f t="shared" si="12"/>
        <v>0</v>
      </c>
    </row>
    <row r="318" spans="1:17" x14ac:dyDescent="0.3">
      <c r="A318" s="13">
        <f t="shared" si="14"/>
        <v>317</v>
      </c>
      <c r="B318" s="6" t="s">
        <v>291</v>
      </c>
      <c r="C318" s="6" t="s">
        <v>120</v>
      </c>
      <c r="D318" s="5">
        <v>28</v>
      </c>
      <c r="E318" s="5" t="s">
        <v>14</v>
      </c>
      <c r="F318" s="5" t="s">
        <v>22</v>
      </c>
      <c r="G318" s="5">
        <v>8000</v>
      </c>
      <c r="H318" s="5">
        <v>60000</v>
      </c>
      <c r="I318" s="5" t="s">
        <v>23</v>
      </c>
      <c r="J318" s="5">
        <v>0</v>
      </c>
      <c r="K318" s="5">
        <v>710</v>
      </c>
      <c r="L318" s="5" t="s">
        <v>24</v>
      </c>
      <c r="M318" s="5" t="s">
        <v>80</v>
      </c>
      <c r="N318" s="5" t="s">
        <v>18</v>
      </c>
      <c r="O318" s="13">
        <v>3</v>
      </c>
      <c r="P318" s="5" t="e">
        <f t="shared" si="11"/>
        <v>#DIV/0!</v>
      </c>
      <c r="Q318" t="b">
        <f t="shared" si="12"/>
        <v>1</v>
      </c>
    </row>
    <row r="319" spans="1:17" x14ac:dyDescent="0.3">
      <c r="A319" s="13">
        <f t="shared" si="14"/>
        <v>318</v>
      </c>
      <c r="B319" s="6" t="s">
        <v>263</v>
      </c>
      <c r="C319" s="6" t="s">
        <v>174</v>
      </c>
      <c r="D319" s="5">
        <v>39</v>
      </c>
      <c r="E319" s="5" t="s">
        <v>21</v>
      </c>
      <c r="F319" s="5" t="s">
        <v>15</v>
      </c>
      <c r="G319" s="5">
        <v>13000</v>
      </c>
      <c r="H319" s="5">
        <v>85000</v>
      </c>
      <c r="I319" s="5" t="s">
        <v>16</v>
      </c>
      <c r="J319" s="5">
        <v>15000</v>
      </c>
      <c r="K319" s="5">
        <v>740</v>
      </c>
      <c r="L319" s="5" t="s">
        <v>28</v>
      </c>
      <c r="M319" s="5" t="s">
        <v>82</v>
      </c>
      <c r="N319" s="5" t="s">
        <v>25</v>
      </c>
      <c r="O319" s="13">
        <v>7</v>
      </c>
      <c r="P319" s="5">
        <f t="shared" si="11"/>
        <v>1</v>
      </c>
      <c r="Q319" t="b">
        <f t="shared" si="12"/>
        <v>0</v>
      </c>
    </row>
    <row r="320" spans="1:17" x14ac:dyDescent="0.3">
      <c r="A320" s="13">
        <f t="shared" si="14"/>
        <v>319</v>
      </c>
      <c r="B320" s="6" t="s">
        <v>143</v>
      </c>
      <c r="C320" s="6" t="s">
        <v>221</v>
      </c>
      <c r="D320" s="5">
        <v>26</v>
      </c>
      <c r="E320" s="5" t="s">
        <v>14</v>
      </c>
      <c r="F320" s="5" t="s">
        <v>22</v>
      </c>
      <c r="G320" s="5">
        <v>4000</v>
      </c>
      <c r="H320" s="5">
        <v>49000</v>
      </c>
      <c r="I320" s="5" t="s">
        <v>23</v>
      </c>
      <c r="J320" s="5">
        <v>0</v>
      </c>
      <c r="K320" s="5">
        <v>690</v>
      </c>
      <c r="L320" s="5" t="s">
        <v>31</v>
      </c>
      <c r="M320" s="5" t="s">
        <v>80</v>
      </c>
      <c r="N320" s="5" t="s">
        <v>18</v>
      </c>
      <c r="O320" s="13">
        <v>12</v>
      </c>
      <c r="P320" s="5" t="e">
        <f t="shared" si="11"/>
        <v>#DIV/0!</v>
      </c>
      <c r="Q320" t="b">
        <f t="shared" si="12"/>
        <v>1</v>
      </c>
    </row>
    <row r="321" spans="1:17" x14ac:dyDescent="0.3">
      <c r="A321" s="13">
        <f t="shared" si="14"/>
        <v>320</v>
      </c>
      <c r="B321" s="6" t="s">
        <v>292</v>
      </c>
      <c r="C321" s="6" t="s">
        <v>156</v>
      </c>
      <c r="D321" s="5">
        <v>33</v>
      </c>
      <c r="E321" s="5" t="s">
        <v>14</v>
      </c>
      <c r="F321" s="5" t="s">
        <v>15</v>
      </c>
      <c r="G321" s="5">
        <v>2200</v>
      </c>
      <c r="H321" s="5">
        <v>45000</v>
      </c>
      <c r="I321" s="5" t="s">
        <v>16</v>
      </c>
      <c r="J321" s="5">
        <v>10000</v>
      </c>
      <c r="K321" s="5">
        <v>670</v>
      </c>
      <c r="L321" s="5" t="s">
        <v>17</v>
      </c>
      <c r="M321" s="5" t="s">
        <v>81</v>
      </c>
      <c r="N321" s="5" t="s">
        <v>25</v>
      </c>
      <c r="O321" s="13">
        <v>11</v>
      </c>
      <c r="P321" s="5">
        <f t="shared" si="11"/>
        <v>1</v>
      </c>
      <c r="Q321" t="b">
        <f t="shared" si="12"/>
        <v>0</v>
      </c>
    </row>
    <row r="322" spans="1:17" x14ac:dyDescent="0.3">
      <c r="A322" s="13">
        <f t="shared" si="14"/>
        <v>321</v>
      </c>
      <c r="B322" s="6" t="s">
        <v>282</v>
      </c>
      <c r="C322" s="6" t="s">
        <v>154</v>
      </c>
      <c r="D322" s="5">
        <v>46</v>
      </c>
      <c r="E322" s="5" t="s">
        <v>14</v>
      </c>
      <c r="F322" s="5" t="s">
        <v>22</v>
      </c>
      <c r="G322" s="5">
        <v>15000</v>
      </c>
      <c r="H322" s="5">
        <v>77000</v>
      </c>
      <c r="I322" s="5" t="s">
        <v>23</v>
      </c>
      <c r="J322" s="5">
        <v>0</v>
      </c>
      <c r="K322" s="5">
        <v>720</v>
      </c>
      <c r="L322" s="5" t="s">
        <v>24</v>
      </c>
      <c r="M322" s="5" t="s">
        <v>82</v>
      </c>
      <c r="N322" s="5" t="s">
        <v>18</v>
      </c>
      <c r="O322" s="13">
        <v>3</v>
      </c>
      <c r="P322" s="5" t="e">
        <f t="shared" si="11"/>
        <v>#DIV/0!</v>
      </c>
      <c r="Q322" t="b">
        <f t="shared" si="12"/>
        <v>1</v>
      </c>
    </row>
    <row r="323" spans="1:17" x14ac:dyDescent="0.3">
      <c r="A323" s="13">
        <f t="shared" si="14"/>
        <v>322</v>
      </c>
      <c r="B323" s="6" t="s">
        <v>293</v>
      </c>
      <c r="C323" s="6" t="s">
        <v>184</v>
      </c>
      <c r="D323" s="5">
        <v>52</v>
      </c>
      <c r="E323" s="5" t="s">
        <v>21</v>
      </c>
      <c r="F323" s="5" t="s">
        <v>15</v>
      </c>
      <c r="G323" s="5">
        <v>4000</v>
      </c>
      <c r="H323" s="5">
        <v>50000</v>
      </c>
      <c r="I323" s="5" t="s">
        <v>16</v>
      </c>
      <c r="J323" s="5">
        <v>5000</v>
      </c>
      <c r="K323" s="5">
        <v>680</v>
      </c>
      <c r="L323" s="5" t="s">
        <v>28</v>
      </c>
      <c r="M323" s="5" t="s">
        <v>80</v>
      </c>
      <c r="N323" s="5" t="s">
        <v>25</v>
      </c>
      <c r="O323" s="13">
        <v>5</v>
      </c>
      <c r="P323" s="5">
        <f t="shared" si="11"/>
        <v>1</v>
      </c>
      <c r="Q323" t="b">
        <f t="shared" si="12"/>
        <v>0</v>
      </c>
    </row>
    <row r="324" spans="1:17" x14ac:dyDescent="0.3">
      <c r="A324" s="13">
        <f t="shared" si="14"/>
        <v>323</v>
      </c>
      <c r="B324" s="6" t="s">
        <v>149</v>
      </c>
      <c r="C324" s="6" t="s">
        <v>162</v>
      </c>
      <c r="D324" s="5">
        <v>24</v>
      </c>
      <c r="E324" s="5" t="s">
        <v>14</v>
      </c>
      <c r="F324" s="5" t="s">
        <v>15</v>
      </c>
      <c r="G324" s="5">
        <v>9000</v>
      </c>
      <c r="H324" s="5">
        <v>69000</v>
      </c>
      <c r="I324" s="5" t="s">
        <v>23</v>
      </c>
      <c r="J324" s="5">
        <v>0</v>
      </c>
      <c r="K324" s="5">
        <v>700</v>
      </c>
      <c r="L324" s="5" t="s">
        <v>31</v>
      </c>
      <c r="M324" s="5" t="s">
        <v>82</v>
      </c>
      <c r="N324" s="5" t="s">
        <v>18</v>
      </c>
      <c r="O324" s="13">
        <v>3</v>
      </c>
      <c r="P324" s="5" t="e">
        <f t="shared" ref="P324:P351" si="15">J324/J324</f>
        <v>#DIV/0!</v>
      </c>
      <c r="Q324" t="b">
        <f t="shared" ref="Q324:Q351" si="16">+ISERROR(P324)</f>
        <v>1</v>
      </c>
    </row>
    <row r="325" spans="1:17" x14ac:dyDescent="0.3">
      <c r="A325" s="13">
        <f t="shared" si="14"/>
        <v>324</v>
      </c>
      <c r="B325" s="6" t="s">
        <v>294</v>
      </c>
      <c r="C325" s="6" t="s">
        <v>180</v>
      </c>
      <c r="D325" s="5">
        <v>38</v>
      </c>
      <c r="E325" s="5" t="s">
        <v>21</v>
      </c>
      <c r="F325" s="5" t="s">
        <v>22</v>
      </c>
      <c r="G325" s="5">
        <v>5500</v>
      </c>
      <c r="H325" s="5">
        <v>54000</v>
      </c>
      <c r="I325" s="5" t="s">
        <v>16</v>
      </c>
      <c r="J325" s="5">
        <v>13000</v>
      </c>
      <c r="K325" s="5">
        <v>710</v>
      </c>
      <c r="L325" s="5" t="s">
        <v>17</v>
      </c>
      <c r="M325" s="5" t="s">
        <v>80</v>
      </c>
      <c r="N325" s="5" t="s">
        <v>25</v>
      </c>
      <c r="O325" s="13">
        <v>11</v>
      </c>
      <c r="P325" s="5">
        <f t="shared" si="15"/>
        <v>1</v>
      </c>
      <c r="Q325" t="b">
        <f t="shared" si="16"/>
        <v>0</v>
      </c>
    </row>
    <row r="326" spans="1:17" x14ac:dyDescent="0.3">
      <c r="A326" s="13">
        <f t="shared" si="14"/>
        <v>325</v>
      </c>
      <c r="B326" s="6" t="s">
        <v>70</v>
      </c>
      <c r="C326" s="6" t="s">
        <v>228</v>
      </c>
      <c r="D326" s="5">
        <v>27</v>
      </c>
      <c r="E326" s="5" t="s">
        <v>14</v>
      </c>
      <c r="F326" s="5" t="s">
        <v>15</v>
      </c>
      <c r="G326" s="5">
        <v>7000</v>
      </c>
      <c r="H326" s="5">
        <v>74000</v>
      </c>
      <c r="I326" s="5" t="s">
        <v>23</v>
      </c>
      <c r="J326" s="5">
        <v>0</v>
      </c>
      <c r="K326" s="5">
        <v>690</v>
      </c>
      <c r="L326" s="5" t="s">
        <v>24</v>
      </c>
      <c r="M326" s="5" t="s">
        <v>81</v>
      </c>
      <c r="N326" s="5" t="s">
        <v>18</v>
      </c>
      <c r="O326" s="13">
        <v>11</v>
      </c>
      <c r="P326" s="5" t="e">
        <f t="shared" si="15"/>
        <v>#DIV/0!</v>
      </c>
      <c r="Q326" t="b">
        <f t="shared" si="16"/>
        <v>1</v>
      </c>
    </row>
    <row r="327" spans="1:17" x14ac:dyDescent="0.3">
      <c r="A327" s="13">
        <f t="shared" si="14"/>
        <v>326</v>
      </c>
      <c r="B327" s="6" t="s">
        <v>295</v>
      </c>
      <c r="C327" s="6" t="s">
        <v>209</v>
      </c>
      <c r="D327" s="5">
        <v>41</v>
      </c>
      <c r="E327" s="5" t="s">
        <v>21</v>
      </c>
      <c r="F327" s="5" t="s">
        <v>22</v>
      </c>
      <c r="G327" s="5">
        <v>6000</v>
      </c>
      <c r="H327" s="5">
        <v>68000</v>
      </c>
      <c r="I327" s="5" t="s">
        <v>16</v>
      </c>
      <c r="J327" s="5">
        <v>8000</v>
      </c>
      <c r="K327" s="5">
        <v>720</v>
      </c>
      <c r="L327" s="5" t="s">
        <v>28</v>
      </c>
      <c r="M327" s="5" t="s">
        <v>81</v>
      </c>
      <c r="N327" s="5" t="s">
        <v>25</v>
      </c>
      <c r="O327" s="13">
        <v>6</v>
      </c>
      <c r="P327" s="5">
        <f t="shared" si="15"/>
        <v>1</v>
      </c>
      <c r="Q327" t="b">
        <f t="shared" si="16"/>
        <v>0</v>
      </c>
    </row>
    <row r="328" spans="1:17" x14ac:dyDescent="0.3">
      <c r="A328" s="13">
        <f t="shared" si="14"/>
        <v>327</v>
      </c>
      <c r="B328" s="6" t="s">
        <v>169</v>
      </c>
      <c r="C328" s="6" t="s">
        <v>63</v>
      </c>
      <c r="D328" s="5">
        <v>32</v>
      </c>
      <c r="E328" s="5" t="s">
        <v>14</v>
      </c>
      <c r="F328" s="5" t="s">
        <v>15</v>
      </c>
      <c r="G328" s="5">
        <v>2500</v>
      </c>
      <c r="H328" s="5">
        <v>45000</v>
      </c>
      <c r="I328" s="5" t="s">
        <v>23</v>
      </c>
      <c r="J328" s="5">
        <v>0</v>
      </c>
      <c r="K328" s="5">
        <v>670</v>
      </c>
      <c r="L328" s="5" t="s">
        <v>31</v>
      </c>
      <c r="M328" s="5" t="s">
        <v>81</v>
      </c>
      <c r="N328" s="5" t="s">
        <v>18</v>
      </c>
      <c r="O328" s="13">
        <v>6</v>
      </c>
      <c r="P328" s="5" t="e">
        <f t="shared" si="15"/>
        <v>#DIV/0!</v>
      </c>
      <c r="Q328" t="b">
        <f t="shared" si="16"/>
        <v>1</v>
      </c>
    </row>
    <row r="329" spans="1:17" x14ac:dyDescent="0.3">
      <c r="A329" s="13">
        <f t="shared" si="14"/>
        <v>328</v>
      </c>
      <c r="B329" s="6" t="s">
        <v>126</v>
      </c>
      <c r="C329" s="6" t="s">
        <v>166</v>
      </c>
      <c r="D329" s="5">
        <v>47</v>
      </c>
      <c r="E329" s="5" t="s">
        <v>21</v>
      </c>
      <c r="F329" s="5" t="s">
        <v>22</v>
      </c>
      <c r="G329" s="5">
        <v>11000</v>
      </c>
      <c r="H329" s="5">
        <v>80000</v>
      </c>
      <c r="I329" s="5" t="s">
        <v>16</v>
      </c>
      <c r="J329" s="5">
        <v>15000</v>
      </c>
      <c r="K329" s="5">
        <v>740</v>
      </c>
      <c r="L329" s="5" t="s">
        <v>17</v>
      </c>
      <c r="M329" s="5" t="s">
        <v>82</v>
      </c>
      <c r="N329" s="5" t="s">
        <v>25</v>
      </c>
      <c r="O329" s="13">
        <v>5</v>
      </c>
      <c r="P329" s="5">
        <f t="shared" si="15"/>
        <v>1</v>
      </c>
      <c r="Q329" t="b">
        <f t="shared" si="16"/>
        <v>0</v>
      </c>
    </row>
    <row r="330" spans="1:17" x14ac:dyDescent="0.3">
      <c r="A330" s="13">
        <f t="shared" si="14"/>
        <v>329</v>
      </c>
      <c r="B330" s="6" t="s">
        <v>216</v>
      </c>
      <c r="C330" s="6" t="s">
        <v>263</v>
      </c>
      <c r="D330" s="5">
        <v>35</v>
      </c>
      <c r="E330" s="5" t="s">
        <v>14</v>
      </c>
      <c r="F330" s="5" t="s">
        <v>15</v>
      </c>
      <c r="G330" s="5">
        <v>3000</v>
      </c>
      <c r="H330" s="5">
        <v>47000</v>
      </c>
      <c r="I330" s="5" t="s">
        <v>23</v>
      </c>
      <c r="J330" s="5">
        <v>0</v>
      </c>
      <c r="K330" s="5">
        <v>680</v>
      </c>
      <c r="L330" s="5" t="s">
        <v>24</v>
      </c>
      <c r="M330" s="5" t="s">
        <v>82</v>
      </c>
      <c r="N330" s="5" t="s">
        <v>18</v>
      </c>
      <c r="O330" s="13">
        <v>4</v>
      </c>
      <c r="P330" s="5" t="e">
        <f t="shared" si="15"/>
        <v>#DIV/0!</v>
      </c>
      <c r="Q330" t="b">
        <f t="shared" si="16"/>
        <v>1</v>
      </c>
    </row>
    <row r="331" spans="1:17" x14ac:dyDescent="0.3">
      <c r="A331" s="13">
        <f t="shared" si="14"/>
        <v>330</v>
      </c>
      <c r="B331" s="6" t="s">
        <v>183</v>
      </c>
      <c r="C331" s="6" t="s">
        <v>191</v>
      </c>
      <c r="D331" s="5">
        <v>29</v>
      </c>
      <c r="E331" s="5" t="s">
        <v>21</v>
      </c>
      <c r="F331" s="5" t="s">
        <v>22</v>
      </c>
      <c r="G331" s="5">
        <v>4000</v>
      </c>
      <c r="H331" s="5">
        <v>53000</v>
      </c>
      <c r="I331" s="5" t="s">
        <v>16</v>
      </c>
      <c r="J331" s="5">
        <v>10000</v>
      </c>
      <c r="K331" s="5">
        <v>690</v>
      </c>
      <c r="L331" s="5" t="s">
        <v>28</v>
      </c>
      <c r="M331" s="5" t="s">
        <v>80</v>
      </c>
      <c r="N331" s="5" t="s">
        <v>25</v>
      </c>
      <c r="O331" s="13">
        <v>6</v>
      </c>
      <c r="P331" s="5">
        <f t="shared" si="15"/>
        <v>1</v>
      </c>
      <c r="Q331" t="b">
        <f t="shared" si="16"/>
        <v>0</v>
      </c>
    </row>
    <row r="332" spans="1:17" x14ac:dyDescent="0.3">
      <c r="A332" s="13">
        <f t="shared" si="14"/>
        <v>331</v>
      </c>
      <c r="B332" s="6" t="s">
        <v>227</v>
      </c>
      <c r="C332" s="6" t="s">
        <v>51</v>
      </c>
      <c r="D332" s="5">
        <v>42</v>
      </c>
      <c r="E332" s="5" t="s">
        <v>14</v>
      </c>
      <c r="F332" s="5" t="s">
        <v>15</v>
      </c>
      <c r="G332" s="5">
        <v>9000</v>
      </c>
      <c r="H332" s="5">
        <v>71000</v>
      </c>
      <c r="I332" s="5" t="s">
        <v>23</v>
      </c>
      <c r="J332" s="5">
        <v>0</v>
      </c>
      <c r="K332" s="5">
        <v>700</v>
      </c>
      <c r="L332" s="5" t="s">
        <v>31</v>
      </c>
      <c r="M332" s="5" t="s">
        <v>81</v>
      </c>
      <c r="N332" s="5" t="s">
        <v>18</v>
      </c>
      <c r="O332" s="13">
        <v>5</v>
      </c>
      <c r="P332" s="5" t="e">
        <f t="shared" si="15"/>
        <v>#DIV/0!</v>
      </c>
      <c r="Q332" t="b">
        <f t="shared" si="16"/>
        <v>1</v>
      </c>
    </row>
    <row r="333" spans="1:17" x14ac:dyDescent="0.3">
      <c r="A333" s="13">
        <f t="shared" si="14"/>
        <v>332</v>
      </c>
      <c r="B333" s="6" t="s">
        <v>108</v>
      </c>
      <c r="C333" s="6" t="s">
        <v>217</v>
      </c>
      <c r="D333" s="5">
        <v>50</v>
      </c>
      <c r="E333" s="5" t="s">
        <v>21</v>
      </c>
      <c r="F333" s="5" t="s">
        <v>22</v>
      </c>
      <c r="G333" s="5">
        <v>8000</v>
      </c>
      <c r="H333" s="5">
        <v>67000</v>
      </c>
      <c r="I333" s="5" t="s">
        <v>16</v>
      </c>
      <c r="J333" s="5">
        <v>12000</v>
      </c>
      <c r="K333" s="5">
        <v>710</v>
      </c>
      <c r="L333" s="5" t="s">
        <v>17</v>
      </c>
      <c r="M333" s="5" t="s">
        <v>82</v>
      </c>
      <c r="N333" s="5" t="s">
        <v>25</v>
      </c>
      <c r="O333" s="13">
        <v>14</v>
      </c>
      <c r="P333" s="5">
        <f t="shared" si="15"/>
        <v>1</v>
      </c>
      <c r="Q333" t="b">
        <f t="shared" si="16"/>
        <v>0</v>
      </c>
    </row>
    <row r="334" spans="1:17" x14ac:dyDescent="0.3">
      <c r="A334" s="13">
        <f t="shared" si="14"/>
        <v>333</v>
      </c>
      <c r="B334" s="6" t="s">
        <v>139</v>
      </c>
      <c r="C334" s="6" t="s">
        <v>191</v>
      </c>
      <c r="D334" s="5">
        <v>28</v>
      </c>
      <c r="E334" s="5" t="s">
        <v>14</v>
      </c>
      <c r="F334" s="5" t="s">
        <v>15</v>
      </c>
      <c r="G334" s="5">
        <v>5000</v>
      </c>
      <c r="H334" s="5">
        <v>55000</v>
      </c>
      <c r="I334" s="5" t="s">
        <v>23</v>
      </c>
      <c r="J334" s="5">
        <v>0</v>
      </c>
      <c r="K334" s="5">
        <v>690</v>
      </c>
      <c r="L334" s="5" t="s">
        <v>24</v>
      </c>
      <c r="M334" s="5" t="s">
        <v>82</v>
      </c>
      <c r="N334" s="5" t="s">
        <v>18</v>
      </c>
      <c r="O334" s="13">
        <v>12</v>
      </c>
      <c r="P334" s="5" t="e">
        <f t="shared" si="15"/>
        <v>#DIV/0!</v>
      </c>
      <c r="Q334" t="b">
        <f t="shared" si="16"/>
        <v>1</v>
      </c>
    </row>
    <row r="335" spans="1:17" x14ac:dyDescent="0.3">
      <c r="A335" s="13">
        <f t="shared" si="14"/>
        <v>334</v>
      </c>
      <c r="B335" s="6" t="s">
        <v>32</v>
      </c>
      <c r="C335" s="6" t="s">
        <v>67</v>
      </c>
      <c r="D335" s="5">
        <v>36</v>
      </c>
      <c r="E335" s="5" t="s">
        <v>21</v>
      </c>
      <c r="F335" s="5" t="s">
        <v>22</v>
      </c>
      <c r="G335" s="5">
        <v>3000</v>
      </c>
      <c r="H335" s="5">
        <v>48000</v>
      </c>
      <c r="I335" s="5" t="s">
        <v>16</v>
      </c>
      <c r="J335" s="5">
        <v>5000</v>
      </c>
      <c r="K335" s="5">
        <v>670</v>
      </c>
      <c r="L335" s="5" t="s">
        <v>28</v>
      </c>
      <c r="M335" s="5" t="s">
        <v>80</v>
      </c>
      <c r="N335" s="5" t="s">
        <v>25</v>
      </c>
      <c r="O335" s="13">
        <v>11</v>
      </c>
      <c r="P335" s="5">
        <f t="shared" si="15"/>
        <v>1</v>
      </c>
      <c r="Q335" t="b">
        <f t="shared" si="16"/>
        <v>0</v>
      </c>
    </row>
    <row r="336" spans="1:17" x14ac:dyDescent="0.3">
      <c r="A336" s="13">
        <f t="shared" si="14"/>
        <v>335</v>
      </c>
      <c r="B336" s="6" t="s">
        <v>128</v>
      </c>
      <c r="C336" s="6" t="s">
        <v>150</v>
      </c>
      <c r="D336" s="5">
        <v>41</v>
      </c>
      <c r="E336" s="5" t="s">
        <v>14</v>
      </c>
      <c r="F336" s="5" t="s">
        <v>15</v>
      </c>
      <c r="G336" s="5">
        <v>11000</v>
      </c>
      <c r="H336" s="5">
        <v>62000</v>
      </c>
      <c r="I336" s="5" t="s">
        <v>23</v>
      </c>
      <c r="J336" s="5">
        <v>0</v>
      </c>
      <c r="K336" s="5">
        <v>720</v>
      </c>
      <c r="L336" s="5" t="s">
        <v>31</v>
      </c>
      <c r="M336" s="5" t="s">
        <v>80</v>
      </c>
      <c r="N336" s="5" t="s">
        <v>18</v>
      </c>
      <c r="O336" s="13">
        <v>8</v>
      </c>
      <c r="P336" s="5" t="e">
        <f t="shared" si="15"/>
        <v>#DIV/0!</v>
      </c>
      <c r="Q336" t="b">
        <f t="shared" si="16"/>
        <v>1</v>
      </c>
    </row>
    <row r="337" spans="1:17" x14ac:dyDescent="0.3">
      <c r="A337" s="13">
        <f t="shared" si="14"/>
        <v>336</v>
      </c>
      <c r="B337" s="6" t="s">
        <v>296</v>
      </c>
      <c r="C337" s="6" t="s">
        <v>180</v>
      </c>
      <c r="D337" s="5">
        <v>30</v>
      </c>
      <c r="E337" s="5" t="s">
        <v>21</v>
      </c>
      <c r="F337" s="5" t="s">
        <v>22</v>
      </c>
      <c r="G337" s="5">
        <v>5500</v>
      </c>
      <c r="H337" s="5">
        <v>69000</v>
      </c>
      <c r="I337" s="5" t="s">
        <v>16</v>
      </c>
      <c r="J337" s="5">
        <v>10000</v>
      </c>
      <c r="K337" s="5">
        <v>710</v>
      </c>
      <c r="L337" s="5" t="s">
        <v>17</v>
      </c>
      <c r="M337" s="5" t="s">
        <v>80</v>
      </c>
      <c r="N337" s="5" t="s">
        <v>25</v>
      </c>
      <c r="O337" s="13">
        <v>4</v>
      </c>
      <c r="P337" s="5">
        <f t="shared" si="15"/>
        <v>1</v>
      </c>
      <c r="Q337" t="b">
        <f t="shared" si="16"/>
        <v>0</v>
      </c>
    </row>
    <row r="338" spans="1:17" x14ac:dyDescent="0.3">
      <c r="A338" s="13">
        <f t="shared" si="14"/>
        <v>337</v>
      </c>
      <c r="B338" s="6" t="s">
        <v>297</v>
      </c>
      <c r="C338" s="6" t="s">
        <v>228</v>
      </c>
      <c r="D338" s="5">
        <v>29</v>
      </c>
      <c r="E338" s="5" t="s">
        <v>14</v>
      </c>
      <c r="F338" s="5" t="s">
        <v>15</v>
      </c>
      <c r="G338" s="5">
        <v>7000</v>
      </c>
      <c r="H338" s="5">
        <v>74000</v>
      </c>
      <c r="I338" s="5" t="s">
        <v>23</v>
      </c>
      <c r="J338" s="5">
        <v>0</v>
      </c>
      <c r="K338" s="5">
        <v>680</v>
      </c>
      <c r="L338" s="5" t="s">
        <v>24</v>
      </c>
      <c r="M338" s="5" t="s">
        <v>80</v>
      </c>
      <c r="N338" s="5" t="s">
        <v>18</v>
      </c>
      <c r="O338" s="13">
        <v>13</v>
      </c>
      <c r="P338" s="5" t="e">
        <f t="shared" si="15"/>
        <v>#DIV/0!</v>
      </c>
      <c r="Q338" t="b">
        <f t="shared" si="16"/>
        <v>1</v>
      </c>
    </row>
    <row r="339" spans="1:17" x14ac:dyDescent="0.3">
      <c r="A339" s="13">
        <f t="shared" si="14"/>
        <v>338</v>
      </c>
      <c r="B339" s="6" t="s">
        <v>201</v>
      </c>
      <c r="C339" s="6" t="s">
        <v>228</v>
      </c>
      <c r="D339" s="5">
        <v>34</v>
      </c>
      <c r="E339" s="5" t="s">
        <v>21</v>
      </c>
      <c r="F339" s="5" t="s">
        <v>22</v>
      </c>
      <c r="G339" s="5">
        <v>2000</v>
      </c>
      <c r="H339" s="5">
        <v>50000</v>
      </c>
      <c r="I339" s="5" t="s">
        <v>16</v>
      </c>
      <c r="J339" s="5">
        <v>7000</v>
      </c>
      <c r="K339" s="5">
        <v>720</v>
      </c>
      <c r="L339" s="5" t="s">
        <v>28</v>
      </c>
      <c r="M339" s="5" t="s">
        <v>80</v>
      </c>
      <c r="N339" s="5" t="s">
        <v>25</v>
      </c>
      <c r="O339" s="13">
        <v>7</v>
      </c>
      <c r="P339" s="5">
        <f t="shared" si="15"/>
        <v>1</v>
      </c>
      <c r="Q339" t="b">
        <f t="shared" si="16"/>
        <v>0</v>
      </c>
    </row>
    <row r="340" spans="1:17" x14ac:dyDescent="0.3">
      <c r="A340" s="13">
        <f t="shared" si="14"/>
        <v>339</v>
      </c>
      <c r="B340" s="6" t="s">
        <v>147</v>
      </c>
      <c r="C340" s="6" t="s">
        <v>223</v>
      </c>
      <c r="D340" s="5">
        <v>37</v>
      </c>
      <c r="E340" s="5" t="s">
        <v>14</v>
      </c>
      <c r="F340" s="5" t="s">
        <v>15</v>
      </c>
      <c r="G340" s="5">
        <v>6000</v>
      </c>
      <c r="H340" s="5">
        <v>55000</v>
      </c>
      <c r="I340" s="5" t="s">
        <v>23</v>
      </c>
      <c r="J340" s="5">
        <v>0</v>
      </c>
      <c r="K340" s="5">
        <v>690</v>
      </c>
      <c r="L340" s="5" t="s">
        <v>31</v>
      </c>
      <c r="M340" s="5" t="s">
        <v>80</v>
      </c>
      <c r="N340" s="5" t="s">
        <v>18</v>
      </c>
      <c r="O340" s="13">
        <v>4</v>
      </c>
      <c r="P340" s="5" t="e">
        <f t="shared" si="15"/>
        <v>#DIV/0!</v>
      </c>
      <c r="Q340" t="b">
        <f t="shared" si="16"/>
        <v>1</v>
      </c>
    </row>
    <row r="341" spans="1:17" x14ac:dyDescent="0.3">
      <c r="A341" s="13">
        <f t="shared" si="14"/>
        <v>340</v>
      </c>
      <c r="B341" s="6" t="s">
        <v>298</v>
      </c>
      <c r="C341" s="6" t="s">
        <v>152</v>
      </c>
      <c r="D341" s="5">
        <v>45</v>
      </c>
      <c r="E341" s="5" t="s">
        <v>21</v>
      </c>
      <c r="F341" s="5" t="s">
        <v>22</v>
      </c>
      <c r="G341" s="5">
        <v>3500</v>
      </c>
      <c r="H341" s="5">
        <v>62000</v>
      </c>
      <c r="I341" s="5" t="s">
        <v>16</v>
      </c>
      <c r="J341" s="5">
        <v>13000</v>
      </c>
      <c r="K341" s="5">
        <v>680</v>
      </c>
      <c r="L341" s="5" t="s">
        <v>17</v>
      </c>
      <c r="M341" s="5" t="s">
        <v>82</v>
      </c>
      <c r="N341" s="5" t="s">
        <v>25</v>
      </c>
      <c r="O341" s="13">
        <v>14</v>
      </c>
      <c r="P341" s="5">
        <f t="shared" si="15"/>
        <v>1</v>
      </c>
      <c r="Q341" t="b">
        <f t="shared" si="16"/>
        <v>0</v>
      </c>
    </row>
    <row r="342" spans="1:17" x14ac:dyDescent="0.3">
      <c r="A342" s="13">
        <f t="shared" si="14"/>
        <v>341</v>
      </c>
      <c r="B342" s="6" t="s">
        <v>131</v>
      </c>
      <c r="C342" s="6" t="s">
        <v>27</v>
      </c>
      <c r="D342" s="5">
        <v>40</v>
      </c>
      <c r="E342" s="5" t="s">
        <v>14</v>
      </c>
      <c r="F342" s="5" t="s">
        <v>15</v>
      </c>
      <c r="G342" s="5">
        <v>4000</v>
      </c>
      <c r="H342" s="5">
        <v>48000</v>
      </c>
      <c r="I342" s="5" t="s">
        <v>23</v>
      </c>
      <c r="J342" s="5">
        <v>0</v>
      </c>
      <c r="K342" s="5">
        <v>710</v>
      </c>
      <c r="L342" s="5" t="s">
        <v>24</v>
      </c>
      <c r="M342" s="5" t="s">
        <v>82</v>
      </c>
      <c r="N342" s="5" t="s">
        <v>18</v>
      </c>
      <c r="O342" s="13">
        <v>5</v>
      </c>
      <c r="P342" s="5" t="e">
        <f t="shared" si="15"/>
        <v>#DIV/0!</v>
      </c>
      <c r="Q342" t="b">
        <f t="shared" si="16"/>
        <v>1</v>
      </c>
    </row>
    <row r="343" spans="1:17" x14ac:dyDescent="0.3">
      <c r="A343" s="13">
        <f t="shared" si="14"/>
        <v>342</v>
      </c>
      <c r="B343" s="6" t="s">
        <v>102</v>
      </c>
      <c r="C343" s="6" t="s">
        <v>224</v>
      </c>
      <c r="D343" s="5">
        <v>27</v>
      </c>
      <c r="E343" s="5" t="s">
        <v>21</v>
      </c>
      <c r="F343" s="5" t="s">
        <v>15</v>
      </c>
      <c r="G343" s="5">
        <v>5500</v>
      </c>
      <c r="H343" s="5">
        <v>59000</v>
      </c>
      <c r="I343" s="5" t="s">
        <v>16</v>
      </c>
      <c r="J343" s="5">
        <v>8000</v>
      </c>
      <c r="K343" s="5">
        <v>700</v>
      </c>
      <c r="L343" s="5" t="s">
        <v>28</v>
      </c>
      <c r="M343" s="5" t="s">
        <v>82</v>
      </c>
      <c r="N343" s="5" t="s">
        <v>25</v>
      </c>
      <c r="O343" s="13">
        <v>10</v>
      </c>
      <c r="P343" s="5">
        <f t="shared" si="15"/>
        <v>1</v>
      </c>
      <c r="Q343" t="b">
        <f t="shared" si="16"/>
        <v>0</v>
      </c>
    </row>
    <row r="344" spans="1:17" x14ac:dyDescent="0.3">
      <c r="A344" s="13">
        <f t="shared" si="14"/>
        <v>343</v>
      </c>
      <c r="B344" s="6" t="s">
        <v>203</v>
      </c>
      <c r="C344" s="6" t="s">
        <v>182</v>
      </c>
      <c r="D344" s="5">
        <v>31</v>
      </c>
      <c r="E344" s="5" t="s">
        <v>14</v>
      </c>
      <c r="F344" s="5" t="s">
        <v>22</v>
      </c>
      <c r="G344" s="5">
        <v>9000</v>
      </c>
      <c r="H344" s="5">
        <v>73000</v>
      </c>
      <c r="I344" s="5" t="s">
        <v>23</v>
      </c>
      <c r="J344" s="5">
        <v>0</v>
      </c>
      <c r="K344" s="5">
        <v>720</v>
      </c>
      <c r="L344" s="5" t="s">
        <v>31</v>
      </c>
      <c r="M344" s="5" t="s">
        <v>82</v>
      </c>
      <c r="N344" s="5" t="s">
        <v>18</v>
      </c>
      <c r="O344" s="13">
        <v>10</v>
      </c>
      <c r="P344" s="5" t="e">
        <f t="shared" si="15"/>
        <v>#DIV/0!</v>
      </c>
      <c r="Q344" t="b">
        <f t="shared" si="16"/>
        <v>1</v>
      </c>
    </row>
    <row r="345" spans="1:17" x14ac:dyDescent="0.3">
      <c r="A345" s="13">
        <f t="shared" si="14"/>
        <v>344</v>
      </c>
      <c r="B345" s="6" t="s">
        <v>119</v>
      </c>
      <c r="C345" s="6" t="s">
        <v>166</v>
      </c>
      <c r="D345" s="5">
        <v>53</v>
      </c>
      <c r="E345" s="5" t="s">
        <v>21</v>
      </c>
      <c r="F345" s="5" t="s">
        <v>15</v>
      </c>
      <c r="G345" s="5">
        <v>4000</v>
      </c>
      <c r="H345" s="5">
        <v>65000</v>
      </c>
      <c r="I345" s="5" t="s">
        <v>16</v>
      </c>
      <c r="J345" s="5">
        <v>5000</v>
      </c>
      <c r="K345" s="5">
        <v>680</v>
      </c>
      <c r="L345" s="5" t="s">
        <v>17</v>
      </c>
      <c r="M345" s="5" t="s">
        <v>82</v>
      </c>
      <c r="N345" s="5" t="s">
        <v>25</v>
      </c>
      <c r="O345" s="13">
        <v>7</v>
      </c>
      <c r="P345" s="5">
        <f t="shared" si="15"/>
        <v>1</v>
      </c>
      <c r="Q345" t="b">
        <f t="shared" si="16"/>
        <v>0</v>
      </c>
    </row>
    <row r="346" spans="1:17" x14ac:dyDescent="0.3">
      <c r="A346" s="13">
        <f t="shared" si="14"/>
        <v>345</v>
      </c>
      <c r="B346" s="6" t="s">
        <v>123</v>
      </c>
      <c r="C346" s="6" t="s">
        <v>41</v>
      </c>
      <c r="D346" s="5">
        <v>28</v>
      </c>
      <c r="E346" s="5" t="s">
        <v>14</v>
      </c>
      <c r="F346" s="5" t="s">
        <v>22</v>
      </c>
      <c r="G346" s="5">
        <v>8000</v>
      </c>
      <c r="H346" s="5">
        <v>60000</v>
      </c>
      <c r="I346" s="5" t="s">
        <v>23</v>
      </c>
      <c r="J346" s="5">
        <v>0</v>
      </c>
      <c r="K346" s="5">
        <v>710</v>
      </c>
      <c r="L346" s="5" t="s">
        <v>24</v>
      </c>
      <c r="M346" s="5" t="s">
        <v>82</v>
      </c>
      <c r="N346" s="5" t="s">
        <v>18</v>
      </c>
      <c r="O346" s="13">
        <v>5</v>
      </c>
      <c r="P346" s="5" t="e">
        <f t="shared" si="15"/>
        <v>#DIV/0!</v>
      </c>
      <c r="Q346" t="b">
        <f t="shared" si="16"/>
        <v>1</v>
      </c>
    </row>
    <row r="347" spans="1:17" x14ac:dyDescent="0.3">
      <c r="A347" s="13">
        <f t="shared" si="14"/>
        <v>346</v>
      </c>
      <c r="B347" s="6" t="s">
        <v>36</v>
      </c>
      <c r="C347" s="6" t="s">
        <v>299</v>
      </c>
      <c r="D347" s="5">
        <v>46</v>
      </c>
      <c r="E347" s="5" t="s">
        <v>21</v>
      </c>
      <c r="F347" s="5" t="s">
        <v>15</v>
      </c>
      <c r="G347" s="5">
        <v>2500</v>
      </c>
      <c r="H347" s="5">
        <v>53000</v>
      </c>
      <c r="I347" s="5" t="s">
        <v>16</v>
      </c>
      <c r="J347" s="5">
        <v>8000</v>
      </c>
      <c r="K347" s="5">
        <v>690</v>
      </c>
      <c r="L347" s="5" t="s">
        <v>28</v>
      </c>
      <c r="M347" s="5" t="s">
        <v>81</v>
      </c>
      <c r="N347" s="5" t="s">
        <v>25</v>
      </c>
      <c r="O347" s="13">
        <v>15</v>
      </c>
      <c r="P347" s="5">
        <f t="shared" si="15"/>
        <v>1</v>
      </c>
      <c r="Q347" t="b">
        <f t="shared" si="16"/>
        <v>0</v>
      </c>
    </row>
    <row r="348" spans="1:17" x14ac:dyDescent="0.3">
      <c r="A348" s="13">
        <f t="shared" si="14"/>
        <v>347</v>
      </c>
      <c r="B348" s="6" t="s">
        <v>274</v>
      </c>
      <c r="C348" s="6" t="s">
        <v>213</v>
      </c>
      <c r="D348" s="5">
        <v>39</v>
      </c>
      <c r="E348" s="5" t="s">
        <v>14</v>
      </c>
      <c r="F348" s="5" t="s">
        <v>22</v>
      </c>
      <c r="G348" s="5">
        <v>12000</v>
      </c>
      <c r="H348" s="5">
        <v>68000</v>
      </c>
      <c r="I348" s="5" t="s">
        <v>23</v>
      </c>
      <c r="J348" s="5">
        <v>0</v>
      </c>
      <c r="K348" s="5">
        <v>720</v>
      </c>
      <c r="L348" s="5" t="s">
        <v>31</v>
      </c>
      <c r="M348" s="5" t="s">
        <v>81</v>
      </c>
      <c r="N348" s="5" t="s">
        <v>18</v>
      </c>
      <c r="O348" s="13">
        <v>4</v>
      </c>
      <c r="P348" s="5" t="e">
        <f t="shared" si="15"/>
        <v>#DIV/0!</v>
      </c>
      <c r="Q348" t="b">
        <f t="shared" si="16"/>
        <v>1</v>
      </c>
    </row>
    <row r="349" spans="1:17" x14ac:dyDescent="0.3">
      <c r="A349" s="13">
        <f t="shared" si="14"/>
        <v>348</v>
      </c>
      <c r="B349" s="6" t="s">
        <v>187</v>
      </c>
      <c r="C349" s="6" t="s">
        <v>63</v>
      </c>
      <c r="D349" s="5">
        <v>27</v>
      </c>
      <c r="E349" s="5" t="s">
        <v>21</v>
      </c>
      <c r="F349" s="5" t="s">
        <v>15</v>
      </c>
      <c r="G349" s="5">
        <v>7000</v>
      </c>
      <c r="H349" s="5">
        <v>71000</v>
      </c>
      <c r="I349" s="5" t="s">
        <v>16</v>
      </c>
      <c r="J349" s="5">
        <v>12000</v>
      </c>
      <c r="K349" s="5">
        <v>680</v>
      </c>
      <c r="L349" s="5" t="s">
        <v>17</v>
      </c>
      <c r="M349" s="5" t="s">
        <v>81</v>
      </c>
      <c r="N349" s="5" t="s">
        <v>25</v>
      </c>
      <c r="O349" s="13">
        <v>15</v>
      </c>
      <c r="P349" s="5">
        <f t="shared" si="15"/>
        <v>1</v>
      </c>
      <c r="Q349" t="b">
        <f t="shared" si="16"/>
        <v>0</v>
      </c>
    </row>
    <row r="350" spans="1:17" x14ac:dyDescent="0.3">
      <c r="A350" s="13">
        <f t="shared" si="14"/>
        <v>349</v>
      </c>
      <c r="B350" s="6" t="s">
        <v>300</v>
      </c>
      <c r="C350" s="6" t="s">
        <v>152</v>
      </c>
      <c r="D350" s="5">
        <v>34</v>
      </c>
      <c r="E350" s="5" t="s">
        <v>14</v>
      </c>
      <c r="F350" s="5" t="s">
        <v>22</v>
      </c>
      <c r="G350" s="5">
        <v>5000</v>
      </c>
      <c r="H350" s="5">
        <v>56000</v>
      </c>
      <c r="I350" s="5" t="s">
        <v>23</v>
      </c>
      <c r="J350" s="5">
        <v>0</v>
      </c>
      <c r="K350" s="5">
        <v>700</v>
      </c>
      <c r="L350" s="5" t="s">
        <v>24</v>
      </c>
      <c r="M350" s="5" t="s">
        <v>81</v>
      </c>
      <c r="N350" s="5" t="s">
        <v>18</v>
      </c>
      <c r="O350" s="13">
        <v>3</v>
      </c>
      <c r="P350" s="5" t="e">
        <f t="shared" si="15"/>
        <v>#DIV/0!</v>
      </c>
      <c r="Q350" t="b">
        <f t="shared" si="16"/>
        <v>1</v>
      </c>
    </row>
    <row r="351" spans="1:17" x14ac:dyDescent="0.3">
      <c r="A351" s="13">
        <f t="shared" si="14"/>
        <v>350</v>
      </c>
      <c r="B351" s="6" t="s">
        <v>301</v>
      </c>
      <c r="C351" s="6" t="s">
        <v>178</v>
      </c>
      <c r="D351" s="5">
        <v>32</v>
      </c>
      <c r="E351" s="5" t="s">
        <v>21</v>
      </c>
      <c r="F351" s="5" t="s">
        <v>15</v>
      </c>
      <c r="G351" s="5">
        <v>1500</v>
      </c>
      <c r="H351" s="5">
        <v>45000</v>
      </c>
      <c r="I351" s="5" t="s">
        <v>16</v>
      </c>
      <c r="J351" s="5">
        <v>0</v>
      </c>
      <c r="K351" s="5">
        <v>670</v>
      </c>
      <c r="L351" s="5" t="s">
        <v>28</v>
      </c>
      <c r="M351" s="5" t="s">
        <v>81</v>
      </c>
      <c r="N351" s="5" t="s">
        <v>25</v>
      </c>
      <c r="O351" s="13">
        <v>14</v>
      </c>
      <c r="P351" s="5" t="e">
        <f t="shared" si="15"/>
        <v>#DIV/0!</v>
      </c>
      <c r="Q351" t="b">
        <f t="shared" si="16"/>
        <v>1</v>
      </c>
    </row>
    <row r="352" spans="1:17" x14ac:dyDescent="0.3">
      <c r="N352" s="5"/>
    </row>
  </sheetData>
  <autoFilter ref="A2:O351" xr:uid="{E3075A48-2E15-4298-B56E-AE87CA2BDF5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P352"/>
  <sheetViews>
    <sheetView zoomScale="90" zoomScaleNormal="90" workbookViewId="0">
      <selection activeCell="I14" sqref="I14"/>
    </sheetView>
  </sheetViews>
  <sheetFormatPr defaultRowHeight="14.4" x14ac:dyDescent="0.3"/>
  <cols>
    <col min="1" max="1" width="10.77734375" style="4" bestFit="1" customWidth="1"/>
    <col min="2" max="2" width="10.109375" style="4" bestFit="1" customWidth="1"/>
    <col min="3" max="3" width="10.21875" style="4" bestFit="1" customWidth="1"/>
    <col min="4" max="4" width="7.88671875" style="4" bestFit="1" customWidth="1"/>
    <col min="5" max="5" width="6.77734375" style="4" bestFit="1" customWidth="1"/>
    <col min="6" max="6" width="11.77734375" style="4" bestFit="1" customWidth="1"/>
    <col min="7" max="7" width="15.21875" style="4" bestFit="1" customWidth="1"/>
    <col min="8" max="8" width="15.44140625" style="4" bestFit="1" customWidth="1"/>
    <col min="9" max="9" width="12.6640625" style="4" customWidth="1"/>
    <col min="10" max="10" width="11.77734375" style="4" bestFit="1" customWidth="1"/>
    <col min="11" max="11" width="10.5546875" style="4" bestFit="1" customWidth="1"/>
    <col min="12" max="12" width="14.5546875" style="4" bestFit="1" customWidth="1"/>
    <col min="13" max="13" width="23.77734375" style="4" customWidth="1"/>
    <col min="14" max="14" width="18.77734375" style="4" bestFit="1" customWidth="1"/>
    <col min="15" max="15" width="17.6640625" style="4" bestFit="1" customWidth="1"/>
  </cols>
  <sheetData>
    <row r="1" spans="1:16" ht="15.6" thickTop="1" thickBot="1" x14ac:dyDescent="0.35">
      <c r="A1" s="14"/>
      <c r="B1" s="14"/>
      <c r="C1" s="14"/>
      <c r="D1" s="14"/>
      <c r="E1" s="14" t="s">
        <v>325</v>
      </c>
      <c r="F1" s="14"/>
      <c r="G1" s="14"/>
      <c r="H1" s="14"/>
      <c r="I1" s="13"/>
      <c r="J1" s="13"/>
      <c r="K1" s="13"/>
      <c r="L1" s="13"/>
      <c r="M1" s="13"/>
      <c r="N1" s="13"/>
      <c r="O1" s="13"/>
    </row>
    <row r="2" spans="1:16" ht="15" thickTop="1" x14ac:dyDescent="0.3">
      <c r="A2" s="1" t="s">
        <v>0</v>
      </c>
      <c r="B2" s="1" t="s">
        <v>1</v>
      </c>
      <c r="C2" s="1" t="s">
        <v>2</v>
      </c>
      <c r="D2" s="1" t="s">
        <v>3</v>
      </c>
      <c r="E2" s="1" t="s">
        <v>4</v>
      </c>
      <c r="F2" s="1" t="s">
        <v>5</v>
      </c>
      <c r="G2" s="1" t="s">
        <v>96</v>
      </c>
      <c r="H2" s="1" t="s">
        <v>97</v>
      </c>
      <c r="I2" s="1" t="s">
        <v>6</v>
      </c>
      <c r="J2" s="1" t="s">
        <v>7</v>
      </c>
      <c r="K2" s="1" t="s">
        <v>8</v>
      </c>
      <c r="L2" s="1" t="s">
        <v>9</v>
      </c>
      <c r="M2" s="1" t="s">
        <v>10</v>
      </c>
      <c r="N2" s="1" t="s">
        <v>11</v>
      </c>
      <c r="O2" s="1" t="s">
        <v>302</v>
      </c>
      <c r="P2" s="1" t="s">
        <v>358</v>
      </c>
    </row>
    <row r="3" spans="1:16" x14ac:dyDescent="0.3">
      <c r="A3" s="5">
        <v>1</v>
      </c>
      <c r="B3" s="5" t="s">
        <v>12</v>
      </c>
      <c r="C3" s="5" t="s">
        <v>13</v>
      </c>
      <c r="D3" s="5">
        <v>44</v>
      </c>
      <c r="E3" s="5" t="s">
        <v>14</v>
      </c>
      <c r="F3" s="5" t="s">
        <v>15</v>
      </c>
      <c r="G3" s="5">
        <v>2500</v>
      </c>
      <c r="H3" s="5">
        <v>55000</v>
      </c>
      <c r="I3" s="5" t="s">
        <v>16</v>
      </c>
      <c r="J3" s="5">
        <v>0</v>
      </c>
      <c r="K3" s="5">
        <v>720</v>
      </c>
      <c r="L3" s="5" t="s">
        <v>17</v>
      </c>
      <c r="M3" s="5" t="s">
        <v>80</v>
      </c>
      <c r="N3" s="5" t="s">
        <v>18</v>
      </c>
      <c r="O3" s="4">
        <v>7</v>
      </c>
      <c r="P3" t="b">
        <f>ISTEXT(O3)</f>
        <v>0</v>
      </c>
    </row>
    <row r="4" spans="1:16" x14ac:dyDescent="0.3">
      <c r="A4" s="5">
        <v>2</v>
      </c>
      <c r="B4" s="5" t="s">
        <v>19</v>
      </c>
      <c r="C4" s="5" t="s">
        <v>20</v>
      </c>
      <c r="D4" s="5">
        <v>29</v>
      </c>
      <c r="E4" s="5" t="s">
        <v>21</v>
      </c>
      <c r="F4" s="5" t="s">
        <v>22</v>
      </c>
      <c r="G4" s="5">
        <v>8000</v>
      </c>
      <c r="H4" s="5">
        <v>62000</v>
      </c>
      <c r="I4" s="5" t="s">
        <v>23</v>
      </c>
      <c r="J4" s="5">
        <v>15000</v>
      </c>
      <c r="K4" s="5">
        <v>680</v>
      </c>
      <c r="L4" s="5" t="s">
        <v>24</v>
      </c>
      <c r="M4" s="5" t="s">
        <v>81</v>
      </c>
      <c r="N4" s="5" t="s">
        <v>25</v>
      </c>
      <c r="O4" s="4">
        <v>5</v>
      </c>
      <c r="P4" t="b">
        <f t="shared" ref="P4:P67" si="0">ISTEXT(O4)</f>
        <v>0</v>
      </c>
    </row>
    <row r="5" spans="1:16" x14ac:dyDescent="0.3">
      <c r="A5" s="5">
        <v>3</v>
      </c>
      <c r="B5" s="5" t="s">
        <v>26</v>
      </c>
      <c r="C5" s="5" t="s">
        <v>27</v>
      </c>
      <c r="D5" s="5">
        <v>45</v>
      </c>
      <c r="E5" s="5" t="s">
        <v>21</v>
      </c>
      <c r="F5" s="5" t="s">
        <v>15</v>
      </c>
      <c r="G5" s="5">
        <v>12000</v>
      </c>
      <c r="H5" s="5">
        <v>75000</v>
      </c>
      <c r="I5" s="5" t="s">
        <v>16</v>
      </c>
      <c r="J5" s="5">
        <v>0</v>
      </c>
      <c r="K5" s="5">
        <v>750</v>
      </c>
      <c r="L5" s="5" t="s">
        <v>28</v>
      </c>
      <c r="M5" s="5" t="s">
        <v>82</v>
      </c>
      <c r="N5" s="5" t="s">
        <v>18</v>
      </c>
      <c r="O5" s="4">
        <v>3</v>
      </c>
      <c r="P5" t="b">
        <f t="shared" si="0"/>
        <v>0</v>
      </c>
    </row>
    <row r="6" spans="1:16" x14ac:dyDescent="0.3">
      <c r="A6" s="5">
        <v>4</v>
      </c>
      <c r="B6" s="5" t="s">
        <v>29</v>
      </c>
      <c r="C6" s="5" t="s">
        <v>30</v>
      </c>
      <c r="D6" s="5">
        <v>52</v>
      </c>
      <c r="E6" s="5" t="s">
        <v>14</v>
      </c>
      <c r="F6" s="5" t="s">
        <v>22</v>
      </c>
      <c r="G6" s="5">
        <v>3000</v>
      </c>
      <c r="H6" s="5">
        <v>48000</v>
      </c>
      <c r="I6" s="5" t="s">
        <v>23</v>
      </c>
      <c r="J6" s="5">
        <v>5000</v>
      </c>
      <c r="K6" s="5">
        <v>690</v>
      </c>
      <c r="L6" s="5" t="s">
        <v>31</v>
      </c>
      <c r="M6" s="5" t="s">
        <v>80</v>
      </c>
      <c r="N6" s="5" t="s">
        <v>18</v>
      </c>
      <c r="O6" s="4">
        <v>3</v>
      </c>
      <c r="P6" t="b">
        <f t="shared" si="0"/>
        <v>0</v>
      </c>
    </row>
    <row r="7" spans="1:16" x14ac:dyDescent="0.3">
      <c r="A7" s="5">
        <v>5</v>
      </c>
      <c r="B7" s="5" t="s">
        <v>32</v>
      </c>
      <c r="C7" s="5" t="s">
        <v>33</v>
      </c>
      <c r="D7" s="5">
        <v>37</v>
      </c>
      <c r="E7" s="5" t="s">
        <v>21</v>
      </c>
      <c r="F7" s="5" t="s">
        <v>15</v>
      </c>
      <c r="G7" s="5">
        <v>5000</v>
      </c>
      <c r="H7" s="5">
        <v>58000</v>
      </c>
      <c r="I7" s="5" t="s">
        <v>16</v>
      </c>
      <c r="J7" s="5">
        <v>0</v>
      </c>
      <c r="K7" s="5">
        <v>710</v>
      </c>
      <c r="L7" s="5" t="s">
        <v>17</v>
      </c>
      <c r="M7" s="5" t="s">
        <v>80</v>
      </c>
      <c r="N7" s="5" t="s">
        <v>25</v>
      </c>
      <c r="O7" s="4">
        <v>4</v>
      </c>
      <c r="P7" t="b">
        <f t="shared" si="0"/>
        <v>0</v>
      </c>
    </row>
    <row r="8" spans="1:16" x14ac:dyDescent="0.3">
      <c r="A8" s="5">
        <v>6</v>
      </c>
      <c r="B8" s="5" t="s">
        <v>34</v>
      </c>
      <c r="C8" s="5" t="s">
        <v>35</v>
      </c>
      <c r="D8" s="5">
        <v>30</v>
      </c>
      <c r="E8" s="5" t="s">
        <v>14</v>
      </c>
      <c r="F8" s="5" t="s">
        <v>22</v>
      </c>
      <c r="G8" s="5">
        <v>6000</v>
      </c>
      <c r="H8" s="5">
        <v>70000</v>
      </c>
      <c r="I8" s="5" t="s">
        <v>23</v>
      </c>
      <c r="J8" s="5">
        <v>20000</v>
      </c>
      <c r="K8" s="5">
        <v>700</v>
      </c>
      <c r="L8" s="5" t="s">
        <v>24</v>
      </c>
      <c r="M8" s="5" t="s">
        <v>80</v>
      </c>
      <c r="N8" s="5" t="s">
        <v>18</v>
      </c>
      <c r="O8" s="4">
        <v>3</v>
      </c>
      <c r="P8" t="b">
        <f t="shared" si="0"/>
        <v>0</v>
      </c>
    </row>
    <row r="9" spans="1:16" x14ac:dyDescent="0.3">
      <c r="A9" s="5">
        <v>7</v>
      </c>
      <c r="B9" s="5" t="s">
        <v>36</v>
      </c>
      <c r="C9" s="5" t="s">
        <v>37</v>
      </c>
      <c r="D9" s="5">
        <v>40</v>
      </c>
      <c r="E9" s="5" t="s">
        <v>21</v>
      </c>
      <c r="F9" s="5" t="s">
        <v>15</v>
      </c>
      <c r="G9" s="5">
        <v>15000</v>
      </c>
      <c r="H9" s="5">
        <v>82000</v>
      </c>
      <c r="I9" s="5" t="s">
        <v>16</v>
      </c>
      <c r="J9" s="5">
        <v>0</v>
      </c>
      <c r="K9" s="5">
        <v>730</v>
      </c>
      <c r="L9" s="5" t="s">
        <v>28</v>
      </c>
      <c r="M9" s="5" t="s">
        <v>80</v>
      </c>
      <c r="N9" s="5" t="s">
        <v>25</v>
      </c>
      <c r="O9" s="4">
        <v>7</v>
      </c>
      <c r="P9" t="b">
        <f t="shared" si="0"/>
        <v>0</v>
      </c>
    </row>
    <row r="10" spans="1:16" x14ac:dyDescent="0.3">
      <c r="A10" s="5">
        <v>8</v>
      </c>
      <c r="B10" s="5" t="s">
        <v>38</v>
      </c>
      <c r="C10" s="5" t="s">
        <v>39</v>
      </c>
      <c r="D10" s="5">
        <v>25</v>
      </c>
      <c r="E10" s="5" t="s">
        <v>14</v>
      </c>
      <c r="F10" s="5" t="s">
        <v>22</v>
      </c>
      <c r="G10" s="5">
        <v>2000</v>
      </c>
      <c r="H10" s="5">
        <v>43000</v>
      </c>
      <c r="I10" s="5" t="s">
        <v>16</v>
      </c>
      <c r="J10" s="5">
        <v>0</v>
      </c>
      <c r="K10" s="5">
        <v>670</v>
      </c>
      <c r="L10" s="5" t="s">
        <v>31</v>
      </c>
      <c r="M10" s="5" t="s">
        <v>81</v>
      </c>
      <c r="N10" s="5" t="s">
        <v>18</v>
      </c>
      <c r="O10" s="4">
        <v>12</v>
      </c>
      <c r="P10" t="b">
        <f t="shared" si="0"/>
        <v>0</v>
      </c>
    </row>
    <row r="11" spans="1:16" x14ac:dyDescent="0.3">
      <c r="A11" s="5">
        <v>9</v>
      </c>
      <c r="B11" s="5" t="s">
        <v>40</v>
      </c>
      <c r="C11" s="5" t="s">
        <v>41</v>
      </c>
      <c r="D11" s="5">
        <v>31</v>
      </c>
      <c r="E11" s="5" t="s">
        <v>21</v>
      </c>
      <c r="F11" s="5" t="s">
        <v>15</v>
      </c>
      <c r="G11" s="5">
        <v>7000</v>
      </c>
      <c r="H11" s="5">
        <v>55000</v>
      </c>
      <c r="I11" s="5" t="s">
        <v>23</v>
      </c>
      <c r="J11" s="5">
        <v>10000</v>
      </c>
      <c r="K11" s="5">
        <v>720</v>
      </c>
      <c r="L11" s="5" t="s">
        <v>17</v>
      </c>
      <c r="M11" s="5" t="s">
        <v>81</v>
      </c>
      <c r="N11" s="5" t="s">
        <v>18</v>
      </c>
      <c r="O11" s="4">
        <v>11</v>
      </c>
      <c r="P11" t="b">
        <f t="shared" si="0"/>
        <v>0</v>
      </c>
    </row>
    <row r="12" spans="1:16" x14ac:dyDescent="0.3">
      <c r="A12" s="5">
        <v>10</v>
      </c>
      <c r="B12" s="5" t="s">
        <v>42</v>
      </c>
      <c r="C12" s="5" t="s">
        <v>43</v>
      </c>
      <c r="D12" s="5">
        <v>44</v>
      </c>
      <c r="E12" s="5" t="s">
        <v>14</v>
      </c>
      <c r="F12" s="5" t="s">
        <v>22</v>
      </c>
      <c r="G12" s="5">
        <v>11000</v>
      </c>
      <c r="H12" s="5">
        <v>65000</v>
      </c>
      <c r="I12" s="5" t="s">
        <v>16</v>
      </c>
      <c r="J12" s="5">
        <v>0</v>
      </c>
      <c r="K12" s="5">
        <v>740</v>
      </c>
      <c r="L12" s="5" t="s">
        <v>24</v>
      </c>
      <c r="M12" s="5" t="s">
        <v>82</v>
      </c>
      <c r="N12" s="5" t="s">
        <v>25</v>
      </c>
      <c r="O12" s="4">
        <v>3</v>
      </c>
      <c r="P12" t="b">
        <f t="shared" si="0"/>
        <v>0</v>
      </c>
    </row>
    <row r="13" spans="1:16" x14ac:dyDescent="0.3">
      <c r="A13" s="5">
        <v>11</v>
      </c>
      <c r="B13" s="5" t="s">
        <v>44</v>
      </c>
      <c r="C13" s="5" t="s">
        <v>45</v>
      </c>
      <c r="D13" s="5">
        <v>28</v>
      </c>
      <c r="E13" s="5" t="s">
        <v>21</v>
      </c>
      <c r="F13" s="5" t="s">
        <v>15</v>
      </c>
      <c r="G13" s="5">
        <v>4500</v>
      </c>
      <c r="H13" s="5">
        <v>47000</v>
      </c>
      <c r="I13" s="5" t="s">
        <v>16</v>
      </c>
      <c r="J13" s="5">
        <v>0</v>
      </c>
      <c r="K13" s="5">
        <v>690</v>
      </c>
      <c r="L13" s="5" t="s">
        <v>28</v>
      </c>
      <c r="M13" s="5" t="s">
        <v>80</v>
      </c>
      <c r="N13" s="5" t="s">
        <v>18</v>
      </c>
      <c r="O13" s="4">
        <v>3</v>
      </c>
      <c r="P13" t="b">
        <f t="shared" si="0"/>
        <v>0</v>
      </c>
    </row>
    <row r="14" spans="1:16" x14ac:dyDescent="0.3">
      <c r="A14" s="5">
        <v>12</v>
      </c>
      <c r="B14" s="5" t="s">
        <v>46</v>
      </c>
      <c r="C14" s="5" t="s">
        <v>47</v>
      </c>
      <c r="D14" s="5">
        <v>39</v>
      </c>
      <c r="E14" s="5" t="s">
        <v>14</v>
      </c>
      <c r="F14" s="5" t="s">
        <v>22</v>
      </c>
      <c r="G14" s="5">
        <v>10000</v>
      </c>
      <c r="H14" s="5">
        <v>72000</v>
      </c>
      <c r="I14" s="5" t="s">
        <v>23</v>
      </c>
      <c r="J14" s="5">
        <v>12000</v>
      </c>
      <c r="K14" s="5">
        <v>700</v>
      </c>
      <c r="L14" s="5" t="s">
        <v>31</v>
      </c>
      <c r="M14" s="5" t="s">
        <v>82</v>
      </c>
      <c r="N14" s="5" t="s">
        <v>18</v>
      </c>
      <c r="O14" s="4" t="s">
        <v>303</v>
      </c>
      <c r="P14" t="b">
        <f t="shared" si="0"/>
        <v>1</v>
      </c>
    </row>
    <row r="15" spans="1:16" x14ac:dyDescent="0.3">
      <c r="A15" s="5">
        <v>13</v>
      </c>
      <c r="B15" s="5" t="s">
        <v>48</v>
      </c>
      <c r="C15" s="5" t="s">
        <v>49</v>
      </c>
      <c r="D15" s="5">
        <v>26</v>
      </c>
      <c r="E15" s="5" t="s">
        <v>21</v>
      </c>
      <c r="F15" s="5" t="s">
        <v>15</v>
      </c>
      <c r="G15" s="5">
        <v>3500</v>
      </c>
      <c r="H15" s="5">
        <v>53000</v>
      </c>
      <c r="I15" s="5" t="s">
        <v>16</v>
      </c>
      <c r="J15" s="5">
        <v>0</v>
      </c>
      <c r="K15" s="5">
        <v>680</v>
      </c>
      <c r="L15" s="5" t="s">
        <v>17</v>
      </c>
      <c r="M15" s="5" t="s">
        <v>81</v>
      </c>
      <c r="N15" s="5" t="s">
        <v>25</v>
      </c>
      <c r="O15" s="4">
        <v>11</v>
      </c>
      <c r="P15" t="b">
        <f t="shared" si="0"/>
        <v>0</v>
      </c>
    </row>
    <row r="16" spans="1:16" x14ac:dyDescent="0.3">
      <c r="A16" s="5">
        <v>14</v>
      </c>
      <c r="B16" s="5" t="s">
        <v>50</v>
      </c>
      <c r="C16" s="5" t="s">
        <v>51</v>
      </c>
      <c r="D16" s="5">
        <v>33</v>
      </c>
      <c r="E16" s="5" t="s">
        <v>14</v>
      </c>
      <c r="F16" s="5" t="s">
        <v>22</v>
      </c>
      <c r="G16" s="5">
        <v>8000</v>
      </c>
      <c r="H16" s="5">
        <v>60000</v>
      </c>
      <c r="I16" s="5" t="s">
        <v>23</v>
      </c>
      <c r="J16" s="5">
        <v>8000</v>
      </c>
      <c r="K16" s="5">
        <v>710</v>
      </c>
      <c r="L16" s="5" t="s">
        <v>24</v>
      </c>
      <c r="M16" s="5" t="s">
        <v>80</v>
      </c>
      <c r="N16" s="5" t="s">
        <v>18</v>
      </c>
      <c r="O16" s="4">
        <v>11</v>
      </c>
      <c r="P16" t="b">
        <f t="shared" si="0"/>
        <v>0</v>
      </c>
    </row>
    <row r="17" spans="1:16" x14ac:dyDescent="0.3">
      <c r="A17" s="5">
        <v>15</v>
      </c>
      <c r="B17" s="5" t="s">
        <v>52</v>
      </c>
      <c r="C17" s="5" t="s">
        <v>53</v>
      </c>
      <c r="D17" s="5">
        <v>46</v>
      </c>
      <c r="E17" s="5" t="s">
        <v>21</v>
      </c>
      <c r="F17" s="5" t="s">
        <v>15</v>
      </c>
      <c r="G17" s="5">
        <v>13000</v>
      </c>
      <c r="H17" s="5">
        <v>85000</v>
      </c>
      <c r="I17" s="5" t="s">
        <v>16</v>
      </c>
      <c r="J17" s="5">
        <v>0</v>
      </c>
      <c r="K17" s="5">
        <v>740</v>
      </c>
      <c r="L17" s="5" t="s">
        <v>28</v>
      </c>
      <c r="M17" s="5" t="s">
        <v>82</v>
      </c>
      <c r="N17" s="5" t="s">
        <v>25</v>
      </c>
      <c r="O17" s="4">
        <v>6</v>
      </c>
      <c r="P17" t="b">
        <f t="shared" si="0"/>
        <v>0</v>
      </c>
    </row>
    <row r="18" spans="1:16" x14ac:dyDescent="0.3">
      <c r="A18" s="5">
        <v>16</v>
      </c>
      <c r="B18" s="5" t="s">
        <v>54</v>
      </c>
      <c r="C18" s="5" t="s">
        <v>55</v>
      </c>
      <c r="D18" s="5">
        <v>52</v>
      </c>
      <c r="E18" s="5" t="s">
        <v>14</v>
      </c>
      <c r="F18" s="5" t="s">
        <v>22</v>
      </c>
      <c r="G18" s="5">
        <v>4000</v>
      </c>
      <c r="H18" s="5">
        <v>49000</v>
      </c>
      <c r="I18" s="5" t="s">
        <v>23</v>
      </c>
      <c r="J18" s="5">
        <v>7000</v>
      </c>
      <c r="K18" s="5">
        <v>690</v>
      </c>
      <c r="L18" s="5" t="s">
        <v>31</v>
      </c>
      <c r="M18" s="5" t="s">
        <v>80</v>
      </c>
      <c r="N18" s="5" t="s">
        <v>18</v>
      </c>
      <c r="O18" s="4">
        <v>6</v>
      </c>
      <c r="P18" t="b">
        <f t="shared" si="0"/>
        <v>0</v>
      </c>
    </row>
    <row r="19" spans="1:16" x14ac:dyDescent="0.3">
      <c r="A19" s="5">
        <v>17</v>
      </c>
      <c r="B19" s="5" t="s">
        <v>56</v>
      </c>
      <c r="C19" s="5" t="s">
        <v>57</v>
      </c>
      <c r="D19" s="5">
        <v>24</v>
      </c>
      <c r="E19" s="5" t="s">
        <v>14</v>
      </c>
      <c r="F19" s="5" t="s">
        <v>15</v>
      </c>
      <c r="G19" s="5">
        <v>2200</v>
      </c>
      <c r="H19" s="5">
        <v>45000</v>
      </c>
      <c r="I19" s="5" t="s">
        <v>16</v>
      </c>
      <c r="J19" s="5">
        <v>0</v>
      </c>
      <c r="K19" s="5">
        <v>670</v>
      </c>
      <c r="L19" s="5" t="s">
        <v>17</v>
      </c>
      <c r="M19" s="5" t="s">
        <v>81</v>
      </c>
      <c r="N19" s="5" t="s">
        <v>25</v>
      </c>
      <c r="O19" s="4">
        <v>5</v>
      </c>
      <c r="P19" t="b">
        <f t="shared" si="0"/>
        <v>0</v>
      </c>
    </row>
    <row r="20" spans="1:16" x14ac:dyDescent="0.3">
      <c r="A20" s="5">
        <v>18</v>
      </c>
      <c r="B20" s="5" t="s">
        <v>58</v>
      </c>
      <c r="C20" s="5" t="s">
        <v>59</v>
      </c>
      <c r="D20" s="5">
        <v>38</v>
      </c>
      <c r="E20" s="5" t="s">
        <v>14</v>
      </c>
      <c r="F20" s="5" t="s">
        <v>22</v>
      </c>
      <c r="G20" s="5">
        <v>15000</v>
      </c>
      <c r="H20" s="5">
        <v>77000</v>
      </c>
      <c r="I20" s="5" t="s">
        <v>23</v>
      </c>
      <c r="J20" s="5">
        <v>15000</v>
      </c>
      <c r="K20" s="5">
        <v>720</v>
      </c>
      <c r="L20" s="5" t="s">
        <v>24</v>
      </c>
      <c r="M20" s="5" t="s">
        <v>82</v>
      </c>
      <c r="N20" s="5" t="s">
        <v>18</v>
      </c>
      <c r="O20" s="4" t="s">
        <v>303</v>
      </c>
      <c r="P20" t="b">
        <f t="shared" si="0"/>
        <v>1</v>
      </c>
    </row>
    <row r="21" spans="1:16" x14ac:dyDescent="0.3">
      <c r="A21" s="5">
        <v>19</v>
      </c>
      <c r="B21" s="5" t="s">
        <v>60</v>
      </c>
      <c r="C21" s="5" t="s">
        <v>61</v>
      </c>
      <c r="D21" s="5">
        <v>27</v>
      </c>
      <c r="E21" s="5" t="s">
        <v>21</v>
      </c>
      <c r="F21" s="5" t="s">
        <v>15</v>
      </c>
      <c r="G21" s="5">
        <v>4000</v>
      </c>
      <c r="H21" s="5">
        <v>50000</v>
      </c>
      <c r="I21" s="5" t="s">
        <v>16</v>
      </c>
      <c r="J21" s="5">
        <v>0</v>
      </c>
      <c r="K21" s="5">
        <v>680</v>
      </c>
      <c r="L21" s="5" t="s">
        <v>28</v>
      </c>
      <c r="M21" s="5" t="s">
        <v>80</v>
      </c>
      <c r="N21" s="5" t="s">
        <v>25</v>
      </c>
      <c r="O21" s="4">
        <v>6</v>
      </c>
      <c r="P21" t="b">
        <f t="shared" si="0"/>
        <v>0</v>
      </c>
    </row>
    <row r="22" spans="1:16" x14ac:dyDescent="0.3">
      <c r="A22" s="5">
        <v>20</v>
      </c>
      <c r="B22" s="5" t="s">
        <v>62</v>
      </c>
      <c r="C22" s="5" t="s">
        <v>63</v>
      </c>
      <c r="D22" s="5">
        <v>41</v>
      </c>
      <c r="E22" s="5" t="s">
        <v>14</v>
      </c>
      <c r="F22" s="5" t="s">
        <v>22</v>
      </c>
      <c r="G22" s="5">
        <v>9000</v>
      </c>
      <c r="H22" s="5">
        <v>69000</v>
      </c>
      <c r="I22" s="5" t="s">
        <v>23</v>
      </c>
      <c r="J22" s="5">
        <v>12000</v>
      </c>
      <c r="K22" s="5">
        <v>700</v>
      </c>
      <c r="L22" s="5" t="s">
        <v>31</v>
      </c>
      <c r="M22" s="5" t="s">
        <v>82</v>
      </c>
      <c r="N22" s="5" t="s">
        <v>18</v>
      </c>
      <c r="O22" s="4">
        <v>5</v>
      </c>
      <c r="P22" t="b">
        <f t="shared" si="0"/>
        <v>0</v>
      </c>
    </row>
    <row r="23" spans="1:16" x14ac:dyDescent="0.3">
      <c r="A23" s="5">
        <v>21</v>
      </c>
      <c r="B23" s="5" t="s">
        <v>64</v>
      </c>
      <c r="C23" s="5" t="s">
        <v>65</v>
      </c>
      <c r="D23" s="5">
        <v>32</v>
      </c>
      <c r="E23" s="5" t="s">
        <v>21</v>
      </c>
      <c r="F23" s="5" t="s">
        <v>15</v>
      </c>
      <c r="G23" s="5">
        <v>5500</v>
      </c>
      <c r="H23" s="5">
        <v>54000</v>
      </c>
      <c r="I23" s="5" t="s">
        <v>16</v>
      </c>
      <c r="J23" s="5">
        <v>0</v>
      </c>
      <c r="K23" s="5">
        <v>710</v>
      </c>
      <c r="L23" s="5" t="s">
        <v>17</v>
      </c>
      <c r="M23" s="5" t="s">
        <v>80</v>
      </c>
      <c r="N23" s="5" t="s">
        <v>25</v>
      </c>
      <c r="O23" s="4">
        <v>14</v>
      </c>
      <c r="P23" t="b">
        <f t="shared" si="0"/>
        <v>0</v>
      </c>
    </row>
    <row r="24" spans="1:16" x14ac:dyDescent="0.3">
      <c r="A24" s="5">
        <v>22</v>
      </c>
      <c r="B24" s="5" t="s">
        <v>66</v>
      </c>
      <c r="C24" s="5" t="s">
        <v>67</v>
      </c>
      <c r="D24" s="5">
        <v>47</v>
      </c>
      <c r="E24" s="5" t="s">
        <v>14</v>
      </c>
      <c r="F24" s="5" t="s">
        <v>22</v>
      </c>
      <c r="G24" s="5">
        <v>7000</v>
      </c>
      <c r="H24" s="5">
        <v>74000</v>
      </c>
      <c r="I24" s="5" t="s">
        <v>23</v>
      </c>
      <c r="J24" s="5">
        <v>10000</v>
      </c>
      <c r="K24" s="5">
        <v>690</v>
      </c>
      <c r="L24" s="5" t="s">
        <v>24</v>
      </c>
      <c r="M24" s="5" t="s">
        <v>81</v>
      </c>
      <c r="N24" s="5" t="s">
        <v>18</v>
      </c>
      <c r="O24" s="4">
        <v>12</v>
      </c>
      <c r="P24" t="b">
        <f t="shared" si="0"/>
        <v>0</v>
      </c>
    </row>
    <row r="25" spans="1:16" x14ac:dyDescent="0.3">
      <c r="A25" s="5">
        <v>23</v>
      </c>
      <c r="B25" s="5" t="s">
        <v>68</v>
      </c>
      <c r="C25" s="5" t="s">
        <v>69</v>
      </c>
      <c r="D25" s="5">
        <v>35</v>
      </c>
      <c r="E25" s="5" t="s">
        <v>21</v>
      </c>
      <c r="F25" s="5" t="s">
        <v>15</v>
      </c>
      <c r="G25" s="5">
        <v>6000</v>
      </c>
      <c r="H25" s="5">
        <v>68000</v>
      </c>
      <c r="I25" s="5" t="s">
        <v>16</v>
      </c>
      <c r="J25" s="5">
        <v>0</v>
      </c>
      <c r="K25" s="5">
        <v>720</v>
      </c>
      <c r="L25" s="5" t="s">
        <v>28</v>
      </c>
      <c r="M25" s="5" t="s">
        <v>81</v>
      </c>
      <c r="N25" s="5" t="s">
        <v>25</v>
      </c>
      <c r="O25" s="4">
        <v>11</v>
      </c>
      <c r="P25" t="b">
        <f t="shared" si="0"/>
        <v>0</v>
      </c>
    </row>
    <row r="26" spans="1:16" x14ac:dyDescent="0.3">
      <c r="A26" s="5">
        <v>24</v>
      </c>
      <c r="B26" s="5" t="s">
        <v>70</v>
      </c>
      <c r="C26" s="5" t="s">
        <v>71</v>
      </c>
      <c r="D26" s="5">
        <v>29</v>
      </c>
      <c r="E26" s="5" t="s">
        <v>14</v>
      </c>
      <c r="F26" s="5" t="s">
        <v>22</v>
      </c>
      <c r="G26" s="5">
        <v>2500</v>
      </c>
      <c r="H26" s="5">
        <v>45000</v>
      </c>
      <c r="I26" s="5" t="s">
        <v>23</v>
      </c>
      <c r="J26" s="5">
        <v>5000</v>
      </c>
      <c r="K26" s="5">
        <v>670</v>
      </c>
      <c r="L26" s="5" t="s">
        <v>31</v>
      </c>
      <c r="M26" s="5" t="s">
        <v>81</v>
      </c>
      <c r="N26" s="5" t="s">
        <v>18</v>
      </c>
      <c r="O26" s="4">
        <v>8</v>
      </c>
      <c r="P26" t="b">
        <f t="shared" si="0"/>
        <v>0</v>
      </c>
    </row>
    <row r="27" spans="1:16" x14ac:dyDescent="0.3">
      <c r="A27" s="5">
        <v>25</v>
      </c>
      <c r="B27" s="5" t="s">
        <v>72</v>
      </c>
      <c r="C27" s="5" t="s">
        <v>73</v>
      </c>
      <c r="D27" s="5">
        <v>42</v>
      </c>
      <c r="E27" s="5" t="s">
        <v>21</v>
      </c>
      <c r="F27" s="5" t="s">
        <v>15</v>
      </c>
      <c r="G27" s="5">
        <v>11000</v>
      </c>
      <c r="H27" s="5">
        <v>80000</v>
      </c>
      <c r="I27" s="5" t="s">
        <v>16</v>
      </c>
      <c r="J27" s="5">
        <v>0</v>
      </c>
      <c r="K27" s="5">
        <v>740</v>
      </c>
      <c r="L27" s="5" t="s">
        <v>17</v>
      </c>
      <c r="M27" s="5" t="s">
        <v>82</v>
      </c>
      <c r="N27" s="5" t="s">
        <v>25</v>
      </c>
      <c r="O27" s="4">
        <v>4</v>
      </c>
      <c r="P27" t="b">
        <f t="shared" si="0"/>
        <v>0</v>
      </c>
    </row>
    <row r="28" spans="1:16" x14ac:dyDescent="0.3">
      <c r="A28" s="5">
        <v>26</v>
      </c>
      <c r="B28" s="5" t="s">
        <v>29</v>
      </c>
      <c r="C28" s="5" t="s">
        <v>74</v>
      </c>
      <c r="D28" s="5">
        <v>50</v>
      </c>
      <c r="E28" s="5" t="s">
        <v>14</v>
      </c>
      <c r="F28" s="5" t="s">
        <v>22</v>
      </c>
      <c r="G28" s="5">
        <v>3000</v>
      </c>
      <c r="H28" s="5">
        <v>47000</v>
      </c>
      <c r="I28" s="5" t="s">
        <v>23</v>
      </c>
      <c r="J28" s="5">
        <v>8000</v>
      </c>
      <c r="K28" s="5">
        <v>680</v>
      </c>
      <c r="L28" s="5" t="s">
        <v>24</v>
      </c>
      <c r="M28" s="5" t="s">
        <v>82</v>
      </c>
      <c r="N28" s="5" t="s">
        <v>18</v>
      </c>
      <c r="O28" s="4">
        <v>13</v>
      </c>
      <c r="P28" t="b">
        <f t="shared" si="0"/>
        <v>0</v>
      </c>
    </row>
    <row r="29" spans="1:16" x14ac:dyDescent="0.3">
      <c r="A29" s="5">
        <v>27</v>
      </c>
      <c r="B29" s="5" t="s">
        <v>75</v>
      </c>
      <c r="C29" s="5" t="s">
        <v>76</v>
      </c>
      <c r="D29" s="5">
        <v>28</v>
      </c>
      <c r="E29" s="5" t="s">
        <v>21</v>
      </c>
      <c r="F29" s="5" t="s">
        <v>15</v>
      </c>
      <c r="G29" s="5">
        <v>4000</v>
      </c>
      <c r="H29" s="5">
        <v>53000</v>
      </c>
      <c r="I29" s="5" t="s">
        <v>16</v>
      </c>
      <c r="J29" s="5">
        <v>0</v>
      </c>
      <c r="K29" s="5">
        <v>690</v>
      </c>
      <c r="L29" s="5" t="s">
        <v>28</v>
      </c>
      <c r="M29" s="5" t="s">
        <v>80</v>
      </c>
      <c r="N29" s="5" t="s">
        <v>25</v>
      </c>
      <c r="O29" s="4">
        <v>7</v>
      </c>
      <c r="P29" t="b">
        <f t="shared" si="0"/>
        <v>0</v>
      </c>
    </row>
    <row r="30" spans="1:16" x14ac:dyDescent="0.3">
      <c r="A30" s="5">
        <v>28</v>
      </c>
      <c r="B30" s="5" t="s">
        <v>38</v>
      </c>
      <c r="C30" s="5" t="s">
        <v>35</v>
      </c>
      <c r="D30" s="5">
        <v>36</v>
      </c>
      <c r="E30" s="5" t="s">
        <v>14</v>
      </c>
      <c r="F30" s="5" t="s">
        <v>22</v>
      </c>
      <c r="G30" s="5">
        <v>9000</v>
      </c>
      <c r="H30" s="5">
        <v>71000</v>
      </c>
      <c r="I30" s="5" t="s">
        <v>23</v>
      </c>
      <c r="J30" s="5">
        <v>13000</v>
      </c>
      <c r="K30" s="5">
        <v>700</v>
      </c>
      <c r="L30" s="5" t="s">
        <v>31</v>
      </c>
      <c r="M30" s="5" t="s">
        <v>81</v>
      </c>
      <c r="N30" s="5" t="s">
        <v>18</v>
      </c>
      <c r="O30" s="4">
        <v>4</v>
      </c>
      <c r="P30" t="b">
        <f t="shared" si="0"/>
        <v>0</v>
      </c>
    </row>
    <row r="31" spans="1:16" x14ac:dyDescent="0.3">
      <c r="A31" s="5">
        <v>29</v>
      </c>
      <c r="B31" s="5" t="s">
        <v>77</v>
      </c>
      <c r="C31" s="5" t="s">
        <v>78</v>
      </c>
      <c r="D31" s="5">
        <v>41</v>
      </c>
      <c r="E31" s="5" t="s">
        <v>21</v>
      </c>
      <c r="F31" s="5" t="s">
        <v>15</v>
      </c>
      <c r="G31" s="5">
        <v>8000</v>
      </c>
      <c r="H31" s="5">
        <v>67000</v>
      </c>
      <c r="I31" s="5" t="s">
        <v>16</v>
      </c>
      <c r="J31" s="5">
        <v>0</v>
      </c>
      <c r="K31" s="5">
        <v>710</v>
      </c>
      <c r="L31" s="5" t="s">
        <v>17</v>
      </c>
      <c r="M31" s="5" t="s">
        <v>82</v>
      </c>
      <c r="N31" s="5" t="s">
        <v>25</v>
      </c>
      <c r="O31" s="4">
        <v>14</v>
      </c>
      <c r="P31" t="b">
        <f t="shared" si="0"/>
        <v>0</v>
      </c>
    </row>
    <row r="32" spans="1:16" x14ac:dyDescent="0.3">
      <c r="A32" s="5">
        <v>30</v>
      </c>
      <c r="B32" s="5" t="s">
        <v>79</v>
      </c>
      <c r="C32" s="5" t="s">
        <v>53</v>
      </c>
      <c r="D32" s="5">
        <v>30</v>
      </c>
      <c r="E32" s="5" t="s">
        <v>14</v>
      </c>
      <c r="F32" s="5" t="s">
        <v>22</v>
      </c>
      <c r="G32" s="5">
        <v>5000</v>
      </c>
      <c r="H32" s="5">
        <v>55000</v>
      </c>
      <c r="I32" s="5" t="s">
        <v>23</v>
      </c>
      <c r="J32" s="5">
        <v>7000</v>
      </c>
      <c r="K32" s="5">
        <v>690</v>
      </c>
      <c r="L32" s="5" t="s">
        <v>24</v>
      </c>
      <c r="M32" s="5" t="s">
        <v>82</v>
      </c>
      <c r="N32" s="5" t="s">
        <v>18</v>
      </c>
      <c r="O32" s="4">
        <v>5</v>
      </c>
      <c r="P32" t="b">
        <f t="shared" si="0"/>
        <v>0</v>
      </c>
    </row>
    <row r="33" spans="1:16" x14ac:dyDescent="0.3">
      <c r="A33" s="5">
        <v>31</v>
      </c>
      <c r="B33" s="5" t="s">
        <v>40</v>
      </c>
      <c r="C33" s="5" t="s">
        <v>73</v>
      </c>
      <c r="D33" s="5">
        <v>29</v>
      </c>
      <c r="E33" s="5" t="s">
        <v>21</v>
      </c>
      <c r="F33" s="5" t="s">
        <v>15</v>
      </c>
      <c r="G33" s="5">
        <v>3000</v>
      </c>
      <c r="H33" s="5">
        <v>48000</v>
      </c>
      <c r="I33" s="5" t="s">
        <v>16</v>
      </c>
      <c r="J33" s="5">
        <v>0</v>
      </c>
      <c r="K33" s="5">
        <v>670</v>
      </c>
      <c r="L33" s="5" t="s">
        <v>28</v>
      </c>
      <c r="M33" s="5" t="s">
        <v>80</v>
      </c>
      <c r="N33" s="5" t="s">
        <v>25</v>
      </c>
      <c r="O33" s="4">
        <v>10</v>
      </c>
      <c r="P33" t="b">
        <f t="shared" si="0"/>
        <v>0</v>
      </c>
    </row>
    <row r="34" spans="1:16" x14ac:dyDescent="0.3">
      <c r="A34" s="5">
        <v>32</v>
      </c>
      <c r="B34" s="5" t="s">
        <v>42</v>
      </c>
      <c r="C34" s="5" t="s">
        <v>41</v>
      </c>
      <c r="D34" s="5">
        <v>34</v>
      </c>
      <c r="E34" s="5" t="s">
        <v>14</v>
      </c>
      <c r="F34" s="5" t="s">
        <v>22</v>
      </c>
      <c r="G34" s="5">
        <v>11000</v>
      </c>
      <c r="H34" s="5">
        <v>62000</v>
      </c>
      <c r="I34" s="5" t="s">
        <v>23</v>
      </c>
      <c r="J34" s="5">
        <v>12000</v>
      </c>
      <c r="K34" s="5">
        <v>720</v>
      </c>
      <c r="L34" s="5" t="s">
        <v>31</v>
      </c>
      <c r="M34" s="5" t="s">
        <v>80</v>
      </c>
      <c r="N34" s="5" t="s">
        <v>18</v>
      </c>
      <c r="O34" s="4">
        <v>10</v>
      </c>
      <c r="P34" t="b">
        <f t="shared" si="0"/>
        <v>0</v>
      </c>
    </row>
    <row r="35" spans="1:16" x14ac:dyDescent="0.3">
      <c r="A35" s="5">
        <v>33</v>
      </c>
      <c r="B35" s="5" t="s">
        <v>48</v>
      </c>
      <c r="C35" s="5" t="s">
        <v>71</v>
      </c>
      <c r="D35" s="5">
        <v>37</v>
      </c>
      <c r="E35" s="5" t="s">
        <v>21</v>
      </c>
      <c r="F35" s="5" t="s">
        <v>15</v>
      </c>
      <c r="G35" s="5">
        <v>5500</v>
      </c>
      <c r="H35" s="5">
        <v>69000</v>
      </c>
      <c r="I35" s="5" t="s">
        <v>16</v>
      </c>
      <c r="J35" s="5">
        <v>0</v>
      </c>
      <c r="K35" s="5">
        <v>710</v>
      </c>
      <c r="L35" s="5" t="s">
        <v>17</v>
      </c>
      <c r="M35" s="5" t="s">
        <v>80</v>
      </c>
      <c r="N35" s="5" t="s">
        <v>25</v>
      </c>
      <c r="O35" s="4">
        <v>7</v>
      </c>
      <c r="P35" t="b">
        <f t="shared" si="0"/>
        <v>0</v>
      </c>
    </row>
    <row r="36" spans="1:16" x14ac:dyDescent="0.3">
      <c r="A36" s="5">
        <v>34</v>
      </c>
      <c r="B36" s="5" t="s">
        <v>54</v>
      </c>
      <c r="C36" s="5" t="s">
        <v>20</v>
      </c>
      <c r="D36" s="5">
        <v>45</v>
      </c>
      <c r="E36" s="5" t="s">
        <v>14</v>
      </c>
      <c r="F36" s="5" t="s">
        <v>15</v>
      </c>
      <c r="G36" s="5">
        <v>7000</v>
      </c>
      <c r="H36" s="5">
        <v>74000</v>
      </c>
      <c r="I36" s="5" t="s">
        <v>23</v>
      </c>
      <c r="J36" s="5">
        <v>15000</v>
      </c>
      <c r="K36" s="5">
        <v>680</v>
      </c>
      <c r="L36" s="5" t="s">
        <v>24</v>
      </c>
      <c r="M36" s="5" t="s">
        <v>80</v>
      </c>
      <c r="N36" s="5" t="s">
        <v>18</v>
      </c>
      <c r="O36" s="4">
        <v>5</v>
      </c>
      <c r="P36" t="b">
        <f t="shared" si="0"/>
        <v>0</v>
      </c>
    </row>
    <row r="37" spans="1:16" x14ac:dyDescent="0.3">
      <c r="A37" s="5">
        <v>35</v>
      </c>
      <c r="B37" s="5" t="s">
        <v>64</v>
      </c>
      <c r="C37" s="5" t="s">
        <v>27</v>
      </c>
      <c r="D37" s="5">
        <v>40</v>
      </c>
      <c r="E37" s="5" t="s">
        <v>21</v>
      </c>
      <c r="F37" s="5" t="s">
        <v>15</v>
      </c>
      <c r="G37" s="5">
        <v>2000</v>
      </c>
      <c r="H37" s="5">
        <v>50000</v>
      </c>
      <c r="I37" s="5" t="s">
        <v>16</v>
      </c>
      <c r="J37" s="5">
        <v>0</v>
      </c>
      <c r="K37" s="5">
        <v>720</v>
      </c>
      <c r="L37" s="5" t="s">
        <v>28</v>
      </c>
      <c r="M37" s="5" t="s">
        <v>80</v>
      </c>
      <c r="N37" s="5" t="s">
        <v>25</v>
      </c>
      <c r="O37" s="4">
        <v>15</v>
      </c>
      <c r="P37" t="b">
        <f t="shared" si="0"/>
        <v>0</v>
      </c>
    </row>
    <row r="38" spans="1:16" x14ac:dyDescent="0.3">
      <c r="A38" s="5">
        <v>36</v>
      </c>
      <c r="B38" s="5" t="s">
        <v>34</v>
      </c>
      <c r="C38" s="5" t="s">
        <v>45</v>
      </c>
      <c r="D38" s="5">
        <v>27</v>
      </c>
      <c r="E38" s="5" t="s">
        <v>14</v>
      </c>
      <c r="F38" s="5" t="s">
        <v>22</v>
      </c>
      <c r="G38" s="5">
        <v>6000</v>
      </c>
      <c r="H38" s="5">
        <v>55000</v>
      </c>
      <c r="I38" s="5" t="s">
        <v>23</v>
      </c>
      <c r="J38" s="5">
        <v>10000</v>
      </c>
      <c r="K38" s="5">
        <v>690</v>
      </c>
      <c r="L38" s="5" t="s">
        <v>31</v>
      </c>
      <c r="M38" s="5" t="s">
        <v>80</v>
      </c>
      <c r="N38" s="5" t="s">
        <v>18</v>
      </c>
      <c r="O38" s="4">
        <v>4</v>
      </c>
      <c r="P38" t="b">
        <f t="shared" si="0"/>
        <v>0</v>
      </c>
    </row>
    <row r="39" spans="1:16" x14ac:dyDescent="0.3">
      <c r="A39" s="5">
        <v>37</v>
      </c>
      <c r="B39" s="5" t="s">
        <v>44</v>
      </c>
      <c r="C39" s="5" t="s">
        <v>78</v>
      </c>
      <c r="D39" s="5">
        <v>31</v>
      </c>
      <c r="E39" s="5" t="s">
        <v>21</v>
      </c>
      <c r="F39" s="5" t="s">
        <v>15</v>
      </c>
      <c r="G39" s="5">
        <v>3500</v>
      </c>
      <c r="H39" s="5">
        <v>62000</v>
      </c>
      <c r="I39" s="5" t="s">
        <v>16</v>
      </c>
      <c r="J39" s="5">
        <v>0</v>
      </c>
      <c r="K39" s="5">
        <v>680</v>
      </c>
      <c r="L39" s="5" t="s">
        <v>17</v>
      </c>
      <c r="M39" s="5" t="s">
        <v>82</v>
      </c>
      <c r="N39" s="5" t="s">
        <v>25</v>
      </c>
      <c r="O39" s="4">
        <v>15</v>
      </c>
      <c r="P39" t="b">
        <f t="shared" si="0"/>
        <v>0</v>
      </c>
    </row>
    <row r="40" spans="1:16" x14ac:dyDescent="0.3">
      <c r="A40" s="5">
        <v>38</v>
      </c>
      <c r="B40" s="5" t="s">
        <v>50</v>
      </c>
      <c r="C40" s="5" t="s">
        <v>47</v>
      </c>
      <c r="D40" s="5">
        <v>53</v>
      </c>
      <c r="E40" s="5" t="s">
        <v>14</v>
      </c>
      <c r="F40" s="5" t="s">
        <v>22</v>
      </c>
      <c r="G40" s="5">
        <v>4000</v>
      </c>
      <c r="H40" s="5">
        <v>48000</v>
      </c>
      <c r="I40" s="5" t="s">
        <v>23</v>
      </c>
      <c r="J40" s="5">
        <v>5000</v>
      </c>
      <c r="K40" s="5">
        <v>710</v>
      </c>
      <c r="L40" s="5" t="s">
        <v>24</v>
      </c>
      <c r="M40" s="5" t="s">
        <v>82</v>
      </c>
      <c r="N40" s="5" t="s">
        <v>18</v>
      </c>
      <c r="O40" s="4" t="s">
        <v>303</v>
      </c>
      <c r="P40" t="b">
        <f t="shared" si="0"/>
        <v>1</v>
      </c>
    </row>
    <row r="41" spans="1:16" x14ac:dyDescent="0.3">
      <c r="A41" s="5">
        <v>39</v>
      </c>
      <c r="B41" s="5" t="s">
        <v>60</v>
      </c>
      <c r="C41" s="5" t="s">
        <v>67</v>
      </c>
      <c r="D41" s="5">
        <v>28</v>
      </c>
      <c r="E41" s="5" t="s">
        <v>21</v>
      </c>
      <c r="F41" s="5" t="s">
        <v>15</v>
      </c>
      <c r="G41" s="5">
        <v>5500</v>
      </c>
      <c r="H41" s="5">
        <v>59000</v>
      </c>
      <c r="I41" s="5" t="s">
        <v>16</v>
      </c>
      <c r="J41" s="5">
        <v>0</v>
      </c>
      <c r="K41" s="5">
        <v>700</v>
      </c>
      <c r="L41" s="5" t="s">
        <v>28</v>
      </c>
      <c r="M41" s="5" t="s">
        <v>82</v>
      </c>
      <c r="N41" s="5" t="s">
        <v>25</v>
      </c>
      <c r="O41" s="4">
        <v>14</v>
      </c>
      <c r="P41" t="b">
        <f t="shared" si="0"/>
        <v>0</v>
      </c>
    </row>
    <row r="42" spans="1:16" x14ac:dyDescent="0.3">
      <c r="A42" s="5">
        <v>40</v>
      </c>
      <c r="B42" s="5" t="s">
        <v>62</v>
      </c>
      <c r="C42" s="5" t="s">
        <v>33</v>
      </c>
      <c r="D42" s="5">
        <v>46</v>
      </c>
      <c r="E42" s="5" t="s">
        <v>14</v>
      </c>
      <c r="F42" s="5" t="s">
        <v>22</v>
      </c>
      <c r="G42" s="5">
        <v>9000</v>
      </c>
      <c r="H42" s="5">
        <v>73000</v>
      </c>
      <c r="I42" s="5" t="s">
        <v>23</v>
      </c>
      <c r="J42" s="5">
        <v>13000</v>
      </c>
      <c r="K42" s="5">
        <v>720</v>
      </c>
      <c r="L42" s="5" t="s">
        <v>31</v>
      </c>
      <c r="M42" s="5" t="s">
        <v>82</v>
      </c>
      <c r="N42" s="5" t="s">
        <v>18</v>
      </c>
      <c r="O42" s="4">
        <v>8</v>
      </c>
      <c r="P42" t="b">
        <f t="shared" si="0"/>
        <v>0</v>
      </c>
    </row>
    <row r="43" spans="1:16" x14ac:dyDescent="0.3">
      <c r="A43" s="5">
        <v>41</v>
      </c>
      <c r="B43" s="5" t="s">
        <v>68</v>
      </c>
      <c r="C43" s="5" t="s">
        <v>53</v>
      </c>
      <c r="D43" s="5">
        <v>39</v>
      </c>
      <c r="E43" s="5" t="s">
        <v>21</v>
      </c>
      <c r="F43" s="5" t="s">
        <v>15</v>
      </c>
      <c r="G43" s="5">
        <v>4000</v>
      </c>
      <c r="H43" s="5">
        <v>65000</v>
      </c>
      <c r="I43" s="5" t="s">
        <v>16</v>
      </c>
      <c r="J43" s="5">
        <v>0</v>
      </c>
      <c r="K43" s="5">
        <v>680</v>
      </c>
      <c r="L43" s="5" t="s">
        <v>17</v>
      </c>
      <c r="M43" s="5" t="s">
        <v>82</v>
      </c>
      <c r="N43" s="5" t="s">
        <v>25</v>
      </c>
      <c r="O43" s="4">
        <v>15</v>
      </c>
      <c r="P43" t="b">
        <f t="shared" si="0"/>
        <v>0</v>
      </c>
    </row>
    <row r="44" spans="1:16" x14ac:dyDescent="0.3">
      <c r="A44" s="5">
        <v>42</v>
      </c>
      <c r="B44" s="5" t="s">
        <v>58</v>
      </c>
      <c r="C44" s="5" t="s">
        <v>35</v>
      </c>
      <c r="D44" s="5">
        <v>27</v>
      </c>
      <c r="E44" s="5" t="s">
        <v>14</v>
      </c>
      <c r="F44" s="5" t="s">
        <v>22</v>
      </c>
      <c r="G44" s="5">
        <v>8000</v>
      </c>
      <c r="H44" s="5">
        <v>60000</v>
      </c>
      <c r="I44" s="5" t="s">
        <v>23</v>
      </c>
      <c r="J44" s="5">
        <v>8000</v>
      </c>
      <c r="K44" s="5">
        <v>710</v>
      </c>
      <c r="L44" s="5" t="s">
        <v>24</v>
      </c>
      <c r="M44" s="5" t="s">
        <v>82</v>
      </c>
      <c r="N44" s="5" t="s">
        <v>18</v>
      </c>
      <c r="O44" s="4">
        <v>9</v>
      </c>
      <c r="P44" t="b">
        <f t="shared" si="0"/>
        <v>0</v>
      </c>
    </row>
    <row r="45" spans="1:16" x14ac:dyDescent="0.3">
      <c r="A45" s="5">
        <v>43</v>
      </c>
      <c r="B45" s="5" t="s">
        <v>72</v>
      </c>
      <c r="C45" s="5" t="s">
        <v>73</v>
      </c>
      <c r="D45" s="5">
        <v>34</v>
      </c>
      <c r="E45" s="5" t="s">
        <v>21</v>
      </c>
      <c r="F45" s="5" t="s">
        <v>15</v>
      </c>
      <c r="G45" s="5">
        <v>2500</v>
      </c>
      <c r="H45" s="5">
        <v>53000</v>
      </c>
      <c r="I45" s="5" t="s">
        <v>16</v>
      </c>
      <c r="J45" s="5">
        <v>0</v>
      </c>
      <c r="K45" s="5">
        <v>690</v>
      </c>
      <c r="L45" s="5" t="s">
        <v>28</v>
      </c>
      <c r="M45" s="5" t="s">
        <v>81</v>
      </c>
      <c r="N45" s="5" t="s">
        <v>25</v>
      </c>
      <c r="O45" s="4">
        <v>4</v>
      </c>
      <c r="P45" t="b">
        <f t="shared" si="0"/>
        <v>0</v>
      </c>
    </row>
    <row r="46" spans="1:16" x14ac:dyDescent="0.3">
      <c r="A46" s="5">
        <v>44</v>
      </c>
      <c r="B46" s="5" t="s">
        <v>38</v>
      </c>
      <c r="C46" s="5" t="s">
        <v>76</v>
      </c>
      <c r="D46" s="5">
        <v>32</v>
      </c>
      <c r="E46" s="5" t="s">
        <v>14</v>
      </c>
      <c r="F46" s="5" t="s">
        <v>22</v>
      </c>
      <c r="G46" s="5">
        <v>12000</v>
      </c>
      <c r="H46" s="5">
        <v>68000</v>
      </c>
      <c r="I46" s="5" t="s">
        <v>23</v>
      </c>
      <c r="J46" s="5">
        <v>15000</v>
      </c>
      <c r="K46" s="5">
        <v>720</v>
      </c>
      <c r="L46" s="5" t="s">
        <v>31</v>
      </c>
      <c r="M46" s="5" t="s">
        <v>81</v>
      </c>
      <c r="N46" s="5" t="s">
        <v>18</v>
      </c>
      <c r="O46" s="4" t="s">
        <v>303</v>
      </c>
      <c r="P46" t="b">
        <f t="shared" si="0"/>
        <v>1</v>
      </c>
    </row>
    <row r="47" spans="1:16" x14ac:dyDescent="0.3">
      <c r="A47" s="5">
        <v>45</v>
      </c>
      <c r="B47" s="5" t="s">
        <v>77</v>
      </c>
      <c r="C47" s="5" t="s">
        <v>51</v>
      </c>
      <c r="D47" s="5">
        <v>49</v>
      </c>
      <c r="E47" s="5" t="s">
        <v>21</v>
      </c>
      <c r="F47" s="5" t="s">
        <v>15</v>
      </c>
      <c r="G47" s="5">
        <v>7000</v>
      </c>
      <c r="H47" s="5">
        <v>71000</v>
      </c>
      <c r="I47" s="5" t="s">
        <v>16</v>
      </c>
      <c r="J47" s="5">
        <v>0</v>
      </c>
      <c r="K47" s="5">
        <v>680</v>
      </c>
      <c r="L47" s="5" t="s">
        <v>17</v>
      </c>
      <c r="M47" s="5" t="s">
        <v>81</v>
      </c>
      <c r="N47" s="5" t="s">
        <v>25</v>
      </c>
      <c r="O47" s="4">
        <v>5</v>
      </c>
      <c r="P47" t="b">
        <f t="shared" si="0"/>
        <v>0</v>
      </c>
    </row>
    <row r="48" spans="1:16" x14ac:dyDescent="0.3">
      <c r="A48" s="5">
        <v>46</v>
      </c>
      <c r="B48" s="5" t="s">
        <v>79</v>
      </c>
      <c r="C48" s="5" t="s">
        <v>61</v>
      </c>
      <c r="D48" s="5">
        <v>24</v>
      </c>
      <c r="E48" s="5" t="s">
        <v>14</v>
      </c>
      <c r="F48" s="5" t="s">
        <v>22</v>
      </c>
      <c r="G48" s="5">
        <v>5000</v>
      </c>
      <c r="H48" s="5">
        <v>56000</v>
      </c>
      <c r="I48" s="5" t="s">
        <v>23</v>
      </c>
      <c r="J48" s="5">
        <v>10000</v>
      </c>
      <c r="K48" s="5">
        <v>700</v>
      </c>
      <c r="L48" s="5" t="s">
        <v>24</v>
      </c>
      <c r="M48" s="5" t="s">
        <v>81</v>
      </c>
      <c r="N48" s="5" t="s">
        <v>18</v>
      </c>
      <c r="O48" s="4">
        <v>11</v>
      </c>
      <c r="P48" t="b">
        <f t="shared" si="0"/>
        <v>0</v>
      </c>
    </row>
    <row r="49" spans="1:16" x14ac:dyDescent="0.3">
      <c r="A49" s="5">
        <v>47</v>
      </c>
      <c r="B49" s="5" t="s">
        <v>40</v>
      </c>
      <c r="C49" s="5" t="s">
        <v>78</v>
      </c>
      <c r="D49" s="5">
        <v>29</v>
      </c>
      <c r="E49" s="5" t="s">
        <v>21</v>
      </c>
      <c r="F49" s="5" t="s">
        <v>15</v>
      </c>
      <c r="G49" s="5">
        <v>1500</v>
      </c>
      <c r="H49" s="5">
        <v>45000</v>
      </c>
      <c r="I49" s="5" t="s">
        <v>16</v>
      </c>
      <c r="J49" s="5">
        <v>0</v>
      </c>
      <c r="K49" s="5">
        <v>670</v>
      </c>
      <c r="L49" s="5" t="s">
        <v>28</v>
      </c>
      <c r="M49" s="5" t="s">
        <v>81</v>
      </c>
      <c r="N49" s="5" t="s">
        <v>25</v>
      </c>
      <c r="O49" s="4">
        <v>4</v>
      </c>
      <c r="P49" t="b">
        <f t="shared" si="0"/>
        <v>0</v>
      </c>
    </row>
    <row r="50" spans="1:16" x14ac:dyDescent="0.3">
      <c r="A50" s="5">
        <v>48</v>
      </c>
      <c r="B50" s="5" t="s">
        <v>42</v>
      </c>
      <c r="C50" s="5" t="s">
        <v>45</v>
      </c>
      <c r="D50" s="5">
        <v>43</v>
      </c>
      <c r="E50" s="5" t="s">
        <v>14</v>
      </c>
      <c r="F50" s="5" t="s">
        <v>22</v>
      </c>
      <c r="G50" s="5">
        <v>11000</v>
      </c>
      <c r="H50" s="5">
        <v>74000</v>
      </c>
      <c r="I50" s="5" t="s">
        <v>23</v>
      </c>
      <c r="J50" s="5">
        <v>12000</v>
      </c>
      <c r="K50" s="5">
        <v>720</v>
      </c>
      <c r="L50" s="5" t="s">
        <v>31</v>
      </c>
      <c r="M50" s="5" t="s">
        <v>81</v>
      </c>
      <c r="N50" s="5" t="s">
        <v>18</v>
      </c>
      <c r="O50" s="4">
        <v>14</v>
      </c>
      <c r="P50" t="b">
        <f t="shared" si="0"/>
        <v>0</v>
      </c>
    </row>
    <row r="51" spans="1:16" x14ac:dyDescent="0.3">
      <c r="A51" s="5">
        <v>49</v>
      </c>
      <c r="B51" s="5" t="s">
        <v>64</v>
      </c>
      <c r="C51" s="5" t="s">
        <v>47</v>
      </c>
      <c r="D51" s="5">
        <v>36</v>
      </c>
      <c r="E51" s="5" t="s">
        <v>21</v>
      </c>
      <c r="F51" s="5" t="s">
        <v>15</v>
      </c>
      <c r="G51" s="5">
        <v>8000</v>
      </c>
      <c r="H51" s="5">
        <v>63000</v>
      </c>
      <c r="I51" s="5" t="s">
        <v>16</v>
      </c>
      <c r="J51" s="5">
        <v>0</v>
      </c>
      <c r="K51" s="5">
        <v>710</v>
      </c>
      <c r="L51" s="5" t="s">
        <v>17</v>
      </c>
      <c r="M51" s="5" t="s">
        <v>80</v>
      </c>
      <c r="N51" s="5" t="s">
        <v>25</v>
      </c>
      <c r="O51" s="4">
        <v>7</v>
      </c>
      <c r="P51" t="b">
        <f t="shared" si="0"/>
        <v>0</v>
      </c>
    </row>
    <row r="52" spans="1:16" x14ac:dyDescent="0.3">
      <c r="A52" s="5">
        <v>50</v>
      </c>
      <c r="B52" s="5" t="s">
        <v>34</v>
      </c>
      <c r="C52" s="5" t="s">
        <v>49</v>
      </c>
      <c r="D52" s="5">
        <v>28</v>
      </c>
      <c r="E52" s="5" t="s">
        <v>14</v>
      </c>
      <c r="F52" s="5" t="s">
        <v>22</v>
      </c>
      <c r="G52" s="5">
        <v>2000</v>
      </c>
      <c r="H52" s="5">
        <v>47000</v>
      </c>
      <c r="I52" s="5" t="s">
        <v>23</v>
      </c>
      <c r="J52" s="5">
        <v>5000</v>
      </c>
      <c r="K52" s="5">
        <v>680</v>
      </c>
      <c r="L52" s="5" t="s">
        <v>24</v>
      </c>
      <c r="M52" s="5" t="s">
        <v>80</v>
      </c>
      <c r="N52" s="5" t="s">
        <v>18</v>
      </c>
      <c r="O52" s="4">
        <v>6</v>
      </c>
      <c r="P52" t="b">
        <f t="shared" si="0"/>
        <v>0</v>
      </c>
    </row>
    <row r="53" spans="1:16" x14ac:dyDescent="0.3">
      <c r="A53" s="5">
        <v>51</v>
      </c>
      <c r="B53" s="5" t="s">
        <v>48</v>
      </c>
      <c r="C53" s="5" t="s">
        <v>61</v>
      </c>
      <c r="D53" s="5">
        <v>31</v>
      </c>
      <c r="E53" s="5" t="s">
        <v>21</v>
      </c>
      <c r="F53" s="5" t="s">
        <v>15</v>
      </c>
      <c r="G53" s="5">
        <v>4000</v>
      </c>
      <c r="H53" s="5">
        <v>55000</v>
      </c>
      <c r="I53" s="5" t="s">
        <v>16</v>
      </c>
      <c r="J53" s="5">
        <v>0</v>
      </c>
      <c r="K53" s="5">
        <v>690</v>
      </c>
      <c r="L53" s="5" t="s">
        <v>28</v>
      </c>
      <c r="M53" s="5" t="s">
        <v>81</v>
      </c>
      <c r="N53" s="5" t="s">
        <v>25</v>
      </c>
      <c r="O53" s="4">
        <v>4</v>
      </c>
      <c r="P53" t="b">
        <f t="shared" si="0"/>
        <v>0</v>
      </c>
    </row>
    <row r="54" spans="1:16" x14ac:dyDescent="0.3">
      <c r="A54" s="5">
        <v>52</v>
      </c>
      <c r="B54" s="5" t="s">
        <v>54</v>
      </c>
      <c r="C54" s="5" t="s">
        <v>53</v>
      </c>
      <c r="D54" s="5">
        <v>44</v>
      </c>
      <c r="E54" s="5" t="s">
        <v>14</v>
      </c>
      <c r="F54" s="5" t="s">
        <v>22</v>
      </c>
      <c r="G54" s="5">
        <v>6000</v>
      </c>
      <c r="H54" s="5">
        <v>62000</v>
      </c>
      <c r="I54" s="5" t="s">
        <v>23</v>
      </c>
      <c r="J54" s="5">
        <v>10000</v>
      </c>
      <c r="K54" s="5">
        <v>700</v>
      </c>
      <c r="L54" s="5" t="s">
        <v>31</v>
      </c>
      <c r="M54" s="5" t="s">
        <v>81</v>
      </c>
      <c r="N54" s="5" t="s">
        <v>18</v>
      </c>
      <c r="O54" s="4">
        <v>7</v>
      </c>
      <c r="P54" t="b">
        <f t="shared" si="0"/>
        <v>0</v>
      </c>
    </row>
    <row r="55" spans="1:16" x14ac:dyDescent="0.3">
      <c r="A55" s="5">
        <v>53</v>
      </c>
      <c r="B55" s="5" t="s">
        <v>60</v>
      </c>
      <c r="C55" s="5" t="s">
        <v>51</v>
      </c>
      <c r="D55" s="5">
        <v>39</v>
      </c>
      <c r="E55" s="5" t="s">
        <v>21</v>
      </c>
      <c r="F55" s="5" t="s">
        <v>15</v>
      </c>
      <c r="G55" s="5">
        <v>9000</v>
      </c>
      <c r="H55" s="5">
        <v>67000</v>
      </c>
      <c r="I55" s="5" t="s">
        <v>16</v>
      </c>
      <c r="J55" s="5">
        <v>0</v>
      </c>
      <c r="K55" s="5">
        <v>720</v>
      </c>
      <c r="L55" s="5" t="s">
        <v>17</v>
      </c>
      <c r="M55" s="5" t="s">
        <v>81</v>
      </c>
      <c r="N55" s="5" t="s">
        <v>25</v>
      </c>
      <c r="O55" s="4" t="s">
        <v>303</v>
      </c>
      <c r="P55" t="b">
        <f t="shared" si="0"/>
        <v>1</v>
      </c>
    </row>
    <row r="56" spans="1:16" x14ac:dyDescent="0.3">
      <c r="A56" s="5">
        <v>54</v>
      </c>
      <c r="B56" s="5" t="s">
        <v>62</v>
      </c>
      <c r="C56" s="5" t="s">
        <v>57</v>
      </c>
      <c r="D56" s="5">
        <v>27</v>
      </c>
      <c r="E56" s="5" t="s">
        <v>14</v>
      </c>
      <c r="F56" s="5" t="s">
        <v>22</v>
      </c>
      <c r="G56" s="5">
        <v>2500</v>
      </c>
      <c r="H56" s="5">
        <v>49000</v>
      </c>
      <c r="I56" s="5" t="s">
        <v>23</v>
      </c>
      <c r="J56" s="5">
        <v>7000</v>
      </c>
      <c r="K56" s="5">
        <v>680</v>
      </c>
      <c r="L56" s="5" t="s">
        <v>24</v>
      </c>
      <c r="M56" s="5" t="s">
        <v>82</v>
      </c>
      <c r="N56" s="5" t="s">
        <v>18</v>
      </c>
      <c r="O56" s="4">
        <v>4</v>
      </c>
      <c r="P56" t="b">
        <f t="shared" si="0"/>
        <v>0</v>
      </c>
    </row>
    <row r="57" spans="1:16" x14ac:dyDescent="0.3">
      <c r="A57" s="5">
        <v>55</v>
      </c>
      <c r="B57" s="5" t="s">
        <v>77</v>
      </c>
      <c r="C57" s="5" t="s">
        <v>30</v>
      </c>
      <c r="D57" s="5">
        <v>40</v>
      </c>
      <c r="E57" s="5" t="s">
        <v>21</v>
      </c>
      <c r="F57" s="5" t="s">
        <v>15</v>
      </c>
      <c r="G57" s="5">
        <v>7000</v>
      </c>
      <c r="H57" s="5">
        <v>71000</v>
      </c>
      <c r="I57" s="5" t="s">
        <v>16</v>
      </c>
      <c r="J57" s="5">
        <v>0</v>
      </c>
      <c r="K57" s="5">
        <v>710</v>
      </c>
      <c r="L57" s="5" t="s">
        <v>28</v>
      </c>
      <c r="M57" s="5" t="s">
        <v>82</v>
      </c>
      <c r="N57" s="5" t="s">
        <v>25</v>
      </c>
      <c r="O57" s="4">
        <v>15</v>
      </c>
      <c r="P57" t="b">
        <f t="shared" si="0"/>
        <v>0</v>
      </c>
    </row>
    <row r="58" spans="1:16" x14ac:dyDescent="0.3">
      <c r="A58" s="5">
        <v>56</v>
      </c>
      <c r="B58" s="5" t="s">
        <v>38</v>
      </c>
      <c r="C58" s="5" t="s">
        <v>67</v>
      </c>
      <c r="D58" s="5">
        <v>34</v>
      </c>
      <c r="E58" s="5" t="s">
        <v>14</v>
      </c>
      <c r="F58" s="5" t="s">
        <v>22</v>
      </c>
      <c r="G58" s="5">
        <v>15000</v>
      </c>
      <c r="H58" s="5">
        <v>73000</v>
      </c>
      <c r="I58" s="5" t="s">
        <v>23</v>
      </c>
      <c r="J58" s="5">
        <v>13000</v>
      </c>
      <c r="K58" s="5">
        <v>720</v>
      </c>
      <c r="L58" s="5" t="s">
        <v>31</v>
      </c>
      <c r="M58" s="5" t="s">
        <v>82</v>
      </c>
      <c r="N58" s="5" t="s">
        <v>18</v>
      </c>
      <c r="O58" s="4">
        <v>4</v>
      </c>
      <c r="P58" t="b">
        <f t="shared" si="0"/>
        <v>0</v>
      </c>
    </row>
    <row r="59" spans="1:16" x14ac:dyDescent="0.3">
      <c r="A59" s="5">
        <v>57</v>
      </c>
      <c r="B59" s="5" t="s">
        <v>64</v>
      </c>
      <c r="C59" s="5" t="s">
        <v>59</v>
      </c>
      <c r="D59" s="5">
        <v>29</v>
      </c>
      <c r="E59" s="5" t="s">
        <v>21</v>
      </c>
      <c r="F59" s="5" t="s">
        <v>15</v>
      </c>
      <c r="G59" s="5">
        <v>2500</v>
      </c>
      <c r="H59" s="5">
        <v>47000</v>
      </c>
      <c r="I59" s="5" t="s">
        <v>16</v>
      </c>
      <c r="J59" s="5">
        <v>0</v>
      </c>
      <c r="K59" s="5">
        <v>680</v>
      </c>
      <c r="L59" s="5" t="s">
        <v>17</v>
      </c>
      <c r="M59" s="5" t="s">
        <v>80</v>
      </c>
      <c r="N59" s="5" t="s">
        <v>25</v>
      </c>
      <c r="O59" s="4">
        <v>15</v>
      </c>
      <c r="P59" t="b">
        <f t="shared" si="0"/>
        <v>0</v>
      </c>
    </row>
    <row r="60" spans="1:16" x14ac:dyDescent="0.3">
      <c r="A60" s="5">
        <v>58</v>
      </c>
      <c r="B60" s="5" t="s">
        <v>42</v>
      </c>
      <c r="C60" s="5" t="s">
        <v>63</v>
      </c>
      <c r="D60" s="5">
        <v>31</v>
      </c>
      <c r="E60" s="5" t="s">
        <v>14</v>
      </c>
      <c r="F60" s="5" t="s">
        <v>22</v>
      </c>
      <c r="G60" s="5">
        <v>5000</v>
      </c>
      <c r="H60" s="5">
        <v>53000</v>
      </c>
      <c r="I60" s="5" t="s">
        <v>23</v>
      </c>
      <c r="J60" s="5">
        <v>8000</v>
      </c>
      <c r="K60" s="5">
        <v>690</v>
      </c>
      <c r="L60" s="5" t="s">
        <v>24</v>
      </c>
      <c r="M60" s="5" t="s">
        <v>80</v>
      </c>
      <c r="N60" s="5" t="s">
        <v>18</v>
      </c>
      <c r="O60" s="4">
        <v>14</v>
      </c>
      <c r="P60" t="b">
        <f t="shared" si="0"/>
        <v>0</v>
      </c>
    </row>
    <row r="61" spans="1:16" x14ac:dyDescent="0.3">
      <c r="A61" s="5">
        <v>59</v>
      </c>
      <c r="B61" s="5" t="s">
        <v>48</v>
      </c>
      <c r="C61" s="5" t="s">
        <v>27</v>
      </c>
      <c r="D61" s="5">
        <v>42</v>
      </c>
      <c r="E61" s="5" t="s">
        <v>21</v>
      </c>
      <c r="F61" s="5" t="s">
        <v>15</v>
      </c>
      <c r="G61" s="5">
        <v>6000</v>
      </c>
      <c r="H61" s="5">
        <v>69000</v>
      </c>
      <c r="I61" s="5" t="s">
        <v>16</v>
      </c>
      <c r="J61" s="5">
        <v>0</v>
      </c>
      <c r="K61" s="5">
        <v>720</v>
      </c>
      <c r="L61" s="5" t="s">
        <v>28</v>
      </c>
      <c r="M61" s="5" t="s">
        <v>80</v>
      </c>
      <c r="N61" s="5" t="s">
        <v>25</v>
      </c>
      <c r="O61" s="4">
        <v>10</v>
      </c>
      <c r="P61" t="b">
        <f t="shared" si="0"/>
        <v>0</v>
      </c>
    </row>
    <row r="62" spans="1:16" x14ac:dyDescent="0.3">
      <c r="A62" s="5">
        <v>60</v>
      </c>
      <c r="B62" s="5" t="s">
        <v>34</v>
      </c>
      <c r="C62" s="5" t="s">
        <v>37</v>
      </c>
      <c r="D62" s="5">
        <v>36</v>
      </c>
      <c r="E62" s="5" t="s">
        <v>14</v>
      </c>
      <c r="F62" s="5" t="s">
        <v>22</v>
      </c>
      <c r="G62" s="5">
        <v>2000</v>
      </c>
      <c r="H62" s="5">
        <v>45000</v>
      </c>
      <c r="I62" s="5" t="s">
        <v>23</v>
      </c>
      <c r="J62" s="5">
        <v>5000</v>
      </c>
      <c r="K62" s="5">
        <v>700</v>
      </c>
      <c r="L62" s="5" t="s">
        <v>31</v>
      </c>
      <c r="M62" s="5" t="s">
        <v>80</v>
      </c>
      <c r="N62" s="5" t="s">
        <v>18</v>
      </c>
      <c r="O62" s="4">
        <v>14</v>
      </c>
      <c r="P62" t="b">
        <f t="shared" si="0"/>
        <v>0</v>
      </c>
    </row>
    <row r="63" spans="1:16" x14ac:dyDescent="0.3">
      <c r="A63" s="5">
        <v>61</v>
      </c>
      <c r="B63" s="5" t="s">
        <v>36</v>
      </c>
      <c r="C63" s="5" t="s">
        <v>49</v>
      </c>
      <c r="D63" s="5">
        <v>48</v>
      </c>
      <c r="E63" s="5" t="s">
        <v>21</v>
      </c>
      <c r="F63" s="5" t="s">
        <v>15</v>
      </c>
      <c r="G63" s="5">
        <v>8000</v>
      </c>
      <c r="H63" s="5">
        <v>74000</v>
      </c>
      <c r="I63" s="5" t="s">
        <v>16</v>
      </c>
      <c r="J63" s="5">
        <v>0</v>
      </c>
      <c r="K63" s="5">
        <v>680</v>
      </c>
      <c r="L63" s="5" t="s">
        <v>17</v>
      </c>
      <c r="M63" s="5" t="s">
        <v>81</v>
      </c>
      <c r="N63" s="5" t="s">
        <v>25</v>
      </c>
      <c r="O63" s="4">
        <v>15</v>
      </c>
      <c r="P63" t="b">
        <f t="shared" si="0"/>
        <v>0</v>
      </c>
    </row>
    <row r="64" spans="1:16" x14ac:dyDescent="0.3">
      <c r="A64" s="5">
        <v>62</v>
      </c>
      <c r="B64" s="5" t="s">
        <v>62</v>
      </c>
      <c r="C64" s="5" t="s">
        <v>20</v>
      </c>
      <c r="D64" s="5">
        <v>33</v>
      </c>
      <c r="E64" s="5" t="s">
        <v>14</v>
      </c>
      <c r="F64" s="5" t="s">
        <v>22</v>
      </c>
      <c r="G64" s="5">
        <v>4000</v>
      </c>
      <c r="H64" s="5">
        <v>60000</v>
      </c>
      <c r="I64" s="5" t="s">
        <v>23</v>
      </c>
      <c r="J64" s="5">
        <v>8000</v>
      </c>
      <c r="K64" s="5">
        <v>720</v>
      </c>
      <c r="L64" s="5" t="s">
        <v>24</v>
      </c>
      <c r="M64" s="5" t="s">
        <v>81</v>
      </c>
      <c r="N64" s="5" t="s">
        <v>18</v>
      </c>
      <c r="O64" s="4">
        <v>13</v>
      </c>
      <c r="P64" t="b">
        <f t="shared" si="0"/>
        <v>0</v>
      </c>
    </row>
    <row r="65" spans="1:16" x14ac:dyDescent="0.3">
      <c r="A65" s="5">
        <v>63</v>
      </c>
      <c r="B65" s="5" t="s">
        <v>72</v>
      </c>
      <c r="C65" s="5" t="s">
        <v>33</v>
      </c>
      <c r="D65" s="5">
        <v>29</v>
      </c>
      <c r="E65" s="5" t="s">
        <v>21</v>
      </c>
      <c r="F65" s="5" t="s">
        <v>15</v>
      </c>
      <c r="G65" s="5">
        <v>3500</v>
      </c>
      <c r="H65" s="5">
        <v>55000</v>
      </c>
      <c r="I65" s="5" t="s">
        <v>16</v>
      </c>
      <c r="J65" s="5">
        <v>0</v>
      </c>
      <c r="K65" s="5">
        <v>690</v>
      </c>
      <c r="L65" s="5" t="s">
        <v>28</v>
      </c>
      <c r="M65" s="5" t="s">
        <v>81</v>
      </c>
      <c r="N65" s="5" t="s">
        <v>25</v>
      </c>
      <c r="O65" s="4">
        <v>7</v>
      </c>
      <c r="P65" t="b">
        <f t="shared" si="0"/>
        <v>0</v>
      </c>
    </row>
    <row r="66" spans="1:16" x14ac:dyDescent="0.3">
      <c r="A66" s="5">
        <v>64</v>
      </c>
      <c r="B66" s="5" t="s">
        <v>58</v>
      </c>
      <c r="C66" s="5" t="s">
        <v>41</v>
      </c>
      <c r="D66" s="5">
        <v>37</v>
      </c>
      <c r="E66" s="5" t="s">
        <v>14</v>
      </c>
      <c r="F66" s="5" t="s">
        <v>15</v>
      </c>
      <c r="G66" s="5">
        <v>10000</v>
      </c>
      <c r="H66" s="5">
        <v>67000</v>
      </c>
      <c r="I66" s="5" t="s">
        <v>23</v>
      </c>
      <c r="J66" s="5">
        <v>12000</v>
      </c>
      <c r="K66" s="5">
        <v>710</v>
      </c>
      <c r="L66" s="5" t="s">
        <v>31</v>
      </c>
      <c r="M66" s="5" t="s">
        <v>81</v>
      </c>
      <c r="N66" s="5" t="s">
        <v>18</v>
      </c>
      <c r="O66" s="4">
        <v>5</v>
      </c>
      <c r="P66" t="b">
        <f t="shared" si="0"/>
        <v>0</v>
      </c>
    </row>
    <row r="67" spans="1:16" x14ac:dyDescent="0.3">
      <c r="A67" s="5">
        <v>65</v>
      </c>
      <c r="B67" s="5" t="s">
        <v>48</v>
      </c>
      <c r="C67" s="5" t="s">
        <v>35</v>
      </c>
      <c r="D67" s="5">
        <v>34</v>
      </c>
      <c r="E67" s="5" t="s">
        <v>21</v>
      </c>
      <c r="F67" s="5" t="s">
        <v>15</v>
      </c>
      <c r="G67" s="5">
        <v>3000</v>
      </c>
      <c r="H67" s="5">
        <v>48000</v>
      </c>
      <c r="I67" s="5" t="s">
        <v>16</v>
      </c>
      <c r="J67" s="5">
        <v>0</v>
      </c>
      <c r="K67" s="5">
        <v>680</v>
      </c>
      <c r="L67" s="5" t="s">
        <v>17</v>
      </c>
      <c r="M67" s="5" t="s">
        <v>82</v>
      </c>
      <c r="N67" s="5" t="s">
        <v>25</v>
      </c>
      <c r="O67" s="4" t="s">
        <v>303</v>
      </c>
      <c r="P67" t="b">
        <f t="shared" si="0"/>
        <v>1</v>
      </c>
    </row>
    <row r="68" spans="1:16" x14ac:dyDescent="0.3">
      <c r="A68" s="5">
        <v>66</v>
      </c>
      <c r="B68" s="5" t="s">
        <v>34</v>
      </c>
      <c r="C68" s="5" t="s">
        <v>33</v>
      </c>
      <c r="D68" s="5">
        <v>45</v>
      </c>
      <c r="E68" s="5" t="s">
        <v>14</v>
      </c>
      <c r="F68" s="5" t="s">
        <v>15</v>
      </c>
      <c r="G68" s="5">
        <v>6000</v>
      </c>
      <c r="H68" s="5">
        <v>70000</v>
      </c>
      <c r="I68" s="5" t="s">
        <v>23</v>
      </c>
      <c r="J68" s="5">
        <v>15000</v>
      </c>
      <c r="K68" s="5">
        <v>690</v>
      </c>
      <c r="L68" s="5" t="s">
        <v>24</v>
      </c>
      <c r="M68" s="5" t="s">
        <v>82</v>
      </c>
      <c r="N68" s="5" t="s">
        <v>18</v>
      </c>
      <c r="O68" s="4">
        <v>8</v>
      </c>
      <c r="P68" t="b">
        <f t="shared" ref="P68:P131" si="1">ISTEXT(O68)</f>
        <v>0</v>
      </c>
    </row>
    <row r="69" spans="1:16" x14ac:dyDescent="0.3">
      <c r="A69" s="5">
        <v>67</v>
      </c>
      <c r="B69" s="5" t="s">
        <v>36</v>
      </c>
      <c r="C69" s="5" t="s">
        <v>37</v>
      </c>
      <c r="D69" s="5">
        <v>28</v>
      </c>
      <c r="E69" s="5" t="s">
        <v>21</v>
      </c>
      <c r="F69" s="5" t="s">
        <v>15</v>
      </c>
      <c r="G69" s="5">
        <v>5500</v>
      </c>
      <c r="H69" s="5">
        <v>62000</v>
      </c>
      <c r="I69" s="5" t="s">
        <v>16</v>
      </c>
      <c r="J69" s="5">
        <v>0</v>
      </c>
      <c r="K69" s="5">
        <v>700</v>
      </c>
      <c r="L69" s="5" t="s">
        <v>28</v>
      </c>
      <c r="M69" s="5" t="s">
        <v>82</v>
      </c>
      <c r="N69" s="5" t="s">
        <v>25</v>
      </c>
      <c r="O69" s="4">
        <v>4</v>
      </c>
      <c r="P69" t="b">
        <f t="shared" si="1"/>
        <v>0</v>
      </c>
    </row>
    <row r="70" spans="1:16" x14ac:dyDescent="0.3">
      <c r="A70" s="5">
        <v>68</v>
      </c>
      <c r="B70" s="5" t="s">
        <v>62</v>
      </c>
      <c r="C70" s="5" t="s">
        <v>61</v>
      </c>
      <c r="D70" s="5">
        <v>42</v>
      </c>
      <c r="E70" s="5" t="s">
        <v>14</v>
      </c>
      <c r="F70" s="5" t="s">
        <v>22</v>
      </c>
      <c r="G70" s="5">
        <v>8000</v>
      </c>
      <c r="H70" s="5">
        <v>73000</v>
      </c>
      <c r="I70" s="5" t="s">
        <v>23</v>
      </c>
      <c r="J70" s="5">
        <v>10000</v>
      </c>
      <c r="K70" s="5">
        <v>720</v>
      </c>
      <c r="L70" s="5" t="s">
        <v>31</v>
      </c>
      <c r="M70" s="5" t="s">
        <v>82</v>
      </c>
      <c r="N70" s="5" t="s">
        <v>18</v>
      </c>
      <c r="O70" s="4">
        <v>3</v>
      </c>
      <c r="P70" t="b">
        <f t="shared" si="1"/>
        <v>0</v>
      </c>
    </row>
    <row r="71" spans="1:16" x14ac:dyDescent="0.3">
      <c r="A71" s="5">
        <v>69</v>
      </c>
      <c r="B71" s="5" t="s">
        <v>26</v>
      </c>
      <c r="C71" s="5" t="s">
        <v>47</v>
      </c>
      <c r="D71" s="5">
        <v>31</v>
      </c>
      <c r="E71" s="5" t="s">
        <v>21</v>
      </c>
      <c r="F71" s="5" t="s">
        <v>15</v>
      </c>
      <c r="G71" s="5">
        <v>1500</v>
      </c>
      <c r="H71" s="5">
        <v>51000</v>
      </c>
      <c r="I71" s="5" t="s">
        <v>16</v>
      </c>
      <c r="J71" s="5">
        <v>0</v>
      </c>
      <c r="K71" s="5">
        <v>680</v>
      </c>
      <c r="L71" s="5" t="s">
        <v>17</v>
      </c>
      <c r="M71" s="5" t="s">
        <v>80</v>
      </c>
      <c r="N71" s="5" t="s">
        <v>25</v>
      </c>
      <c r="O71" s="4">
        <v>7</v>
      </c>
      <c r="P71" t="b">
        <f t="shared" si="1"/>
        <v>0</v>
      </c>
    </row>
    <row r="72" spans="1:16" x14ac:dyDescent="0.3">
      <c r="A72" s="5">
        <v>70</v>
      </c>
      <c r="B72" s="5" t="s">
        <v>38</v>
      </c>
      <c r="C72" s="5" t="s">
        <v>49</v>
      </c>
      <c r="D72" s="5">
        <v>29</v>
      </c>
      <c r="E72" s="5" t="s">
        <v>14</v>
      </c>
      <c r="F72" s="5" t="s">
        <v>22</v>
      </c>
      <c r="G72" s="5">
        <v>5000</v>
      </c>
      <c r="H72" s="5">
        <v>53000</v>
      </c>
      <c r="I72" s="5" t="s">
        <v>23</v>
      </c>
      <c r="J72" s="5">
        <v>7000</v>
      </c>
      <c r="K72" s="5">
        <v>690</v>
      </c>
      <c r="L72" s="5" t="s">
        <v>24</v>
      </c>
      <c r="M72" s="5" t="s">
        <v>80</v>
      </c>
      <c r="N72" s="5" t="s">
        <v>18</v>
      </c>
      <c r="O72" s="4">
        <v>12</v>
      </c>
      <c r="P72" t="b">
        <f t="shared" si="1"/>
        <v>0</v>
      </c>
    </row>
    <row r="73" spans="1:16" x14ac:dyDescent="0.3">
      <c r="A73" s="5">
        <v>71</v>
      </c>
      <c r="B73" s="5" t="s">
        <v>48</v>
      </c>
      <c r="C73" s="5" t="s">
        <v>30</v>
      </c>
      <c r="D73" s="5">
        <v>36</v>
      </c>
      <c r="E73" s="5" t="s">
        <v>21</v>
      </c>
      <c r="F73" s="5" t="s">
        <v>15</v>
      </c>
      <c r="G73" s="5">
        <v>6000</v>
      </c>
      <c r="H73" s="5">
        <v>67000</v>
      </c>
      <c r="I73" s="5" t="s">
        <v>16</v>
      </c>
      <c r="J73" s="5">
        <v>0</v>
      </c>
      <c r="K73" s="5">
        <v>710</v>
      </c>
      <c r="L73" s="5" t="s">
        <v>28</v>
      </c>
      <c r="M73" s="5" t="s">
        <v>80</v>
      </c>
      <c r="N73" s="5" t="s">
        <v>25</v>
      </c>
      <c r="O73" s="4">
        <v>11</v>
      </c>
      <c r="P73" t="b">
        <f t="shared" si="1"/>
        <v>0</v>
      </c>
    </row>
    <row r="74" spans="1:16" x14ac:dyDescent="0.3">
      <c r="A74" s="5">
        <v>72</v>
      </c>
      <c r="B74" s="5" t="s">
        <v>34</v>
      </c>
      <c r="C74" s="5" t="s">
        <v>27</v>
      </c>
      <c r="D74" s="5">
        <v>43</v>
      </c>
      <c r="E74" s="5" t="s">
        <v>14</v>
      </c>
      <c r="F74" s="5" t="s">
        <v>15</v>
      </c>
      <c r="G74" s="5">
        <v>4000</v>
      </c>
      <c r="H74" s="5">
        <v>46000</v>
      </c>
      <c r="I74" s="5" t="s">
        <v>23</v>
      </c>
      <c r="J74" s="5">
        <v>6000</v>
      </c>
      <c r="K74" s="5">
        <v>720</v>
      </c>
      <c r="L74" s="5" t="s">
        <v>31</v>
      </c>
      <c r="M74" s="5" t="s">
        <v>81</v>
      </c>
      <c r="N74" s="5" t="s">
        <v>18</v>
      </c>
      <c r="O74" s="4" t="s">
        <v>303</v>
      </c>
      <c r="P74" t="b">
        <f t="shared" si="1"/>
        <v>1</v>
      </c>
    </row>
    <row r="75" spans="1:16" x14ac:dyDescent="0.3">
      <c r="A75" s="5">
        <v>73</v>
      </c>
      <c r="B75" s="5" t="s">
        <v>36</v>
      </c>
      <c r="C75" s="5" t="s">
        <v>53</v>
      </c>
      <c r="D75" s="5">
        <v>27</v>
      </c>
      <c r="E75" s="5" t="s">
        <v>21</v>
      </c>
      <c r="F75" s="5" t="s">
        <v>15</v>
      </c>
      <c r="G75" s="5">
        <v>2500</v>
      </c>
      <c r="H75" s="5">
        <v>47000</v>
      </c>
      <c r="I75" s="5" t="s">
        <v>16</v>
      </c>
      <c r="J75" s="5">
        <v>0</v>
      </c>
      <c r="K75" s="5">
        <v>670</v>
      </c>
      <c r="L75" s="5" t="s">
        <v>17</v>
      </c>
      <c r="M75" s="5" t="s">
        <v>81</v>
      </c>
      <c r="N75" s="5" t="s">
        <v>25</v>
      </c>
      <c r="O75" s="4">
        <v>5</v>
      </c>
      <c r="P75" t="b">
        <f t="shared" si="1"/>
        <v>0</v>
      </c>
    </row>
    <row r="76" spans="1:16" x14ac:dyDescent="0.3">
      <c r="A76" s="5">
        <v>74</v>
      </c>
      <c r="B76" s="5" t="s">
        <v>62</v>
      </c>
      <c r="C76" s="5" t="s">
        <v>67</v>
      </c>
      <c r="D76" s="5">
        <v>39</v>
      </c>
      <c r="E76" s="5" t="s">
        <v>14</v>
      </c>
      <c r="F76" s="5" t="s">
        <v>22</v>
      </c>
      <c r="G76" s="5">
        <v>9000</v>
      </c>
      <c r="H76" s="5">
        <v>70000</v>
      </c>
      <c r="I76" s="5" t="s">
        <v>23</v>
      </c>
      <c r="J76" s="5">
        <v>12000</v>
      </c>
      <c r="K76" s="5">
        <v>700</v>
      </c>
      <c r="L76" s="5" t="s">
        <v>24</v>
      </c>
      <c r="M76" s="5" t="s">
        <v>81</v>
      </c>
      <c r="N76" s="5" t="s">
        <v>18</v>
      </c>
      <c r="O76" s="4" t="s">
        <v>303</v>
      </c>
      <c r="P76" t="b">
        <f t="shared" si="1"/>
        <v>1</v>
      </c>
    </row>
    <row r="77" spans="1:16" x14ac:dyDescent="0.3">
      <c r="A77" s="5">
        <v>75</v>
      </c>
      <c r="B77" s="5" t="s">
        <v>72</v>
      </c>
      <c r="C77" s="5" t="s">
        <v>45</v>
      </c>
      <c r="D77" s="5">
        <v>31</v>
      </c>
      <c r="E77" s="5" t="s">
        <v>21</v>
      </c>
      <c r="F77" s="5" t="s">
        <v>15</v>
      </c>
      <c r="G77" s="5">
        <v>5000</v>
      </c>
      <c r="H77" s="5">
        <v>56000</v>
      </c>
      <c r="I77" s="5" t="s">
        <v>16</v>
      </c>
      <c r="J77" s="5">
        <v>0</v>
      </c>
      <c r="K77" s="5">
        <v>680</v>
      </c>
      <c r="L77" s="5" t="s">
        <v>28</v>
      </c>
      <c r="M77" s="5" t="s">
        <v>82</v>
      </c>
      <c r="N77" s="5" t="s">
        <v>25</v>
      </c>
      <c r="O77" s="4">
        <v>11</v>
      </c>
      <c r="P77" t="b">
        <f t="shared" si="1"/>
        <v>0</v>
      </c>
    </row>
    <row r="78" spans="1:16" x14ac:dyDescent="0.3">
      <c r="A78" s="5">
        <v>76</v>
      </c>
      <c r="B78" s="5" t="s">
        <v>58</v>
      </c>
      <c r="C78" s="5" t="s">
        <v>47</v>
      </c>
      <c r="D78" s="5">
        <v>28</v>
      </c>
      <c r="E78" s="5" t="s">
        <v>14</v>
      </c>
      <c r="F78" s="5" t="s">
        <v>22</v>
      </c>
      <c r="G78" s="5">
        <v>2000</v>
      </c>
      <c r="H78" s="5">
        <v>47000</v>
      </c>
      <c r="I78" s="5" t="s">
        <v>23</v>
      </c>
      <c r="J78" s="5">
        <v>5000</v>
      </c>
      <c r="K78" s="5">
        <v>690</v>
      </c>
      <c r="L78" s="5" t="s">
        <v>31</v>
      </c>
      <c r="M78" s="5" t="s">
        <v>82</v>
      </c>
      <c r="N78" s="5" t="s">
        <v>18</v>
      </c>
      <c r="O78" s="4">
        <v>11</v>
      </c>
      <c r="P78" t="b">
        <f t="shared" si="1"/>
        <v>0</v>
      </c>
    </row>
    <row r="79" spans="1:16" x14ac:dyDescent="0.3">
      <c r="A79" s="5">
        <v>77</v>
      </c>
      <c r="B79" s="5" t="s">
        <v>48</v>
      </c>
      <c r="C79" s="5" t="s">
        <v>67</v>
      </c>
      <c r="D79" s="5">
        <v>40</v>
      </c>
      <c r="E79" s="5" t="s">
        <v>21</v>
      </c>
      <c r="F79" s="5" t="s">
        <v>15</v>
      </c>
      <c r="G79" s="5">
        <v>7000</v>
      </c>
      <c r="H79" s="5">
        <v>68000</v>
      </c>
      <c r="I79" s="5" t="s">
        <v>16</v>
      </c>
      <c r="J79" s="5">
        <v>0</v>
      </c>
      <c r="K79" s="5">
        <v>710</v>
      </c>
      <c r="L79" s="5" t="s">
        <v>17</v>
      </c>
      <c r="M79" s="5" t="s">
        <v>82</v>
      </c>
      <c r="N79" s="5" t="s">
        <v>25</v>
      </c>
      <c r="O79" s="4">
        <v>6</v>
      </c>
      <c r="P79" t="b">
        <f t="shared" si="1"/>
        <v>0</v>
      </c>
    </row>
    <row r="80" spans="1:16" x14ac:dyDescent="0.3">
      <c r="A80" s="5">
        <v>78</v>
      </c>
      <c r="B80" s="5" t="s">
        <v>42</v>
      </c>
      <c r="C80" s="5" t="s">
        <v>30</v>
      </c>
      <c r="D80" s="5">
        <v>36</v>
      </c>
      <c r="E80" s="5" t="s">
        <v>14</v>
      </c>
      <c r="F80" s="5" t="s">
        <v>22</v>
      </c>
      <c r="G80" s="5">
        <v>3000</v>
      </c>
      <c r="H80" s="5">
        <v>49000</v>
      </c>
      <c r="I80" s="5" t="s">
        <v>23</v>
      </c>
      <c r="J80" s="5">
        <v>6000</v>
      </c>
      <c r="K80" s="5">
        <v>700</v>
      </c>
      <c r="L80" s="5" t="s">
        <v>24</v>
      </c>
      <c r="M80" s="5" t="s">
        <v>80</v>
      </c>
      <c r="N80" s="5" t="s">
        <v>18</v>
      </c>
      <c r="O80" s="4">
        <v>6</v>
      </c>
      <c r="P80" t="b">
        <f t="shared" si="1"/>
        <v>0</v>
      </c>
    </row>
    <row r="81" spans="1:16" x14ac:dyDescent="0.3">
      <c r="A81" s="5">
        <v>79</v>
      </c>
      <c r="B81" s="5" t="s">
        <v>60</v>
      </c>
      <c r="C81" s="5" t="s">
        <v>61</v>
      </c>
      <c r="D81" s="5">
        <v>29</v>
      </c>
      <c r="E81" s="5" t="s">
        <v>21</v>
      </c>
      <c r="F81" s="5" t="s">
        <v>15</v>
      </c>
      <c r="G81" s="5">
        <v>2000</v>
      </c>
      <c r="H81" s="5">
        <v>45000</v>
      </c>
      <c r="I81" s="5" t="s">
        <v>16</v>
      </c>
      <c r="J81" s="5">
        <v>0</v>
      </c>
      <c r="K81" s="5">
        <v>670</v>
      </c>
      <c r="L81" s="5" t="s">
        <v>28</v>
      </c>
      <c r="M81" s="5" t="s">
        <v>80</v>
      </c>
      <c r="N81" s="5" t="s">
        <v>25</v>
      </c>
      <c r="O81" s="4">
        <v>5</v>
      </c>
      <c r="P81" t="b">
        <f t="shared" si="1"/>
        <v>0</v>
      </c>
    </row>
    <row r="82" spans="1:16" x14ac:dyDescent="0.3">
      <c r="A82" s="5">
        <v>80</v>
      </c>
      <c r="B82" s="5" t="s">
        <v>62</v>
      </c>
      <c r="C82" s="5" t="s">
        <v>45</v>
      </c>
      <c r="D82" s="5">
        <v>38</v>
      </c>
      <c r="E82" s="5" t="s">
        <v>14</v>
      </c>
      <c r="F82" s="5" t="s">
        <v>22</v>
      </c>
      <c r="G82" s="5">
        <v>6000</v>
      </c>
      <c r="H82" s="5">
        <v>71000</v>
      </c>
      <c r="I82" s="5" t="s">
        <v>23</v>
      </c>
      <c r="J82" s="5">
        <v>12000</v>
      </c>
      <c r="K82" s="5">
        <v>720</v>
      </c>
      <c r="L82" s="5" t="s">
        <v>31</v>
      </c>
      <c r="M82" s="5" t="s">
        <v>80</v>
      </c>
      <c r="N82" s="5" t="s">
        <v>18</v>
      </c>
      <c r="O82" s="4">
        <v>4</v>
      </c>
      <c r="P82" t="b">
        <f t="shared" si="1"/>
        <v>0</v>
      </c>
    </row>
    <row r="83" spans="1:16" x14ac:dyDescent="0.3">
      <c r="A83" s="5">
        <v>81</v>
      </c>
      <c r="B83" s="6" t="s">
        <v>38</v>
      </c>
      <c r="C83" s="6" t="s">
        <v>20</v>
      </c>
      <c r="D83" s="5">
        <v>34</v>
      </c>
      <c r="E83" s="5" t="s">
        <v>14</v>
      </c>
      <c r="F83" s="5" t="s">
        <v>15</v>
      </c>
      <c r="G83" s="5">
        <v>2500</v>
      </c>
      <c r="H83" s="5">
        <v>55000</v>
      </c>
      <c r="I83" s="5" t="s">
        <v>16</v>
      </c>
      <c r="J83" s="5">
        <v>0</v>
      </c>
      <c r="K83" s="5">
        <v>720</v>
      </c>
      <c r="L83" s="5" t="s">
        <v>17</v>
      </c>
      <c r="M83" s="5" t="s">
        <v>80</v>
      </c>
      <c r="N83" s="5" t="s">
        <v>18</v>
      </c>
      <c r="O83" s="4">
        <v>6</v>
      </c>
      <c r="P83" t="b">
        <f t="shared" si="1"/>
        <v>0</v>
      </c>
    </row>
    <row r="84" spans="1:16" x14ac:dyDescent="0.3">
      <c r="A84" s="5">
        <v>82</v>
      </c>
      <c r="B84" s="6" t="s">
        <v>101</v>
      </c>
      <c r="C84" s="6" t="s">
        <v>27</v>
      </c>
      <c r="D84" s="5">
        <v>29</v>
      </c>
      <c r="E84" s="5" t="s">
        <v>21</v>
      </c>
      <c r="F84" s="5" t="s">
        <v>22</v>
      </c>
      <c r="G84" s="5">
        <v>8000</v>
      </c>
      <c r="H84" s="5">
        <v>62000</v>
      </c>
      <c r="I84" s="5" t="s">
        <v>23</v>
      </c>
      <c r="J84" s="5">
        <v>15000</v>
      </c>
      <c r="K84" s="5">
        <v>680</v>
      </c>
      <c r="L84" s="5" t="s">
        <v>24</v>
      </c>
      <c r="M84" s="5" t="s">
        <v>81</v>
      </c>
      <c r="N84" s="5" t="s">
        <v>25</v>
      </c>
      <c r="O84" s="4">
        <v>5</v>
      </c>
      <c r="P84" t="b">
        <f t="shared" si="1"/>
        <v>0</v>
      </c>
    </row>
    <row r="85" spans="1:16" x14ac:dyDescent="0.3">
      <c r="A85" s="5">
        <v>82</v>
      </c>
      <c r="B85" s="6" t="s">
        <v>12</v>
      </c>
      <c r="C85" s="6" t="s">
        <v>30</v>
      </c>
      <c r="D85" s="5">
        <v>45</v>
      </c>
      <c r="E85" s="5" t="s">
        <v>21</v>
      </c>
      <c r="F85" s="5" t="s">
        <v>15</v>
      </c>
      <c r="G85" s="5">
        <v>12000</v>
      </c>
      <c r="H85" s="5">
        <v>75000</v>
      </c>
      <c r="I85" s="5" t="s">
        <v>16</v>
      </c>
      <c r="J85" s="5">
        <v>0</v>
      </c>
      <c r="K85" s="5">
        <v>750</v>
      </c>
      <c r="L85" s="5" t="s">
        <v>28</v>
      </c>
      <c r="M85" s="5" t="s">
        <v>82</v>
      </c>
      <c r="N85" s="5" t="s">
        <v>18</v>
      </c>
      <c r="O85" s="4">
        <v>14</v>
      </c>
      <c r="P85" t="b">
        <f t="shared" si="1"/>
        <v>0</v>
      </c>
    </row>
    <row r="86" spans="1:16" x14ac:dyDescent="0.3">
      <c r="A86" s="5">
        <v>84</v>
      </c>
      <c r="B86" s="6" t="s">
        <v>102</v>
      </c>
      <c r="C86" s="6" t="s">
        <v>103</v>
      </c>
      <c r="D86" s="5">
        <v>52</v>
      </c>
      <c r="E86" s="5" t="s">
        <v>14</v>
      </c>
      <c r="F86" s="5" t="s">
        <v>22</v>
      </c>
      <c r="G86" s="5">
        <v>3000</v>
      </c>
      <c r="H86" s="5">
        <v>48000</v>
      </c>
      <c r="I86" s="5" t="s">
        <v>23</v>
      </c>
      <c r="J86" s="5">
        <v>5000</v>
      </c>
      <c r="K86" s="5">
        <v>690</v>
      </c>
      <c r="L86" s="5" t="s">
        <v>31</v>
      </c>
      <c r="M86" s="5" t="s">
        <v>80</v>
      </c>
      <c r="N86" s="5" t="s">
        <v>18</v>
      </c>
      <c r="O86" s="4">
        <v>12</v>
      </c>
      <c r="P86" t="b">
        <f t="shared" si="1"/>
        <v>0</v>
      </c>
    </row>
    <row r="87" spans="1:16" x14ac:dyDescent="0.3">
      <c r="A87" s="5">
        <v>85</v>
      </c>
      <c r="B87" s="6" t="s">
        <v>104</v>
      </c>
      <c r="C87" s="6" t="s">
        <v>105</v>
      </c>
      <c r="D87" s="5">
        <v>37</v>
      </c>
      <c r="E87" s="5" t="s">
        <v>21</v>
      </c>
      <c r="F87" s="5" t="s">
        <v>15</v>
      </c>
      <c r="G87" s="5">
        <v>5000</v>
      </c>
      <c r="H87" s="5">
        <v>58000</v>
      </c>
      <c r="I87" s="5" t="s">
        <v>16</v>
      </c>
      <c r="J87" s="5">
        <v>0</v>
      </c>
      <c r="K87" s="5">
        <v>710</v>
      </c>
      <c r="L87" s="5" t="s">
        <v>17</v>
      </c>
      <c r="M87" s="5" t="s">
        <v>80</v>
      </c>
      <c r="N87" s="5" t="s">
        <v>25</v>
      </c>
      <c r="O87" s="4">
        <v>11</v>
      </c>
      <c r="P87" t="b">
        <f t="shared" si="1"/>
        <v>0</v>
      </c>
    </row>
    <row r="88" spans="1:16" x14ac:dyDescent="0.3">
      <c r="A88" s="5">
        <v>86</v>
      </c>
      <c r="B88" s="6" t="s">
        <v>106</v>
      </c>
      <c r="C88" s="6" t="s">
        <v>107</v>
      </c>
      <c r="D88" s="5">
        <v>30</v>
      </c>
      <c r="E88" s="5" t="s">
        <v>14</v>
      </c>
      <c r="F88" s="5" t="s">
        <v>22</v>
      </c>
      <c r="G88" s="5">
        <v>6000</v>
      </c>
      <c r="H88" s="5">
        <v>70000</v>
      </c>
      <c r="I88" s="5" t="s">
        <v>23</v>
      </c>
      <c r="J88" s="5">
        <v>20000</v>
      </c>
      <c r="K88" s="5">
        <v>700</v>
      </c>
      <c r="L88" s="5" t="s">
        <v>24</v>
      </c>
      <c r="M88" s="5" t="s">
        <v>80</v>
      </c>
      <c r="N88" s="5" t="s">
        <v>18</v>
      </c>
      <c r="O88" s="4">
        <v>8</v>
      </c>
      <c r="P88" t="b">
        <f t="shared" si="1"/>
        <v>0</v>
      </c>
    </row>
    <row r="89" spans="1:16" x14ac:dyDescent="0.3">
      <c r="A89" s="4">
        <f>ROW()-1</f>
        <v>88</v>
      </c>
      <c r="B89" s="6" t="s">
        <v>29</v>
      </c>
      <c r="C89" s="6" t="s">
        <v>33</v>
      </c>
      <c r="D89" s="5">
        <v>40</v>
      </c>
      <c r="E89" s="5" t="s">
        <v>21</v>
      </c>
      <c r="F89" s="5" t="s">
        <v>15</v>
      </c>
      <c r="G89" s="5">
        <v>15000</v>
      </c>
      <c r="H89" s="5">
        <v>82000</v>
      </c>
      <c r="I89" s="5" t="s">
        <v>16</v>
      </c>
      <c r="J89" s="5">
        <v>0</v>
      </c>
      <c r="K89" s="5">
        <v>730</v>
      </c>
      <c r="L89" s="5" t="s">
        <v>28</v>
      </c>
      <c r="M89" s="5" t="s">
        <v>80</v>
      </c>
      <c r="N89" s="5" t="s">
        <v>25</v>
      </c>
      <c r="O89" s="4">
        <v>4</v>
      </c>
      <c r="P89" t="b">
        <f t="shared" si="1"/>
        <v>0</v>
      </c>
    </row>
    <row r="90" spans="1:16" x14ac:dyDescent="0.3">
      <c r="A90" s="4">
        <f t="shared" ref="A90:A153" si="2">ROW()-1</f>
        <v>89</v>
      </c>
      <c r="B90" s="6" t="s">
        <v>108</v>
      </c>
      <c r="C90" s="6" t="s">
        <v>109</v>
      </c>
      <c r="D90" s="5">
        <v>25</v>
      </c>
      <c r="E90" s="5" t="s">
        <v>14</v>
      </c>
      <c r="F90" s="5" t="s">
        <v>22</v>
      </c>
      <c r="G90" s="5">
        <v>2000</v>
      </c>
      <c r="H90" s="5">
        <v>43000</v>
      </c>
      <c r="I90" s="5" t="s">
        <v>16</v>
      </c>
      <c r="J90" s="5">
        <v>0</v>
      </c>
      <c r="K90" s="5">
        <v>670</v>
      </c>
      <c r="L90" s="5" t="s">
        <v>31</v>
      </c>
      <c r="M90" s="5" t="s">
        <v>81</v>
      </c>
      <c r="N90" s="5" t="s">
        <v>18</v>
      </c>
      <c r="O90" s="4">
        <v>13</v>
      </c>
      <c r="P90" t="b">
        <f t="shared" si="1"/>
        <v>0</v>
      </c>
    </row>
    <row r="91" spans="1:16" x14ac:dyDescent="0.3">
      <c r="A91" s="4">
        <f t="shared" si="2"/>
        <v>90</v>
      </c>
      <c r="B91" s="6" t="s">
        <v>34</v>
      </c>
      <c r="C91" s="6" t="s">
        <v>110</v>
      </c>
      <c r="D91" s="5">
        <v>31</v>
      </c>
      <c r="E91" s="5" t="s">
        <v>21</v>
      </c>
      <c r="F91" s="5" t="s">
        <v>15</v>
      </c>
      <c r="G91" s="5">
        <v>7000</v>
      </c>
      <c r="H91" s="5">
        <v>55000</v>
      </c>
      <c r="I91" s="5" t="s">
        <v>23</v>
      </c>
      <c r="J91" s="5">
        <v>10000</v>
      </c>
      <c r="K91" s="5">
        <v>720</v>
      </c>
      <c r="L91" s="5" t="s">
        <v>17</v>
      </c>
      <c r="M91" s="5" t="s">
        <v>81</v>
      </c>
      <c r="N91" s="5" t="s">
        <v>18</v>
      </c>
      <c r="O91" s="4">
        <v>7</v>
      </c>
      <c r="P91" t="b">
        <f t="shared" si="1"/>
        <v>0</v>
      </c>
    </row>
    <row r="92" spans="1:16" x14ac:dyDescent="0.3">
      <c r="A92" s="4">
        <f t="shared" si="2"/>
        <v>91</v>
      </c>
      <c r="B92" s="6" t="s">
        <v>111</v>
      </c>
      <c r="C92" s="6" t="s">
        <v>39</v>
      </c>
      <c r="D92" s="5">
        <v>44</v>
      </c>
      <c r="E92" s="5" t="s">
        <v>14</v>
      </c>
      <c r="F92" s="5" t="s">
        <v>22</v>
      </c>
      <c r="G92" s="5">
        <v>11000</v>
      </c>
      <c r="H92" s="5">
        <v>65000</v>
      </c>
      <c r="I92" s="5" t="s">
        <v>16</v>
      </c>
      <c r="J92" s="5">
        <v>0</v>
      </c>
      <c r="K92" s="5">
        <v>740</v>
      </c>
      <c r="L92" s="5" t="s">
        <v>24</v>
      </c>
      <c r="M92" s="5" t="s">
        <v>82</v>
      </c>
      <c r="N92" s="5" t="s">
        <v>25</v>
      </c>
      <c r="O92" s="4">
        <v>4</v>
      </c>
      <c r="P92" t="b">
        <f t="shared" si="1"/>
        <v>0</v>
      </c>
    </row>
    <row r="93" spans="1:16" x14ac:dyDescent="0.3">
      <c r="A93" s="4">
        <f t="shared" si="2"/>
        <v>92</v>
      </c>
      <c r="B93" s="6" t="s">
        <v>112</v>
      </c>
      <c r="C93" s="6" t="s">
        <v>35</v>
      </c>
      <c r="D93" s="5">
        <v>28</v>
      </c>
      <c r="E93" s="5" t="s">
        <v>21</v>
      </c>
      <c r="F93" s="5" t="s">
        <v>15</v>
      </c>
      <c r="G93" s="5">
        <v>4500</v>
      </c>
      <c r="H93" s="5">
        <v>47000</v>
      </c>
      <c r="I93" s="5" t="s">
        <v>16</v>
      </c>
      <c r="J93" s="5">
        <v>0</v>
      </c>
      <c r="K93" s="5">
        <v>690</v>
      </c>
      <c r="L93" s="5" t="s">
        <v>28</v>
      </c>
      <c r="M93" s="5" t="s">
        <v>80</v>
      </c>
      <c r="N93" s="5" t="s">
        <v>18</v>
      </c>
      <c r="O93" s="4">
        <v>14</v>
      </c>
      <c r="P93" t="b">
        <f t="shared" si="1"/>
        <v>0</v>
      </c>
    </row>
    <row r="94" spans="1:16" x14ac:dyDescent="0.3">
      <c r="A94" s="4">
        <f t="shared" si="2"/>
        <v>93</v>
      </c>
      <c r="B94" s="6" t="s">
        <v>113</v>
      </c>
      <c r="C94" s="6" t="s">
        <v>41</v>
      </c>
      <c r="D94" s="5">
        <v>39</v>
      </c>
      <c r="E94" s="5" t="s">
        <v>14</v>
      </c>
      <c r="F94" s="5" t="s">
        <v>22</v>
      </c>
      <c r="G94" s="5">
        <v>10000</v>
      </c>
      <c r="H94" s="5">
        <v>72000</v>
      </c>
      <c r="I94" s="5" t="s">
        <v>23</v>
      </c>
      <c r="J94" s="5">
        <v>12000</v>
      </c>
      <c r="K94" s="5">
        <v>700</v>
      </c>
      <c r="L94" s="5" t="s">
        <v>31</v>
      </c>
      <c r="M94" s="5" t="s">
        <v>82</v>
      </c>
      <c r="N94" s="5" t="s">
        <v>18</v>
      </c>
      <c r="O94" s="4">
        <v>5</v>
      </c>
      <c r="P94" t="b">
        <f t="shared" si="1"/>
        <v>0</v>
      </c>
    </row>
    <row r="95" spans="1:16" x14ac:dyDescent="0.3">
      <c r="A95" s="4">
        <f t="shared" si="2"/>
        <v>94</v>
      </c>
      <c r="B95" s="6" t="s">
        <v>114</v>
      </c>
      <c r="C95" s="6" t="s">
        <v>115</v>
      </c>
      <c r="D95" s="5">
        <v>26</v>
      </c>
      <c r="E95" s="5" t="s">
        <v>21</v>
      </c>
      <c r="F95" s="5" t="s">
        <v>15</v>
      </c>
      <c r="G95" s="5">
        <v>3500</v>
      </c>
      <c r="H95" s="5">
        <v>53000</v>
      </c>
      <c r="I95" s="5" t="s">
        <v>16</v>
      </c>
      <c r="J95" s="5">
        <v>0</v>
      </c>
      <c r="K95" s="5">
        <v>680</v>
      </c>
      <c r="L95" s="5" t="s">
        <v>17</v>
      </c>
      <c r="M95" s="5" t="s">
        <v>81</v>
      </c>
      <c r="N95" s="5" t="s">
        <v>25</v>
      </c>
      <c r="O95" s="4">
        <v>10</v>
      </c>
      <c r="P95" t="b">
        <f t="shared" si="1"/>
        <v>0</v>
      </c>
    </row>
    <row r="96" spans="1:16" x14ac:dyDescent="0.3">
      <c r="A96" s="4">
        <f t="shared" si="2"/>
        <v>95</v>
      </c>
      <c r="B96" s="6" t="s">
        <v>116</v>
      </c>
      <c r="C96" s="6" t="s">
        <v>43</v>
      </c>
      <c r="D96" s="5">
        <v>33</v>
      </c>
      <c r="E96" s="5" t="s">
        <v>14</v>
      </c>
      <c r="F96" s="5" t="s">
        <v>22</v>
      </c>
      <c r="G96" s="5">
        <v>8000</v>
      </c>
      <c r="H96" s="5">
        <v>60000</v>
      </c>
      <c r="I96" s="5" t="s">
        <v>23</v>
      </c>
      <c r="J96" s="5">
        <v>8000</v>
      </c>
      <c r="K96" s="5">
        <v>710</v>
      </c>
      <c r="L96" s="5" t="s">
        <v>24</v>
      </c>
      <c r="M96" s="5" t="s">
        <v>80</v>
      </c>
      <c r="N96" s="5" t="s">
        <v>18</v>
      </c>
      <c r="O96" s="4">
        <v>10</v>
      </c>
      <c r="P96" t="b">
        <f t="shared" si="1"/>
        <v>0</v>
      </c>
    </row>
    <row r="97" spans="1:16" x14ac:dyDescent="0.3">
      <c r="A97" s="4">
        <f t="shared" si="2"/>
        <v>96</v>
      </c>
      <c r="B97" s="6" t="s">
        <v>117</v>
      </c>
      <c r="C97" s="6" t="s">
        <v>118</v>
      </c>
      <c r="D97" s="5">
        <v>46</v>
      </c>
      <c r="E97" s="5" t="s">
        <v>21</v>
      </c>
      <c r="F97" s="5" t="s">
        <v>15</v>
      </c>
      <c r="G97" s="5">
        <v>13000</v>
      </c>
      <c r="H97" s="5">
        <v>85000</v>
      </c>
      <c r="I97" s="5" t="s">
        <v>16</v>
      </c>
      <c r="J97" s="5">
        <v>0</v>
      </c>
      <c r="K97" s="5">
        <v>740</v>
      </c>
      <c r="L97" s="5" t="s">
        <v>28</v>
      </c>
      <c r="M97" s="5" t="s">
        <v>82</v>
      </c>
      <c r="N97" s="5" t="s">
        <v>25</v>
      </c>
      <c r="O97" s="4">
        <v>7</v>
      </c>
      <c r="P97" t="b">
        <f t="shared" si="1"/>
        <v>0</v>
      </c>
    </row>
    <row r="98" spans="1:16" x14ac:dyDescent="0.3">
      <c r="A98" s="4">
        <f t="shared" si="2"/>
        <v>97</v>
      </c>
      <c r="B98" s="6" t="s">
        <v>119</v>
      </c>
      <c r="C98" s="6" t="s">
        <v>120</v>
      </c>
      <c r="D98" s="5">
        <v>52</v>
      </c>
      <c r="E98" s="5" t="s">
        <v>14</v>
      </c>
      <c r="F98" s="5" t="s">
        <v>22</v>
      </c>
      <c r="G98" s="5">
        <v>4000</v>
      </c>
      <c r="H98" s="5">
        <v>49000</v>
      </c>
      <c r="I98" s="5" t="s">
        <v>23</v>
      </c>
      <c r="J98" s="5">
        <v>7000</v>
      </c>
      <c r="K98" s="5">
        <v>690</v>
      </c>
      <c r="L98" s="5" t="s">
        <v>31</v>
      </c>
      <c r="M98" s="5" t="s">
        <v>80</v>
      </c>
      <c r="N98" s="5" t="s">
        <v>18</v>
      </c>
      <c r="O98" s="4">
        <v>5</v>
      </c>
      <c r="P98" t="b">
        <f t="shared" si="1"/>
        <v>0</v>
      </c>
    </row>
    <row r="99" spans="1:16" x14ac:dyDescent="0.3">
      <c r="A99" s="4">
        <f t="shared" si="2"/>
        <v>98</v>
      </c>
      <c r="B99" s="6" t="s">
        <v>43</v>
      </c>
      <c r="C99" s="6" t="s">
        <v>121</v>
      </c>
      <c r="D99" s="5">
        <v>24</v>
      </c>
      <c r="E99" s="5" t="s">
        <v>14</v>
      </c>
      <c r="F99" s="5" t="s">
        <v>15</v>
      </c>
      <c r="G99" s="5">
        <v>2200</v>
      </c>
      <c r="H99" s="5">
        <v>45000</v>
      </c>
      <c r="I99" s="5" t="s">
        <v>16</v>
      </c>
      <c r="J99" s="5">
        <v>0</v>
      </c>
      <c r="K99" s="5">
        <v>670</v>
      </c>
      <c r="L99" s="5" t="s">
        <v>17</v>
      </c>
      <c r="M99" s="5" t="s">
        <v>81</v>
      </c>
      <c r="N99" s="5" t="s">
        <v>25</v>
      </c>
      <c r="O99" s="4">
        <v>15</v>
      </c>
      <c r="P99" t="b">
        <f t="shared" si="1"/>
        <v>0</v>
      </c>
    </row>
    <row r="100" spans="1:16" x14ac:dyDescent="0.3">
      <c r="A100" s="4">
        <f t="shared" si="2"/>
        <v>99</v>
      </c>
      <c r="B100" s="6" t="s">
        <v>32</v>
      </c>
      <c r="C100" s="6" t="s">
        <v>122</v>
      </c>
      <c r="D100" s="5">
        <v>38</v>
      </c>
      <c r="E100" s="5" t="s">
        <v>14</v>
      </c>
      <c r="F100" s="5" t="s">
        <v>22</v>
      </c>
      <c r="G100" s="5">
        <v>15000</v>
      </c>
      <c r="H100" s="5">
        <v>77000</v>
      </c>
      <c r="I100" s="5" t="s">
        <v>23</v>
      </c>
      <c r="J100" s="5">
        <v>15000</v>
      </c>
      <c r="K100" s="5">
        <v>720</v>
      </c>
      <c r="L100" s="5" t="s">
        <v>24</v>
      </c>
      <c r="M100" s="5" t="s">
        <v>82</v>
      </c>
      <c r="N100" s="5" t="s">
        <v>18</v>
      </c>
      <c r="O100" s="4">
        <v>4</v>
      </c>
      <c r="P100" t="b">
        <f t="shared" si="1"/>
        <v>0</v>
      </c>
    </row>
    <row r="101" spans="1:16" x14ac:dyDescent="0.3">
      <c r="A101" s="4">
        <f t="shared" si="2"/>
        <v>100</v>
      </c>
      <c r="B101" s="6" t="s">
        <v>123</v>
      </c>
      <c r="C101" s="6" t="s">
        <v>78</v>
      </c>
      <c r="D101" s="5">
        <v>27</v>
      </c>
      <c r="E101" s="5" t="s">
        <v>21</v>
      </c>
      <c r="F101" s="5" t="s">
        <v>15</v>
      </c>
      <c r="G101" s="5">
        <v>4000</v>
      </c>
      <c r="H101" s="5">
        <v>50000</v>
      </c>
      <c r="I101" s="5" t="s">
        <v>16</v>
      </c>
      <c r="J101" s="5">
        <v>0</v>
      </c>
      <c r="K101" s="5">
        <v>680</v>
      </c>
      <c r="L101" s="5" t="s">
        <v>28</v>
      </c>
      <c r="M101" s="5" t="s">
        <v>80</v>
      </c>
      <c r="N101" s="5" t="s">
        <v>25</v>
      </c>
      <c r="O101" s="4">
        <v>15</v>
      </c>
      <c r="P101" t="b">
        <f t="shared" si="1"/>
        <v>0</v>
      </c>
    </row>
    <row r="102" spans="1:16" x14ac:dyDescent="0.3">
      <c r="A102" s="4">
        <f t="shared" si="2"/>
        <v>101</v>
      </c>
      <c r="B102" s="6" t="s">
        <v>124</v>
      </c>
      <c r="C102" s="6" t="s">
        <v>45</v>
      </c>
      <c r="D102" s="5">
        <v>41</v>
      </c>
      <c r="E102" s="5" t="s">
        <v>14</v>
      </c>
      <c r="F102" s="5" t="s">
        <v>22</v>
      </c>
      <c r="G102" s="5">
        <v>9000</v>
      </c>
      <c r="H102" s="5">
        <v>69000</v>
      </c>
      <c r="I102" s="5" t="s">
        <v>23</v>
      </c>
      <c r="J102" s="5">
        <v>12000</v>
      </c>
      <c r="K102" s="5">
        <v>700</v>
      </c>
      <c r="L102" s="5" t="s">
        <v>31</v>
      </c>
      <c r="M102" s="5" t="s">
        <v>82</v>
      </c>
      <c r="N102" s="5" t="s">
        <v>18</v>
      </c>
      <c r="O102" s="4" t="s">
        <v>303</v>
      </c>
      <c r="P102" t="b">
        <f t="shared" si="1"/>
        <v>1</v>
      </c>
    </row>
    <row r="103" spans="1:16" ht="28.8" x14ac:dyDescent="0.3">
      <c r="A103" s="4">
        <f t="shared" si="2"/>
        <v>102</v>
      </c>
      <c r="B103" s="6" t="s">
        <v>125</v>
      </c>
      <c r="C103" s="6" t="s">
        <v>37</v>
      </c>
      <c r="D103" s="5">
        <v>32</v>
      </c>
      <c r="E103" s="5" t="s">
        <v>21</v>
      </c>
      <c r="F103" s="5" t="s">
        <v>15</v>
      </c>
      <c r="G103" s="5">
        <v>5500</v>
      </c>
      <c r="H103" s="5">
        <v>54000</v>
      </c>
      <c r="I103" s="5" t="s">
        <v>16</v>
      </c>
      <c r="J103" s="5">
        <v>0</v>
      </c>
      <c r="K103" s="5">
        <v>710</v>
      </c>
      <c r="L103" s="5" t="s">
        <v>17</v>
      </c>
      <c r="M103" s="5" t="s">
        <v>80</v>
      </c>
      <c r="N103" s="5" t="s">
        <v>25</v>
      </c>
      <c r="O103" s="4">
        <v>14</v>
      </c>
      <c r="P103" t="b">
        <f t="shared" si="1"/>
        <v>0</v>
      </c>
    </row>
    <row r="104" spans="1:16" x14ac:dyDescent="0.3">
      <c r="A104" s="4">
        <f t="shared" si="2"/>
        <v>103</v>
      </c>
      <c r="B104" s="6" t="s">
        <v>126</v>
      </c>
      <c r="C104" s="6" t="s">
        <v>47</v>
      </c>
      <c r="D104" s="5">
        <v>47</v>
      </c>
      <c r="E104" s="5" t="s">
        <v>14</v>
      </c>
      <c r="F104" s="5" t="s">
        <v>22</v>
      </c>
      <c r="G104" s="5">
        <v>7000</v>
      </c>
      <c r="H104" s="5">
        <v>74000</v>
      </c>
      <c r="I104" s="5" t="s">
        <v>23</v>
      </c>
      <c r="J104" s="5">
        <v>10000</v>
      </c>
      <c r="K104" s="5">
        <v>690</v>
      </c>
      <c r="L104" s="5" t="s">
        <v>24</v>
      </c>
      <c r="M104" s="5" t="s">
        <v>81</v>
      </c>
      <c r="N104" s="5" t="s">
        <v>18</v>
      </c>
      <c r="O104" s="4">
        <v>8</v>
      </c>
      <c r="P104" t="b">
        <f t="shared" si="1"/>
        <v>0</v>
      </c>
    </row>
    <row r="105" spans="1:16" x14ac:dyDescent="0.3">
      <c r="A105" s="4">
        <f t="shared" si="2"/>
        <v>104</v>
      </c>
      <c r="B105" s="6" t="s">
        <v>54</v>
      </c>
      <c r="C105" s="6" t="s">
        <v>49</v>
      </c>
      <c r="D105" s="5">
        <v>35</v>
      </c>
      <c r="E105" s="5" t="s">
        <v>21</v>
      </c>
      <c r="F105" s="5" t="s">
        <v>15</v>
      </c>
      <c r="G105" s="5">
        <v>6000</v>
      </c>
      <c r="H105" s="5">
        <v>68000</v>
      </c>
      <c r="I105" s="5" t="s">
        <v>16</v>
      </c>
      <c r="J105" s="5">
        <v>0</v>
      </c>
      <c r="K105" s="5">
        <v>720</v>
      </c>
      <c r="L105" s="5" t="s">
        <v>28</v>
      </c>
      <c r="M105" s="5" t="s">
        <v>81</v>
      </c>
      <c r="N105" s="5" t="s">
        <v>25</v>
      </c>
      <c r="O105" s="4">
        <v>15</v>
      </c>
      <c r="P105" t="b">
        <f t="shared" si="1"/>
        <v>0</v>
      </c>
    </row>
    <row r="106" spans="1:16" x14ac:dyDescent="0.3">
      <c r="A106" s="4">
        <f t="shared" si="2"/>
        <v>105</v>
      </c>
      <c r="B106" s="6" t="s">
        <v>127</v>
      </c>
      <c r="C106" s="6" t="s">
        <v>51</v>
      </c>
      <c r="D106" s="5">
        <v>29</v>
      </c>
      <c r="E106" s="5" t="s">
        <v>14</v>
      </c>
      <c r="F106" s="5" t="s">
        <v>22</v>
      </c>
      <c r="G106" s="5">
        <v>2500</v>
      </c>
      <c r="H106" s="5">
        <v>45000</v>
      </c>
      <c r="I106" s="5" t="s">
        <v>23</v>
      </c>
      <c r="J106" s="5">
        <v>5000</v>
      </c>
      <c r="K106" s="5">
        <v>670</v>
      </c>
      <c r="L106" s="5" t="s">
        <v>31</v>
      </c>
      <c r="M106" s="5" t="s">
        <v>81</v>
      </c>
      <c r="N106" s="5" t="s">
        <v>18</v>
      </c>
      <c r="O106" s="4">
        <v>9</v>
      </c>
      <c r="P106" t="b">
        <f t="shared" si="1"/>
        <v>0</v>
      </c>
    </row>
    <row r="107" spans="1:16" x14ac:dyDescent="0.3">
      <c r="A107" s="4">
        <f t="shared" si="2"/>
        <v>106</v>
      </c>
      <c r="B107" s="6" t="s">
        <v>128</v>
      </c>
      <c r="C107" s="6" t="s">
        <v>129</v>
      </c>
      <c r="D107" s="5">
        <v>42</v>
      </c>
      <c r="E107" s="5" t="s">
        <v>21</v>
      </c>
      <c r="F107" s="5" t="s">
        <v>15</v>
      </c>
      <c r="G107" s="5">
        <v>11000</v>
      </c>
      <c r="H107" s="5">
        <v>80000</v>
      </c>
      <c r="I107" s="5" t="s">
        <v>16</v>
      </c>
      <c r="J107" s="5">
        <v>0</v>
      </c>
      <c r="K107" s="5">
        <v>740</v>
      </c>
      <c r="L107" s="5" t="s">
        <v>17</v>
      </c>
      <c r="M107" s="5" t="s">
        <v>82</v>
      </c>
      <c r="N107" s="5" t="s">
        <v>25</v>
      </c>
      <c r="O107" s="4">
        <v>4</v>
      </c>
      <c r="P107" t="b">
        <f t="shared" si="1"/>
        <v>0</v>
      </c>
    </row>
    <row r="108" spans="1:16" x14ac:dyDescent="0.3">
      <c r="A108" s="4">
        <f t="shared" si="2"/>
        <v>107</v>
      </c>
      <c r="B108" s="6" t="s">
        <v>130</v>
      </c>
      <c r="C108" s="6" t="s">
        <v>53</v>
      </c>
      <c r="D108" s="5">
        <v>50</v>
      </c>
      <c r="E108" s="5" t="s">
        <v>14</v>
      </c>
      <c r="F108" s="5" t="s">
        <v>22</v>
      </c>
      <c r="G108" s="5">
        <v>3000</v>
      </c>
      <c r="H108" s="5">
        <v>47000</v>
      </c>
      <c r="I108" s="5" t="s">
        <v>23</v>
      </c>
      <c r="J108" s="5">
        <v>8000</v>
      </c>
      <c r="K108" s="5">
        <v>680</v>
      </c>
      <c r="L108" s="5" t="s">
        <v>24</v>
      </c>
      <c r="M108" s="5" t="s">
        <v>82</v>
      </c>
      <c r="N108" s="5" t="s">
        <v>18</v>
      </c>
      <c r="O108" s="4">
        <v>13</v>
      </c>
      <c r="P108" t="b">
        <f t="shared" si="1"/>
        <v>0</v>
      </c>
    </row>
    <row r="109" spans="1:16" x14ac:dyDescent="0.3">
      <c r="A109" s="4">
        <f t="shared" si="2"/>
        <v>108</v>
      </c>
      <c r="B109" s="6" t="s">
        <v>131</v>
      </c>
      <c r="C109" s="6" t="s">
        <v>132</v>
      </c>
      <c r="D109" s="5">
        <v>28</v>
      </c>
      <c r="E109" s="5" t="s">
        <v>21</v>
      </c>
      <c r="F109" s="5" t="s">
        <v>15</v>
      </c>
      <c r="G109" s="5">
        <v>4000</v>
      </c>
      <c r="H109" s="5">
        <v>53000</v>
      </c>
      <c r="I109" s="5" t="s">
        <v>16</v>
      </c>
      <c r="J109" s="5">
        <v>0</v>
      </c>
      <c r="K109" s="5">
        <v>690</v>
      </c>
      <c r="L109" s="5" t="s">
        <v>28</v>
      </c>
      <c r="M109" s="5" t="s">
        <v>80</v>
      </c>
      <c r="N109" s="5" t="s">
        <v>25</v>
      </c>
      <c r="O109" s="4">
        <v>5</v>
      </c>
      <c r="P109" t="b">
        <f t="shared" si="1"/>
        <v>0</v>
      </c>
    </row>
    <row r="110" spans="1:16" x14ac:dyDescent="0.3">
      <c r="A110" s="4">
        <f t="shared" si="2"/>
        <v>109</v>
      </c>
      <c r="B110" s="6" t="s">
        <v>133</v>
      </c>
      <c r="C110" s="6" t="s">
        <v>55</v>
      </c>
      <c r="D110" s="5">
        <v>36</v>
      </c>
      <c r="E110" s="5" t="s">
        <v>14</v>
      </c>
      <c r="F110" s="5" t="s">
        <v>22</v>
      </c>
      <c r="G110" s="5">
        <v>9000</v>
      </c>
      <c r="H110" s="5">
        <v>71000</v>
      </c>
      <c r="I110" s="5" t="s">
        <v>23</v>
      </c>
      <c r="J110" s="5">
        <v>13000</v>
      </c>
      <c r="K110" s="5">
        <v>700</v>
      </c>
      <c r="L110" s="5" t="s">
        <v>31</v>
      </c>
      <c r="M110" s="5" t="s">
        <v>81</v>
      </c>
      <c r="N110" s="5" t="s">
        <v>18</v>
      </c>
      <c r="O110" s="4">
        <v>11</v>
      </c>
      <c r="P110" t="b">
        <f t="shared" si="1"/>
        <v>0</v>
      </c>
    </row>
    <row r="111" spans="1:16" x14ac:dyDescent="0.3">
      <c r="A111" s="4">
        <f t="shared" si="2"/>
        <v>110</v>
      </c>
      <c r="B111" s="6" t="s">
        <v>134</v>
      </c>
      <c r="C111" s="6" t="s">
        <v>59</v>
      </c>
      <c r="D111" s="5">
        <v>41</v>
      </c>
      <c r="E111" s="5" t="s">
        <v>21</v>
      </c>
      <c r="F111" s="5" t="s">
        <v>15</v>
      </c>
      <c r="G111" s="5">
        <v>8000</v>
      </c>
      <c r="H111" s="5">
        <v>67000</v>
      </c>
      <c r="I111" s="5" t="s">
        <v>16</v>
      </c>
      <c r="J111" s="5">
        <v>0</v>
      </c>
      <c r="K111" s="5">
        <v>710</v>
      </c>
      <c r="L111" s="5" t="s">
        <v>17</v>
      </c>
      <c r="M111" s="5" t="s">
        <v>82</v>
      </c>
      <c r="N111" s="5" t="s">
        <v>25</v>
      </c>
      <c r="O111" s="4">
        <v>4</v>
      </c>
      <c r="P111" t="b">
        <f t="shared" si="1"/>
        <v>0</v>
      </c>
    </row>
    <row r="112" spans="1:16" x14ac:dyDescent="0.3">
      <c r="A112" s="4">
        <f t="shared" si="2"/>
        <v>111</v>
      </c>
      <c r="B112" s="6" t="s">
        <v>135</v>
      </c>
      <c r="C112" s="6" t="s">
        <v>57</v>
      </c>
      <c r="D112" s="5">
        <v>30</v>
      </c>
      <c r="E112" s="5" t="s">
        <v>14</v>
      </c>
      <c r="F112" s="5" t="s">
        <v>22</v>
      </c>
      <c r="G112" s="5">
        <v>5000</v>
      </c>
      <c r="H112" s="5">
        <v>55000</v>
      </c>
      <c r="I112" s="5" t="s">
        <v>23</v>
      </c>
      <c r="J112" s="5">
        <v>7000</v>
      </c>
      <c r="K112" s="5">
        <v>690</v>
      </c>
      <c r="L112" s="5" t="s">
        <v>24</v>
      </c>
      <c r="M112" s="5" t="s">
        <v>82</v>
      </c>
      <c r="N112" s="5" t="s">
        <v>18</v>
      </c>
      <c r="O112" s="4">
        <v>14</v>
      </c>
      <c r="P112" t="b">
        <f t="shared" si="1"/>
        <v>0</v>
      </c>
    </row>
    <row r="113" spans="1:16" x14ac:dyDescent="0.3">
      <c r="A113" s="4">
        <f t="shared" si="2"/>
        <v>112</v>
      </c>
      <c r="B113" s="6" t="s">
        <v>136</v>
      </c>
      <c r="C113" s="6" t="s">
        <v>61</v>
      </c>
      <c r="D113" s="5">
        <v>29</v>
      </c>
      <c r="E113" s="5" t="s">
        <v>21</v>
      </c>
      <c r="F113" s="5" t="s">
        <v>15</v>
      </c>
      <c r="G113" s="5">
        <v>3000</v>
      </c>
      <c r="H113" s="5">
        <v>48000</v>
      </c>
      <c r="I113" s="5" t="s">
        <v>16</v>
      </c>
      <c r="J113" s="5">
        <v>0</v>
      </c>
      <c r="K113" s="5">
        <v>670</v>
      </c>
      <c r="L113" s="5" t="s">
        <v>28</v>
      </c>
      <c r="M113" s="5" t="s">
        <v>80</v>
      </c>
      <c r="N113" s="5" t="s">
        <v>25</v>
      </c>
      <c r="O113" s="4">
        <v>7</v>
      </c>
      <c r="P113" t="b">
        <f t="shared" si="1"/>
        <v>0</v>
      </c>
    </row>
    <row r="114" spans="1:16" x14ac:dyDescent="0.3">
      <c r="A114" s="4">
        <f t="shared" si="2"/>
        <v>113</v>
      </c>
      <c r="B114" s="6" t="s">
        <v>137</v>
      </c>
      <c r="C114" s="6" t="s">
        <v>138</v>
      </c>
      <c r="D114" s="5">
        <v>34</v>
      </c>
      <c r="E114" s="5" t="s">
        <v>14</v>
      </c>
      <c r="F114" s="5" t="s">
        <v>22</v>
      </c>
      <c r="G114" s="5">
        <v>11000</v>
      </c>
      <c r="H114" s="5">
        <v>62000</v>
      </c>
      <c r="I114" s="5" t="s">
        <v>23</v>
      </c>
      <c r="J114" s="5">
        <v>12000</v>
      </c>
      <c r="K114" s="5">
        <v>720</v>
      </c>
      <c r="L114" s="5" t="s">
        <v>31</v>
      </c>
      <c r="M114" s="5" t="s">
        <v>80</v>
      </c>
      <c r="N114" s="5" t="s">
        <v>18</v>
      </c>
      <c r="O114" s="4">
        <v>6</v>
      </c>
      <c r="P114" t="b">
        <f t="shared" si="1"/>
        <v>0</v>
      </c>
    </row>
    <row r="115" spans="1:16" x14ac:dyDescent="0.3">
      <c r="A115" s="4">
        <f t="shared" si="2"/>
        <v>114</v>
      </c>
      <c r="B115" s="6" t="s">
        <v>139</v>
      </c>
      <c r="C115" s="6" t="s">
        <v>63</v>
      </c>
      <c r="D115" s="5">
        <v>37</v>
      </c>
      <c r="E115" s="5" t="s">
        <v>21</v>
      </c>
      <c r="F115" s="5" t="s">
        <v>15</v>
      </c>
      <c r="G115" s="5">
        <v>5500</v>
      </c>
      <c r="H115" s="5">
        <v>69000</v>
      </c>
      <c r="I115" s="5" t="s">
        <v>16</v>
      </c>
      <c r="J115" s="5">
        <v>0</v>
      </c>
      <c r="K115" s="5">
        <v>710</v>
      </c>
      <c r="L115" s="5" t="s">
        <v>17</v>
      </c>
      <c r="M115" s="5" t="s">
        <v>80</v>
      </c>
      <c r="N115" s="5" t="s">
        <v>25</v>
      </c>
      <c r="O115" s="4">
        <v>4</v>
      </c>
      <c r="P115" t="b">
        <f t="shared" si="1"/>
        <v>0</v>
      </c>
    </row>
    <row r="116" spans="1:16" x14ac:dyDescent="0.3">
      <c r="A116" s="4">
        <f t="shared" si="2"/>
        <v>115</v>
      </c>
      <c r="B116" s="6" t="s">
        <v>140</v>
      </c>
      <c r="C116" s="6" t="s">
        <v>65</v>
      </c>
      <c r="D116" s="5">
        <v>45</v>
      </c>
      <c r="E116" s="5" t="s">
        <v>14</v>
      </c>
      <c r="F116" s="5" t="s">
        <v>15</v>
      </c>
      <c r="G116" s="5">
        <v>7000</v>
      </c>
      <c r="H116" s="5">
        <v>74000</v>
      </c>
      <c r="I116" s="5" t="s">
        <v>23</v>
      </c>
      <c r="J116" s="5">
        <v>15000</v>
      </c>
      <c r="K116" s="5">
        <v>680</v>
      </c>
      <c r="L116" s="5" t="s">
        <v>24</v>
      </c>
      <c r="M116" s="5" t="s">
        <v>80</v>
      </c>
      <c r="N116" s="5" t="s">
        <v>18</v>
      </c>
      <c r="O116" s="4">
        <v>7</v>
      </c>
      <c r="P116" t="b">
        <f t="shared" si="1"/>
        <v>0</v>
      </c>
    </row>
    <row r="117" spans="1:16" x14ac:dyDescent="0.3">
      <c r="A117" s="4">
        <f t="shared" si="2"/>
        <v>116</v>
      </c>
      <c r="B117" s="6" t="s">
        <v>141</v>
      </c>
      <c r="C117" s="6" t="s">
        <v>69</v>
      </c>
      <c r="D117" s="5">
        <v>40</v>
      </c>
      <c r="E117" s="5" t="s">
        <v>21</v>
      </c>
      <c r="F117" s="5" t="s">
        <v>15</v>
      </c>
      <c r="G117" s="5">
        <v>2000</v>
      </c>
      <c r="H117" s="5">
        <v>50000</v>
      </c>
      <c r="I117" s="5" t="s">
        <v>16</v>
      </c>
      <c r="J117" s="5">
        <v>0</v>
      </c>
      <c r="K117" s="5">
        <v>720</v>
      </c>
      <c r="L117" s="5" t="s">
        <v>28</v>
      </c>
      <c r="M117" s="5" t="s">
        <v>80</v>
      </c>
      <c r="N117" s="5" t="s">
        <v>25</v>
      </c>
      <c r="O117" s="4">
        <v>13</v>
      </c>
      <c r="P117" t="b">
        <f t="shared" si="1"/>
        <v>0</v>
      </c>
    </row>
    <row r="118" spans="1:16" x14ac:dyDescent="0.3">
      <c r="A118" s="4">
        <f t="shared" si="2"/>
        <v>117</v>
      </c>
      <c r="B118" s="6" t="s">
        <v>142</v>
      </c>
      <c r="C118" s="6" t="s">
        <v>67</v>
      </c>
      <c r="D118" s="5">
        <v>27</v>
      </c>
      <c r="E118" s="5" t="s">
        <v>14</v>
      </c>
      <c r="F118" s="5" t="s">
        <v>22</v>
      </c>
      <c r="G118" s="5">
        <v>6000</v>
      </c>
      <c r="H118" s="5">
        <v>55000</v>
      </c>
      <c r="I118" s="5" t="s">
        <v>23</v>
      </c>
      <c r="J118" s="5">
        <v>10000</v>
      </c>
      <c r="K118" s="5">
        <v>690</v>
      </c>
      <c r="L118" s="5" t="s">
        <v>31</v>
      </c>
      <c r="M118" s="5" t="s">
        <v>80</v>
      </c>
      <c r="N118" s="5" t="s">
        <v>18</v>
      </c>
      <c r="O118" s="4">
        <v>4</v>
      </c>
      <c r="P118" t="b">
        <f t="shared" si="1"/>
        <v>0</v>
      </c>
    </row>
    <row r="119" spans="1:16" x14ac:dyDescent="0.3">
      <c r="A119" s="4">
        <f t="shared" si="2"/>
        <v>118</v>
      </c>
      <c r="B119" s="6" t="s">
        <v>143</v>
      </c>
      <c r="C119" s="6" t="s">
        <v>144</v>
      </c>
      <c r="D119" s="5">
        <v>31</v>
      </c>
      <c r="E119" s="5" t="s">
        <v>21</v>
      </c>
      <c r="F119" s="5" t="s">
        <v>15</v>
      </c>
      <c r="G119" s="5">
        <v>3500</v>
      </c>
      <c r="H119" s="5">
        <v>62000</v>
      </c>
      <c r="I119" s="5" t="s">
        <v>16</v>
      </c>
      <c r="J119" s="5">
        <v>0</v>
      </c>
      <c r="K119" s="5">
        <v>680</v>
      </c>
      <c r="L119" s="5" t="s">
        <v>17</v>
      </c>
      <c r="M119" s="5" t="s">
        <v>82</v>
      </c>
      <c r="N119" s="5" t="s">
        <v>25</v>
      </c>
      <c r="O119" s="4">
        <v>15</v>
      </c>
      <c r="P119" t="b">
        <f t="shared" si="1"/>
        <v>0</v>
      </c>
    </row>
    <row r="120" spans="1:16" x14ac:dyDescent="0.3">
      <c r="A120" s="4">
        <f t="shared" si="2"/>
        <v>119</v>
      </c>
      <c r="B120" s="6" t="s">
        <v>145</v>
      </c>
      <c r="C120" s="6" t="s">
        <v>71</v>
      </c>
      <c r="D120" s="5">
        <v>53</v>
      </c>
      <c r="E120" s="5" t="s">
        <v>14</v>
      </c>
      <c r="F120" s="5" t="s">
        <v>22</v>
      </c>
      <c r="G120" s="5">
        <v>4000</v>
      </c>
      <c r="H120" s="5">
        <v>48000</v>
      </c>
      <c r="I120" s="5" t="s">
        <v>23</v>
      </c>
      <c r="J120" s="5">
        <v>5000</v>
      </c>
      <c r="K120" s="5">
        <v>710</v>
      </c>
      <c r="L120" s="5" t="s">
        <v>24</v>
      </c>
      <c r="M120" s="5" t="s">
        <v>82</v>
      </c>
      <c r="N120" s="5" t="s">
        <v>18</v>
      </c>
      <c r="O120" s="4">
        <v>4</v>
      </c>
      <c r="P120" t="b">
        <f t="shared" si="1"/>
        <v>0</v>
      </c>
    </row>
    <row r="121" spans="1:16" x14ac:dyDescent="0.3">
      <c r="A121" s="4">
        <f t="shared" si="2"/>
        <v>120</v>
      </c>
      <c r="B121" s="6" t="s">
        <v>146</v>
      </c>
      <c r="C121" s="6" t="s">
        <v>73</v>
      </c>
      <c r="D121" s="5">
        <v>28</v>
      </c>
      <c r="E121" s="5" t="s">
        <v>21</v>
      </c>
      <c r="F121" s="5" t="s">
        <v>15</v>
      </c>
      <c r="G121" s="5">
        <v>5500</v>
      </c>
      <c r="H121" s="5">
        <v>59000</v>
      </c>
      <c r="I121" s="5" t="s">
        <v>16</v>
      </c>
      <c r="J121" s="5">
        <v>0</v>
      </c>
      <c r="K121" s="5">
        <v>700</v>
      </c>
      <c r="L121" s="5" t="s">
        <v>28</v>
      </c>
      <c r="M121" s="5" t="s">
        <v>82</v>
      </c>
      <c r="N121" s="5" t="s">
        <v>25</v>
      </c>
      <c r="O121" s="4">
        <v>15</v>
      </c>
      <c r="P121" t="b">
        <f t="shared" si="1"/>
        <v>0</v>
      </c>
    </row>
    <row r="122" spans="1:16" x14ac:dyDescent="0.3">
      <c r="A122" s="4">
        <f t="shared" si="2"/>
        <v>121</v>
      </c>
      <c r="B122" s="6" t="s">
        <v>26</v>
      </c>
      <c r="C122" s="6" t="s">
        <v>74</v>
      </c>
      <c r="D122" s="5">
        <v>46</v>
      </c>
      <c r="E122" s="5" t="s">
        <v>14</v>
      </c>
      <c r="F122" s="5" t="s">
        <v>22</v>
      </c>
      <c r="G122" s="5">
        <v>9000</v>
      </c>
      <c r="H122" s="5">
        <v>73000</v>
      </c>
      <c r="I122" s="5" t="s">
        <v>23</v>
      </c>
      <c r="J122" s="5">
        <v>13000</v>
      </c>
      <c r="K122" s="5">
        <v>720</v>
      </c>
      <c r="L122" s="5" t="s">
        <v>31</v>
      </c>
      <c r="M122" s="5" t="s">
        <v>82</v>
      </c>
      <c r="N122" s="5" t="s">
        <v>18</v>
      </c>
      <c r="O122" s="4">
        <v>14</v>
      </c>
      <c r="P122" t="b">
        <f t="shared" si="1"/>
        <v>0</v>
      </c>
    </row>
    <row r="123" spans="1:16" x14ac:dyDescent="0.3">
      <c r="A123" s="4">
        <f t="shared" si="2"/>
        <v>122</v>
      </c>
      <c r="B123" s="6" t="s">
        <v>147</v>
      </c>
      <c r="C123" s="6" t="s">
        <v>132</v>
      </c>
      <c r="D123" s="5">
        <v>39</v>
      </c>
      <c r="E123" s="5" t="s">
        <v>21</v>
      </c>
      <c r="F123" s="5" t="s">
        <v>15</v>
      </c>
      <c r="G123" s="5">
        <v>4000</v>
      </c>
      <c r="H123" s="5">
        <v>65000</v>
      </c>
      <c r="I123" s="5" t="s">
        <v>16</v>
      </c>
      <c r="J123" s="5">
        <v>0</v>
      </c>
      <c r="K123" s="5">
        <v>680</v>
      </c>
      <c r="L123" s="5" t="s">
        <v>17</v>
      </c>
      <c r="M123" s="5" t="s">
        <v>82</v>
      </c>
      <c r="N123" s="5" t="s">
        <v>25</v>
      </c>
      <c r="O123" s="4">
        <v>10</v>
      </c>
      <c r="P123" t="b">
        <f t="shared" si="1"/>
        <v>0</v>
      </c>
    </row>
    <row r="124" spans="1:16" x14ac:dyDescent="0.3">
      <c r="A124" s="4">
        <f t="shared" si="2"/>
        <v>123</v>
      </c>
      <c r="B124" s="6" t="s">
        <v>148</v>
      </c>
      <c r="C124" s="6" t="s">
        <v>76</v>
      </c>
      <c r="D124" s="5">
        <v>27</v>
      </c>
      <c r="E124" s="5" t="s">
        <v>14</v>
      </c>
      <c r="F124" s="5" t="s">
        <v>22</v>
      </c>
      <c r="G124" s="5">
        <v>8000</v>
      </c>
      <c r="H124" s="5">
        <v>60000</v>
      </c>
      <c r="I124" s="5" t="s">
        <v>23</v>
      </c>
      <c r="J124" s="5">
        <v>8000</v>
      </c>
      <c r="K124" s="5">
        <v>710</v>
      </c>
      <c r="L124" s="5" t="s">
        <v>24</v>
      </c>
      <c r="M124" s="5" t="s">
        <v>82</v>
      </c>
      <c r="N124" s="5" t="s">
        <v>18</v>
      </c>
      <c r="O124" s="4">
        <v>14</v>
      </c>
      <c r="P124" t="b">
        <f t="shared" si="1"/>
        <v>0</v>
      </c>
    </row>
    <row r="125" spans="1:16" x14ac:dyDescent="0.3">
      <c r="A125" s="4">
        <f t="shared" si="2"/>
        <v>124</v>
      </c>
      <c r="B125" s="6" t="s">
        <v>149</v>
      </c>
      <c r="C125" s="6" t="s">
        <v>150</v>
      </c>
      <c r="D125" s="5">
        <v>34</v>
      </c>
      <c r="E125" s="5" t="s">
        <v>21</v>
      </c>
      <c r="F125" s="5" t="s">
        <v>15</v>
      </c>
      <c r="G125" s="5">
        <v>2500</v>
      </c>
      <c r="H125" s="5">
        <v>53000</v>
      </c>
      <c r="I125" s="5" t="s">
        <v>16</v>
      </c>
      <c r="J125" s="5">
        <v>0</v>
      </c>
      <c r="K125" s="5">
        <v>690</v>
      </c>
      <c r="L125" s="5" t="s">
        <v>28</v>
      </c>
      <c r="M125" s="5" t="s">
        <v>81</v>
      </c>
      <c r="N125" s="5" t="s">
        <v>25</v>
      </c>
      <c r="O125" s="4">
        <v>15</v>
      </c>
      <c r="P125" t="b">
        <f t="shared" si="1"/>
        <v>0</v>
      </c>
    </row>
    <row r="126" spans="1:16" x14ac:dyDescent="0.3">
      <c r="A126" s="4">
        <f t="shared" si="2"/>
        <v>125</v>
      </c>
      <c r="B126" s="6" t="s">
        <v>151</v>
      </c>
      <c r="C126" s="6" t="s">
        <v>152</v>
      </c>
      <c r="D126" s="5">
        <v>32</v>
      </c>
      <c r="E126" s="5" t="s">
        <v>14</v>
      </c>
      <c r="F126" s="5" t="s">
        <v>22</v>
      </c>
      <c r="G126" s="5">
        <v>12000</v>
      </c>
      <c r="H126" s="5">
        <v>68000</v>
      </c>
      <c r="I126" s="5" t="s">
        <v>23</v>
      </c>
      <c r="J126" s="5">
        <v>15000</v>
      </c>
      <c r="K126" s="5">
        <v>720</v>
      </c>
      <c r="L126" s="5" t="s">
        <v>31</v>
      </c>
      <c r="M126" s="5" t="s">
        <v>81</v>
      </c>
      <c r="N126" s="5" t="s">
        <v>18</v>
      </c>
      <c r="O126" s="4">
        <v>13</v>
      </c>
      <c r="P126" t="b">
        <f t="shared" si="1"/>
        <v>0</v>
      </c>
    </row>
    <row r="127" spans="1:16" x14ac:dyDescent="0.3">
      <c r="A127" s="4">
        <f t="shared" si="2"/>
        <v>126</v>
      </c>
      <c r="B127" s="6" t="s">
        <v>153</v>
      </c>
      <c r="C127" s="6" t="s">
        <v>154</v>
      </c>
      <c r="D127" s="5">
        <v>49</v>
      </c>
      <c r="E127" s="5" t="s">
        <v>21</v>
      </c>
      <c r="F127" s="5" t="s">
        <v>15</v>
      </c>
      <c r="G127" s="5">
        <v>7000</v>
      </c>
      <c r="H127" s="5">
        <v>71000</v>
      </c>
      <c r="I127" s="5" t="s">
        <v>16</v>
      </c>
      <c r="J127" s="5">
        <v>0</v>
      </c>
      <c r="K127" s="5">
        <v>680</v>
      </c>
      <c r="L127" s="5" t="s">
        <v>17</v>
      </c>
      <c r="M127" s="5" t="s">
        <v>81</v>
      </c>
      <c r="N127" s="5" t="s">
        <v>25</v>
      </c>
      <c r="O127" s="4">
        <v>7</v>
      </c>
      <c r="P127" t="b">
        <f t="shared" si="1"/>
        <v>0</v>
      </c>
    </row>
    <row r="128" spans="1:16" x14ac:dyDescent="0.3">
      <c r="A128" s="4">
        <f t="shared" si="2"/>
        <v>127</v>
      </c>
      <c r="B128" s="6" t="s">
        <v>155</v>
      </c>
      <c r="C128" s="6" t="s">
        <v>156</v>
      </c>
      <c r="D128" s="5">
        <v>24</v>
      </c>
      <c r="E128" s="5" t="s">
        <v>14</v>
      </c>
      <c r="F128" s="5" t="s">
        <v>22</v>
      </c>
      <c r="G128" s="5">
        <v>5000</v>
      </c>
      <c r="H128" s="5">
        <v>56000</v>
      </c>
      <c r="I128" s="5" t="s">
        <v>23</v>
      </c>
      <c r="J128" s="5">
        <v>10000</v>
      </c>
      <c r="K128" s="5">
        <v>700</v>
      </c>
      <c r="L128" s="5" t="s">
        <v>24</v>
      </c>
      <c r="M128" s="5" t="s">
        <v>81</v>
      </c>
      <c r="N128" s="5" t="s">
        <v>18</v>
      </c>
      <c r="O128" s="4">
        <v>5</v>
      </c>
      <c r="P128" t="b">
        <f t="shared" si="1"/>
        <v>0</v>
      </c>
    </row>
    <row r="129" spans="1:16" x14ac:dyDescent="0.3">
      <c r="A129" s="4">
        <f t="shared" si="2"/>
        <v>128</v>
      </c>
      <c r="B129" s="6" t="s">
        <v>157</v>
      </c>
      <c r="C129" s="6" t="s">
        <v>158</v>
      </c>
      <c r="D129" s="5">
        <v>29</v>
      </c>
      <c r="E129" s="5" t="s">
        <v>21</v>
      </c>
      <c r="F129" s="5" t="s">
        <v>15</v>
      </c>
      <c r="G129" s="5">
        <v>1500</v>
      </c>
      <c r="H129" s="5">
        <v>45000</v>
      </c>
      <c r="I129" s="5" t="s">
        <v>16</v>
      </c>
      <c r="J129" s="5">
        <v>0</v>
      </c>
      <c r="K129" s="5">
        <v>670</v>
      </c>
      <c r="L129" s="5" t="s">
        <v>28</v>
      </c>
      <c r="M129" s="5" t="s">
        <v>81</v>
      </c>
      <c r="N129" s="5" t="s">
        <v>25</v>
      </c>
      <c r="O129" s="4">
        <v>3</v>
      </c>
      <c r="P129" t="b">
        <f t="shared" si="1"/>
        <v>0</v>
      </c>
    </row>
    <row r="130" spans="1:16" x14ac:dyDescent="0.3">
      <c r="A130" s="4">
        <f t="shared" si="2"/>
        <v>129</v>
      </c>
      <c r="B130" s="6" t="s">
        <v>159</v>
      </c>
      <c r="C130" s="6" t="s">
        <v>160</v>
      </c>
      <c r="D130" s="5">
        <v>43</v>
      </c>
      <c r="E130" s="5" t="s">
        <v>14</v>
      </c>
      <c r="F130" s="5" t="s">
        <v>22</v>
      </c>
      <c r="G130" s="5">
        <v>11000</v>
      </c>
      <c r="H130" s="5">
        <v>74000</v>
      </c>
      <c r="I130" s="5" t="s">
        <v>23</v>
      </c>
      <c r="J130" s="5">
        <v>12000</v>
      </c>
      <c r="K130" s="5">
        <v>720</v>
      </c>
      <c r="L130" s="5" t="s">
        <v>31</v>
      </c>
      <c r="M130" s="5" t="s">
        <v>81</v>
      </c>
      <c r="N130" s="5" t="s">
        <v>18</v>
      </c>
      <c r="O130" s="4">
        <v>8</v>
      </c>
      <c r="P130" t="b">
        <f t="shared" si="1"/>
        <v>0</v>
      </c>
    </row>
    <row r="131" spans="1:16" x14ac:dyDescent="0.3">
      <c r="A131" s="4">
        <f t="shared" si="2"/>
        <v>130</v>
      </c>
      <c r="B131" s="6" t="s">
        <v>161</v>
      </c>
      <c r="C131" s="6" t="s">
        <v>162</v>
      </c>
      <c r="D131" s="5">
        <v>36</v>
      </c>
      <c r="E131" s="5" t="s">
        <v>21</v>
      </c>
      <c r="F131" s="5" t="s">
        <v>15</v>
      </c>
      <c r="G131" s="5">
        <v>8000</v>
      </c>
      <c r="H131" s="5">
        <v>63000</v>
      </c>
      <c r="I131" s="5" t="s">
        <v>16</v>
      </c>
      <c r="J131" s="5">
        <v>0</v>
      </c>
      <c r="K131" s="5">
        <v>710</v>
      </c>
      <c r="L131" s="5" t="s">
        <v>17</v>
      </c>
      <c r="M131" s="5" t="s">
        <v>80</v>
      </c>
      <c r="N131" s="5" t="s">
        <v>25</v>
      </c>
      <c r="O131" s="4">
        <v>4</v>
      </c>
      <c r="P131" t="b">
        <f t="shared" si="1"/>
        <v>0</v>
      </c>
    </row>
    <row r="132" spans="1:16" x14ac:dyDescent="0.3">
      <c r="A132" s="4">
        <f t="shared" si="2"/>
        <v>131</v>
      </c>
      <c r="B132" s="6" t="s">
        <v>163</v>
      </c>
      <c r="C132" s="6" t="s">
        <v>164</v>
      </c>
      <c r="D132" s="5">
        <v>28</v>
      </c>
      <c r="E132" s="5" t="s">
        <v>14</v>
      </c>
      <c r="F132" s="5" t="s">
        <v>22</v>
      </c>
      <c r="G132" s="5">
        <v>2000</v>
      </c>
      <c r="H132" s="5">
        <v>47000</v>
      </c>
      <c r="I132" s="5" t="s">
        <v>23</v>
      </c>
      <c r="J132" s="5">
        <v>5000</v>
      </c>
      <c r="K132" s="5">
        <v>680</v>
      </c>
      <c r="L132" s="5" t="s">
        <v>24</v>
      </c>
      <c r="M132" s="5" t="s">
        <v>80</v>
      </c>
      <c r="N132" s="5" t="s">
        <v>18</v>
      </c>
      <c r="O132" s="4" t="s">
        <v>303</v>
      </c>
      <c r="P132" t="b">
        <f t="shared" ref="P132:P195" si="3">ISTEXT(O132)</f>
        <v>1</v>
      </c>
    </row>
    <row r="133" spans="1:16" x14ac:dyDescent="0.3">
      <c r="A133" s="4">
        <f t="shared" si="2"/>
        <v>132</v>
      </c>
      <c r="B133" s="6" t="s">
        <v>165</v>
      </c>
      <c r="C133" s="6" t="s">
        <v>166</v>
      </c>
      <c r="D133" s="5">
        <v>31</v>
      </c>
      <c r="E133" s="5" t="s">
        <v>21</v>
      </c>
      <c r="F133" s="5" t="s">
        <v>15</v>
      </c>
      <c r="G133" s="5">
        <v>4000</v>
      </c>
      <c r="H133" s="5">
        <v>55000</v>
      </c>
      <c r="I133" s="5" t="s">
        <v>16</v>
      </c>
      <c r="J133" s="5">
        <v>0</v>
      </c>
      <c r="K133" s="5">
        <v>690</v>
      </c>
      <c r="L133" s="5" t="s">
        <v>28</v>
      </c>
      <c r="M133" s="5" t="s">
        <v>81</v>
      </c>
      <c r="N133" s="5" t="s">
        <v>25</v>
      </c>
      <c r="O133" s="4">
        <v>7</v>
      </c>
      <c r="P133" t="b">
        <f t="shared" si="3"/>
        <v>0</v>
      </c>
    </row>
    <row r="134" spans="1:16" x14ac:dyDescent="0.3">
      <c r="A134" s="4">
        <f t="shared" si="2"/>
        <v>133</v>
      </c>
      <c r="B134" s="6" t="s">
        <v>167</v>
      </c>
      <c r="C134" s="6" t="s">
        <v>168</v>
      </c>
      <c r="D134" s="5">
        <v>44</v>
      </c>
      <c r="E134" s="5" t="s">
        <v>14</v>
      </c>
      <c r="F134" s="5" t="s">
        <v>22</v>
      </c>
      <c r="G134" s="5">
        <v>6000</v>
      </c>
      <c r="H134" s="5">
        <v>62000</v>
      </c>
      <c r="I134" s="5" t="s">
        <v>23</v>
      </c>
      <c r="J134" s="5">
        <v>10000</v>
      </c>
      <c r="K134" s="5">
        <v>700</v>
      </c>
      <c r="L134" s="5" t="s">
        <v>31</v>
      </c>
      <c r="M134" s="5" t="s">
        <v>81</v>
      </c>
      <c r="N134" s="5" t="s">
        <v>18</v>
      </c>
      <c r="O134" s="4">
        <v>12</v>
      </c>
      <c r="P134" t="b">
        <f t="shared" si="3"/>
        <v>0</v>
      </c>
    </row>
    <row r="135" spans="1:16" x14ac:dyDescent="0.3">
      <c r="A135" s="4">
        <f t="shared" si="2"/>
        <v>134</v>
      </c>
      <c r="B135" s="6" t="s">
        <v>169</v>
      </c>
      <c r="C135" s="6" t="s">
        <v>170</v>
      </c>
      <c r="D135" s="5">
        <v>39</v>
      </c>
      <c r="E135" s="5" t="s">
        <v>21</v>
      </c>
      <c r="F135" s="5" t="s">
        <v>15</v>
      </c>
      <c r="G135" s="5">
        <v>9000</v>
      </c>
      <c r="H135" s="5">
        <v>67000</v>
      </c>
      <c r="I135" s="5" t="s">
        <v>16</v>
      </c>
      <c r="J135" s="5">
        <v>0</v>
      </c>
      <c r="K135" s="5">
        <v>720</v>
      </c>
      <c r="L135" s="5" t="s">
        <v>17</v>
      </c>
      <c r="M135" s="5" t="s">
        <v>81</v>
      </c>
      <c r="N135" s="5" t="s">
        <v>25</v>
      </c>
      <c r="O135" s="4">
        <v>11</v>
      </c>
      <c r="P135" t="b">
        <f t="shared" si="3"/>
        <v>0</v>
      </c>
    </row>
    <row r="136" spans="1:16" x14ac:dyDescent="0.3">
      <c r="A136" s="4">
        <f t="shared" si="2"/>
        <v>135</v>
      </c>
      <c r="B136" s="6" t="s">
        <v>171</v>
      </c>
      <c r="C136" s="6" t="s">
        <v>172</v>
      </c>
      <c r="D136" s="5">
        <v>27</v>
      </c>
      <c r="E136" s="5" t="s">
        <v>14</v>
      </c>
      <c r="F136" s="5" t="s">
        <v>22</v>
      </c>
      <c r="G136" s="5">
        <v>2500</v>
      </c>
      <c r="H136" s="5">
        <v>49000</v>
      </c>
      <c r="I136" s="5" t="s">
        <v>23</v>
      </c>
      <c r="J136" s="5">
        <v>7000</v>
      </c>
      <c r="K136" s="5">
        <v>680</v>
      </c>
      <c r="L136" s="5" t="s">
        <v>24</v>
      </c>
      <c r="M136" s="5" t="s">
        <v>82</v>
      </c>
      <c r="N136" s="5" t="s">
        <v>18</v>
      </c>
      <c r="O136" s="4">
        <v>3</v>
      </c>
      <c r="P136" t="b">
        <f t="shared" si="3"/>
        <v>0</v>
      </c>
    </row>
    <row r="137" spans="1:16" x14ac:dyDescent="0.3">
      <c r="A137" s="4">
        <f t="shared" si="2"/>
        <v>136</v>
      </c>
      <c r="B137" s="6" t="s">
        <v>173</v>
      </c>
      <c r="C137" s="6" t="s">
        <v>174</v>
      </c>
      <c r="D137" s="5">
        <v>40</v>
      </c>
      <c r="E137" s="5" t="s">
        <v>21</v>
      </c>
      <c r="F137" s="5" t="s">
        <v>15</v>
      </c>
      <c r="G137" s="5">
        <v>7000</v>
      </c>
      <c r="H137" s="5">
        <v>71000</v>
      </c>
      <c r="I137" s="5" t="s">
        <v>16</v>
      </c>
      <c r="J137" s="5">
        <v>0</v>
      </c>
      <c r="K137" s="5">
        <v>710</v>
      </c>
      <c r="L137" s="5" t="s">
        <v>28</v>
      </c>
      <c r="M137" s="5" t="s">
        <v>82</v>
      </c>
      <c r="N137" s="5" t="s">
        <v>25</v>
      </c>
      <c r="O137" s="4">
        <v>5</v>
      </c>
      <c r="P137" t="b">
        <f t="shared" si="3"/>
        <v>0</v>
      </c>
    </row>
    <row r="138" spans="1:16" x14ac:dyDescent="0.3">
      <c r="A138" s="4">
        <f t="shared" si="2"/>
        <v>137</v>
      </c>
      <c r="B138" s="6" t="s">
        <v>175</v>
      </c>
      <c r="C138" s="6" t="s">
        <v>176</v>
      </c>
      <c r="D138" s="5">
        <v>34</v>
      </c>
      <c r="E138" s="5" t="s">
        <v>14</v>
      </c>
      <c r="F138" s="5" t="s">
        <v>22</v>
      </c>
      <c r="G138" s="5">
        <v>15000</v>
      </c>
      <c r="H138" s="5">
        <v>73000</v>
      </c>
      <c r="I138" s="5" t="s">
        <v>23</v>
      </c>
      <c r="J138" s="5">
        <v>13000</v>
      </c>
      <c r="K138" s="5">
        <v>720</v>
      </c>
      <c r="L138" s="5" t="s">
        <v>31</v>
      </c>
      <c r="M138" s="5" t="s">
        <v>82</v>
      </c>
      <c r="N138" s="5" t="s">
        <v>18</v>
      </c>
      <c r="O138" s="4" t="s">
        <v>303</v>
      </c>
      <c r="P138" t="b">
        <f t="shared" si="3"/>
        <v>1</v>
      </c>
    </row>
    <row r="139" spans="1:16" x14ac:dyDescent="0.3">
      <c r="A139" s="4">
        <f t="shared" si="2"/>
        <v>138</v>
      </c>
      <c r="B139" s="6" t="s">
        <v>177</v>
      </c>
      <c r="C139" s="6" t="s">
        <v>178</v>
      </c>
      <c r="D139" s="5">
        <v>29</v>
      </c>
      <c r="E139" s="5" t="s">
        <v>21</v>
      </c>
      <c r="F139" s="5" t="s">
        <v>15</v>
      </c>
      <c r="G139" s="5">
        <v>2500</v>
      </c>
      <c r="H139" s="5">
        <v>47000</v>
      </c>
      <c r="I139" s="5" t="s">
        <v>16</v>
      </c>
      <c r="J139" s="5">
        <v>0</v>
      </c>
      <c r="K139" s="5">
        <v>680</v>
      </c>
      <c r="L139" s="5" t="s">
        <v>17</v>
      </c>
      <c r="M139" s="5" t="s">
        <v>80</v>
      </c>
      <c r="N139" s="5" t="s">
        <v>25</v>
      </c>
      <c r="O139" s="4">
        <v>11</v>
      </c>
      <c r="P139" t="b">
        <f t="shared" si="3"/>
        <v>0</v>
      </c>
    </row>
    <row r="140" spans="1:16" x14ac:dyDescent="0.3">
      <c r="A140" s="4">
        <f t="shared" si="2"/>
        <v>139</v>
      </c>
      <c r="B140" s="6" t="s">
        <v>179</v>
      </c>
      <c r="C140" s="6" t="s">
        <v>180</v>
      </c>
      <c r="D140" s="5">
        <v>31</v>
      </c>
      <c r="E140" s="5" t="s">
        <v>14</v>
      </c>
      <c r="F140" s="5" t="s">
        <v>22</v>
      </c>
      <c r="G140" s="5">
        <v>5000</v>
      </c>
      <c r="H140" s="5">
        <v>53000</v>
      </c>
      <c r="I140" s="5" t="s">
        <v>23</v>
      </c>
      <c r="J140" s="5">
        <v>8000</v>
      </c>
      <c r="K140" s="5">
        <v>690</v>
      </c>
      <c r="L140" s="5" t="s">
        <v>24</v>
      </c>
      <c r="M140" s="5" t="s">
        <v>80</v>
      </c>
      <c r="N140" s="5" t="s">
        <v>18</v>
      </c>
      <c r="O140" s="4">
        <v>11</v>
      </c>
      <c r="P140" t="b">
        <f t="shared" si="3"/>
        <v>0</v>
      </c>
    </row>
    <row r="141" spans="1:16" x14ac:dyDescent="0.3">
      <c r="A141" s="4">
        <f t="shared" si="2"/>
        <v>140</v>
      </c>
      <c r="B141" s="6" t="s">
        <v>181</v>
      </c>
      <c r="C141" s="6" t="s">
        <v>182</v>
      </c>
      <c r="D141" s="5">
        <v>42</v>
      </c>
      <c r="E141" s="5" t="s">
        <v>21</v>
      </c>
      <c r="F141" s="5" t="s">
        <v>15</v>
      </c>
      <c r="G141" s="5">
        <v>6000</v>
      </c>
      <c r="H141" s="5">
        <v>69000</v>
      </c>
      <c r="I141" s="5" t="s">
        <v>16</v>
      </c>
      <c r="J141" s="5">
        <v>0</v>
      </c>
      <c r="K141" s="5">
        <v>720</v>
      </c>
      <c r="L141" s="5" t="s">
        <v>28</v>
      </c>
      <c r="M141" s="5" t="s">
        <v>80</v>
      </c>
      <c r="N141" s="5" t="s">
        <v>25</v>
      </c>
      <c r="O141" s="4">
        <v>6</v>
      </c>
      <c r="P141" t="b">
        <f t="shared" si="3"/>
        <v>0</v>
      </c>
    </row>
    <row r="142" spans="1:16" x14ac:dyDescent="0.3">
      <c r="A142" s="4">
        <f t="shared" si="2"/>
        <v>141</v>
      </c>
      <c r="B142" s="6" t="s">
        <v>183</v>
      </c>
      <c r="C142" s="6" t="s">
        <v>184</v>
      </c>
      <c r="D142" s="5">
        <v>36</v>
      </c>
      <c r="E142" s="5" t="s">
        <v>14</v>
      </c>
      <c r="F142" s="5" t="s">
        <v>22</v>
      </c>
      <c r="G142" s="5">
        <v>2000</v>
      </c>
      <c r="H142" s="5">
        <v>45000</v>
      </c>
      <c r="I142" s="5" t="s">
        <v>23</v>
      </c>
      <c r="J142" s="5">
        <v>5000</v>
      </c>
      <c r="K142" s="5">
        <v>700</v>
      </c>
      <c r="L142" s="5" t="s">
        <v>31</v>
      </c>
      <c r="M142" s="5" t="s">
        <v>80</v>
      </c>
      <c r="N142" s="5" t="s">
        <v>18</v>
      </c>
      <c r="O142" s="4">
        <v>6</v>
      </c>
      <c r="P142" t="b">
        <f t="shared" si="3"/>
        <v>0</v>
      </c>
    </row>
    <row r="143" spans="1:16" x14ac:dyDescent="0.3">
      <c r="A143" s="4">
        <f t="shared" si="2"/>
        <v>142</v>
      </c>
      <c r="B143" s="6" t="s">
        <v>185</v>
      </c>
      <c r="C143" s="6" t="s">
        <v>186</v>
      </c>
      <c r="D143" s="5">
        <v>48</v>
      </c>
      <c r="E143" s="5" t="s">
        <v>21</v>
      </c>
      <c r="F143" s="5" t="s">
        <v>15</v>
      </c>
      <c r="G143" s="5">
        <v>8000</v>
      </c>
      <c r="H143" s="5">
        <v>74000</v>
      </c>
      <c r="I143" s="5" t="s">
        <v>16</v>
      </c>
      <c r="J143" s="5">
        <v>0</v>
      </c>
      <c r="K143" s="5">
        <v>680</v>
      </c>
      <c r="L143" s="5" t="s">
        <v>17</v>
      </c>
      <c r="M143" s="5" t="s">
        <v>81</v>
      </c>
      <c r="N143" s="5" t="s">
        <v>25</v>
      </c>
      <c r="O143" s="4">
        <v>5</v>
      </c>
      <c r="P143" t="b">
        <f t="shared" si="3"/>
        <v>0</v>
      </c>
    </row>
    <row r="144" spans="1:16" x14ac:dyDescent="0.3">
      <c r="A144" s="4">
        <f t="shared" si="2"/>
        <v>143</v>
      </c>
      <c r="B144" s="6" t="s">
        <v>187</v>
      </c>
      <c r="C144" s="6" t="s">
        <v>188</v>
      </c>
      <c r="D144" s="5">
        <v>33</v>
      </c>
      <c r="E144" s="5" t="s">
        <v>14</v>
      </c>
      <c r="F144" s="5" t="s">
        <v>22</v>
      </c>
      <c r="G144" s="5">
        <v>4000</v>
      </c>
      <c r="H144" s="5">
        <v>60000</v>
      </c>
      <c r="I144" s="5" t="s">
        <v>23</v>
      </c>
      <c r="J144" s="5">
        <v>8000</v>
      </c>
      <c r="K144" s="5">
        <v>720</v>
      </c>
      <c r="L144" s="5" t="s">
        <v>24</v>
      </c>
      <c r="M144" s="5" t="s">
        <v>81</v>
      </c>
      <c r="N144" s="5" t="s">
        <v>18</v>
      </c>
      <c r="O144" s="4">
        <v>4</v>
      </c>
      <c r="P144" t="b">
        <f t="shared" si="3"/>
        <v>0</v>
      </c>
    </row>
    <row r="145" spans="1:16" x14ac:dyDescent="0.3">
      <c r="A145" s="4">
        <f t="shared" si="2"/>
        <v>144</v>
      </c>
      <c r="B145" s="6" t="s">
        <v>50</v>
      </c>
      <c r="C145" s="6" t="s">
        <v>189</v>
      </c>
      <c r="D145" s="5">
        <v>29</v>
      </c>
      <c r="E145" s="5" t="s">
        <v>21</v>
      </c>
      <c r="F145" s="5" t="s">
        <v>15</v>
      </c>
      <c r="G145" s="5">
        <v>3500</v>
      </c>
      <c r="H145" s="5">
        <v>55000</v>
      </c>
      <c r="I145" s="5" t="s">
        <v>16</v>
      </c>
      <c r="J145" s="5">
        <v>0</v>
      </c>
      <c r="K145" s="5">
        <v>690</v>
      </c>
      <c r="L145" s="5" t="s">
        <v>28</v>
      </c>
      <c r="M145" s="5" t="s">
        <v>81</v>
      </c>
      <c r="N145" s="5" t="s">
        <v>25</v>
      </c>
      <c r="O145" s="4">
        <v>6</v>
      </c>
      <c r="P145" t="b">
        <f t="shared" si="3"/>
        <v>0</v>
      </c>
    </row>
    <row r="146" spans="1:16" x14ac:dyDescent="0.3">
      <c r="A146" s="4">
        <f t="shared" si="2"/>
        <v>145</v>
      </c>
      <c r="B146" s="6" t="s">
        <v>190</v>
      </c>
      <c r="C146" s="6" t="s">
        <v>191</v>
      </c>
      <c r="D146" s="5">
        <v>37</v>
      </c>
      <c r="E146" s="5" t="s">
        <v>14</v>
      </c>
      <c r="F146" s="5" t="s">
        <v>15</v>
      </c>
      <c r="G146" s="5">
        <v>10000</v>
      </c>
      <c r="H146" s="5">
        <v>67000</v>
      </c>
      <c r="I146" s="5" t="s">
        <v>23</v>
      </c>
      <c r="J146" s="5">
        <v>12000</v>
      </c>
      <c r="K146" s="5">
        <v>710</v>
      </c>
      <c r="L146" s="5" t="s">
        <v>31</v>
      </c>
      <c r="M146" s="5" t="s">
        <v>81</v>
      </c>
      <c r="N146" s="5" t="s">
        <v>18</v>
      </c>
      <c r="O146" s="4">
        <v>5</v>
      </c>
      <c r="P146" t="b">
        <f t="shared" si="3"/>
        <v>0</v>
      </c>
    </row>
    <row r="147" spans="1:16" x14ac:dyDescent="0.3">
      <c r="A147" s="4">
        <f t="shared" si="2"/>
        <v>146</v>
      </c>
      <c r="B147" s="6" t="s">
        <v>192</v>
      </c>
      <c r="C147" s="6" t="s">
        <v>193</v>
      </c>
      <c r="D147" s="5">
        <v>34</v>
      </c>
      <c r="E147" s="5" t="s">
        <v>21</v>
      </c>
      <c r="F147" s="5" t="s">
        <v>15</v>
      </c>
      <c r="G147" s="5">
        <v>3000</v>
      </c>
      <c r="H147" s="5">
        <v>48000</v>
      </c>
      <c r="I147" s="5" t="s">
        <v>16</v>
      </c>
      <c r="J147" s="5">
        <v>0</v>
      </c>
      <c r="K147" s="5">
        <v>680</v>
      </c>
      <c r="L147" s="5" t="s">
        <v>17</v>
      </c>
      <c r="M147" s="5" t="s">
        <v>82</v>
      </c>
      <c r="N147" s="5" t="s">
        <v>25</v>
      </c>
      <c r="O147" s="4">
        <v>14</v>
      </c>
      <c r="P147" t="b">
        <f t="shared" si="3"/>
        <v>0</v>
      </c>
    </row>
    <row r="148" spans="1:16" x14ac:dyDescent="0.3">
      <c r="A148" s="4">
        <f t="shared" si="2"/>
        <v>147</v>
      </c>
      <c r="B148" s="6" t="s">
        <v>194</v>
      </c>
      <c r="C148" s="6" t="s">
        <v>195</v>
      </c>
      <c r="D148" s="5">
        <v>45</v>
      </c>
      <c r="E148" s="5" t="s">
        <v>14</v>
      </c>
      <c r="F148" s="5" t="s">
        <v>15</v>
      </c>
      <c r="G148" s="5">
        <v>6000</v>
      </c>
      <c r="H148" s="5">
        <v>70000</v>
      </c>
      <c r="I148" s="5" t="s">
        <v>23</v>
      </c>
      <c r="J148" s="5">
        <v>15000</v>
      </c>
      <c r="K148" s="5">
        <v>690</v>
      </c>
      <c r="L148" s="5" t="s">
        <v>24</v>
      </c>
      <c r="M148" s="5" t="s">
        <v>82</v>
      </c>
      <c r="N148" s="5" t="s">
        <v>18</v>
      </c>
      <c r="O148" s="4">
        <v>12</v>
      </c>
      <c r="P148" t="b">
        <f t="shared" si="3"/>
        <v>0</v>
      </c>
    </row>
    <row r="149" spans="1:16" x14ac:dyDescent="0.3">
      <c r="A149" s="4">
        <f t="shared" si="2"/>
        <v>148</v>
      </c>
      <c r="B149" s="6" t="s">
        <v>196</v>
      </c>
      <c r="C149" s="6" t="s">
        <v>197</v>
      </c>
      <c r="D149" s="5">
        <v>28</v>
      </c>
      <c r="E149" s="5" t="s">
        <v>21</v>
      </c>
      <c r="F149" s="5" t="s">
        <v>15</v>
      </c>
      <c r="G149" s="5">
        <v>5500</v>
      </c>
      <c r="H149" s="5">
        <v>62000</v>
      </c>
      <c r="I149" s="5" t="s">
        <v>16</v>
      </c>
      <c r="J149" s="5">
        <v>0</v>
      </c>
      <c r="K149" s="5">
        <v>700</v>
      </c>
      <c r="L149" s="5" t="s">
        <v>28</v>
      </c>
      <c r="M149" s="5" t="s">
        <v>82</v>
      </c>
      <c r="N149" s="5" t="s">
        <v>25</v>
      </c>
      <c r="O149" s="4">
        <v>11</v>
      </c>
      <c r="P149" t="b">
        <f t="shared" si="3"/>
        <v>0</v>
      </c>
    </row>
    <row r="150" spans="1:16" x14ac:dyDescent="0.3">
      <c r="A150" s="4">
        <f t="shared" si="2"/>
        <v>149</v>
      </c>
      <c r="B150" s="6" t="s">
        <v>198</v>
      </c>
      <c r="C150" s="6" t="s">
        <v>199</v>
      </c>
      <c r="D150" s="5">
        <v>42</v>
      </c>
      <c r="E150" s="5" t="s">
        <v>14</v>
      </c>
      <c r="F150" s="5" t="s">
        <v>22</v>
      </c>
      <c r="G150" s="5">
        <v>8000</v>
      </c>
      <c r="H150" s="5">
        <v>73000</v>
      </c>
      <c r="I150" s="5" t="s">
        <v>23</v>
      </c>
      <c r="J150" s="5">
        <v>10000</v>
      </c>
      <c r="K150" s="5">
        <v>720</v>
      </c>
      <c r="L150" s="5" t="s">
        <v>31</v>
      </c>
      <c r="M150" s="5" t="s">
        <v>82</v>
      </c>
      <c r="N150" s="5" t="s">
        <v>18</v>
      </c>
      <c r="O150" s="4">
        <v>8</v>
      </c>
      <c r="P150" t="b">
        <f t="shared" si="3"/>
        <v>0</v>
      </c>
    </row>
    <row r="151" spans="1:16" x14ac:dyDescent="0.3">
      <c r="A151" s="4">
        <f t="shared" si="2"/>
        <v>150</v>
      </c>
      <c r="B151" s="6" t="s">
        <v>200</v>
      </c>
      <c r="C151" s="6" t="s">
        <v>38</v>
      </c>
      <c r="D151" s="5">
        <v>31</v>
      </c>
      <c r="E151" s="5" t="s">
        <v>21</v>
      </c>
      <c r="F151" s="5" t="s">
        <v>15</v>
      </c>
      <c r="G151" s="5">
        <v>1500</v>
      </c>
      <c r="H151" s="5">
        <v>51000</v>
      </c>
      <c r="I151" s="5" t="s">
        <v>16</v>
      </c>
      <c r="J151" s="5">
        <v>0</v>
      </c>
      <c r="K151" s="5">
        <v>680</v>
      </c>
      <c r="L151" s="5" t="s">
        <v>17</v>
      </c>
      <c r="M151" s="5" t="s">
        <v>80</v>
      </c>
      <c r="N151" s="5" t="s">
        <v>25</v>
      </c>
      <c r="O151" s="4">
        <v>4</v>
      </c>
      <c r="P151" t="b">
        <f t="shared" si="3"/>
        <v>0</v>
      </c>
    </row>
    <row r="152" spans="1:16" x14ac:dyDescent="0.3">
      <c r="A152" s="4">
        <f t="shared" si="2"/>
        <v>151</v>
      </c>
      <c r="B152" s="6" t="s">
        <v>201</v>
      </c>
      <c r="C152" s="6" t="s">
        <v>202</v>
      </c>
      <c r="D152" s="5">
        <v>29</v>
      </c>
      <c r="E152" s="5" t="s">
        <v>14</v>
      </c>
      <c r="F152" s="5" t="s">
        <v>22</v>
      </c>
      <c r="G152" s="5">
        <v>5000</v>
      </c>
      <c r="H152" s="5">
        <v>53000</v>
      </c>
      <c r="I152" s="5" t="s">
        <v>23</v>
      </c>
      <c r="J152" s="5">
        <v>7000</v>
      </c>
      <c r="K152" s="5">
        <v>690</v>
      </c>
      <c r="L152" s="5" t="s">
        <v>24</v>
      </c>
      <c r="M152" s="5" t="s">
        <v>80</v>
      </c>
      <c r="N152" s="5" t="s">
        <v>18</v>
      </c>
      <c r="O152" s="4" t="s">
        <v>303</v>
      </c>
      <c r="P152" t="b">
        <f t="shared" si="3"/>
        <v>1</v>
      </c>
    </row>
    <row r="153" spans="1:16" x14ac:dyDescent="0.3">
      <c r="A153" s="4">
        <f t="shared" si="2"/>
        <v>152</v>
      </c>
      <c r="B153" s="6" t="s">
        <v>203</v>
      </c>
      <c r="C153" s="6" t="s">
        <v>204</v>
      </c>
      <c r="D153" s="5">
        <v>36</v>
      </c>
      <c r="E153" s="5" t="s">
        <v>21</v>
      </c>
      <c r="F153" s="5" t="s">
        <v>15</v>
      </c>
      <c r="G153" s="5">
        <v>6000</v>
      </c>
      <c r="H153" s="5">
        <v>67000</v>
      </c>
      <c r="I153" s="5" t="s">
        <v>16</v>
      </c>
      <c r="J153" s="5">
        <v>0</v>
      </c>
      <c r="K153" s="5">
        <v>710</v>
      </c>
      <c r="L153" s="5" t="s">
        <v>28</v>
      </c>
      <c r="M153" s="5" t="s">
        <v>80</v>
      </c>
      <c r="N153" s="5" t="s">
        <v>25</v>
      </c>
      <c r="O153" s="4">
        <v>7</v>
      </c>
      <c r="P153" t="b">
        <f t="shared" si="3"/>
        <v>0</v>
      </c>
    </row>
    <row r="154" spans="1:16" x14ac:dyDescent="0.3">
      <c r="A154" s="4">
        <f t="shared" ref="A154:A217" si="4">ROW()-1</f>
        <v>153</v>
      </c>
      <c r="B154" s="6" t="s">
        <v>124</v>
      </c>
      <c r="C154" s="6" t="s">
        <v>205</v>
      </c>
      <c r="D154" s="5">
        <v>43</v>
      </c>
      <c r="E154" s="5" t="s">
        <v>14</v>
      </c>
      <c r="F154" s="5" t="s">
        <v>15</v>
      </c>
      <c r="G154" s="5">
        <v>4000</v>
      </c>
      <c r="H154" s="5">
        <v>46000</v>
      </c>
      <c r="I154" s="5" t="s">
        <v>23</v>
      </c>
      <c r="J154" s="5">
        <v>6000</v>
      </c>
      <c r="K154" s="5">
        <v>720</v>
      </c>
      <c r="L154" s="5" t="s">
        <v>31</v>
      </c>
      <c r="M154" s="5" t="s">
        <v>81</v>
      </c>
      <c r="N154" s="5" t="s">
        <v>18</v>
      </c>
      <c r="O154" s="4">
        <v>4</v>
      </c>
      <c r="P154" t="b">
        <f t="shared" si="3"/>
        <v>0</v>
      </c>
    </row>
    <row r="155" spans="1:16" x14ac:dyDescent="0.3">
      <c r="A155" s="4">
        <f t="shared" si="4"/>
        <v>154</v>
      </c>
      <c r="B155" s="6" t="s">
        <v>206</v>
      </c>
      <c r="C155" s="6" t="s">
        <v>207</v>
      </c>
      <c r="D155" s="5">
        <v>27</v>
      </c>
      <c r="E155" s="5" t="s">
        <v>21</v>
      </c>
      <c r="F155" s="5" t="s">
        <v>15</v>
      </c>
      <c r="G155" s="5">
        <v>2500</v>
      </c>
      <c r="H155" s="5">
        <v>47000</v>
      </c>
      <c r="I155" s="5" t="s">
        <v>16</v>
      </c>
      <c r="J155" s="5">
        <v>0</v>
      </c>
      <c r="K155" s="5">
        <v>670</v>
      </c>
      <c r="L155" s="5" t="s">
        <v>17</v>
      </c>
      <c r="M155" s="5" t="s">
        <v>81</v>
      </c>
      <c r="N155" s="5" t="s">
        <v>25</v>
      </c>
      <c r="O155" s="4">
        <v>14</v>
      </c>
      <c r="P155" t="b">
        <f t="shared" si="3"/>
        <v>0</v>
      </c>
    </row>
    <row r="156" spans="1:16" x14ac:dyDescent="0.3">
      <c r="A156" s="4">
        <f t="shared" si="4"/>
        <v>155</v>
      </c>
      <c r="B156" s="6" t="s">
        <v>208</v>
      </c>
      <c r="C156" s="6" t="s">
        <v>209</v>
      </c>
      <c r="D156" s="5">
        <v>39</v>
      </c>
      <c r="E156" s="5" t="s">
        <v>14</v>
      </c>
      <c r="F156" s="5" t="s">
        <v>22</v>
      </c>
      <c r="G156" s="5">
        <v>9000</v>
      </c>
      <c r="H156" s="5">
        <v>70000</v>
      </c>
      <c r="I156" s="5" t="s">
        <v>23</v>
      </c>
      <c r="J156" s="5">
        <v>12000</v>
      </c>
      <c r="K156" s="5">
        <v>700</v>
      </c>
      <c r="L156" s="5" t="s">
        <v>24</v>
      </c>
      <c r="M156" s="5" t="s">
        <v>81</v>
      </c>
      <c r="N156" s="5" t="s">
        <v>18</v>
      </c>
      <c r="O156" s="4">
        <v>5</v>
      </c>
      <c r="P156" t="b">
        <f t="shared" si="3"/>
        <v>0</v>
      </c>
    </row>
    <row r="157" spans="1:16" x14ac:dyDescent="0.3">
      <c r="A157" s="4">
        <f t="shared" si="4"/>
        <v>156</v>
      </c>
      <c r="B157" s="6" t="s">
        <v>210</v>
      </c>
      <c r="C157" s="6" t="s">
        <v>211</v>
      </c>
      <c r="D157" s="5">
        <v>31</v>
      </c>
      <c r="E157" s="5" t="s">
        <v>21</v>
      </c>
      <c r="F157" s="5" t="s">
        <v>15</v>
      </c>
      <c r="G157" s="5">
        <v>5000</v>
      </c>
      <c r="H157" s="5">
        <v>56000</v>
      </c>
      <c r="I157" s="5" t="s">
        <v>16</v>
      </c>
      <c r="J157" s="5">
        <v>0</v>
      </c>
      <c r="K157" s="5">
        <v>680</v>
      </c>
      <c r="L157" s="5" t="s">
        <v>28</v>
      </c>
      <c r="M157" s="5" t="s">
        <v>82</v>
      </c>
      <c r="N157" s="5" t="s">
        <v>25</v>
      </c>
      <c r="O157" s="4">
        <v>10</v>
      </c>
      <c r="P157" t="b">
        <f t="shared" si="3"/>
        <v>0</v>
      </c>
    </row>
    <row r="158" spans="1:16" x14ac:dyDescent="0.3">
      <c r="A158" s="4">
        <f t="shared" si="4"/>
        <v>157</v>
      </c>
      <c r="B158" s="6" t="s">
        <v>212</v>
      </c>
      <c r="C158" s="6" t="s">
        <v>213</v>
      </c>
      <c r="D158" s="5">
        <v>28</v>
      </c>
      <c r="E158" s="5" t="s">
        <v>14</v>
      </c>
      <c r="F158" s="5" t="s">
        <v>22</v>
      </c>
      <c r="G158" s="5">
        <v>2000</v>
      </c>
      <c r="H158" s="5">
        <v>47000</v>
      </c>
      <c r="I158" s="5" t="s">
        <v>23</v>
      </c>
      <c r="J158" s="5">
        <v>5000</v>
      </c>
      <c r="K158" s="5">
        <v>690</v>
      </c>
      <c r="L158" s="5" t="s">
        <v>31</v>
      </c>
      <c r="M158" s="5" t="s">
        <v>82</v>
      </c>
      <c r="N158" s="5" t="s">
        <v>18</v>
      </c>
      <c r="O158" s="4">
        <v>10</v>
      </c>
      <c r="P158" t="b">
        <f t="shared" si="3"/>
        <v>0</v>
      </c>
    </row>
    <row r="159" spans="1:16" x14ac:dyDescent="0.3">
      <c r="A159" s="4">
        <f t="shared" si="4"/>
        <v>158</v>
      </c>
      <c r="B159" s="6" t="s">
        <v>70</v>
      </c>
      <c r="C159" s="6" t="s">
        <v>214</v>
      </c>
      <c r="D159" s="5">
        <v>40</v>
      </c>
      <c r="E159" s="5" t="s">
        <v>21</v>
      </c>
      <c r="F159" s="5" t="s">
        <v>15</v>
      </c>
      <c r="G159" s="5">
        <v>7000</v>
      </c>
      <c r="H159" s="5">
        <v>68000</v>
      </c>
      <c r="I159" s="5" t="s">
        <v>16</v>
      </c>
      <c r="J159" s="5">
        <v>0</v>
      </c>
      <c r="K159" s="5">
        <v>710</v>
      </c>
      <c r="L159" s="5" t="s">
        <v>17</v>
      </c>
      <c r="M159" s="5" t="s">
        <v>82</v>
      </c>
      <c r="N159" s="5" t="s">
        <v>25</v>
      </c>
      <c r="O159" s="4">
        <v>7</v>
      </c>
      <c r="P159" t="b">
        <f t="shared" si="3"/>
        <v>0</v>
      </c>
    </row>
    <row r="160" spans="1:16" x14ac:dyDescent="0.3">
      <c r="A160" s="4">
        <f t="shared" si="4"/>
        <v>159</v>
      </c>
      <c r="B160" s="6" t="s">
        <v>36</v>
      </c>
      <c r="C160" s="6" t="s">
        <v>215</v>
      </c>
      <c r="D160" s="5">
        <v>36</v>
      </c>
      <c r="E160" s="5" t="s">
        <v>14</v>
      </c>
      <c r="F160" s="5" t="s">
        <v>22</v>
      </c>
      <c r="G160" s="5">
        <v>3000</v>
      </c>
      <c r="H160" s="5">
        <v>49000</v>
      </c>
      <c r="I160" s="5" t="s">
        <v>23</v>
      </c>
      <c r="J160" s="5">
        <v>6000</v>
      </c>
      <c r="K160" s="5">
        <v>700</v>
      </c>
      <c r="L160" s="5" t="s">
        <v>24</v>
      </c>
      <c r="M160" s="5" t="s">
        <v>80</v>
      </c>
      <c r="N160" s="5" t="s">
        <v>18</v>
      </c>
      <c r="O160" s="4">
        <v>5</v>
      </c>
      <c r="P160" t="b">
        <f t="shared" si="3"/>
        <v>0</v>
      </c>
    </row>
    <row r="161" spans="1:16" x14ac:dyDescent="0.3">
      <c r="A161" s="4">
        <f t="shared" si="4"/>
        <v>160</v>
      </c>
      <c r="B161" s="6" t="s">
        <v>216</v>
      </c>
      <c r="C161" s="6" t="s">
        <v>217</v>
      </c>
      <c r="D161" s="5">
        <v>29</v>
      </c>
      <c r="E161" s="5" t="s">
        <v>21</v>
      </c>
      <c r="F161" s="5" t="s">
        <v>15</v>
      </c>
      <c r="G161" s="5">
        <v>2000</v>
      </c>
      <c r="H161" s="5">
        <v>45000</v>
      </c>
      <c r="I161" s="5" t="s">
        <v>16</v>
      </c>
      <c r="J161" s="5">
        <v>0</v>
      </c>
      <c r="K161" s="5">
        <v>670</v>
      </c>
      <c r="L161" s="5" t="s">
        <v>28</v>
      </c>
      <c r="M161" s="5" t="s">
        <v>80</v>
      </c>
      <c r="N161" s="5" t="s">
        <v>25</v>
      </c>
      <c r="O161" s="4">
        <v>15</v>
      </c>
      <c r="P161" t="b">
        <f t="shared" si="3"/>
        <v>0</v>
      </c>
    </row>
    <row r="162" spans="1:16" x14ac:dyDescent="0.3">
      <c r="A162" s="4">
        <f t="shared" si="4"/>
        <v>161</v>
      </c>
      <c r="B162" s="6" t="s">
        <v>218</v>
      </c>
      <c r="C162" s="6" t="s">
        <v>219</v>
      </c>
      <c r="D162" s="5">
        <v>38</v>
      </c>
      <c r="E162" s="5" t="s">
        <v>14</v>
      </c>
      <c r="F162" s="5" t="s">
        <v>22</v>
      </c>
      <c r="G162" s="5">
        <v>6000</v>
      </c>
      <c r="H162" s="5">
        <v>71000</v>
      </c>
      <c r="I162" s="5" t="s">
        <v>23</v>
      </c>
      <c r="J162" s="5">
        <v>12000</v>
      </c>
      <c r="K162" s="5">
        <v>720</v>
      </c>
      <c r="L162" s="5" t="s">
        <v>31</v>
      </c>
      <c r="M162" s="5" t="s">
        <v>80</v>
      </c>
      <c r="N162" s="5" t="s">
        <v>18</v>
      </c>
      <c r="O162" s="4">
        <v>4</v>
      </c>
      <c r="P162" t="b">
        <f t="shared" si="3"/>
        <v>0</v>
      </c>
    </row>
    <row r="163" spans="1:16" x14ac:dyDescent="0.3">
      <c r="A163" s="4">
        <f t="shared" si="4"/>
        <v>162</v>
      </c>
      <c r="B163" s="6" t="s">
        <v>220</v>
      </c>
      <c r="C163" s="6" t="s">
        <v>221</v>
      </c>
      <c r="D163" s="5">
        <v>34</v>
      </c>
      <c r="E163" s="5" t="s">
        <v>14</v>
      </c>
      <c r="F163" s="5" t="s">
        <v>15</v>
      </c>
      <c r="G163" s="5">
        <v>2500</v>
      </c>
      <c r="H163" s="5">
        <v>55000</v>
      </c>
      <c r="I163" s="5" t="s">
        <v>16</v>
      </c>
      <c r="J163" s="5">
        <v>0</v>
      </c>
      <c r="K163" s="5">
        <v>720</v>
      </c>
      <c r="L163" s="5" t="s">
        <v>17</v>
      </c>
      <c r="M163" s="5" t="s">
        <v>80</v>
      </c>
      <c r="N163" s="5" t="s">
        <v>18</v>
      </c>
      <c r="O163" s="4">
        <v>15</v>
      </c>
      <c r="P163" t="b">
        <f t="shared" si="3"/>
        <v>0</v>
      </c>
    </row>
    <row r="164" spans="1:16" x14ac:dyDescent="0.3">
      <c r="A164" s="4">
        <f t="shared" si="4"/>
        <v>163</v>
      </c>
      <c r="B164" s="6" t="s">
        <v>222</v>
      </c>
      <c r="C164" s="6" t="s">
        <v>223</v>
      </c>
      <c r="D164" s="5">
        <v>29</v>
      </c>
      <c r="E164" s="5" t="s">
        <v>21</v>
      </c>
      <c r="F164" s="5" t="s">
        <v>22</v>
      </c>
      <c r="G164" s="5">
        <v>8000</v>
      </c>
      <c r="H164" s="5">
        <v>62000</v>
      </c>
      <c r="I164" s="5" t="s">
        <v>23</v>
      </c>
      <c r="J164" s="5">
        <v>15000</v>
      </c>
      <c r="K164" s="5">
        <v>680</v>
      </c>
      <c r="L164" s="5" t="s">
        <v>24</v>
      </c>
      <c r="M164" s="5" t="s">
        <v>81</v>
      </c>
      <c r="N164" s="5" t="s">
        <v>25</v>
      </c>
      <c r="O164" s="4" t="s">
        <v>303</v>
      </c>
      <c r="P164" t="b">
        <f t="shared" si="3"/>
        <v>1</v>
      </c>
    </row>
    <row r="165" spans="1:16" x14ac:dyDescent="0.3">
      <c r="A165" s="4">
        <f t="shared" si="4"/>
        <v>164</v>
      </c>
      <c r="B165" s="6" t="s">
        <v>63</v>
      </c>
      <c r="C165" s="6" t="s">
        <v>224</v>
      </c>
      <c r="D165" s="5">
        <v>45</v>
      </c>
      <c r="E165" s="5" t="s">
        <v>21</v>
      </c>
      <c r="F165" s="5" t="s">
        <v>15</v>
      </c>
      <c r="G165" s="5">
        <v>12000</v>
      </c>
      <c r="H165" s="5">
        <v>75000</v>
      </c>
      <c r="I165" s="5" t="s">
        <v>16</v>
      </c>
      <c r="J165" s="5">
        <v>0</v>
      </c>
      <c r="K165" s="5">
        <v>750</v>
      </c>
      <c r="L165" s="5" t="s">
        <v>28</v>
      </c>
      <c r="M165" s="5" t="s">
        <v>82</v>
      </c>
      <c r="N165" s="5" t="s">
        <v>18</v>
      </c>
      <c r="O165" s="4">
        <v>14</v>
      </c>
      <c r="P165" t="b">
        <f t="shared" si="3"/>
        <v>0</v>
      </c>
    </row>
    <row r="166" spans="1:16" x14ac:dyDescent="0.3">
      <c r="A166" s="4">
        <f t="shared" si="4"/>
        <v>165</v>
      </c>
      <c r="B166" s="6" t="s">
        <v>225</v>
      </c>
      <c r="C166" s="6" t="s">
        <v>226</v>
      </c>
      <c r="D166" s="5">
        <v>52</v>
      </c>
      <c r="E166" s="5" t="s">
        <v>14</v>
      </c>
      <c r="F166" s="5" t="s">
        <v>22</v>
      </c>
      <c r="G166" s="5">
        <v>3000</v>
      </c>
      <c r="H166" s="5">
        <v>48000</v>
      </c>
      <c r="I166" s="5" t="s">
        <v>23</v>
      </c>
      <c r="J166" s="5">
        <v>5000</v>
      </c>
      <c r="K166" s="5">
        <v>690</v>
      </c>
      <c r="L166" s="5" t="s">
        <v>31</v>
      </c>
      <c r="M166" s="5" t="s">
        <v>80</v>
      </c>
      <c r="N166" s="5" t="s">
        <v>18</v>
      </c>
      <c r="O166" s="4">
        <v>8</v>
      </c>
      <c r="P166" t="b">
        <f t="shared" si="3"/>
        <v>0</v>
      </c>
    </row>
    <row r="167" spans="1:16" x14ac:dyDescent="0.3">
      <c r="A167" s="4">
        <f t="shared" si="4"/>
        <v>166</v>
      </c>
      <c r="B167" s="6" t="s">
        <v>227</v>
      </c>
      <c r="C167" s="6" t="s">
        <v>228</v>
      </c>
      <c r="D167" s="5">
        <v>37</v>
      </c>
      <c r="E167" s="5" t="s">
        <v>21</v>
      </c>
      <c r="F167" s="5" t="s">
        <v>15</v>
      </c>
      <c r="G167" s="5">
        <v>5000</v>
      </c>
      <c r="H167" s="5">
        <v>58000</v>
      </c>
      <c r="I167" s="5" t="s">
        <v>16</v>
      </c>
      <c r="J167" s="5">
        <v>0</v>
      </c>
      <c r="K167" s="5">
        <v>710</v>
      </c>
      <c r="L167" s="5" t="s">
        <v>17</v>
      </c>
      <c r="M167" s="5" t="s">
        <v>80</v>
      </c>
      <c r="N167" s="5" t="s">
        <v>25</v>
      </c>
      <c r="O167" s="4">
        <v>15</v>
      </c>
      <c r="P167" t="b">
        <f t="shared" si="3"/>
        <v>0</v>
      </c>
    </row>
    <row r="168" spans="1:16" x14ac:dyDescent="0.3">
      <c r="A168" s="4">
        <f t="shared" si="4"/>
        <v>167</v>
      </c>
      <c r="B168" s="6" t="s">
        <v>229</v>
      </c>
      <c r="C168" s="6" t="s">
        <v>230</v>
      </c>
      <c r="D168" s="5">
        <v>30</v>
      </c>
      <c r="E168" s="5" t="s">
        <v>14</v>
      </c>
      <c r="F168" s="5" t="s">
        <v>22</v>
      </c>
      <c r="G168" s="5">
        <v>6000</v>
      </c>
      <c r="H168" s="5">
        <v>70000</v>
      </c>
      <c r="I168" s="5" t="s">
        <v>23</v>
      </c>
      <c r="J168" s="5">
        <v>20000</v>
      </c>
      <c r="K168" s="5">
        <v>700</v>
      </c>
      <c r="L168" s="5" t="s">
        <v>24</v>
      </c>
      <c r="M168" s="5" t="s">
        <v>80</v>
      </c>
      <c r="N168" s="5" t="s">
        <v>18</v>
      </c>
      <c r="O168" s="4">
        <v>9</v>
      </c>
      <c r="P168" t="b">
        <f t="shared" si="3"/>
        <v>0</v>
      </c>
    </row>
    <row r="169" spans="1:16" ht="28.8" x14ac:dyDescent="0.3">
      <c r="A169" s="4">
        <f t="shared" si="4"/>
        <v>168</v>
      </c>
      <c r="B169" s="6" t="s">
        <v>231</v>
      </c>
      <c r="C169" s="6" t="s">
        <v>232</v>
      </c>
      <c r="D169" s="5">
        <v>40</v>
      </c>
      <c r="E169" s="5" t="s">
        <v>21</v>
      </c>
      <c r="F169" s="5" t="s">
        <v>15</v>
      </c>
      <c r="G169" s="5">
        <v>15000</v>
      </c>
      <c r="H169" s="5">
        <v>82000</v>
      </c>
      <c r="I169" s="5" t="s">
        <v>16</v>
      </c>
      <c r="J169" s="5">
        <v>0</v>
      </c>
      <c r="K169" s="5">
        <v>730</v>
      </c>
      <c r="L169" s="5" t="s">
        <v>28</v>
      </c>
      <c r="M169" s="5" t="s">
        <v>80</v>
      </c>
      <c r="N169" s="5" t="s">
        <v>25</v>
      </c>
      <c r="O169" s="4">
        <v>4</v>
      </c>
      <c r="P169" t="b">
        <f t="shared" si="3"/>
        <v>0</v>
      </c>
    </row>
    <row r="170" spans="1:16" x14ac:dyDescent="0.3">
      <c r="A170" s="4">
        <f t="shared" si="4"/>
        <v>169</v>
      </c>
      <c r="B170" s="6" t="s">
        <v>233</v>
      </c>
      <c r="C170" s="6" t="s">
        <v>234</v>
      </c>
      <c r="D170" s="5">
        <v>25</v>
      </c>
      <c r="E170" s="5" t="s">
        <v>14</v>
      </c>
      <c r="F170" s="5" t="s">
        <v>22</v>
      </c>
      <c r="G170" s="5">
        <v>2000</v>
      </c>
      <c r="H170" s="5">
        <v>43000</v>
      </c>
      <c r="I170" s="5" t="s">
        <v>16</v>
      </c>
      <c r="J170" s="5">
        <v>0</v>
      </c>
      <c r="K170" s="5">
        <v>670</v>
      </c>
      <c r="L170" s="5" t="s">
        <v>31</v>
      </c>
      <c r="M170" s="5" t="s">
        <v>81</v>
      </c>
      <c r="N170" s="5" t="s">
        <v>18</v>
      </c>
      <c r="O170" s="4">
        <v>13</v>
      </c>
      <c r="P170" t="b">
        <f t="shared" si="3"/>
        <v>0</v>
      </c>
    </row>
    <row r="171" spans="1:16" x14ac:dyDescent="0.3">
      <c r="A171" s="4">
        <f t="shared" si="4"/>
        <v>170</v>
      </c>
      <c r="B171" s="6" t="s">
        <v>235</v>
      </c>
      <c r="C171" s="6" t="s">
        <v>236</v>
      </c>
      <c r="D171" s="5">
        <v>31</v>
      </c>
      <c r="E171" s="5" t="s">
        <v>21</v>
      </c>
      <c r="F171" s="5" t="s">
        <v>15</v>
      </c>
      <c r="G171" s="5">
        <v>7000</v>
      </c>
      <c r="H171" s="5">
        <v>55000</v>
      </c>
      <c r="I171" s="5" t="s">
        <v>23</v>
      </c>
      <c r="J171" s="5">
        <v>10000</v>
      </c>
      <c r="K171" s="5">
        <v>720</v>
      </c>
      <c r="L171" s="5" t="s">
        <v>17</v>
      </c>
      <c r="M171" s="5" t="s">
        <v>81</v>
      </c>
      <c r="N171" s="5" t="s">
        <v>18</v>
      </c>
      <c r="O171" s="4">
        <v>5</v>
      </c>
      <c r="P171" t="b">
        <f t="shared" si="3"/>
        <v>0</v>
      </c>
    </row>
    <row r="172" spans="1:16" x14ac:dyDescent="0.3">
      <c r="A172" s="4">
        <f t="shared" si="4"/>
        <v>171</v>
      </c>
      <c r="B172" s="6" t="s">
        <v>237</v>
      </c>
      <c r="C172" s="6" t="s">
        <v>238</v>
      </c>
      <c r="D172" s="5">
        <v>44</v>
      </c>
      <c r="E172" s="5" t="s">
        <v>14</v>
      </c>
      <c r="F172" s="5" t="s">
        <v>22</v>
      </c>
      <c r="G172" s="5">
        <v>11000</v>
      </c>
      <c r="H172" s="5">
        <v>65000</v>
      </c>
      <c r="I172" s="5" t="s">
        <v>16</v>
      </c>
      <c r="J172" s="5">
        <v>0</v>
      </c>
      <c r="K172" s="5">
        <v>740</v>
      </c>
      <c r="L172" s="5" t="s">
        <v>24</v>
      </c>
      <c r="M172" s="5" t="s">
        <v>82</v>
      </c>
      <c r="N172" s="5" t="s">
        <v>25</v>
      </c>
      <c r="O172" s="4">
        <v>11</v>
      </c>
      <c r="P172" t="b">
        <f t="shared" si="3"/>
        <v>0</v>
      </c>
    </row>
    <row r="173" spans="1:16" x14ac:dyDescent="0.3">
      <c r="A173" s="4">
        <f t="shared" si="4"/>
        <v>172</v>
      </c>
      <c r="B173" s="6" t="s">
        <v>239</v>
      </c>
      <c r="C173" s="6" t="s">
        <v>240</v>
      </c>
      <c r="D173" s="5">
        <v>28</v>
      </c>
      <c r="E173" s="5" t="s">
        <v>21</v>
      </c>
      <c r="F173" s="5" t="s">
        <v>15</v>
      </c>
      <c r="G173" s="5">
        <v>4500</v>
      </c>
      <c r="H173" s="5">
        <v>47000</v>
      </c>
      <c r="I173" s="5" t="s">
        <v>16</v>
      </c>
      <c r="J173" s="5">
        <v>0</v>
      </c>
      <c r="K173" s="5">
        <v>690</v>
      </c>
      <c r="L173" s="5" t="s">
        <v>28</v>
      </c>
      <c r="M173" s="5" t="s">
        <v>80</v>
      </c>
      <c r="N173" s="5" t="s">
        <v>18</v>
      </c>
      <c r="O173" s="4">
        <v>4</v>
      </c>
      <c r="P173" t="b">
        <f t="shared" si="3"/>
        <v>0</v>
      </c>
    </row>
    <row r="174" spans="1:16" x14ac:dyDescent="0.3">
      <c r="A174" s="4">
        <f t="shared" si="4"/>
        <v>173</v>
      </c>
      <c r="B174" s="6" t="s">
        <v>241</v>
      </c>
      <c r="C174" s="6" t="s">
        <v>242</v>
      </c>
      <c r="D174" s="5">
        <v>39</v>
      </c>
      <c r="E174" s="5" t="s">
        <v>14</v>
      </c>
      <c r="F174" s="5" t="s">
        <v>22</v>
      </c>
      <c r="G174" s="5">
        <v>10000</v>
      </c>
      <c r="H174" s="5">
        <v>72000</v>
      </c>
      <c r="I174" s="5" t="s">
        <v>23</v>
      </c>
      <c r="J174" s="5">
        <v>12000</v>
      </c>
      <c r="K174" s="5">
        <v>700</v>
      </c>
      <c r="L174" s="5" t="s">
        <v>31</v>
      </c>
      <c r="M174" s="5" t="s">
        <v>82</v>
      </c>
      <c r="N174" s="5" t="s">
        <v>18</v>
      </c>
      <c r="O174" s="4">
        <v>14</v>
      </c>
      <c r="P174" t="b">
        <f t="shared" si="3"/>
        <v>0</v>
      </c>
    </row>
    <row r="175" spans="1:16" x14ac:dyDescent="0.3">
      <c r="A175" s="4">
        <f t="shared" si="4"/>
        <v>174</v>
      </c>
      <c r="B175" s="6" t="s">
        <v>62</v>
      </c>
      <c r="C175" s="6" t="s">
        <v>62</v>
      </c>
      <c r="D175" s="5">
        <v>26</v>
      </c>
      <c r="E175" s="5" t="s">
        <v>21</v>
      </c>
      <c r="F175" s="5" t="s">
        <v>15</v>
      </c>
      <c r="G175" s="5">
        <v>3500</v>
      </c>
      <c r="H175" s="5">
        <v>53000</v>
      </c>
      <c r="I175" s="5" t="s">
        <v>16</v>
      </c>
      <c r="J175" s="5">
        <v>0</v>
      </c>
      <c r="K175" s="5">
        <v>680</v>
      </c>
      <c r="L175" s="5" t="s">
        <v>17</v>
      </c>
      <c r="M175" s="5" t="s">
        <v>81</v>
      </c>
      <c r="N175" s="5" t="s">
        <v>25</v>
      </c>
      <c r="O175" s="4">
        <v>7</v>
      </c>
      <c r="P175" t="b">
        <f t="shared" si="3"/>
        <v>0</v>
      </c>
    </row>
    <row r="176" spans="1:16" x14ac:dyDescent="0.3">
      <c r="A176" s="4">
        <f t="shared" si="4"/>
        <v>175</v>
      </c>
      <c r="B176" s="6" t="s">
        <v>243</v>
      </c>
      <c r="C176" s="6" t="s">
        <v>244</v>
      </c>
      <c r="D176" s="5">
        <v>33</v>
      </c>
      <c r="E176" s="5" t="s">
        <v>14</v>
      </c>
      <c r="F176" s="5" t="s">
        <v>22</v>
      </c>
      <c r="G176" s="5">
        <v>8000</v>
      </c>
      <c r="H176" s="5">
        <v>60000</v>
      </c>
      <c r="I176" s="5" t="s">
        <v>23</v>
      </c>
      <c r="J176" s="5">
        <v>8000</v>
      </c>
      <c r="K176" s="5">
        <v>710</v>
      </c>
      <c r="L176" s="5" t="s">
        <v>24</v>
      </c>
      <c r="M176" s="5" t="s">
        <v>80</v>
      </c>
      <c r="N176" s="5" t="s">
        <v>18</v>
      </c>
      <c r="O176" s="4">
        <v>6</v>
      </c>
      <c r="P176" t="b">
        <f t="shared" si="3"/>
        <v>0</v>
      </c>
    </row>
    <row r="177" spans="1:16" x14ac:dyDescent="0.3">
      <c r="A177" s="4">
        <f t="shared" si="4"/>
        <v>176</v>
      </c>
      <c r="B177" s="6" t="s">
        <v>245</v>
      </c>
      <c r="C177" s="6" t="s">
        <v>246</v>
      </c>
      <c r="D177" s="5">
        <v>46</v>
      </c>
      <c r="E177" s="5" t="s">
        <v>21</v>
      </c>
      <c r="F177" s="5" t="s">
        <v>15</v>
      </c>
      <c r="G177" s="5">
        <v>13000</v>
      </c>
      <c r="H177" s="5">
        <v>85000</v>
      </c>
      <c r="I177" s="5" t="s">
        <v>16</v>
      </c>
      <c r="J177" s="5">
        <v>0</v>
      </c>
      <c r="K177" s="5">
        <v>740</v>
      </c>
      <c r="L177" s="5" t="s">
        <v>28</v>
      </c>
      <c r="M177" s="5" t="s">
        <v>82</v>
      </c>
      <c r="N177" s="5" t="s">
        <v>25</v>
      </c>
      <c r="O177" s="4">
        <v>4</v>
      </c>
      <c r="P177" t="b">
        <f t="shared" si="3"/>
        <v>0</v>
      </c>
    </row>
    <row r="178" spans="1:16" x14ac:dyDescent="0.3">
      <c r="A178" s="4">
        <f t="shared" si="4"/>
        <v>177</v>
      </c>
      <c r="B178" s="6" t="s">
        <v>247</v>
      </c>
      <c r="C178" s="6" t="s">
        <v>248</v>
      </c>
      <c r="D178" s="5">
        <v>52</v>
      </c>
      <c r="E178" s="5" t="s">
        <v>14</v>
      </c>
      <c r="F178" s="5" t="s">
        <v>22</v>
      </c>
      <c r="G178" s="5">
        <v>4000</v>
      </c>
      <c r="H178" s="5">
        <v>49000</v>
      </c>
      <c r="I178" s="5" t="s">
        <v>23</v>
      </c>
      <c r="J178" s="5">
        <v>7000</v>
      </c>
      <c r="K178" s="5">
        <v>690</v>
      </c>
      <c r="L178" s="5" t="s">
        <v>31</v>
      </c>
      <c r="M178" s="5" t="s">
        <v>80</v>
      </c>
      <c r="N178" s="5" t="s">
        <v>18</v>
      </c>
      <c r="O178" s="4">
        <v>7</v>
      </c>
      <c r="P178" t="b">
        <f t="shared" si="3"/>
        <v>0</v>
      </c>
    </row>
    <row r="179" spans="1:16" x14ac:dyDescent="0.3">
      <c r="A179" s="4">
        <f t="shared" si="4"/>
        <v>178</v>
      </c>
      <c r="B179" s="6" t="s">
        <v>249</v>
      </c>
      <c r="C179" s="6" t="s">
        <v>250</v>
      </c>
      <c r="D179" s="5">
        <v>24</v>
      </c>
      <c r="E179" s="5" t="s">
        <v>14</v>
      </c>
      <c r="F179" s="5" t="s">
        <v>15</v>
      </c>
      <c r="G179" s="5">
        <v>2200</v>
      </c>
      <c r="H179" s="5">
        <v>45000</v>
      </c>
      <c r="I179" s="5" t="s">
        <v>16</v>
      </c>
      <c r="J179" s="5">
        <v>0</v>
      </c>
      <c r="K179" s="5">
        <v>670</v>
      </c>
      <c r="L179" s="5" t="s">
        <v>17</v>
      </c>
      <c r="M179" s="5" t="s">
        <v>81</v>
      </c>
      <c r="N179" s="5" t="s">
        <v>25</v>
      </c>
      <c r="O179" s="4">
        <v>13</v>
      </c>
      <c r="P179" t="b">
        <f t="shared" si="3"/>
        <v>0</v>
      </c>
    </row>
    <row r="180" spans="1:16" x14ac:dyDescent="0.3">
      <c r="A180" s="4">
        <f t="shared" si="4"/>
        <v>179</v>
      </c>
      <c r="B180" s="6" t="s">
        <v>251</v>
      </c>
      <c r="C180" s="6" t="s">
        <v>252</v>
      </c>
      <c r="D180" s="5">
        <v>38</v>
      </c>
      <c r="E180" s="5" t="s">
        <v>14</v>
      </c>
      <c r="F180" s="5" t="s">
        <v>22</v>
      </c>
      <c r="G180" s="5">
        <v>15000</v>
      </c>
      <c r="H180" s="5">
        <v>77000</v>
      </c>
      <c r="I180" s="5" t="s">
        <v>23</v>
      </c>
      <c r="J180" s="5">
        <v>15000</v>
      </c>
      <c r="K180" s="5">
        <v>720</v>
      </c>
      <c r="L180" s="5" t="s">
        <v>24</v>
      </c>
      <c r="M180" s="5" t="s">
        <v>82</v>
      </c>
      <c r="N180" s="5" t="s">
        <v>18</v>
      </c>
      <c r="O180" s="4">
        <v>4</v>
      </c>
      <c r="P180" t="b">
        <f t="shared" si="3"/>
        <v>0</v>
      </c>
    </row>
    <row r="181" spans="1:16" x14ac:dyDescent="0.3">
      <c r="A181" s="4">
        <f t="shared" si="4"/>
        <v>180</v>
      </c>
      <c r="B181" s="6" t="s">
        <v>253</v>
      </c>
      <c r="C181" s="6" t="s">
        <v>254</v>
      </c>
      <c r="D181" s="5">
        <v>27</v>
      </c>
      <c r="E181" s="5" t="s">
        <v>21</v>
      </c>
      <c r="F181" s="5" t="s">
        <v>15</v>
      </c>
      <c r="G181" s="5">
        <v>4000</v>
      </c>
      <c r="H181" s="5">
        <v>50000</v>
      </c>
      <c r="I181" s="5" t="s">
        <v>16</v>
      </c>
      <c r="J181" s="5">
        <v>0</v>
      </c>
      <c r="K181" s="5">
        <v>680</v>
      </c>
      <c r="L181" s="5" t="s">
        <v>28</v>
      </c>
      <c r="M181" s="5" t="s">
        <v>80</v>
      </c>
      <c r="N181" s="5" t="s">
        <v>25</v>
      </c>
      <c r="O181" s="4">
        <v>15</v>
      </c>
      <c r="P181" t="b">
        <f t="shared" si="3"/>
        <v>0</v>
      </c>
    </row>
    <row r="182" spans="1:16" x14ac:dyDescent="0.3">
      <c r="A182" s="4">
        <f t="shared" si="4"/>
        <v>181</v>
      </c>
      <c r="B182" s="6" t="s">
        <v>255</v>
      </c>
      <c r="C182" s="6" t="s">
        <v>256</v>
      </c>
      <c r="D182" s="5">
        <v>41</v>
      </c>
      <c r="E182" s="5" t="s">
        <v>14</v>
      </c>
      <c r="F182" s="5" t="s">
        <v>22</v>
      </c>
      <c r="G182" s="5">
        <v>9000</v>
      </c>
      <c r="H182" s="5">
        <v>69000</v>
      </c>
      <c r="I182" s="5" t="s">
        <v>23</v>
      </c>
      <c r="J182" s="5">
        <v>12000</v>
      </c>
      <c r="K182" s="5">
        <v>700</v>
      </c>
      <c r="L182" s="5" t="s">
        <v>31</v>
      </c>
      <c r="M182" s="5" t="s">
        <v>82</v>
      </c>
      <c r="N182" s="5" t="s">
        <v>18</v>
      </c>
      <c r="O182" s="4">
        <v>4</v>
      </c>
      <c r="P182" t="b">
        <f t="shared" si="3"/>
        <v>0</v>
      </c>
    </row>
    <row r="183" spans="1:16" x14ac:dyDescent="0.3">
      <c r="A183" s="4">
        <f t="shared" si="4"/>
        <v>182</v>
      </c>
      <c r="B183" s="6" t="s">
        <v>257</v>
      </c>
      <c r="C183" s="6" t="s">
        <v>191</v>
      </c>
      <c r="D183" s="5">
        <v>32</v>
      </c>
      <c r="E183" s="5" t="s">
        <v>21</v>
      </c>
      <c r="F183" s="5" t="s">
        <v>15</v>
      </c>
      <c r="G183" s="5">
        <v>5500</v>
      </c>
      <c r="H183" s="5">
        <v>54000</v>
      </c>
      <c r="I183" s="5" t="s">
        <v>16</v>
      </c>
      <c r="J183" s="5">
        <v>0</v>
      </c>
      <c r="K183" s="5">
        <v>710</v>
      </c>
      <c r="L183" s="5" t="s">
        <v>17</v>
      </c>
      <c r="M183" s="5" t="s">
        <v>80</v>
      </c>
      <c r="N183" s="5" t="s">
        <v>25</v>
      </c>
      <c r="O183" s="4">
        <v>15</v>
      </c>
      <c r="P183" t="b">
        <f t="shared" si="3"/>
        <v>0</v>
      </c>
    </row>
    <row r="184" spans="1:16" x14ac:dyDescent="0.3">
      <c r="A184" s="4">
        <f t="shared" si="4"/>
        <v>183</v>
      </c>
      <c r="B184" s="6" t="s">
        <v>258</v>
      </c>
      <c r="C184" s="6" t="s">
        <v>234</v>
      </c>
      <c r="D184" s="5">
        <v>47</v>
      </c>
      <c r="E184" s="5" t="s">
        <v>14</v>
      </c>
      <c r="F184" s="5" t="s">
        <v>22</v>
      </c>
      <c r="G184" s="5">
        <v>7000</v>
      </c>
      <c r="H184" s="5">
        <v>74000</v>
      </c>
      <c r="I184" s="5" t="s">
        <v>23</v>
      </c>
      <c r="J184" s="5">
        <v>10000</v>
      </c>
      <c r="K184" s="5">
        <v>690</v>
      </c>
      <c r="L184" s="5" t="s">
        <v>24</v>
      </c>
      <c r="M184" s="5" t="s">
        <v>81</v>
      </c>
      <c r="N184" s="5" t="s">
        <v>18</v>
      </c>
      <c r="O184" s="4">
        <v>14</v>
      </c>
      <c r="P184" t="b">
        <f t="shared" si="3"/>
        <v>0</v>
      </c>
    </row>
    <row r="185" spans="1:16" x14ac:dyDescent="0.3">
      <c r="A185" s="4">
        <f t="shared" si="4"/>
        <v>184</v>
      </c>
      <c r="B185" s="6" t="s">
        <v>259</v>
      </c>
      <c r="C185" s="6" t="s">
        <v>27</v>
      </c>
      <c r="D185" s="5">
        <v>35</v>
      </c>
      <c r="E185" s="5" t="s">
        <v>21</v>
      </c>
      <c r="F185" s="5" t="s">
        <v>15</v>
      </c>
      <c r="G185" s="5">
        <v>6000</v>
      </c>
      <c r="H185" s="5">
        <v>68000</v>
      </c>
      <c r="I185" s="5" t="s">
        <v>16</v>
      </c>
      <c r="J185" s="5">
        <v>0</v>
      </c>
      <c r="K185" s="5">
        <v>720</v>
      </c>
      <c r="L185" s="5" t="s">
        <v>28</v>
      </c>
      <c r="M185" s="5" t="s">
        <v>81</v>
      </c>
      <c r="N185" s="5" t="s">
        <v>25</v>
      </c>
      <c r="O185" s="4">
        <v>10</v>
      </c>
      <c r="P185" t="b">
        <f t="shared" si="3"/>
        <v>0</v>
      </c>
    </row>
    <row r="186" spans="1:16" x14ac:dyDescent="0.3">
      <c r="A186" s="4">
        <f t="shared" si="4"/>
        <v>185</v>
      </c>
      <c r="B186" s="6" t="s">
        <v>231</v>
      </c>
      <c r="C186" s="6" t="s">
        <v>260</v>
      </c>
      <c r="D186" s="5">
        <v>29</v>
      </c>
      <c r="E186" s="5" t="s">
        <v>14</v>
      </c>
      <c r="F186" s="5" t="s">
        <v>22</v>
      </c>
      <c r="G186" s="5">
        <v>2500</v>
      </c>
      <c r="H186" s="5">
        <v>45000</v>
      </c>
      <c r="I186" s="5" t="s">
        <v>23</v>
      </c>
      <c r="J186" s="5">
        <v>5000</v>
      </c>
      <c r="K186" s="5">
        <v>670</v>
      </c>
      <c r="L186" s="5" t="s">
        <v>31</v>
      </c>
      <c r="M186" s="5" t="s">
        <v>81</v>
      </c>
      <c r="N186" s="5" t="s">
        <v>18</v>
      </c>
      <c r="O186" s="4">
        <v>14</v>
      </c>
      <c r="P186" t="b">
        <f t="shared" si="3"/>
        <v>0</v>
      </c>
    </row>
    <row r="187" spans="1:16" x14ac:dyDescent="0.3">
      <c r="A187" s="4">
        <f t="shared" si="4"/>
        <v>186</v>
      </c>
      <c r="B187" s="6" t="s">
        <v>261</v>
      </c>
      <c r="C187" s="6" t="s">
        <v>168</v>
      </c>
      <c r="D187" s="5">
        <v>42</v>
      </c>
      <c r="E187" s="5" t="s">
        <v>21</v>
      </c>
      <c r="F187" s="5" t="s">
        <v>15</v>
      </c>
      <c r="G187" s="5">
        <v>11000</v>
      </c>
      <c r="H187" s="5">
        <v>80000</v>
      </c>
      <c r="I187" s="5" t="s">
        <v>16</v>
      </c>
      <c r="J187" s="5">
        <v>0</v>
      </c>
      <c r="K187" s="5">
        <v>740</v>
      </c>
      <c r="L187" s="5" t="s">
        <v>17</v>
      </c>
      <c r="M187" s="5" t="s">
        <v>82</v>
      </c>
      <c r="N187" s="5" t="s">
        <v>25</v>
      </c>
      <c r="O187" s="4">
        <v>15</v>
      </c>
      <c r="P187" t="b">
        <f t="shared" si="3"/>
        <v>0</v>
      </c>
    </row>
    <row r="188" spans="1:16" x14ac:dyDescent="0.3">
      <c r="A188" s="4">
        <f t="shared" si="4"/>
        <v>187</v>
      </c>
      <c r="B188" s="6" t="s">
        <v>262</v>
      </c>
      <c r="C188" s="6" t="s">
        <v>263</v>
      </c>
      <c r="D188" s="5">
        <v>50</v>
      </c>
      <c r="E188" s="5" t="s">
        <v>14</v>
      </c>
      <c r="F188" s="5" t="s">
        <v>22</v>
      </c>
      <c r="G188" s="5">
        <v>3000</v>
      </c>
      <c r="H188" s="5">
        <v>47000</v>
      </c>
      <c r="I188" s="5" t="s">
        <v>23</v>
      </c>
      <c r="J188" s="5">
        <v>8000</v>
      </c>
      <c r="K188" s="5">
        <v>680</v>
      </c>
      <c r="L188" s="5" t="s">
        <v>24</v>
      </c>
      <c r="M188" s="5" t="s">
        <v>82</v>
      </c>
      <c r="N188" s="5" t="s">
        <v>18</v>
      </c>
      <c r="O188" s="4">
        <v>13</v>
      </c>
      <c r="P188" t="b">
        <f t="shared" si="3"/>
        <v>0</v>
      </c>
    </row>
    <row r="189" spans="1:16" x14ac:dyDescent="0.3">
      <c r="A189" s="4">
        <f t="shared" si="4"/>
        <v>188</v>
      </c>
      <c r="B189" s="6" t="s">
        <v>264</v>
      </c>
      <c r="C189" s="6" t="s">
        <v>150</v>
      </c>
      <c r="D189" s="5">
        <v>28</v>
      </c>
      <c r="E189" s="5" t="s">
        <v>21</v>
      </c>
      <c r="F189" s="5" t="s">
        <v>15</v>
      </c>
      <c r="G189" s="5">
        <v>4000</v>
      </c>
      <c r="H189" s="5">
        <v>53000</v>
      </c>
      <c r="I189" s="5" t="s">
        <v>16</v>
      </c>
      <c r="J189" s="5">
        <v>0</v>
      </c>
      <c r="K189" s="5">
        <v>690</v>
      </c>
      <c r="L189" s="5" t="s">
        <v>28</v>
      </c>
      <c r="M189" s="5" t="s">
        <v>80</v>
      </c>
      <c r="N189" s="5" t="s">
        <v>25</v>
      </c>
      <c r="O189" s="4">
        <v>7</v>
      </c>
      <c r="P189" t="b">
        <f t="shared" si="3"/>
        <v>0</v>
      </c>
    </row>
    <row r="190" spans="1:16" x14ac:dyDescent="0.3">
      <c r="A190" s="4">
        <f t="shared" si="4"/>
        <v>189</v>
      </c>
      <c r="B190" s="6" t="s">
        <v>265</v>
      </c>
      <c r="C190" s="6" t="s">
        <v>57</v>
      </c>
      <c r="D190" s="5">
        <v>36</v>
      </c>
      <c r="E190" s="5" t="s">
        <v>14</v>
      </c>
      <c r="F190" s="5" t="s">
        <v>22</v>
      </c>
      <c r="G190" s="5">
        <v>9000</v>
      </c>
      <c r="H190" s="5">
        <v>71000</v>
      </c>
      <c r="I190" s="5" t="s">
        <v>23</v>
      </c>
      <c r="J190" s="5">
        <v>13000</v>
      </c>
      <c r="K190" s="5">
        <v>700</v>
      </c>
      <c r="L190" s="5" t="s">
        <v>31</v>
      </c>
      <c r="M190" s="5" t="s">
        <v>81</v>
      </c>
      <c r="N190" s="5" t="s">
        <v>18</v>
      </c>
      <c r="O190" s="4">
        <v>5</v>
      </c>
      <c r="P190" t="b">
        <f t="shared" si="3"/>
        <v>0</v>
      </c>
    </row>
    <row r="191" spans="1:16" x14ac:dyDescent="0.3">
      <c r="A191" s="4">
        <f t="shared" si="4"/>
        <v>190</v>
      </c>
      <c r="B191" s="6" t="s">
        <v>266</v>
      </c>
      <c r="C191" s="6" t="s">
        <v>138</v>
      </c>
      <c r="D191" s="5">
        <v>41</v>
      </c>
      <c r="E191" s="5" t="s">
        <v>21</v>
      </c>
      <c r="F191" s="5" t="s">
        <v>15</v>
      </c>
      <c r="G191" s="5">
        <v>8000</v>
      </c>
      <c r="H191" s="5">
        <v>67000</v>
      </c>
      <c r="I191" s="5" t="s">
        <v>16</v>
      </c>
      <c r="J191" s="5">
        <v>0</v>
      </c>
      <c r="K191" s="5">
        <v>710</v>
      </c>
      <c r="L191" s="5" t="s">
        <v>17</v>
      </c>
      <c r="M191" s="5" t="s">
        <v>82</v>
      </c>
      <c r="N191" s="5" t="s">
        <v>25</v>
      </c>
      <c r="O191" s="4">
        <v>3</v>
      </c>
      <c r="P191" t="b">
        <f t="shared" si="3"/>
        <v>0</v>
      </c>
    </row>
    <row r="192" spans="1:16" x14ac:dyDescent="0.3">
      <c r="A192" s="4">
        <f t="shared" si="4"/>
        <v>191</v>
      </c>
      <c r="B192" s="6" t="s">
        <v>267</v>
      </c>
      <c r="C192" s="6" t="s">
        <v>268</v>
      </c>
      <c r="D192" s="5">
        <v>30</v>
      </c>
      <c r="E192" s="5" t="s">
        <v>14</v>
      </c>
      <c r="F192" s="5" t="s">
        <v>22</v>
      </c>
      <c r="G192" s="5">
        <v>5000</v>
      </c>
      <c r="H192" s="5">
        <v>55000</v>
      </c>
      <c r="I192" s="5" t="s">
        <v>23</v>
      </c>
      <c r="J192" s="5">
        <v>7000</v>
      </c>
      <c r="K192" s="5">
        <v>690</v>
      </c>
      <c r="L192" s="5" t="s">
        <v>24</v>
      </c>
      <c r="M192" s="5" t="s">
        <v>82</v>
      </c>
      <c r="N192" s="5" t="s">
        <v>18</v>
      </c>
      <c r="O192" s="4">
        <v>8</v>
      </c>
      <c r="P192" t="b">
        <f t="shared" si="3"/>
        <v>0</v>
      </c>
    </row>
    <row r="193" spans="1:16" x14ac:dyDescent="0.3">
      <c r="A193" s="4">
        <f t="shared" si="4"/>
        <v>192</v>
      </c>
      <c r="B193" s="6" t="s">
        <v>269</v>
      </c>
      <c r="C193" s="6" t="s">
        <v>60</v>
      </c>
      <c r="D193" s="5">
        <v>29</v>
      </c>
      <c r="E193" s="5" t="s">
        <v>21</v>
      </c>
      <c r="F193" s="5" t="s">
        <v>15</v>
      </c>
      <c r="G193" s="5">
        <v>3000</v>
      </c>
      <c r="H193" s="5">
        <v>48000</v>
      </c>
      <c r="I193" s="5" t="s">
        <v>16</v>
      </c>
      <c r="J193" s="5">
        <v>0</v>
      </c>
      <c r="K193" s="5">
        <v>670</v>
      </c>
      <c r="L193" s="5" t="s">
        <v>28</v>
      </c>
      <c r="M193" s="5" t="s">
        <v>80</v>
      </c>
      <c r="N193" s="5" t="s">
        <v>25</v>
      </c>
      <c r="O193" s="4">
        <v>4</v>
      </c>
      <c r="P193" t="b">
        <f t="shared" si="3"/>
        <v>0</v>
      </c>
    </row>
    <row r="194" spans="1:16" x14ac:dyDescent="0.3">
      <c r="A194" s="4">
        <f t="shared" si="4"/>
        <v>193</v>
      </c>
      <c r="B194" s="6" t="s">
        <v>270</v>
      </c>
      <c r="C194" s="6" t="s">
        <v>27</v>
      </c>
      <c r="D194" s="5">
        <v>34</v>
      </c>
      <c r="E194" s="5" t="s">
        <v>14</v>
      </c>
      <c r="F194" s="5" t="s">
        <v>22</v>
      </c>
      <c r="G194" s="5">
        <v>11000</v>
      </c>
      <c r="H194" s="5">
        <v>62000</v>
      </c>
      <c r="I194" s="5" t="s">
        <v>23</v>
      </c>
      <c r="J194" s="5">
        <v>12000</v>
      </c>
      <c r="K194" s="5">
        <v>720</v>
      </c>
      <c r="L194" s="5" t="s">
        <v>31</v>
      </c>
      <c r="M194" s="5" t="s">
        <v>80</v>
      </c>
      <c r="N194" s="5" t="s">
        <v>18</v>
      </c>
      <c r="O194" s="4" t="s">
        <v>303</v>
      </c>
      <c r="P194" t="b">
        <f t="shared" si="3"/>
        <v>1</v>
      </c>
    </row>
    <row r="195" spans="1:16" x14ac:dyDescent="0.3">
      <c r="A195" s="4">
        <f t="shared" si="4"/>
        <v>194</v>
      </c>
      <c r="B195" s="6" t="s">
        <v>271</v>
      </c>
      <c r="C195" s="6" t="s">
        <v>242</v>
      </c>
      <c r="D195" s="5">
        <v>37</v>
      </c>
      <c r="E195" s="5" t="s">
        <v>21</v>
      </c>
      <c r="F195" s="5" t="s">
        <v>15</v>
      </c>
      <c r="G195" s="5">
        <v>5500</v>
      </c>
      <c r="H195" s="5">
        <v>69000</v>
      </c>
      <c r="I195" s="5" t="s">
        <v>16</v>
      </c>
      <c r="J195" s="5">
        <v>0</v>
      </c>
      <c r="K195" s="5">
        <v>710</v>
      </c>
      <c r="L195" s="5" t="s">
        <v>17</v>
      </c>
      <c r="M195" s="5" t="s">
        <v>80</v>
      </c>
      <c r="N195" s="5" t="s">
        <v>25</v>
      </c>
      <c r="O195" s="4">
        <v>7</v>
      </c>
      <c r="P195" t="b">
        <f t="shared" si="3"/>
        <v>0</v>
      </c>
    </row>
    <row r="196" spans="1:16" x14ac:dyDescent="0.3">
      <c r="A196" s="4">
        <f t="shared" si="4"/>
        <v>195</v>
      </c>
      <c r="B196" s="6" t="s">
        <v>123</v>
      </c>
      <c r="C196" s="6" t="s">
        <v>49</v>
      </c>
      <c r="D196" s="5">
        <v>45</v>
      </c>
      <c r="E196" s="5" t="s">
        <v>14</v>
      </c>
      <c r="F196" s="5" t="s">
        <v>15</v>
      </c>
      <c r="G196" s="5">
        <v>7000</v>
      </c>
      <c r="H196" s="5">
        <v>74000</v>
      </c>
      <c r="I196" s="5" t="s">
        <v>23</v>
      </c>
      <c r="J196" s="5">
        <v>15000</v>
      </c>
      <c r="K196" s="5">
        <v>680</v>
      </c>
      <c r="L196" s="5" t="s">
        <v>24</v>
      </c>
      <c r="M196" s="5" t="s">
        <v>80</v>
      </c>
      <c r="N196" s="5" t="s">
        <v>18</v>
      </c>
      <c r="O196" s="4">
        <v>12</v>
      </c>
      <c r="P196" t="b">
        <f t="shared" ref="P196:P259" si="5">ISTEXT(O196)</f>
        <v>0</v>
      </c>
    </row>
    <row r="197" spans="1:16" x14ac:dyDescent="0.3">
      <c r="A197" s="4">
        <f t="shared" si="4"/>
        <v>196</v>
      </c>
      <c r="B197" s="6" t="s">
        <v>272</v>
      </c>
      <c r="C197" s="6" t="s">
        <v>217</v>
      </c>
      <c r="D197" s="5">
        <v>40</v>
      </c>
      <c r="E197" s="5" t="s">
        <v>21</v>
      </c>
      <c r="F197" s="5" t="s">
        <v>15</v>
      </c>
      <c r="G197" s="5">
        <v>2000</v>
      </c>
      <c r="H197" s="5">
        <v>50000</v>
      </c>
      <c r="I197" s="5" t="s">
        <v>16</v>
      </c>
      <c r="J197" s="5">
        <v>0</v>
      </c>
      <c r="K197" s="5">
        <v>720</v>
      </c>
      <c r="L197" s="5" t="s">
        <v>28</v>
      </c>
      <c r="M197" s="5" t="s">
        <v>80</v>
      </c>
      <c r="N197" s="5" t="s">
        <v>25</v>
      </c>
      <c r="O197" s="4">
        <v>11</v>
      </c>
      <c r="P197" t="b">
        <f t="shared" si="5"/>
        <v>0</v>
      </c>
    </row>
    <row r="198" spans="1:16" x14ac:dyDescent="0.3">
      <c r="A198" s="4">
        <f t="shared" si="4"/>
        <v>197</v>
      </c>
      <c r="B198" s="6" t="s">
        <v>273</v>
      </c>
      <c r="C198" s="6" t="s">
        <v>156</v>
      </c>
      <c r="D198" s="5">
        <v>27</v>
      </c>
      <c r="E198" s="5" t="s">
        <v>14</v>
      </c>
      <c r="F198" s="5" t="s">
        <v>22</v>
      </c>
      <c r="G198" s="5">
        <v>6000</v>
      </c>
      <c r="H198" s="5">
        <v>55000</v>
      </c>
      <c r="I198" s="5" t="s">
        <v>23</v>
      </c>
      <c r="J198" s="5">
        <v>10000</v>
      </c>
      <c r="K198" s="5">
        <v>690</v>
      </c>
      <c r="L198" s="5" t="s">
        <v>31</v>
      </c>
      <c r="M198" s="5" t="s">
        <v>80</v>
      </c>
      <c r="N198" s="5" t="s">
        <v>18</v>
      </c>
      <c r="O198" s="4">
        <v>3</v>
      </c>
      <c r="P198" t="b">
        <f t="shared" si="5"/>
        <v>0</v>
      </c>
    </row>
    <row r="199" spans="1:16" x14ac:dyDescent="0.3">
      <c r="A199" s="4">
        <f t="shared" si="4"/>
        <v>198</v>
      </c>
      <c r="B199" s="6" t="s">
        <v>194</v>
      </c>
      <c r="C199" s="6" t="s">
        <v>178</v>
      </c>
      <c r="D199" s="5">
        <v>31</v>
      </c>
      <c r="E199" s="5" t="s">
        <v>21</v>
      </c>
      <c r="F199" s="5" t="s">
        <v>15</v>
      </c>
      <c r="G199" s="5">
        <v>3500</v>
      </c>
      <c r="H199" s="5">
        <v>62000</v>
      </c>
      <c r="I199" s="5" t="s">
        <v>16</v>
      </c>
      <c r="J199" s="5">
        <v>0</v>
      </c>
      <c r="K199" s="5">
        <v>680</v>
      </c>
      <c r="L199" s="5" t="s">
        <v>17</v>
      </c>
      <c r="M199" s="5" t="s">
        <v>82</v>
      </c>
      <c r="N199" s="5" t="s">
        <v>25</v>
      </c>
      <c r="O199" s="4">
        <v>5</v>
      </c>
      <c r="P199" t="b">
        <f t="shared" si="5"/>
        <v>0</v>
      </c>
    </row>
    <row r="200" spans="1:16" x14ac:dyDescent="0.3">
      <c r="A200" s="4">
        <f t="shared" si="4"/>
        <v>199</v>
      </c>
      <c r="B200" s="6" t="s">
        <v>274</v>
      </c>
      <c r="C200" s="6" t="s">
        <v>65</v>
      </c>
      <c r="D200" s="5">
        <v>53</v>
      </c>
      <c r="E200" s="5" t="s">
        <v>14</v>
      </c>
      <c r="F200" s="5" t="s">
        <v>22</v>
      </c>
      <c r="G200" s="5">
        <v>4000</v>
      </c>
      <c r="H200" s="5">
        <v>48000</v>
      </c>
      <c r="I200" s="5" t="s">
        <v>23</v>
      </c>
      <c r="J200" s="5">
        <v>5000</v>
      </c>
      <c r="K200" s="5">
        <v>710</v>
      </c>
      <c r="L200" s="5" t="s">
        <v>24</v>
      </c>
      <c r="M200" s="5" t="s">
        <v>82</v>
      </c>
      <c r="N200" s="5" t="s">
        <v>18</v>
      </c>
      <c r="O200" s="4">
        <v>3</v>
      </c>
      <c r="P200" t="b">
        <f t="shared" si="5"/>
        <v>0</v>
      </c>
    </row>
    <row r="201" spans="1:16" x14ac:dyDescent="0.3">
      <c r="A201" s="4">
        <f t="shared" si="4"/>
        <v>200</v>
      </c>
      <c r="B201" s="6" t="s">
        <v>275</v>
      </c>
      <c r="C201" s="6" t="s">
        <v>59</v>
      </c>
      <c r="D201" s="5">
        <v>28</v>
      </c>
      <c r="E201" s="5" t="s">
        <v>21</v>
      </c>
      <c r="F201" s="5" t="s">
        <v>15</v>
      </c>
      <c r="G201" s="5">
        <v>5500</v>
      </c>
      <c r="H201" s="5">
        <v>59000</v>
      </c>
      <c r="I201" s="5" t="s">
        <v>16</v>
      </c>
      <c r="J201" s="5">
        <v>0</v>
      </c>
      <c r="K201" s="5">
        <v>700</v>
      </c>
      <c r="L201" s="5" t="s">
        <v>28</v>
      </c>
      <c r="M201" s="5" t="s">
        <v>82</v>
      </c>
      <c r="N201" s="5" t="s">
        <v>25</v>
      </c>
      <c r="O201" s="4">
        <v>11</v>
      </c>
      <c r="P201" t="b">
        <f t="shared" si="5"/>
        <v>0</v>
      </c>
    </row>
    <row r="202" spans="1:16" x14ac:dyDescent="0.3">
      <c r="A202" s="4">
        <f t="shared" si="4"/>
        <v>201</v>
      </c>
      <c r="B202" s="6" t="s">
        <v>63</v>
      </c>
      <c r="C202" s="6" t="s">
        <v>33</v>
      </c>
      <c r="D202" s="5">
        <v>46</v>
      </c>
      <c r="E202" s="5" t="s">
        <v>14</v>
      </c>
      <c r="F202" s="5" t="s">
        <v>22</v>
      </c>
      <c r="G202" s="5">
        <v>9000</v>
      </c>
      <c r="H202" s="5">
        <v>73000</v>
      </c>
      <c r="I202" s="5" t="s">
        <v>23</v>
      </c>
      <c r="J202" s="5">
        <v>13000</v>
      </c>
      <c r="K202" s="5">
        <v>720</v>
      </c>
      <c r="L202" s="5" t="s">
        <v>31</v>
      </c>
      <c r="M202" s="5" t="s">
        <v>82</v>
      </c>
      <c r="N202" s="5" t="s">
        <v>18</v>
      </c>
      <c r="O202" s="4">
        <v>11</v>
      </c>
      <c r="P202" t="b">
        <f t="shared" si="5"/>
        <v>0</v>
      </c>
    </row>
    <row r="203" spans="1:16" x14ac:dyDescent="0.3">
      <c r="A203" s="4">
        <f t="shared" si="4"/>
        <v>202</v>
      </c>
      <c r="B203" s="6" t="s">
        <v>276</v>
      </c>
      <c r="C203" s="6" t="s">
        <v>166</v>
      </c>
      <c r="D203" s="5">
        <v>39</v>
      </c>
      <c r="E203" s="5" t="s">
        <v>21</v>
      </c>
      <c r="F203" s="5" t="s">
        <v>15</v>
      </c>
      <c r="G203" s="5">
        <v>4000</v>
      </c>
      <c r="H203" s="5">
        <v>65000</v>
      </c>
      <c r="I203" s="5" t="s">
        <v>16</v>
      </c>
      <c r="J203" s="5">
        <v>0</v>
      </c>
      <c r="K203" s="5">
        <v>680</v>
      </c>
      <c r="L203" s="5" t="s">
        <v>17</v>
      </c>
      <c r="M203" s="5" t="s">
        <v>82</v>
      </c>
      <c r="N203" s="5" t="s">
        <v>25</v>
      </c>
      <c r="O203" s="4">
        <v>6</v>
      </c>
      <c r="P203" t="b">
        <f t="shared" si="5"/>
        <v>0</v>
      </c>
    </row>
    <row r="204" spans="1:16" x14ac:dyDescent="0.3">
      <c r="A204" s="4">
        <f t="shared" si="4"/>
        <v>203</v>
      </c>
      <c r="B204" s="6" t="s">
        <v>277</v>
      </c>
      <c r="C204" s="6" t="s">
        <v>49</v>
      </c>
      <c r="D204" s="5">
        <v>27</v>
      </c>
      <c r="E204" s="5" t="s">
        <v>14</v>
      </c>
      <c r="F204" s="5" t="s">
        <v>22</v>
      </c>
      <c r="G204" s="5">
        <v>8000</v>
      </c>
      <c r="H204" s="5">
        <v>60000</v>
      </c>
      <c r="I204" s="5" t="s">
        <v>23</v>
      </c>
      <c r="J204" s="5">
        <v>8000</v>
      </c>
      <c r="K204" s="5">
        <v>710</v>
      </c>
      <c r="L204" s="5" t="s">
        <v>24</v>
      </c>
      <c r="M204" s="5" t="s">
        <v>82</v>
      </c>
      <c r="N204" s="5" t="s">
        <v>18</v>
      </c>
      <c r="O204" s="4">
        <v>6</v>
      </c>
      <c r="P204" t="b">
        <f t="shared" si="5"/>
        <v>0</v>
      </c>
    </row>
    <row r="205" spans="1:16" x14ac:dyDescent="0.3">
      <c r="A205" s="4">
        <f t="shared" si="4"/>
        <v>204</v>
      </c>
      <c r="B205" s="6" t="s">
        <v>261</v>
      </c>
      <c r="C205" s="6" t="s">
        <v>35</v>
      </c>
      <c r="D205" s="5">
        <v>34</v>
      </c>
      <c r="E205" s="5" t="s">
        <v>21</v>
      </c>
      <c r="F205" s="5" t="s">
        <v>15</v>
      </c>
      <c r="G205" s="5">
        <v>2500</v>
      </c>
      <c r="H205" s="5">
        <v>53000</v>
      </c>
      <c r="I205" s="5" t="s">
        <v>16</v>
      </c>
      <c r="J205" s="5">
        <v>0</v>
      </c>
      <c r="K205" s="5">
        <v>690</v>
      </c>
      <c r="L205" s="5" t="s">
        <v>28</v>
      </c>
      <c r="M205" s="5" t="s">
        <v>81</v>
      </c>
      <c r="N205" s="5" t="s">
        <v>25</v>
      </c>
      <c r="O205" s="4">
        <v>5</v>
      </c>
      <c r="P205" t="b">
        <f t="shared" si="5"/>
        <v>0</v>
      </c>
    </row>
    <row r="206" spans="1:16" x14ac:dyDescent="0.3">
      <c r="A206" s="4">
        <f t="shared" si="4"/>
        <v>205</v>
      </c>
      <c r="B206" s="6" t="s">
        <v>102</v>
      </c>
      <c r="C206" s="6" t="s">
        <v>55</v>
      </c>
      <c r="D206" s="5">
        <v>32</v>
      </c>
      <c r="E206" s="5" t="s">
        <v>14</v>
      </c>
      <c r="F206" s="5" t="s">
        <v>22</v>
      </c>
      <c r="G206" s="5">
        <v>12000</v>
      </c>
      <c r="H206" s="5">
        <v>68000</v>
      </c>
      <c r="I206" s="5" t="s">
        <v>23</v>
      </c>
      <c r="J206" s="5">
        <v>15000</v>
      </c>
      <c r="K206" s="5">
        <v>720</v>
      </c>
      <c r="L206" s="5" t="s">
        <v>31</v>
      </c>
      <c r="M206" s="5" t="s">
        <v>81</v>
      </c>
      <c r="N206" s="5" t="s">
        <v>18</v>
      </c>
      <c r="O206" s="4">
        <v>4</v>
      </c>
      <c r="P206" t="b">
        <f t="shared" si="5"/>
        <v>0</v>
      </c>
    </row>
    <row r="207" spans="1:16" x14ac:dyDescent="0.3">
      <c r="A207" s="4">
        <f t="shared" si="4"/>
        <v>206</v>
      </c>
      <c r="B207" s="6" t="s">
        <v>278</v>
      </c>
      <c r="C207" s="6" t="s">
        <v>182</v>
      </c>
      <c r="D207" s="5">
        <v>49</v>
      </c>
      <c r="E207" s="5" t="s">
        <v>21</v>
      </c>
      <c r="F207" s="5" t="s">
        <v>15</v>
      </c>
      <c r="G207" s="5">
        <v>7000</v>
      </c>
      <c r="H207" s="5">
        <v>71000</v>
      </c>
      <c r="I207" s="5" t="s">
        <v>16</v>
      </c>
      <c r="J207" s="5">
        <v>0</v>
      </c>
      <c r="K207" s="5">
        <v>680</v>
      </c>
      <c r="L207" s="5" t="s">
        <v>17</v>
      </c>
      <c r="M207" s="5" t="s">
        <v>81</v>
      </c>
      <c r="N207" s="5" t="s">
        <v>25</v>
      </c>
      <c r="O207" s="4">
        <v>6</v>
      </c>
      <c r="P207" t="b">
        <f t="shared" si="5"/>
        <v>0</v>
      </c>
    </row>
    <row r="208" spans="1:16" x14ac:dyDescent="0.3">
      <c r="A208" s="4">
        <f t="shared" si="4"/>
        <v>207</v>
      </c>
      <c r="B208" s="6" t="s">
        <v>225</v>
      </c>
      <c r="C208" s="6" t="s">
        <v>184</v>
      </c>
      <c r="D208" s="5">
        <v>24</v>
      </c>
      <c r="E208" s="5" t="s">
        <v>14</v>
      </c>
      <c r="F208" s="5" t="s">
        <v>22</v>
      </c>
      <c r="G208" s="5">
        <v>5000</v>
      </c>
      <c r="H208" s="5">
        <v>56000</v>
      </c>
      <c r="I208" s="5" t="s">
        <v>23</v>
      </c>
      <c r="J208" s="5">
        <v>10000</v>
      </c>
      <c r="K208" s="5">
        <v>700</v>
      </c>
      <c r="L208" s="5" t="s">
        <v>24</v>
      </c>
      <c r="M208" s="5" t="s">
        <v>81</v>
      </c>
      <c r="N208" s="5" t="s">
        <v>18</v>
      </c>
      <c r="O208" s="4">
        <v>5</v>
      </c>
      <c r="P208" t="b">
        <f t="shared" si="5"/>
        <v>0</v>
      </c>
    </row>
    <row r="209" spans="1:16" x14ac:dyDescent="0.3">
      <c r="A209" s="4">
        <f t="shared" si="4"/>
        <v>208</v>
      </c>
      <c r="B209" s="6" t="s">
        <v>104</v>
      </c>
      <c r="C209" s="6" t="s">
        <v>51</v>
      </c>
      <c r="D209" s="5">
        <v>29</v>
      </c>
      <c r="E209" s="5" t="s">
        <v>21</v>
      </c>
      <c r="F209" s="5" t="s">
        <v>15</v>
      </c>
      <c r="G209" s="5">
        <v>1500</v>
      </c>
      <c r="H209" s="5">
        <v>45000</v>
      </c>
      <c r="I209" s="5" t="s">
        <v>16</v>
      </c>
      <c r="J209" s="5">
        <v>0</v>
      </c>
      <c r="K209" s="5">
        <v>670</v>
      </c>
      <c r="L209" s="5" t="s">
        <v>28</v>
      </c>
      <c r="M209" s="5" t="s">
        <v>81</v>
      </c>
      <c r="N209" s="5" t="s">
        <v>25</v>
      </c>
      <c r="O209" s="4">
        <v>14</v>
      </c>
      <c r="P209" t="b">
        <f t="shared" si="5"/>
        <v>0</v>
      </c>
    </row>
    <row r="210" spans="1:16" x14ac:dyDescent="0.3">
      <c r="A210" s="4">
        <f t="shared" si="4"/>
        <v>209</v>
      </c>
      <c r="B210" s="6" t="s">
        <v>26</v>
      </c>
      <c r="C210" s="6" t="s">
        <v>152</v>
      </c>
      <c r="D210" s="5">
        <v>43</v>
      </c>
      <c r="E210" s="5" t="s">
        <v>14</v>
      </c>
      <c r="F210" s="5" t="s">
        <v>22</v>
      </c>
      <c r="G210" s="5">
        <v>11000</v>
      </c>
      <c r="H210" s="5">
        <v>74000</v>
      </c>
      <c r="I210" s="5" t="s">
        <v>23</v>
      </c>
      <c r="J210" s="5">
        <v>12000</v>
      </c>
      <c r="K210" s="5">
        <v>720</v>
      </c>
      <c r="L210" s="5" t="s">
        <v>31</v>
      </c>
      <c r="M210" s="5" t="s">
        <v>81</v>
      </c>
      <c r="N210" s="5" t="s">
        <v>18</v>
      </c>
      <c r="O210" s="4">
        <v>12</v>
      </c>
      <c r="P210" t="b">
        <f t="shared" si="5"/>
        <v>0</v>
      </c>
    </row>
    <row r="211" spans="1:16" x14ac:dyDescent="0.3">
      <c r="A211" s="4">
        <f t="shared" si="4"/>
        <v>210</v>
      </c>
      <c r="B211" s="6" t="s">
        <v>279</v>
      </c>
      <c r="C211" s="6" t="s">
        <v>59</v>
      </c>
      <c r="D211" s="5">
        <v>36</v>
      </c>
      <c r="E211" s="5" t="s">
        <v>21</v>
      </c>
      <c r="F211" s="5" t="s">
        <v>15</v>
      </c>
      <c r="G211" s="5">
        <v>8000</v>
      </c>
      <c r="H211" s="5">
        <v>63000</v>
      </c>
      <c r="I211" s="5" t="s">
        <v>16</v>
      </c>
      <c r="J211" s="5">
        <v>0</v>
      </c>
      <c r="K211" s="5">
        <v>710</v>
      </c>
      <c r="L211" s="5" t="s">
        <v>17</v>
      </c>
      <c r="M211" s="5" t="s">
        <v>80</v>
      </c>
      <c r="N211" s="5" t="s">
        <v>25</v>
      </c>
      <c r="O211" s="4">
        <v>11</v>
      </c>
      <c r="P211" t="b">
        <f t="shared" si="5"/>
        <v>0</v>
      </c>
    </row>
    <row r="212" spans="1:16" x14ac:dyDescent="0.3">
      <c r="A212" s="4">
        <f t="shared" si="4"/>
        <v>211</v>
      </c>
      <c r="B212" s="6" t="s">
        <v>280</v>
      </c>
      <c r="C212" s="6" t="s">
        <v>138</v>
      </c>
      <c r="D212" s="5">
        <v>28</v>
      </c>
      <c r="E212" s="5" t="s">
        <v>14</v>
      </c>
      <c r="F212" s="5" t="s">
        <v>22</v>
      </c>
      <c r="G212" s="5">
        <v>2000</v>
      </c>
      <c r="H212" s="5">
        <v>47000</v>
      </c>
      <c r="I212" s="5" t="s">
        <v>23</v>
      </c>
      <c r="J212" s="5">
        <v>5000</v>
      </c>
      <c r="K212" s="5">
        <v>680</v>
      </c>
      <c r="L212" s="5" t="s">
        <v>24</v>
      </c>
      <c r="M212" s="5" t="s">
        <v>80</v>
      </c>
      <c r="N212" s="5" t="s">
        <v>18</v>
      </c>
      <c r="O212" s="4">
        <v>8</v>
      </c>
      <c r="P212" t="b">
        <f t="shared" si="5"/>
        <v>0</v>
      </c>
    </row>
    <row r="213" spans="1:16" x14ac:dyDescent="0.3">
      <c r="A213" s="4">
        <f t="shared" si="4"/>
        <v>212</v>
      </c>
      <c r="B213" s="6" t="s">
        <v>253</v>
      </c>
      <c r="C213" s="6" t="s">
        <v>252</v>
      </c>
      <c r="D213" s="5">
        <v>31</v>
      </c>
      <c r="E213" s="5" t="s">
        <v>21</v>
      </c>
      <c r="F213" s="5" t="s">
        <v>15</v>
      </c>
      <c r="G213" s="5">
        <v>4000</v>
      </c>
      <c r="H213" s="5">
        <v>55000</v>
      </c>
      <c r="I213" s="5" t="s">
        <v>16</v>
      </c>
      <c r="J213" s="5">
        <v>0</v>
      </c>
      <c r="K213" s="5">
        <v>690</v>
      </c>
      <c r="L213" s="5" t="s">
        <v>28</v>
      </c>
      <c r="M213" s="5" t="s">
        <v>81</v>
      </c>
      <c r="N213" s="5" t="s">
        <v>25</v>
      </c>
      <c r="O213" s="4">
        <v>4</v>
      </c>
      <c r="P213" t="b">
        <f t="shared" si="5"/>
        <v>0</v>
      </c>
    </row>
    <row r="214" spans="1:16" x14ac:dyDescent="0.3">
      <c r="A214" s="4">
        <f t="shared" si="4"/>
        <v>213</v>
      </c>
      <c r="B214" s="6" t="s">
        <v>133</v>
      </c>
      <c r="C214" s="6" t="s">
        <v>53</v>
      </c>
      <c r="D214" s="5">
        <v>44</v>
      </c>
      <c r="E214" s="5" t="s">
        <v>14</v>
      </c>
      <c r="F214" s="5" t="s">
        <v>22</v>
      </c>
      <c r="G214" s="5">
        <v>6000</v>
      </c>
      <c r="H214" s="5">
        <v>62000</v>
      </c>
      <c r="I214" s="5" t="s">
        <v>23</v>
      </c>
      <c r="J214" s="5">
        <v>10000</v>
      </c>
      <c r="K214" s="5">
        <v>700</v>
      </c>
      <c r="L214" s="5" t="s">
        <v>31</v>
      </c>
      <c r="M214" s="5" t="s">
        <v>81</v>
      </c>
      <c r="N214" s="5" t="s">
        <v>18</v>
      </c>
      <c r="O214" s="4">
        <v>13</v>
      </c>
      <c r="P214" t="b">
        <f t="shared" si="5"/>
        <v>0</v>
      </c>
    </row>
    <row r="215" spans="1:16" x14ac:dyDescent="0.3">
      <c r="A215" s="4">
        <f t="shared" si="4"/>
        <v>214</v>
      </c>
      <c r="B215" s="6" t="s">
        <v>281</v>
      </c>
      <c r="C215" s="6" t="s">
        <v>152</v>
      </c>
      <c r="D215" s="5">
        <v>39</v>
      </c>
      <c r="E215" s="5" t="s">
        <v>21</v>
      </c>
      <c r="F215" s="5" t="s">
        <v>15</v>
      </c>
      <c r="G215" s="5">
        <v>9000</v>
      </c>
      <c r="H215" s="5">
        <v>67000</v>
      </c>
      <c r="I215" s="5" t="s">
        <v>16</v>
      </c>
      <c r="J215" s="5">
        <v>0</v>
      </c>
      <c r="K215" s="5">
        <v>720</v>
      </c>
      <c r="L215" s="5" t="s">
        <v>17</v>
      </c>
      <c r="M215" s="5" t="s">
        <v>81</v>
      </c>
      <c r="N215" s="5" t="s">
        <v>25</v>
      </c>
      <c r="O215" s="4">
        <v>7</v>
      </c>
      <c r="P215" t="b">
        <f t="shared" si="5"/>
        <v>0</v>
      </c>
    </row>
    <row r="216" spans="1:16" x14ac:dyDescent="0.3">
      <c r="A216" s="4">
        <f t="shared" si="4"/>
        <v>215</v>
      </c>
      <c r="B216" s="6" t="s">
        <v>257</v>
      </c>
      <c r="C216" s="6" t="s">
        <v>238</v>
      </c>
      <c r="D216" s="5">
        <v>27</v>
      </c>
      <c r="E216" s="5" t="s">
        <v>14</v>
      </c>
      <c r="F216" s="5" t="s">
        <v>22</v>
      </c>
      <c r="G216" s="5">
        <v>2500</v>
      </c>
      <c r="H216" s="5">
        <v>49000</v>
      </c>
      <c r="I216" s="5" t="s">
        <v>23</v>
      </c>
      <c r="J216" s="5">
        <v>7000</v>
      </c>
      <c r="K216" s="5">
        <v>680</v>
      </c>
      <c r="L216" s="5" t="s">
        <v>24</v>
      </c>
      <c r="M216" s="5" t="s">
        <v>82</v>
      </c>
      <c r="N216" s="5" t="s">
        <v>18</v>
      </c>
      <c r="O216" s="4">
        <v>4</v>
      </c>
      <c r="P216" t="b">
        <f t="shared" si="5"/>
        <v>0</v>
      </c>
    </row>
    <row r="217" spans="1:16" x14ac:dyDescent="0.3">
      <c r="A217" s="4">
        <f t="shared" si="4"/>
        <v>216</v>
      </c>
      <c r="B217" s="6" t="s">
        <v>282</v>
      </c>
      <c r="C217" s="6" t="s">
        <v>158</v>
      </c>
      <c r="D217" s="5">
        <v>40</v>
      </c>
      <c r="E217" s="5" t="s">
        <v>21</v>
      </c>
      <c r="F217" s="5" t="s">
        <v>15</v>
      </c>
      <c r="G217" s="5">
        <v>7000</v>
      </c>
      <c r="H217" s="5">
        <v>71000</v>
      </c>
      <c r="I217" s="5" t="s">
        <v>16</v>
      </c>
      <c r="J217" s="5">
        <v>0</v>
      </c>
      <c r="K217" s="5">
        <v>710</v>
      </c>
      <c r="L217" s="5" t="s">
        <v>28</v>
      </c>
      <c r="M217" s="5" t="s">
        <v>82</v>
      </c>
      <c r="N217" s="5" t="s">
        <v>25</v>
      </c>
      <c r="O217" s="4">
        <v>14</v>
      </c>
      <c r="P217" t="b">
        <f t="shared" si="5"/>
        <v>0</v>
      </c>
    </row>
    <row r="218" spans="1:16" x14ac:dyDescent="0.3">
      <c r="A218" s="4">
        <f t="shared" ref="A218:A281" si="6">ROW()-1</f>
        <v>217</v>
      </c>
      <c r="B218" s="6" t="s">
        <v>283</v>
      </c>
      <c r="C218" s="6" t="s">
        <v>180</v>
      </c>
      <c r="D218" s="5">
        <v>34</v>
      </c>
      <c r="E218" s="5" t="s">
        <v>14</v>
      </c>
      <c r="F218" s="5" t="s">
        <v>22</v>
      </c>
      <c r="G218" s="5">
        <v>15000</v>
      </c>
      <c r="H218" s="5">
        <v>73000</v>
      </c>
      <c r="I218" s="5" t="s">
        <v>23</v>
      </c>
      <c r="J218" s="5">
        <v>13000</v>
      </c>
      <c r="K218" s="5">
        <v>720</v>
      </c>
      <c r="L218" s="5" t="s">
        <v>31</v>
      </c>
      <c r="M218" s="5" t="s">
        <v>82</v>
      </c>
      <c r="N218" s="5" t="s">
        <v>18</v>
      </c>
      <c r="O218" s="4">
        <v>5</v>
      </c>
      <c r="P218" t="b">
        <f t="shared" si="5"/>
        <v>0</v>
      </c>
    </row>
    <row r="219" spans="1:16" x14ac:dyDescent="0.3">
      <c r="A219" s="4">
        <f t="shared" si="6"/>
        <v>218</v>
      </c>
      <c r="B219" s="6" t="s">
        <v>220</v>
      </c>
      <c r="C219" s="6" t="s">
        <v>166</v>
      </c>
      <c r="D219" s="5">
        <v>29</v>
      </c>
      <c r="E219" s="5" t="s">
        <v>21</v>
      </c>
      <c r="F219" s="5" t="s">
        <v>15</v>
      </c>
      <c r="G219" s="5">
        <v>2500</v>
      </c>
      <c r="H219" s="5">
        <v>47000</v>
      </c>
      <c r="I219" s="5" t="s">
        <v>16</v>
      </c>
      <c r="J219" s="5">
        <v>0</v>
      </c>
      <c r="K219" s="5">
        <v>680</v>
      </c>
      <c r="L219" s="5" t="s">
        <v>17</v>
      </c>
      <c r="M219" s="5" t="s">
        <v>80</v>
      </c>
      <c r="N219" s="5" t="s">
        <v>25</v>
      </c>
      <c r="O219" s="4">
        <v>10</v>
      </c>
      <c r="P219" t="b">
        <f t="shared" si="5"/>
        <v>0</v>
      </c>
    </row>
    <row r="220" spans="1:16" x14ac:dyDescent="0.3">
      <c r="A220" s="4">
        <f t="shared" si="6"/>
        <v>219</v>
      </c>
      <c r="B220" s="6" t="s">
        <v>163</v>
      </c>
      <c r="C220" s="6" t="s">
        <v>197</v>
      </c>
      <c r="D220" s="5">
        <v>31</v>
      </c>
      <c r="E220" s="5" t="s">
        <v>14</v>
      </c>
      <c r="F220" s="5" t="s">
        <v>22</v>
      </c>
      <c r="G220" s="5">
        <v>5000</v>
      </c>
      <c r="H220" s="5">
        <v>53000</v>
      </c>
      <c r="I220" s="5" t="s">
        <v>23</v>
      </c>
      <c r="J220" s="5">
        <v>8000</v>
      </c>
      <c r="K220" s="5">
        <v>690</v>
      </c>
      <c r="L220" s="5" t="s">
        <v>24</v>
      </c>
      <c r="M220" s="5" t="s">
        <v>80</v>
      </c>
      <c r="N220" s="5" t="s">
        <v>18</v>
      </c>
      <c r="O220" s="4">
        <v>10</v>
      </c>
      <c r="P220" t="b">
        <f t="shared" si="5"/>
        <v>0</v>
      </c>
    </row>
    <row r="221" spans="1:16" x14ac:dyDescent="0.3">
      <c r="A221" s="4">
        <f t="shared" si="6"/>
        <v>220</v>
      </c>
      <c r="B221" s="6" t="s">
        <v>169</v>
      </c>
      <c r="C221" s="6" t="s">
        <v>152</v>
      </c>
      <c r="D221" s="5">
        <v>42</v>
      </c>
      <c r="E221" s="5" t="s">
        <v>21</v>
      </c>
      <c r="F221" s="5" t="s">
        <v>15</v>
      </c>
      <c r="G221" s="5">
        <v>6000</v>
      </c>
      <c r="H221" s="5">
        <v>69000</v>
      </c>
      <c r="I221" s="5" t="s">
        <v>16</v>
      </c>
      <c r="J221" s="5">
        <v>0</v>
      </c>
      <c r="K221" s="5">
        <v>720</v>
      </c>
      <c r="L221" s="5" t="s">
        <v>28</v>
      </c>
      <c r="M221" s="5" t="s">
        <v>80</v>
      </c>
      <c r="N221" s="5" t="s">
        <v>25</v>
      </c>
      <c r="O221" s="4">
        <v>7</v>
      </c>
      <c r="P221" t="b">
        <f t="shared" si="5"/>
        <v>0</v>
      </c>
    </row>
    <row r="222" spans="1:16" x14ac:dyDescent="0.3">
      <c r="A222" s="4">
        <f t="shared" si="6"/>
        <v>221</v>
      </c>
      <c r="B222" s="6" t="s">
        <v>77</v>
      </c>
      <c r="C222" s="6" t="s">
        <v>168</v>
      </c>
      <c r="D222" s="5">
        <v>36</v>
      </c>
      <c r="E222" s="5" t="s">
        <v>14</v>
      </c>
      <c r="F222" s="5" t="s">
        <v>22</v>
      </c>
      <c r="G222" s="5">
        <v>2000</v>
      </c>
      <c r="H222" s="5">
        <v>45000</v>
      </c>
      <c r="I222" s="5" t="s">
        <v>23</v>
      </c>
      <c r="J222" s="5">
        <v>5000</v>
      </c>
      <c r="K222" s="5">
        <v>700</v>
      </c>
      <c r="L222" s="5" t="s">
        <v>31</v>
      </c>
      <c r="M222" s="5" t="s">
        <v>80</v>
      </c>
      <c r="N222" s="5" t="s">
        <v>18</v>
      </c>
      <c r="O222" s="4">
        <v>5</v>
      </c>
      <c r="P222" t="b">
        <f t="shared" si="5"/>
        <v>0</v>
      </c>
    </row>
    <row r="223" spans="1:16" x14ac:dyDescent="0.3">
      <c r="A223" s="4">
        <f t="shared" si="6"/>
        <v>222</v>
      </c>
      <c r="B223" s="6" t="s">
        <v>284</v>
      </c>
      <c r="C223" s="6" t="s">
        <v>63</v>
      </c>
      <c r="D223" s="5">
        <v>48</v>
      </c>
      <c r="E223" s="5" t="s">
        <v>21</v>
      </c>
      <c r="F223" s="5" t="s">
        <v>15</v>
      </c>
      <c r="G223" s="5">
        <v>8000</v>
      </c>
      <c r="H223" s="5">
        <v>74000</v>
      </c>
      <c r="I223" s="5" t="s">
        <v>16</v>
      </c>
      <c r="J223" s="5">
        <v>0</v>
      </c>
      <c r="K223" s="5">
        <v>680</v>
      </c>
      <c r="L223" s="5" t="s">
        <v>17</v>
      </c>
      <c r="M223" s="5" t="s">
        <v>81</v>
      </c>
      <c r="N223" s="5" t="s">
        <v>25</v>
      </c>
      <c r="O223" s="4">
        <v>15</v>
      </c>
      <c r="P223" t="b">
        <f t="shared" si="5"/>
        <v>0</v>
      </c>
    </row>
    <row r="224" spans="1:16" x14ac:dyDescent="0.3">
      <c r="A224" s="4">
        <f t="shared" si="6"/>
        <v>223</v>
      </c>
      <c r="B224" s="6" t="s">
        <v>266</v>
      </c>
      <c r="C224" s="6" t="s">
        <v>45</v>
      </c>
      <c r="D224" s="5">
        <v>33</v>
      </c>
      <c r="E224" s="5" t="s">
        <v>14</v>
      </c>
      <c r="F224" s="5" t="s">
        <v>22</v>
      </c>
      <c r="G224" s="5">
        <v>4000</v>
      </c>
      <c r="H224" s="5">
        <v>60000</v>
      </c>
      <c r="I224" s="5" t="s">
        <v>23</v>
      </c>
      <c r="J224" s="5">
        <v>8000</v>
      </c>
      <c r="K224" s="5">
        <v>720</v>
      </c>
      <c r="L224" s="5" t="s">
        <v>24</v>
      </c>
      <c r="M224" s="5" t="s">
        <v>81</v>
      </c>
      <c r="N224" s="5" t="s">
        <v>18</v>
      </c>
      <c r="O224" s="4">
        <v>4</v>
      </c>
      <c r="P224" t="b">
        <f t="shared" si="5"/>
        <v>0</v>
      </c>
    </row>
    <row r="225" spans="1:16" x14ac:dyDescent="0.3">
      <c r="A225" s="4">
        <f t="shared" si="6"/>
        <v>224</v>
      </c>
      <c r="B225" s="6" t="s">
        <v>285</v>
      </c>
      <c r="C225" s="6" t="s">
        <v>38</v>
      </c>
      <c r="D225" s="5">
        <v>29</v>
      </c>
      <c r="E225" s="5" t="s">
        <v>21</v>
      </c>
      <c r="F225" s="5" t="s">
        <v>15</v>
      </c>
      <c r="G225" s="5">
        <v>3500</v>
      </c>
      <c r="H225" s="5">
        <v>55000</v>
      </c>
      <c r="I225" s="5" t="s">
        <v>16</v>
      </c>
      <c r="J225" s="5">
        <v>0</v>
      </c>
      <c r="K225" s="5">
        <v>690</v>
      </c>
      <c r="L225" s="5" t="s">
        <v>28</v>
      </c>
      <c r="M225" s="5" t="s">
        <v>81</v>
      </c>
      <c r="N225" s="5" t="s">
        <v>25</v>
      </c>
      <c r="O225" s="4">
        <v>15</v>
      </c>
      <c r="P225" t="b">
        <f t="shared" si="5"/>
        <v>0</v>
      </c>
    </row>
    <row r="226" spans="1:16" x14ac:dyDescent="0.3">
      <c r="A226" s="4">
        <f t="shared" si="6"/>
        <v>225</v>
      </c>
      <c r="B226" s="6" t="s">
        <v>286</v>
      </c>
      <c r="C226" s="6" t="s">
        <v>172</v>
      </c>
      <c r="D226" s="5">
        <v>37</v>
      </c>
      <c r="E226" s="5" t="s">
        <v>14</v>
      </c>
      <c r="F226" s="5" t="s">
        <v>15</v>
      </c>
      <c r="G226" s="5">
        <v>10000</v>
      </c>
      <c r="H226" s="5">
        <v>67000</v>
      </c>
      <c r="I226" s="5" t="s">
        <v>23</v>
      </c>
      <c r="J226" s="5">
        <v>12000</v>
      </c>
      <c r="K226" s="5">
        <v>710</v>
      </c>
      <c r="L226" s="5" t="s">
        <v>31</v>
      </c>
      <c r="M226" s="5" t="s">
        <v>81</v>
      </c>
      <c r="N226" s="5" t="s">
        <v>18</v>
      </c>
      <c r="O226" s="4">
        <v>3</v>
      </c>
      <c r="P226" t="b">
        <f t="shared" si="5"/>
        <v>0</v>
      </c>
    </row>
    <row r="227" spans="1:16" x14ac:dyDescent="0.3">
      <c r="A227" s="4">
        <f t="shared" si="6"/>
        <v>226</v>
      </c>
      <c r="B227" s="6" t="s">
        <v>287</v>
      </c>
      <c r="C227" s="6" t="s">
        <v>238</v>
      </c>
      <c r="D227" s="5">
        <v>34</v>
      </c>
      <c r="E227" s="5" t="s">
        <v>21</v>
      </c>
      <c r="F227" s="5" t="s">
        <v>15</v>
      </c>
      <c r="G227" s="5">
        <v>3000</v>
      </c>
      <c r="H227" s="5">
        <v>48000</v>
      </c>
      <c r="I227" s="5" t="s">
        <v>16</v>
      </c>
      <c r="J227" s="5">
        <v>0</v>
      </c>
      <c r="K227" s="5">
        <v>680</v>
      </c>
      <c r="L227" s="5" t="s">
        <v>17</v>
      </c>
      <c r="M227" s="5" t="s">
        <v>82</v>
      </c>
      <c r="N227" s="5" t="s">
        <v>25</v>
      </c>
      <c r="O227" s="4">
        <v>14</v>
      </c>
      <c r="P227" t="b">
        <f t="shared" si="5"/>
        <v>0</v>
      </c>
    </row>
    <row r="228" spans="1:16" x14ac:dyDescent="0.3">
      <c r="A228" s="4">
        <f t="shared" si="6"/>
        <v>227</v>
      </c>
      <c r="B228" s="6" t="s">
        <v>288</v>
      </c>
      <c r="C228" s="6" t="s">
        <v>71</v>
      </c>
      <c r="D228" s="5">
        <v>45</v>
      </c>
      <c r="E228" s="5" t="s">
        <v>14</v>
      </c>
      <c r="F228" s="5" t="s">
        <v>15</v>
      </c>
      <c r="G228" s="5">
        <v>6000</v>
      </c>
      <c r="H228" s="5">
        <v>70000</v>
      </c>
      <c r="I228" s="5" t="s">
        <v>23</v>
      </c>
      <c r="J228" s="5">
        <v>15000</v>
      </c>
      <c r="K228" s="5">
        <v>690</v>
      </c>
      <c r="L228" s="5" t="s">
        <v>24</v>
      </c>
      <c r="M228" s="5" t="s">
        <v>82</v>
      </c>
      <c r="N228" s="5" t="s">
        <v>18</v>
      </c>
      <c r="O228" s="4">
        <v>8</v>
      </c>
      <c r="P228" t="b">
        <f t="shared" si="5"/>
        <v>0</v>
      </c>
    </row>
    <row r="229" spans="1:16" x14ac:dyDescent="0.3">
      <c r="A229" s="4">
        <f t="shared" si="6"/>
        <v>228</v>
      </c>
      <c r="B229" s="6" t="s">
        <v>289</v>
      </c>
      <c r="C229" s="6" t="s">
        <v>39</v>
      </c>
      <c r="D229" s="5">
        <v>28</v>
      </c>
      <c r="E229" s="5" t="s">
        <v>21</v>
      </c>
      <c r="F229" s="5" t="s">
        <v>15</v>
      </c>
      <c r="G229" s="5">
        <v>5500</v>
      </c>
      <c r="H229" s="5">
        <v>62000</v>
      </c>
      <c r="I229" s="5" t="s">
        <v>16</v>
      </c>
      <c r="J229" s="5">
        <v>0</v>
      </c>
      <c r="K229" s="5">
        <v>700</v>
      </c>
      <c r="L229" s="5" t="s">
        <v>28</v>
      </c>
      <c r="M229" s="5" t="s">
        <v>82</v>
      </c>
      <c r="N229" s="5" t="s">
        <v>25</v>
      </c>
      <c r="O229" s="4">
        <v>15</v>
      </c>
      <c r="P229" t="b">
        <f t="shared" si="5"/>
        <v>0</v>
      </c>
    </row>
    <row r="230" spans="1:16" x14ac:dyDescent="0.3">
      <c r="A230" s="4">
        <f t="shared" si="6"/>
        <v>229</v>
      </c>
      <c r="B230" s="6" t="s">
        <v>201</v>
      </c>
      <c r="C230" s="6" t="s">
        <v>214</v>
      </c>
      <c r="D230" s="5">
        <v>42</v>
      </c>
      <c r="E230" s="5" t="s">
        <v>14</v>
      </c>
      <c r="F230" s="5" t="s">
        <v>22</v>
      </c>
      <c r="G230" s="5">
        <v>8000</v>
      </c>
      <c r="H230" s="5">
        <v>73000</v>
      </c>
      <c r="I230" s="5" t="s">
        <v>23</v>
      </c>
      <c r="J230" s="5">
        <v>10000</v>
      </c>
      <c r="K230" s="5">
        <v>720</v>
      </c>
      <c r="L230" s="5" t="s">
        <v>31</v>
      </c>
      <c r="M230" s="5" t="s">
        <v>82</v>
      </c>
      <c r="N230" s="5" t="s">
        <v>18</v>
      </c>
      <c r="O230" s="4">
        <v>9</v>
      </c>
      <c r="P230" t="b">
        <f t="shared" si="5"/>
        <v>0</v>
      </c>
    </row>
    <row r="231" spans="1:16" x14ac:dyDescent="0.3">
      <c r="A231" s="4">
        <f t="shared" si="6"/>
        <v>230</v>
      </c>
      <c r="B231" s="6" t="s">
        <v>290</v>
      </c>
      <c r="C231" s="6" t="s">
        <v>180</v>
      </c>
      <c r="D231" s="5">
        <v>31</v>
      </c>
      <c r="E231" s="5" t="s">
        <v>21</v>
      </c>
      <c r="F231" s="5" t="s">
        <v>15</v>
      </c>
      <c r="G231" s="5">
        <v>1500</v>
      </c>
      <c r="H231" s="5">
        <v>51000</v>
      </c>
      <c r="I231" s="5" t="s">
        <v>16</v>
      </c>
      <c r="J231" s="5">
        <v>0</v>
      </c>
      <c r="K231" s="5">
        <v>680</v>
      </c>
      <c r="L231" s="5" t="s">
        <v>17</v>
      </c>
      <c r="M231" s="5" t="s">
        <v>80</v>
      </c>
      <c r="N231" s="5" t="s">
        <v>25</v>
      </c>
      <c r="O231" s="4">
        <v>4</v>
      </c>
      <c r="P231" t="b">
        <f t="shared" si="5"/>
        <v>0</v>
      </c>
    </row>
    <row r="232" spans="1:16" x14ac:dyDescent="0.3">
      <c r="A232" s="4">
        <f t="shared" si="6"/>
        <v>231</v>
      </c>
      <c r="B232" s="6" t="s">
        <v>142</v>
      </c>
      <c r="C232" s="6" t="s">
        <v>164</v>
      </c>
      <c r="D232" s="5">
        <v>29</v>
      </c>
      <c r="E232" s="5" t="s">
        <v>14</v>
      </c>
      <c r="F232" s="5" t="s">
        <v>22</v>
      </c>
      <c r="G232" s="5">
        <v>5000</v>
      </c>
      <c r="H232" s="5">
        <v>53000</v>
      </c>
      <c r="I232" s="5" t="s">
        <v>23</v>
      </c>
      <c r="J232" s="5">
        <v>7000</v>
      </c>
      <c r="K232" s="5">
        <v>690</v>
      </c>
      <c r="L232" s="5" t="s">
        <v>24</v>
      </c>
      <c r="M232" s="5" t="s">
        <v>80</v>
      </c>
      <c r="N232" s="5" t="s">
        <v>18</v>
      </c>
      <c r="O232" s="4">
        <v>13</v>
      </c>
      <c r="P232" t="b">
        <f t="shared" si="5"/>
        <v>0</v>
      </c>
    </row>
    <row r="233" spans="1:16" x14ac:dyDescent="0.3">
      <c r="A233" s="4">
        <f t="shared" si="6"/>
        <v>232</v>
      </c>
      <c r="B233" s="6" t="s">
        <v>291</v>
      </c>
      <c r="C233" s="6" t="s">
        <v>120</v>
      </c>
      <c r="D233" s="5">
        <v>36</v>
      </c>
      <c r="E233" s="5" t="s">
        <v>21</v>
      </c>
      <c r="F233" s="5" t="s">
        <v>15</v>
      </c>
      <c r="G233" s="5">
        <v>6000</v>
      </c>
      <c r="H233" s="5">
        <v>67000</v>
      </c>
      <c r="I233" s="5" t="s">
        <v>16</v>
      </c>
      <c r="J233" s="5">
        <v>0</v>
      </c>
      <c r="K233" s="5">
        <v>710</v>
      </c>
      <c r="L233" s="5" t="s">
        <v>28</v>
      </c>
      <c r="M233" s="5" t="s">
        <v>80</v>
      </c>
      <c r="N233" s="5" t="s">
        <v>25</v>
      </c>
      <c r="O233" s="4">
        <v>5</v>
      </c>
      <c r="P233" t="b">
        <f t="shared" si="5"/>
        <v>0</v>
      </c>
    </row>
    <row r="234" spans="1:16" x14ac:dyDescent="0.3">
      <c r="A234" s="4">
        <f t="shared" si="6"/>
        <v>233</v>
      </c>
      <c r="B234" s="6" t="s">
        <v>263</v>
      </c>
      <c r="C234" s="6" t="s">
        <v>174</v>
      </c>
      <c r="D234" s="5">
        <v>43</v>
      </c>
      <c r="E234" s="5" t="s">
        <v>14</v>
      </c>
      <c r="F234" s="5" t="s">
        <v>15</v>
      </c>
      <c r="G234" s="5">
        <v>4000</v>
      </c>
      <c r="H234" s="5">
        <v>46000</v>
      </c>
      <c r="I234" s="5" t="s">
        <v>23</v>
      </c>
      <c r="J234" s="5">
        <v>6000</v>
      </c>
      <c r="K234" s="5">
        <v>720</v>
      </c>
      <c r="L234" s="5" t="s">
        <v>31</v>
      </c>
      <c r="M234" s="5" t="s">
        <v>81</v>
      </c>
      <c r="N234" s="5" t="s">
        <v>18</v>
      </c>
      <c r="O234" s="4">
        <v>11</v>
      </c>
      <c r="P234" t="b">
        <f t="shared" si="5"/>
        <v>0</v>
      </c>
    </row>
    <row r="235" spans="1:16" x14ac:dyDescent="0.3">
      <c r="A235" s="4">
        <f t="shared" si="6"/>
        <v>234</v>
      </c>
      <c r="B235" s="6" t="s">
        <v>143</v>
      </c>
      <c r="C235" s="6" t="s">
        <v>221</v>
      </c>
      <c r="D235" s="5">
        <v>27</v>
      </c>
      <c r="E235" s="5" t="s">
        <v>21</v>
      </c>
      <c r="F235" s="5" t="s">
        <v>15</v>
      </c>
      <c r="G235" s="5">
        <v>2500</v>
      </c>
      <c r="H235" s="5">
        <v>47000</v>
      </c>
      <c r="I235" s="5" t="s">
        <v>16</v>
      </c>
      <c r="J235" s="5">
        <v>0</v>
      </c>
      <c r="K235" s="5">
        <v>670</v>
      </c>
      <c r="L235" s="5" t="s">
        <v>17</v>
      </c>
      <c r="M235" s="5" t="s">
        <v>81</v>
      </c>
      <c r="N235" s="5" t="s">
        <v>25</v>
      </c>
      <c r="O235" s="4">
        <v>4</v>
      </c>
      <c r="P235" t="b">
        <f t="shared" si="5"/>
        <v>0</v>
      </c>
    </row>
    <row r="236" spans="1:16" x14ac:dyDescent="0.3">
      <c r="A236" s="4">
        <f t="shared" si="6"/>
        <v>235</v>
      </c>
      <c r="B236" s="6" t="s">
        <v>292</v>
      </c>
      <c r="C236" s="6" t="s">
        <v>156</v>
      </c>
      <c r="D236" s="5">
        <v>39</v>
      </c>
      <c r="E236" s="5" t="s">
        <v>14</v>
      </c>
      <c r="F236" s="5" t="s">
        <v>22</v>
      </c>
      <c r="G236" s="5">
        <v>9000</v>
      </c>
      <c r="H236" s="5">
        <v>70000</v>
      </c>
      <c r="I236" s="5" t="s">
        <v>23</v>
      </c>
      <c r="J236" s="5">
        <v>12000</v>
      </c>
      <c r="K236" s="5">
        <v>700</v>
      </c>
      <c r="L236" s="5" t="s">
        <v>24</v>
      </c>
      <c r="M236" s="5" t="s">
        <v>81</v>
      </c>
      <c r="N236" s="5" t="s">
        <v>18</v>
      </c>
      <c r="O236" s="4">
        <v>14</v>
      </c>
      <c r="P236" t="b">
        <f t="shared" si="5"/>
        <v>0</v>
      </c>
    </row>
    <row r="237" spans="1:16" x14ac:dyDescent="0.3">
      <c r="A237" s="4">
        <f t="shared" si="6"/>
        <v>236</v>
      </c>
      <c r="B237" s="6" t="s">
        <v>282</v>
      </c>
      <c r="C237" s="6" t="s">
        <v>154</v>
      </c>
      <c r="D237" s="5">
        <v>31</v>
      </c>
      <c r="E237" s="5" t="s">
        <v>21</v>
      </c>
      <c r="F237" s="5" t="s">
        <v>15</v>
      </c>
      <c r="G237" s="5">
        <v>5000</v>
      </c>
      <c r="H237" s="5">
        <v>56000</v>
      </c>
      <c r="I237" s="5" t="s">
        <v>16</v>
      </c>
      <c r="J237" s="5">
        <v>0</v>
      </c>
      <c r="K237" s="5">
        <v>680</v>
      </c>
      <c r="L237" s="5" t="s">
        <v>28</v>
      </c>
      <c r="M237" s="5" t="s">
        <v>82</v>
      </c>
      <c r="N237" s="5" t="s">
        <v>25</v>
      </c>
      <c r="O237" s="4">
        <v>7</v>
      </c>
      <c r="P237" t="b">
        <f t="shared" si="5"/>
        <v>0</v>
      </c>
    </row>
    <row r="238" spans="1:16" x14ac:dyDescent="0.3">
      <c r="A238" s="4">
        <f t="shared" si="6"/>
        <v>237</v>
      </c>
      <c r="B238" s="6" t="s">
        <v>293</v>
      </c>
      <c r="C238" s="6" t="s">
        <v>184</v>
      </c>
      <c r="D238" s="5">
        <v>28</v>
      </c>
      <c r="E238" s="5" t="s">
        <v>14</v>
      </c>
      <c r="F238" s="5" t="s">
        <v>22</v>
      </c>
      <c r="G238" s="5">
        <v>2000</v>
      </c>
      <c r="H238" s="5">
        <v>47000</v>
      </c>
      <c r="I238" s="5" t="s">
        <v>23</v>
      </c>
      <c r="J238" s="5">
        <v>5000</v>
      </c>
      <c r="K238" s="5">
        <v>690</v>
      </c>
      <c r="L238" s="5" t="s">
        <v>31</v>
      </c>
      <c r="M238" s="5" t="s">
        <v>82</v>
      </c>
      <c r="N238" s="5" t="s">
        <v>18</v>
      </c>
      <c r="O238" s="4">
        <v>6</v>
      </c>
      <c r="P238" t="b">
        <f t="shared" si="5"/>
        <v>0</v>
      </c>
    </row>
    <row r="239" spans="1:16" x14ac:dyDescent="0.3">
      <c r="A239" s="4">
        <f t="shared" si="6"/>
        <v>238</v>
      </c>
      <c r="B239" s="6" t="s">
        <v>149</v>
      </c>
      <c r="C239" s="6" t="s">
        <v>162</v>
      </c>
      <c r="D239" s="5">
        <v>40</v>
      </c>
      <c r="E239" s="5" t="s">
        <v>21</v>
      </c>
      <c r="F239" s="5" t="s">
        <v>15</v>
      </c>
      <c r="G239" s="5">
        <v>7000</v>
      </c>
      <c r="H239" s="5">
        <v>68000</v>
      </c>
      <c r="I239" s="5" t="s">
        <v>16</v>
      </c>
      <c r="J239" s="5">
        <v>0</v>
      </c>
      <c r="K239" s="5">
        <v>710</v>
      </c>
      <c r="L239" s="5" t="s">
        <v>17</v>
      </c>
      <c r="M239" s="5" t="s">
        <v>82</v>
      </c>
      <c r="N239" s="5" t="s">
        <v>25</v>
      </c>
      <c r="O239" s="4">
        <v>4</v>
      </c>
      <c r="P239" t="b">
        <f t="shared" si="5"/>
        <v>0</v>
      </c>
    </row>
    <row r="240" spans="1:16" x14ac:dyDescent="0.3">
      <c r="A240" s="4">
        <f t="shared" si="6"/>
        <v>239</v>
      </c>
      <c r="B240" s="6" t="s">
        <v>294</v>
      </c>
      <c r="C240" s="6" t="s">
        <v>180</v>
      </c>
      <c r="D240" s="5">
        <v>36</v>
      </c>
      <c r="E240" s="5" t="s">
        <v>14</v>
      </c>
      <c r="F240" s="5" t="s">
        <v>22</v>
      </c>
      <c r="G240" s="5">
        <v>3000</v>
      </c>
      <c r="H240" s="5">
        <v>49000</v>
      </c>
      <c r="I240" s="5" t="s">
        <v>23</v>
      </c>
      <c r="J240" s="5">
        <v>6000</v>
      </c>
      <c r="K240" s="5">
        <v>700</v>
      </c>
      <c r="L240" s="5" t="s">
        <v>24</v>
      </c>
      <c r="M240" s="5" t="s">
        <v>80</v>
      </c>
      <c r="N240" s="5" t="s">
        <v>18</v>
      </c>
      <c r="O240" s="4">
        <v>7</v>
      </c>
      <c r="P240" t="b">
        <f t="shared" si="5"/>
        <v>0</v>
      </c>
    </row>
    <row r="241" spans="1:16" x14ac:dyDescent="0.3">
      <c r="A241" s="4">
        <f t="shared" si="6"/>
        <v>240</v>
      </c>
      <c r="B241" s="6" t="s">
        <v>70</v>
      </c>
      <c r="C241" s="6" t="s">
        <v>228</v>
      </c>
      <c r="D241" s="5">
        <v>29</v>
      </c>
      <c r="E241" s="5" t="s">
        <v>21</v>
      </c>
      <c r="F241" s="5" t="s">
        <v>15</v>
      </c>
      <c r="G241" s="5">
        <v>2000</v>
      </c>
      <c r="H241" s="5">
        <v>45000</v>
      </c>
      <c r="I241" s="5" t="s">
        <v>16</v>
      </c>
      <c r="J241" s="5">
        <v>0</v>
      </c>
      <c r="K241" s="5">
        <v>670</v>
      </c>
      <c r="L241" s="5" t="s">
        <v>28</v>
      </c>
      <c r="M241" s="5" t="s">
        <v>80</v>
      </c>
      <c r="N241" s="5" t="s">
        <v>25</v>
      </c>
      <c r="O241" s="4">
        <v>13</v>
      </c>
      <c r="P241" t="b">
        <f t="shared" si="5"/>
        <v>0</v>
      </c>
    </row>
    <row r="242" spans="1:16" x14ac:dyDescent="0.3">
      <c r="A242" s="4">
        <f t="shared" si="6"/>
        <v>241</v>
      </c>
      <c r="B242" s="6" t="s">
        <v>295</v>
      </c>
      <c r="C242" s="6" t="s">
        <v>209</v>
      </c>
      <c r="D242" s="5">
        <v>38</v>
      </c>
      <c r="E242" s="5" t="s">
        <v>14</v>
      </c>
      <c r="F242" s="5" t="s">
        <v>22</v>
      </c>
      <c r="G242" s="5">
        <v>6000</v>
      </c>
      <c r="H242" s="5">
        <v>71000</v>
      </c>
      <c r="I242" s="5" t="s">
        <v>23</v>
      </c>
      <c r="J242" s="5">
        <v>12000</v>
      </c>
      <c r="K242" s="5">
        <v>720</v>
      </c>
      <c r="L242" s="5" t="s">
        <v>31</v>
      </c>
      <c r="M242" s="5" t="s">
        <v>80</v>
      </c>
      <c r="N242" s="5" t="s">
        <v>18</v>
      </c>
      <c r="O242" s="4">
        <v>4</v>
      </c>
      <c r="P242" t="b">
        <f t="shared" si="5"/>
        <v>0</v>
      </c>
    </row>
    <row r="243" spans="1:16" x14ac:dyDescent="0.3">
      <c r="A243" s="4">
        <f t="shared" si="6"/>
        <v>242</v>
      </c>
      <c r="B243" s="6" t="s">
        <v>169</v>
      </c>
      <c r="C243" s="6" t="s">
        <v>63</v>
      </c>
      <c r="D243" s="5">
        <v>34</v>
      </c>
      <c r="E243" s="5" t="s">
        <v>14</v>
      </c>
      <c r="F243" s="5" t="s">
        <v>15</v>
      </c>
      <c r="G243" s="5">
        <v>2500</v>
      </c>
      <c r="H243" s="5">
        <v>55000</v>
      </c>
      <c r="I243" s="5" t="s">
        <v>16</v>
      </c>
      <c r="J243" s="5">
        <v>0</v>
      </c>
      <c r="K243" s="5">
        <v>720</v>
      </c>
      <c r="L243" s="5" t="s">
        <v>17</v>
      </c>
      <c r="M243" s="5" t="s">
        <v>80</v>
      </c>
      <c r="N243" s="5" t="s">
        <v>18</v>
      </c>
      <c r="O243" s="4">
        <v>15</v>
      </c>
      <c r="P243" t="b">
        <f t="shared" si="5"/>
        <v>0</v>
      </c>
    </row>
    <row r="244" spans="1:16" x14ac:dyDescent="0.3">
      <c r="A244" s="4">
        <f t="shared" si="6"/>
        <v>243</v>
      </c>
      <c r="B244" s="6" t="s">
        <v>126</v>
      </c>
      <c r="C244" s="6" t="s">
        <v>166</v>
      </c>
      <c r="D244" s="5">
        <v>29</v>
      </c>
      <c r="E244" s="5" t="s">
        <v>21</v>
      </c>
      <c r="F244" s="5" t="s">
        <v>22</v>
      </c>
      <c r="G244" s="5">
        <v>8000</v>
      </c>
      <c r="H244" s="5">
        <v>62000</v>
      </c>
      <c r="I244" s="5" t="s">
        <v>23</v>
      </c>
      <c r="J244" s="5">
        <v>15000</v>
      </c>
      <c r="K244" s="5">
        <v>680</v>
      </c>
      <c r="L244" s="5" t="s">
        <v>24</v>
      </c>
      <c r="M244" s="5" t="s">
        <v>81</v>
      </c>
      <c r="N244" s="5" t="s">
        <v>25</v>
      </c>
      <c r="O244" s="4">
        <v>4</v>
      </c>
      <c r="P244" t="b">
        <f t="shared" si="5"/>
        <v>0</v>
      </c>
    </row>
    <row r="245" spans="1:16" x14ac:dyDescent="0.3">
      <c r="A245" s="4">
        <f t="shared" si="6"/>
        <v>244</v>
      </c>
      <c r="B245" s="6" t="s">
        <v>216</v>
      </c>
      <c r="C245" s="6" t="s">
        <v>263</v>
      </c>
      <c r="D245" s="5">
        <v>45</v>
      </c>
      <c r="E245" s="5" t="s">
        <v>21</v>
      </c>
      <c r="F245" s="5" t="s">
        <v>15</v>
      </c>
      <c r="G245" s="5">
        <v>12000</v>
      </c>
      <c r="H245" s="5">
        <v>75000</v>
      </c>
      <c r="I245" s="5" t="s">
        <v>16</v>
      </c>
      <c r="J245" s="5">
        <v>0</v>
      </c>
      <c r="K245" s="5">
        <v>750</v>
      </c>
      <c r="L245" s="5" t="s">
        <v>28</v>
      </c>
      <c r="M245" s="5" t="s">
        <v>82</v>
      </c>
      <c r="N245" s="5" t="s">
        <v>18</v>
      </c>
      <c r="O245" s="4">
        <v>15</v>
      </c>
      <c r="P245" t="b">
        <f t="shared" si="5"/>
        <v>0</v>
      </c>
    </row>
    <row r="246" spans="1:16" x14ac:dyDescent="0.3">
      <c r="A246" s="4">
        <f t="shared" si="6"/>
        <v>245</v>
      </c>
      <c r="B246" s="6" t="s">
        <v>183</v>
      </c>
      <c r="C246" s="6" t="s">
        <v>191</v>
      </c>
      <c r="D246" s="5">
        <v>52</v>
      </c>
      <c r="E246" s="5" t="s">
        <v>14</v>
      </c>
      <c r="F246" s="5" t="s">
        <v>22</v>
      </c>
      <c r="G246" s="5">
        <v>3000</v>
      </c>
      <c r="H246" s="5">
        <v>48000</v>
      </c>
      <c r="I246" s="5" t="s">
        <v>23</v>
      </c>
      <c r="J246" s="5">
        <v>5000</v>
      </c>
      <c r="K246" s="5">
        <v>690</v>
      </c>
      <c r="L246" s="5" t="s">
        <v>31</v>
      </c>
      <c r="M246" s="5" t="s">
        <v>80</v>
      </c>
      <c r="N246" s="5" t="s">
        <v>18</v>
      </c>
      <c r="O246" s="4">
        <v>14</v>
      </c>
      <c r="P246" t="b">
        <f t="shared" si="5"/>
        <v>0</v>
      </c>
    </row>
    <row r="247" spans="1:16" x14ac:dyDescent="0.3">
      <c r="A247" s="4">
        <f t="shared" si="6"/>
        <v>246</v>
      </c>
      <c r="B247" s="6" t="s">
        <v>227</v>
      </c>
      <c r="C247" s="6" t="s">
        <v>51</v>
      </c>
      <c r="D247" s="5">
        <v>37</v>
      </c>
      <c r="E247" s="5" t="s">
        <v>21</v>
      </c>
      <c r="F247" s="5" t="s">
        <v>15</v>
      </c>
      <c r="G247" s="5">
        <v>5000</v>
      </c>
      <c r="H247" s="5">
        <v>58000</v>
      </c>
      <c r="I247" s="5" t="s">
        <v>16</v>
      </c>
      <c r="J247" s="5">
        <v>0</v>
      </c>
      <c r="K247" s="5">
        <v>710</v>
      </c>
      <c r="L247" s="5" t="s">
        <v>17</v>
      </c>
      <c r="M247" s="5" t="s">
        <v>80</v>
      </c>
      <c r="N247" s="5" t="s">
        <v>25</v>
      </c>
      <c r="O247" s="4">
        <v>10</v>
      </c>
      <c r="P247" t="b">
        <f t="shared" si="5"/>
        <v>0</v>
      </c>
    </row>
    <row r="248" spans="1:16" x14ac:dyDescent="0.3">
      <c r="A248" s="4">
        <f t="shared" si="6"/>
        <v>247</v>
      </c>
      <c r="B248" s="6" t="s">
        <v>108</v>
      </c>
      <c r="C248" s="6" t="s">
        <v>217</v>
      </c>
      <c r="D248" s="5">
        <v>30</v>
      </c>
      <c r="E248" s="5" t="s">
        <v>14</v>
      </c>
      <c r="F248" s="5" t="s">
        <v>22</v>
      </c>
      <c r="G248" s="5">
        <v>6000</v>
      </c>
      <c r="H248" s="5">
        <v>70000</v>
      </c>
      <c r="I248" s="5" t="s">
        <v>23</v>
      </c>
      <c r="J248" s="5">
        <v>20000</v>
      </c>
      <c r="K248" s="5">
        <v>700</v>
      </c>
      <c r="L248" s="5" t="s">
        <v>24</v>
      </c>
      <c r="M248" s="5" t="s">
        <v>80</v>
      </c>
      <c r="N248" s="5" t="s">
        <v>18</v>
      </c>
      <c r="O248" s="4">
        <v>14</v>
      </c>
      <c r="P248" t="b">
        <f t="shared" si="5"/>
        <v>0</v>
      </c>
    </row>
    <row r="249" spans="1:16" x14ac:dyDescent="0.3">
      <c r="A249" s="4">
        <f t="shared" si="6"/>
        <v>248</v>
      </c>
      <c r="B249" s="6" t="s">
        <v>139</v>
      </c>
      <c r="C249" s="6" t="s">
        <v>191</v>
      </c>
      <c r="D249" s="5">
        <v>40</v>
      </c>
      <c r="E249" s="5" t="s">
        <v>21</v>
      </c>
      <c r="F249" s="5" t="s">
        <v>15</v>
      </c>
      <c r="G249" s="5">
        <v>15000</v>
      </c>
      <c r="H249" s="5">
        <v>82000</v>
      </c>
      <c r="I249" s="5" t="s">
        <v>16</v>
      </c>
      <c r="J249" s="5">
        <v>0</v>
      </c>
      <c r="K249" s="5">
        <v>730</v>
      </c>
      <c r="L249" s="5" t="s">
        <v>28</v>
      </c>
      <c r="M249" s="5" t="s">
        <v>80</v>
      </c>
      <c r="N249" s="5" t="s">
        <v>25</v>
      </c>
      <c r="O249" s="4">
        <v>15</v>
      </c>
      <c r="P249" t="b">
        <f t="shared" si="5"/>
        <v>0</v>
      </c>
    </row>
    <row r="250" spans="1:16" x14ac:dyDescent="0.3">
      <c r="A250" s="4">
        <f t="shared" si="6"/>
        <v>249</v>
      </c>
      <c r="B250" s="6" t="s">
        <v>32</v>
      </c>
      <c r="C250" s="6" t="s">
        <v>67</v>
      </c>
      <c r="D250" s="5">
        <v>25</v>
      </c>
      <c r="E250" s="5" t="s">
        <v>14</v>
      </c>
      <c r="F250" s="5" t="s">
        <v>22</v>
      </c>
      <c r="G250" s="5">
        <v>2000</v>
      </c>
      <c r="H250" s="5">
        <v>43000</v>
      </c>
      <c r="I250" s="5" t="s">
        <v>16</v>
      </c>
      <c r="J250" s="5">
        <v>0</v>
      </c>
      <c r="K250" s="5">
        <v>670</v>
      </c>
      <c r="L250" s="5" t="s">
        <v>31</v>
      </c>
      <c r="M250" s="5" t="s">
        <v>81</v>
      </c>
      <c r="N250" s="5" t="s">
        <v>18</v>
      </c>
      <c r="O250" s="4">
        <v>13</v>
      </c>
      <c r="P250" t="b">
        <f t="shared" si="5"/>
        <v>0</v>
      </c>
    </row>
    <row r="251" spans="1:16" x14ac:dyDescent="0.3">
      <c r="A251" s="4">
        <f t="shared" si="6"/>
        <v>250</v>
      </c>
      <c r="B251" s="6" t="s">
        <v>128</v>
      </c>
      <c r="C251" s="6" t="s">
        <v>150</v>
      </c>
      <c r="D251" s="5">
        <v>31</v>
      </c>
      <c r="E251" s="5" t="s">
        <v>21</v>
      </c>
      <c r="F251" s="5" t="s">
        <v>15</v>
      </c>
      <c r="G251" s="5">
        <v>7000</v>
      </c>
      <c r="H251" s="5">
        <v>55000</v>
      </c>
      <c r="I251" s="5" t="s">
        <v>23</v>
      </c>
      <c r="J251" s="5">
        <v>10000</v>
      </c>
      <c r="K251" s="5">
        <v>720</v>
      </c>
      <c r="L251" s="5" t="s">
        <v>17</v>
      </c>
      <c r="M251" s="5" t="s">
        <v>81</v>
      </c>
      <c r="N251" s="5" t="s">
        <v>18</v>
      </c>
      <c r="O251" s="4">
        <v>7</v>
      </c>
      <c r="P251" t="b">
        <f t="shared" si="5"/>
        <v>0</v>
      </c>
    </row>
    <row r="252" spans="1:16" x14ac:dyDescent="0.3">
      <c r="A252" s="4">
        <f t="shared" si="6"/>
        <v>251</v>
      </c>
      <c r="B252" s="6" t="s">
        <v>296</v>
      </c>
      <c r="C252" s="6" t="s">
        <v>180</v>
      </c>
      <c r="D252" s="5">
        <v>44</v>
      </c>
      <c r="E252" s="5" t="s">
        <v>14</v>
      </c>
      <c r="F252" s="5" t="s">
        <v>22</v>
      </c>
      <c r="G252" s="5">
        <v>11000</v>
      </c>
      <c r="H252" s="5">
        <v>65000</v>
      </c>
      <c r="I252" s="5" t="s">
        <v>16</v>
      </c>
      <c r="J252" s="5">
        <v>0</v>
      </c>
      <c r="K252" s="5">
        <v>740</v>
      </c>
      <c r="L252" s="5" t="s">
        <v>24</v>
      </c>
      <c r="M252" s="5" t="s">
        <v>82</v>
      </c>
      <c r="N252" s="5" t="s">
        <v>25</v>
      </c>
      <c r="O252" s="4">
        <v>5</v>
      </c>
      <c r="P252" t="b">
        <f t="shared" si="5"/>
        <v>0</v>
      </c>
    </row>
    <row r="253" spans="1:16" x14ac:dyDescent="0.3">
      <c r="A253" s="4">
        <f t="shared" si="6"/>
        <v>252</v>
      </c>
      <c r="B253" s="6" t="s">
        <v>297</v>
      </c>
      <c r="C253" s="6" t="s">
        <v>228</v>
      </c>
      <c r="D253" s="5">
        <v>28</v>
      </c>
      <c r="E253" s="5" t="s">
        <v>21</v>
      </c>
      <c r="F253" s="5" t="s">
        <v>15</v>
      </c>
      <c r="G253" s="5">
        <v>4500</v>
      </c>
      <c r="H253" s="5">
        <v>47000</v>
      </c>
      <c r="I253" s="5" t="s">
        <v>16</v>
      </c>
      <c r="J253" s="5">
        <v>0</v>
      </c>
      <c r="K253" s="5">
        <v>690</v>
      </c>
      <c r="L253" s="5" t="s">
        <v>28</v>
      </c>
      <c r="M253" s="5" t="s">
        <v>80</v>
      </c>
      <c r="N253" s="5" t="s">
        <v>18</v>
      </c>
      <c r="O253" s="4">
        <v>3</v>
      </c>
      <c r="P253" t="b">
        <f t="shared" si="5"/>
        <v>0</v>
      </c>
    </row>
    <row r="254" spans="1:16" x14ac:dyDescent="0.3">
      <c r="A254" s="4">
        <f t="shared" si="6"/>
        <v>253</v>
      </c>
      <c r="B254" s="6" t="s">
        <v>201</v>
      </c>
      <c r="C254" s="6" t="s">
        <v>228</v>
      </c>
      <c r="D254" s="5">
        <v>39</v>
      </c>
      <c r="E254" s="5" t="s">
        <v>14</v>
      </c>
      <c r="F254" s="5" t="s">
        <v>22</v>
      </c>
      <c r="G254" s="5">
        <v>10000</v>
      </c>
      <c r="H254" s="5">
        <v>72000</v>
      </c>
      <c r="I254" s="5" t="s">
        <v>23</v>
      </c>
      <c r="J254" s="5">
        <v>12000</v>
      </c>
      <c r="K254" s="5">
        <v>700</v>
      </c>
      <c r="L254" s="5" t="s">
        <v>31</v>
      </c>
      <c r="M254" s="5" t="s">
        <v>82</v>
      </c>
      <c r="N254" s="5" t="s">
        <v>18</v>
      </c>
      <c r="O254" s="4">
        <v>8</v>
      </c>
      <c r="P254" t="b">
        <f t="shared" si="5"/>
        <v>0</v>
      </c>
    </row>
    <row r="255" spans="1:16" x14ac:dyDescent="0.3">
      <c r="A255" s="4">
        <f t="shared" si="6"/>
        <v>254</v>
      </c>
      <c r="B255" s="6" t="s">
        <v>147</v>
      </c>
      <c r="C255" s="6" t="s">
        <v>223</v>
      </c>
      <c r="D255" s="5">
        <v>26</v>
      </c>
      <c r="E255" s="5" t="s">
        <v>21</v>
      </c>
      <c r="F255" s="5" t="s">
        <v>15</v>
      </c>
      <c r="G255" s="5">
        <v>3500</v>
      </c>
      <c r="H255" s="5">
        <v>53000</v>
      </c>
      <c r="I255" s="5" t="s">
        <v>16</v>
      </c>
      <c r="J255" s="5">
        <v>0</v>
      </c>
      <c r="K255" s="5">
        <v>680</v>
      </c>
      <c r="L255" s="5" t="s">
        <v>17</v>
      </c>
      <c r="M255" s="5" t="s">
        <v>81</v>
      </c>
      <c r="N255" s="5" t="s">
        <v>25</v>
      </c>
      <c r="O255" s="4">
        <v>4</v>
      </c>
      <c r="P255" t="b">
        <f t="shared" si="5"/>
        <v>0</v>
      </c>
    </row>
    <row r="256" spans="1:16" x14ac:dyDescent="0.3">
      <c r="A256" s="4">
        <f t="shared" si="6"/>
        <v>255</v>
      </c>
      <c r="B256" s="6" t="s">
        <v>298</v>
      </c>
      <c r="C256" s="6" t="s">
        <v>152</v>
      </c>
      <c r="D256" s="5">
        <v>33</v>
      </c>
      <c r="E256" s="5" t="s">
        <v>14</v>
      </c>
      <c r="F256" s="5" t="s">
        <v>22</v>
      </c>
      <c r="G256" s="5">
        <v>8000</v>
      </c>
      <c r="H256" s="5">
        <v>60000</v>
      </c>
      <c r="I256" s="5" t="s">
        <v>23</v>
      </c>
      <c r="J256" s="5">
        <v>8000</v>
      </c>
      <c r="K256" s="5">
        <v>710</v>
      </c>
      <c r="L256" s="5" t="s">
        <v>24</v>
      </c>
      <c r="M256" s="5" t="s">
        <v>80</v>
      </c>
      <c r="N256" s="5" t="s">
        <v>18</v>
      </c>
      <c r="O256" s="4">
        <v>3</v>
      </c>
      <c r="P256" t="b">
        <f t="shared" si="5"/>
        <v>0</v>
      </c>
    </row>
    <row r="257" spans="1:16" x14ac:dyDescent="0.3">
      <c r="A257" s="4">
        <f t="shared" si="6"/>
        <v>256</v>
      </c>
      <c r="B257" s="6" t="s">
        <v>131</v>
      </c>
      <c r="C257" s="6" t="s">
        <v>27</v>
      </c>
      <c r="D257" s="5">
        <v>46</v>
      </c>
      <c r="E257" s="5" t="s">
        <v>21</v>
      </c>
      <c r="F257" s="5" t="s">
        <v>15</v>
      </c>
      <c r="G257" s="5">
        <v>13000</v>
      </c>
      <c r="H257" s="5">
        <v>85000</v>
      </c>
      <c r="I257" s="5" t="s">
        <v>16</v>
      </c>
      <c r="J257" s="5">
        <v>0</v>
      </c>
      <c r="K257" s="5">
        <v>740</v>
      </c>
      <c r="L257" s="5" t="s">
        <v>28</v>
      </c>
      <c r="M257" s="5" t="s">
        <v>82</v>
      </c>
      <c r="N257" s="5" t="s">
        <v>25</v>
      </c>
      <c r="O257" s="4">
        <v>7</v>
      </c>
      <c r="P257" t="b">
        <f t="shared" si="5"/>
        <v>0</v>
      </c>
    </row>
    <row r="258" spans="1:16" x14ac:dyDescent="0.3">
      <c r="A258" s="4">
        <f t="shared" si="6"/>
        <v>257</v>
      </c>
      <c r="B258" s="6" t="s">
        <v>102</v>
      </c>
      <c r="C258" s="6" t="s">
        <v>224</v>
      </c>
      <c r="D258" s="5">
        <v>52</v>
      </c>
      <c r="E258" s="5" t="s">
        <v>14</v>
      </c>
      <c r="F258" s="5" t="s">
        <v>22</v>
      </c>
      <c r="G258" s="5">
        <v>4000</v>
      </c>
      <c r="H258" s="5">
        <v>49000</v>
      </c>
      <c r="I258" s="5" t="s">
        <v>23</v>
      </c>
      <c r="J258" s="5">
        <v>7000</v>
      </c>
      <c r="K258" s="5">
        <v>690</v>
      </c>
      <c r="L258" s="5" t="s">
        <v>31</v>
      </c>
      <c r="M258" s="5" t="s">
        <v>80</v>
      </c>
      <c r="N258" s="5" t="s">
        <v>18</v>
      </c>
      <c r="O258" s="4">
        <v>12</v>
      </c>
      <c r="P258" t="b">
        <f t="shared" si="5"/>
        <v>0</v>
      </c>
    </row>
    <row r="259" spans="1:16" x14ac:dyDescent="0.3">
      <c r="A259" s="4">
        <f t="shared" si="6"/>
        <v>258</v>
      </c>
      <c r="B259" s="6" t="s">
        <v>203</v>
      </c>
      <c r="C259" s="6" t="s">
        <v>182</v>
      </c>
      <c r="D259" s="5">
        <v>24</v>
      </c>
      <c r="E259" s="5" t="s">
        <v>14</v>
      </c>
      <c r="F259" s="5" t="s">
        <v>15</v>
      </c>
      <c r="G259" s="5">
        <v>2200</v>
      </c>
      <c r="H259" s="5">
        <v>45000</v>
      </c>
      <c r="I259" s="5" t="s">
        <v>16</v>
      </c>
      <c r="J259" s="5">
        <v>0</v>
      </c>
      <c r="K259" s="5">
        <v>670</v>
      </c>
      <c r="L259" s="5" t="s">
        <v>17</v>
      </c>
      <c r="M259" s="5" t="s">
        <v>81</v>
      </c>
      <c r="N259" s="5" t="s">
        <v>25</v>
      </c>
      <c r="O259" s="4">
        <v>11</v>
      </c>
      <c r="P259" t="b">
        <f t="shared" si="5"/>
        <v>0</v>
      </c>
    </row>
    <row r="260" spans="1:16" x14ac:dyDescent="0.3">
      <c r="A260" s="4">
        <f t="shared" si="6"/>
        <v>259</v>
      </c>
      <c r="B260" s="6" t="s">
        <v>119</v>
      </c>
      <c r="C260" s="6" t="s">
        <v>166</v>
      </c>
      <c r="D260" s="5">
        <v>38</v>
      </c>
      <c r="E260" s="5" t="s">
        <v>14</v>
      </c>
      <c r="F260" s="5" t="s">
        <v>22</v>
      </c>
      <c r="G260" s="5">
        <v>15000</v>
      </c>
      <c r="H260" s="5">
        <v>77000</v>
      </c>
      <c r="I260" s="5" t="s">
        <v>23</v>
      </c>
      <c r="J260" s="5">
        <v>15000</v>
      </c>
      <c r="K260" s="5">
        <v>720</v>
      </c>
      <c r="L260" s="5" t="s">
        <v>24</v>
      </c>
      <c r="M260" s="5" t="s">
        <v>82</v>
      </c>
      <c r="N260" s="5" t="s">
        <v>18</v>
      </c>
      <c r="O260" s="4">
        <v>3</v>
      </c>
      <c r="P260" t="b">
        <f t="shared" ref="P260:P323" si="7">ISTEXT(O260)</f>
        <v>0</v>
      </c>
    </row>
    <row r="261" spans="1:16" x14ac:dyDescent="0.3">
      <c r="A261" s="4">
        <f t="shared" si="6"/>
        <v>260</v>
      </c>
      <c r="B261" s="6" t="s">
        <v>123</v>
      </c>
      <c r="C261" s="6" t="s">
        <v>41</v>
      </c>
      <c r="D261" s="5">
        <v>27</v>
      </c>
      <c r="E261" s="5" t="s">
        <v>21</v>
      </c>
      <c r="F261" s="5" t="s">
        <v>15</v>
      </c>
      <c r="G261" s="5">
        <v>4000</v>
      </c>
      <c r="H261" s="5">
        <v>50000</v>
      </c>
      <c r="I261" s="5" t="s">
        <v>16</v>
      </c>
      <c r="J261" s="5">
        <v>0</v>
      </c>
      <c r="K261" s="5">
        <v>680</v>
      </c>
      <c r="L261" s="5" t="s">
        <v>28</v>
      </c>
      <c r="M261" s="5" t="s">
        <v>80</v>
      </c>
      <c r="N261" s="5" t="s">
        <v>25</v>
      </c>
      <c r="O261" s="4">
        <v>5</v>
      </c>
      <c r="P261" t="b">
        <f t="shared" si="7"/>
        <v>0</v>
      </c>
    </row>
    <row r="262" spans="1:16" x14ac:dyDescent="0.3">
      <c r="A262" s="4">
        <f t="shared" si="6"/>
        <v>261</v>
      </c>
      <c r="B262" s="6" t="s">
        <v>36</v>
      </c>
      <c r="C262" s="6" t="s">
        <v>299</v>
      </c>
      <c r="D262" s="5">
        <v>41</v>
      </c>
      <c r="E262" s="5" t="s">
        <v>14</v>
      </c>
      <c r="F262" s="5" t="s">
        <v>22</v>
      </c>
      <c r="G262" s="5">
        <v>9000</v>
      </c>
      <c r="H262" s="5">
        <v>69000</v>
      </c>
      <c r="I262" s="5" t="s">
        <v>23</v>
      </c>
      <c r="J262" s="5">
        <v>12000</v>
      </c>
      <c r="K262" s="5">
        <v>700</v>
      </c>
      <c r="L262" s="5" t="s">
        <v>31</v>
      </c>
      <c r="M262" s="5" t="s">
        <v>82</v>
      </c>
      <c r="N262" s="5" t="s">
        <v>18</v>
      </c>
      <c r="O262" s="4">
        <v>3</v>
      </c>
      <c r="P262" t="b">
        <f t="shared" si="7"/>
        <v>0</v>
      </c>
    </row>
    <row r="263" spans="1:16" x14ac:dyDescent="0.3">
      <c r="A263" s="4">
        <f t="shared" si="6"/>
        <v>262</v>
      </c>
      <c r="B263" s="6" t="s">
        <v>274</v>
      </c>
      <c r="C263" s="6" t="s">
        <v>213</v>
      </c>
      <c r="D263" s="5">
        <v>32</v>
      </c>
      <c r="E263" s="5" t="s">
        <v>21</v>
      </c>
      <c r="F263" s="5" t="s">
        <v>15</v>
      </c>
      <c r="G263" s="5">
        <v>5500</v>
      </c>
      <c r="H263" s="5">
        <v>54000</v>
      </c>
      <c r="I263" s="5" t="s">
        <v>16</v>
      </c>
      <c r="J263" s="5">
        <v>0</v>
      </c>
      <c r="K263" s="5">
        <v>710</v>
      </c>
      <c r="L263" s="5" t="s">
        <v>17</v>
      </c>
      <c r="M263" s="5" t="s">
        <v>80</v>
      </c>
      <c r="N263" s="5" t="s">
        <v>25</v>
      </c>
      <c r="O263" s="4">
        <v>11</v>
      </c>
      <c r="P263" t="b">
        <f t="shared" si="7"/>
        <v>0</v>
      </c>
    </row>
    <row r="264" spans="1:16" x14ac:dyDescent="0.3">
      <c r="A264" s="4">
        <f t="shared" si="6"/>
        <v>263</v>
      </c>
      <c r="B264" s="6" t="s">
        <v>187</v>
      </c>
      <c r="C264" s="6" t="s">
        <v>63</v>
      </c>
      <c r="D264" s="5">
        <v>47</v>
      </c>
      <c r="E264" s="5" t="s">
        <v>14</v>
      </c>
      <c r="F264" s="5" t="s">
        <v>22</v>
      </c>
      <c r="G264" s="5">
        <v>7000</v>
      </c>
      <c r="H264" s="5">
        <v>74000</v>
      </c>
      <c r="I264" s="5" t="s">
        <v>23</v>
      </c>
      <c r="J264" s="5">
        <v>10000</v>
      </c>
      <c r="K264" s="5">
        <v>690</v>
      </c>
      <c r="L264" s="5" t="s">
        <v>24</v>
      </c>
      <c r="M264" s="5" t="s">
        <v>81</v>
      </c>
      <c r="N264" s="5" t="s">
        <v>18</v>
      </c>
      <c r="O264" s="4">
        <v>11</v>
      </c>
      <c r="P264" t="b">
        <f t="shared" si="7"/>
        <v>0</v>
      </c>
    </row>
    <row r="265" spans="1:16" x14ac:dyDescent="0.3">
      <c r="A265" s="4">
        <f t="shared" si="6"/>
        <v>264</v>
      </c>
      <c r="B265" s="6" t="s">
        <v>300</v>
      </c>
      <c r="C265" s="6" t="s">
        <v>152</v>
      </c>
      <c r="D265" s="5">
        <v>35</v>
      </c>
      <c r="E265" s="5" t="s">
        <v>21</v>
      </c>
      <c r="F265" s="5" t="s">
        <v>15</v>
      </c>
      <c r="G265" s="5">
        <v>6000</v>
      </c>
      <c r="H265" s="5">
        <v>68000</v>
      </c>
      <c r="I265" s="5" t="s">
        <v>16</v>
      </c>
      <c r="J265" s="5">
        <v>0</v>
      </c>
      <c r="K265" s="5">
        <v>720</v>
      </c>
      <c r="L265" s="5" t="s">
        <v>28</v>
      </c>
      <c r="M265" s="5" t="s">
        <v>81</v>
      </c>
      <c r="N265" s="5" t="s">
        <v>25</v>
      </c>
      <c r="O265" s="4">
        <v>6</v>
      </c>
      <c r="P265" t="b">
        <f t="shared" si="7"/>
        <v>0</v>
      </c>
    </row>
    <row r="266" spans="1:16" x14ac:dyDescent="0.3">
      <c r="A266" s="4">
        <f t="shared" si="6"/>
        <v>265</v>
      </c>
      <c r="B266" s="6" t="s">
        <v>301</v>
      </c>
      <c r="C266" s="6" t="s">
        <v>178</v>
      </c>
      <c r="D266" s="5">
        <v>29</v>
      </c>
      <c r="E266" s="5" t="s">
        <v>14</v>
      </c>
      <c r="F266" s="5" t="s">
        <v>22</v>
      </c>
      <c r="G266" s="5">
        <v>2500</v>
      </c>
      <c r="H266" s="5">
        <v>45000</v>
      </c>
      <c r="I266" s="5" t="s">
        <v>23</v>
      </c>
      <c r="J266" s="5">
        <v>5000</v>
      </c>
      <c r="K266" s="5">
        <v>670</v>
      </c>
      <c r="L266" s="5" t="s">
        <v>31</v>
      </c>
      <c r="M266" s="5" t="s">
        <v>81</v>
      </c>
      <c r="N266" s="5" t="s">
        <v>18</v>
      </c>
      <c r="O266" s="4">
        <v>6</v>
      </c>
      <c r="P266" t="b">
        <f t="shared" si="7"/>
        <v>0</v>
      </c>
    </row>
    <row r="267" spans="1:16" x14ac:dyDescent="0.3">
      <c r="A267" s="4">
        <f t="shared" si="6"/>
        <v>266</v>
      </c>
      <c r="B267" s="6" t="s">
        <v>38</v>
      </c>
      <c r="C267" s="6" t="s">
        <v>20</v>
      </c>
      <c r="D267" s="5">
        <v>42</v>
      </c>
      <c r="E267" s="5" t="s">
        <v>21</v>
      </c>
      <c r="F267" s="5" t="s">
        <v>15</v>
      </c>
      <c r="G267" s="5">
        <v>11000</v>
      </c>
      <c r="H267" s="5">
        <v>80000</v>
      </c>
      <c r="I267" s="5" t="s">
        <v>16</v>
      </c>
      <c r="J267" s="5">
        <v>0</v>
      </c>
      <c r="K267" s="5">
        <v>740</v>
      </c>
      <c r="L267" s="5" t="s">
        <v>17</v>
      </c>
      <c r="M267" s="5" t="s">
        <v>82</v>
      </c>
      <c r="N267" s="5" t="s">
        <v>25</v>
      </c>
      <c r="O267" s="4">
        <v>5</v>
      </c>
      <c r="P267" t="b">
        <f t="shared" si="7"/>
        <v>0</v>
      </c>
    </row>
    <row r="268" spans="1:16" x14ac:dyDescent="0.3">
      <c r="A268" s="4">
        <f t="shared" si="6"/>
        <v>267</v>
      </c>
      <c r="B268" s="6" t="s">
        <v>101</v>
      </c>
      <c r="C268" s="6" t="s">
        <v>27</v>
      </c>
      <c r="D268" s="5">
        <v>50</v>
      </c>
      <c r="E268" s="5" t="s">
        <v>14</v>
      </c>
      <c r="F268" s="5" t="s">
        <v>22</v>
      </c>
      <c r="G268" s="5">
        <v>3000</v>
      </c>
      <c r="H268" s="5">
        <v>47000</v>
      </c>
      <c r="I268" s="5" t="s">
        <v>23</v>
      </c>
      <c r="J268" s="5">
        <v>8000</v>
      </c>
      <c r="K268" s="5">
        <v>680</v>
      </c>
      <c r="L268" s="5" t="s">
        <v>24</v>
      </c>
      <c r="M268" s="5" t="s">
        <v>82</v>
      </c>
      <c r="N268" s="5" t="s">
        <v>18</v>
      </c>
      <c r="O268" s="4">
        <v>4</v>
      </c>
      <c r="P268" t="b">
        <f t="shared" si="7"/>
        <v>0</v>
      </c>
    </row>
    <row r="269" spans="1:16" x14ac:dyDescent="0.3">
      <c r="A269" s="4">
        <f t="shared" si="6"/>
        <v>268</v>
      </c>
      <c r="B269" s="6" t="s">
        <v>12</v>
      </c>
      <c r="C269" s="6" t="s">
        <v>30</v>
      </c>
      <c r="D269" s="5">
        <v>28</v>
      </c>
      <c r="E269" s="5" t="s">
        <v>21</v>
      </c>
      <c r="F269" s="5" t="s">
        <v>15</v>
      </c>
      <c r="G269" s="5">
        <v>4000</v>
      </c>
      <c r="H269" s="5">
        <v>53000</v>
      </c>
      <c r="I269" s="5" t="s">
        <v>16</v>
      </c>
      <c r="J269" s="5">
        <v>0</v>
      </c>
      <c r="K269" s="5">
        <v>690</v>
      </c>
      <c r="L269" s="5" t="s">
        <v>28</v>
      </c>
      <c r="M269" s="5" t="s">
        <v>80</v>
      </c>
      <c r="N269" s="5" t="s">
        <v>25</v>
      </c>
      <c r="O269" s="4">
        <v>6</v>
      </c>
      <c r="P269" t="b">
        <f t="shared" si="7"/>
        <v>0</v>
      </c>
    </row>
    <row r="270" spans="1:16" x14ac:dyDescent="0.3">
      <c r="A270" s="4">
        <f t="shared" si="6"/>
        <v>269</v>
      </c>
      <c r="B270" s="6" t="s">
        <v>102</v>
      </c>
      <c r="C270" s="6" t="s">
        <v>103</v>
      </c>
      <c r="D270" s="5">
        <v>36</v>
      </c>
      <c r="E270" s="5" t="s">
        <v>14</v>
      </c>
      <c r="F270" s="5" t="s">
        <v>22</v>
      </c>
      <c r="G270" s="5">
        <v>9000</v>
      </c>
      <c r="H270" s="5">
        <v>71000</v>
      </c>
      <c r="I270" s="5" t="s">
        <v>23</v>
      </c>
      <c r="J270" s="5">
        <v>13000</v>
      </c>
      <c r="K270" s="5">
        <v>700</v>
      </c>
      <c r="L270" s="5" t="s">
        <v>31</v>
      </c>
      <c r="M270" s="5" t="s">
        <v>81</v>
      </c>
      <c r="N270" s="5" t="s">
        <v>18</v>
      </c>
      <c r="O270" s="4">
        <v>5</v>
      </c>
      <c r="P270" t="b">
        <f t="shared" si="7"/>
        <v>0</v>
      </c>
    </row>
    <row r="271" spans="1:16" x14ac:dyDescent="0.3">
      <c r="A271" s="4">
        <f t="shared" si="6"/>
        <v>270</v>
      </c>
      <c r="B271" s="6" t="s">
        <v>104</v>
      </c>
      <c r="C271" s="6" t="s">
        <v>105</v>
      </c>
      <c r="D271" s="5">
        <v>41</v>
      </c>
      <c r="E271" s="5" t="s">
        <v>21</v>
      </c>
      <c r="F271" s="5" t="s">
        <v>15</v>
      </c>
      <c r="G271" s="5">
        <v>8000</v>
      </c>
      <c r="H271" s="5">
        <v>67000</v>
      </c>
      <c r="I271" s="5" t="s">
        <v>16</v>
      </c>
      <c r="J271" s="5">
        <v>0</v>
      </c>
      <c r="K271" s="5">
        <v>710</v>
      </c>
      <c r="L271" s="5" t="s">
        <v>17</v>
      </c>
      <c r="M271" s="5" t="s">
        <v>82</v>
      </c>
      <c r="N271" s="5" t="s">
        <v>25</v>
      </c>
      <c r="O271" s="4">
        <v>14</v>
      </c>
      <c r="P271" t="b">
        <f t="shared" si="7"/>
        <v>0</v>
      </c>
    </row>
    <row r="272" spans="1:16" x14ac:dyDescent="0.3">
      <c r="A272" s="4">
        <f t="shared" si="6"/>
        <v>271</v>
      </c>
      <c r="B272" s="6" t="s">
        <v>106</v>
      </c>
      <c r="C272" s="6" t="s">
        <v>107</v>
      </c>
      <c r="D272" s="5">
        <v>30</v>
      </c>
      <c r="E272" s="5" t="s">
        <v>14</v>
      </c>
      <c r="F272" s="5" t="s">
        <v>22</v>
      </c>
      <c r="G272" s="5">
        <v>5000</v>
      </c>
      <c r="H272" s="5">
        <v>55000</v>
      </c>
      <c r="I272" s="5" t="s">
        <v>23</v>
      </c>
      <c r="J272" s="5">
        <v>7000</v>
      </c>
      <c r="K272" s="5">
        <v>690</v>
      </c>
      <c r="L272" s="5" t="s">
        <v>24</v>
      </c>
      <c r="M272" s="5" t="s">
        <v>82</v>
      </c>
      <c r="N272" s="5" t="s">
        <v>18</v>
      </c>
      <c r="O272" s="4">
        <v>12</v>
      </c>
      <c r="P272" t="b">
        <f t="shared" si="7"/>
        <v>0</v>
      </c>
    </row>
    <row r="273" spans="1:16" x14ac:dyDescent="0.3">
      <c r="A273" s="4">
        <f t="shared" si="6"/>
        <v>272</v>
      </c>
      <c r="B273" s="6" t="s">
        <v>29</v>
      </c>
      <c r="C273" s="6" t="s">
        <v>33</v>
      </c>
      <c r="D273" s="5">
        <v>29</v>
      </c>
      <c r="E273" s="5" t="s">
        <v>21</v>
      </c>
      <c r="F273" s="5" t="s">
        <v>15</v>
      </c>
      <c r="G273" s="5">
        <v>3000</v>
      </c>
      <c r="H273" s="5">
        <v>48000</v>
      </c>
      <c r="I273" s="5" t="s">
        <v>16</v>
      </c>
      <c r="J273" s="5">
        <v>0</v>
      </c>
      <c r="K273" s="5">
        <v>670</v>
      </c>
      <c r="L273" s="5" t="s">
        <v>28</v>
      </c>
      <c r="M273" s="5" t="s">
        <v>80</v>
      </c>
      <c r="N273" s="5" t="s">
        <v>25</v>
      </c>
      <c r="O273" s="4">
        <v>11</v>
      </c>
      <c r="P273" t="b">
        <f t="shared" si="7"/>
        <v>0</v>
      </c>
    </row>
    <row r="274" spans="1:16" x14ac:dyDescent="0.3">
      <c r="A274" s="4">
        <f t="shared" si="6"/>
        <v>273</v>
      </c>
      <c r="B274" s="6" t="s">
        <v>108</v>
      </c>
      <c r="C274" s="6" t="s">
        <v>109</v>
      </c>
      <c r="D274" s="5">
        <v>34</v>
      </c>
      <c r="E274" s="5" t="s">
        <v>14</v>
      </c>
      <c r="F274" s="5" t="s">
        <v>22</v>
      </c>
      <c r="G274" s="5">
        <v>11000</v>
      </c>
      <c r="H274" s="5">
        <v>62000</v>
      </c>
      <c r="I274" s="5" t="s">
        <v>23</v>
      </c>
      <c r="J274" s="5">
        <v>12000</v>
      </c>
      <c r="K274" s="5">
        <v>720</v>
      </c>
      <c r="L274" s="5" t="s">
        <v>31</v>
      </c>
      <c r="M274" s="5" t="s">
        <v>80</v>
      </c>
      <c r="N274" s="5" t="s">
        <v>18</v>
      </c>
      <c r="O274" s="4">
        <v>8</v>
      </c>
      <c r="P274" t="b">
        <f t="shared" si="7"/>
        <v>0</v>
      </c>
    </row>
    <row r="275" spans="1:16" x14ac:dyDescent="0.3">
      <c r="A275" s="4">
        <f t="shared" si="6"/>
        <v>274</v>
      </c>
      <c r="B275" s="6" t="s">
        <v>34</v>
      </c>
      <c r="C275" s="6" t="s">
        <v>110</v>
      </c>
      <c r="D275" s="5">
        <v>37</v>
      </c>
      <c r="E275" s="5" t="s">
        <v>21</v>
      </c>
      <c r="F275" s="5" t="s">
        <v>15</v>
      </c>
      <c r="G275" s="5">
        <v>5500</v>
      </c>
      <c r="H275" s="5">
        <v>69000</v>
      </c>
      <c r="I275" s="5" t="s">
        <v>16</v>
      </c>
      <c r="J275" s="5">
        <v>0</v>
      </c>
      <c r="K275" s="5">
        <v>710</v>
      </c>
      <c r="L275" s="5" t="s">
        <v>17</v>
      </c>
      <c r="M275" s="5" t="s">
        <v>80</v>
      </c>
      <c r="N275" s="5" t="s">
        <v>25</v>
      </c>
      <c r="O275" s="4">
        <v>4</v>
      </c>
      <c r="P275" t="b">
        <f t="shared" si="7"/>
        <v>0</v>
      </c>
    </row>
    <row r="276" spans="1:16" x14ac:dyDescent="0.3">
      <c r="A276" s="4">
        <f t="shared" si="6"/>
        <v>275</v>
      </c>
      <c r="B276" s="6" t="s">
        <v>111</v>
      </c>
      <c r="C276" s="6" t="s">
        <v>39</v>
      </c>
      <c r="D276" s="5">
        <v>45</v>
      </c>
      <c r="E276" s="5" t="s">
        <v>14</v>
      </c>
      <c r="F276" s="5" t="s">
        <v>15</v>
      </c>
      <c r="G276" s="5">
        <v>7000</v>
      </c>
      <c r="H276" s="5">
        <v>74000</v>
      </c>
      <c r="I276" s="5" t="s">
        <v>23</v>
      </c>
      <c r="J276" s="5">
        <v>15000</v>
      </c>
      <c r="K276" s="5">
        <v>680</v>
      </c>
      <c r="L276" s="5" t="s">
        <v>24</v>
      </c>
      <c r="M276" s="5" t="s">
        <v>80</v>
      </c>
      <c r="N276" s="5" t="s">
        <v>18</v>
      </c>
      <c r="O276" s="4">
        <v>13</v>
      </c>
      <c r="P276" t="b">
        <f t="shared" si="7"/>
        <v>0</v>
      </c>
    </row>
    <row r="277" spans="1:16" x14ac:dyDescent="0.3">
      <c r="A277" s="4">
        <f t="shared" si="6"/>
        <v>276</v>
      </c>
      <c r="B277" s="6" t="s">
        <v>112</v>
      </c>
      <c r="C277" s="6" t="s">
        <v>35</v>
      </c>
      <c r="D277" s="5">
        <v>40</v>
      </c>
      <c r="E277" s="5" t="s">
        <v>21</v>
      </c>
      <c r="F277" s="5" t="s">
        <v>15</v>
      </c>
      <c r="G277" s="5">
        <v>2000</v>
      </c>
      <c r="H277" s="5">
        <v>50000</v>
      </c>
      <c r="I277" s="5" t="s">
        <v>16</v>
      </c>
      <c r="J277" s="5">
        <v>0</v>
      </c>
      <c r="K277" s="5">
        <v>720</v>
      </c>
      <c r="L277" s="5" t="s">
        <v>28</v>
      </c>
      <c r="M277" s="5" t="s">
        <v>80</v>
      </c>
      <c r="N277" s="5" t="s">
        <v>25</v>
      </c>
      <c r="O277" s="4">
        <v>7</v>
      </c>
      <c r="P277" t="b">
        <f t="shared" si="7"/>
        <v>0</v>
      </c>
    </row>
    <row r="278" spans="1:16" x14ac:dyDescent="0.3">
      <c r="A278" s="4">
        <f t="shared" si="6"/>
        <v>277</v>
      </c>
      <c r="B278" s="6" t="s">
        <v>113</v>
      </c>
      <c r="C278" s="6" t="s">
        <v>41</v>
      </c>
      <c r="D278" s="5">
        <v>27</v>
      </c>
      <c r="E278" s="5" t="s">
        <v>14</v>
      </c>
      <c r="F278" s="5" t="s">
        <v>22</v>
      </c>
      <c r="G278" s="5">
        <v>6000</v>
      </c>
      <c r="H278" s="5">
        <v>55000</v>
      </c>
      <c r="I278" s="5" t="s">
        <v>23</v>
      </c>
      <c r="J278" s="5">
        <v>10000</v>
      </c>
      <c r="K278" s="5">
        <v>690</v>
      </c>
      <c r="L278" s="5" t="s">
        <v>31</v>
      </c>
      <c r="M278" s="5" t="s">
        <v>80</v>
      </c>
      <c r="N278" s="5" t="s">
        <v>18</v>
      </c>
      <c r="O278" s="4">
        <v>4</v>
      </c>
      <c r="P278" t="b">
        <f t="shared" si="7"/>
        <v>0</v>
      </c>
    </row>
    <row r="279" spans="1:16" x14ac:dyDescent="0.3">
      <c r="A279" s="4">
        <f t="shared" si="6"/>
        <v>278</v>
      </c>
      <c r="B279" s="6" t="s">
        <v>114</v>
      </c>
      <c r="C279" s="6" t="s">
        <v>115</v>
      </c>
      <c r="D279" s="5">
        <v>31</v>
      </c>
      <c r="E279" s="5" t="s">
        <v>21</v>
      </c>
      <c r="F279" s="5" t="s">
        <v>15</v>
      </c>
      <c r="G279" s="5">
        <v>3500</v>
      </c>
      <c r="H279" s="5">
        <v>62000</v>
      </c>
      <c r="I279" s="5" t="s">
        <v>16</v>
      </c>
      <c r="J279" s="5">
        <v>0</v>
      </c>
      <c r="K279" s="5">
        <v>680</v>
      </c>
      <c r="L279" s="5" t="s">
        <v>17</v>
      </c>
      <c r="M279" s="5" t="s">
        <v>82</v>
      </c>
      <c r="N279" s="5" t="s">
        <v>25</v>
      </c>
      <c r="O279" s="4">
        <v>14</v>
      </c>
      <c r="P279" t="b">
        <f t="shared" si="7"/>
        <v>0</v>
      </c>
    </row>
    <row r="280" spans="1:16" x14ac:dyDescent="0.3">
      <c r="A280" s="4">
        <f t="shared" si="6"/>
        <v>279</v>
      </c>
      <c r="B280" s="6" t="s">
        <v>116</v>
      </c>
      <c r="C280" s="6" t="s">
        <v>43</v>
      </c>
      <c r="D280" s="5">
        <v>53</v>
      </c>
      <c r="E280" s="5" t="s">
        <v>14</v>
      </c>
      <c r="F280" s="5" t="s">
        <v>22</v>
      </c>
      <c r="G280" s="5">
        <v>4000</v>
      </c>
      <c r="H280" s="5">
        <v>48000</v>
      </c>
      <c r="I280" s="5" t="s">
        <v>23</v>
      </c>
      <c r="J280" s="5">
        <v>5000</v>
      </c>
      <c r="K280" s="5">
        <v>710</v>
      </c>
      <c r="L280" s="5" t="s">
        <v>24</v>
      </c>
      <c r="M280" s="5" t="s">
        <v>82</v>
      </c>
      <c r="N280" s="5" t="s">
        <v>18</v>
      </c>
      <c r="O280" s="4">
        <v>5</v>
      </c>
      <c r="P280" t="b">
        <f t="shared" si="7"/>
        <v>0</v>
      </c>
    </row>
    <row r="281" spans="1:16" x14ac:dyDescent="0.3">
      <c r="A281" s="4">
        <f t="shared" si="6"/>
        <v>280</v>
      </c>
      <c r="B281" s="6" t="s">
        <v>117</v>
      </c>
      <c r="C281" s="6" t="s">
        <v>118</v>
      </c>
      <c r="D281" s="5">
        <v>28</v>
      </c>
      <c r="E281" s="5" t="s">
        <v>21</v>
      </c>
      <c r="F281" s="5" t="s">
        <v>15</v>
      </c>
      <c r="G281" s="5">
        <v>5500</v>
      </c>
      <c r="H281" s="5">
        <v>59000</v>
      </c>
      <c r="I281" s="5" t="s">
        <v>16</v>
      </c>
      <c r="J281" s="5">
        <v>0</v>
      </c>
      <c r="K281" s="5">
        <v>700</v>
      </c>
      <c r="L281" s="5" t="s">
        <v>28</v>
      </c>
      <c r="M281" s="5" t="s">
        <v>82</v>
      </c>
      <c r="N281" s="5" t="s">
        <v>25</v>
      </c>
      <c r="O281" s="4">
        <v>10</v>
      </c>
      <c r="P281" t="b">
        <f t="shared" si="7"/>
        <v>0</v>
      </c>
    </row>
    <row r="282" spans="1:16" x14ac:dyDescent="0.3">
      <c r="A282" s="4">
        <f t="shared" ref="A282:A304" si="8">ROW()-1</f>
        <v>281</v>
      </c>
      <c r="B282" s="6" t="s">
        <v>119</v>
      </c>
      <c r="C282" s="6" t="s">
        <v>120</v>
      </c>
      <c r="D282" s="5">
        <v>46</v>
      </c>
      <c r="E282" s="5" t="s">
        <v>14</v>
      </c>
      <c r="F282" s="5" t="s">
        <v>22</v>
      </c>
      <c r="G282" s="5">
        <v>9000</v>
      </c>
      <c r="H282" s="5">
        <v>73000</v>
      </c>
      <c r="I282" s="5" t="s">
        <v>23</v>
      </c>
      <c r="J282" s="5">
        <v>13000</v>
      </c>
      <c r="K282" s="5">
        <v>720</v>
      </c>
      <c r="L282" s="5" t="s">
        <v>31</v>
      </c>
      <c r="M282" s="5" t="s">
        <v>82</v>
      </c>
      <c r="N282" s="5" t="s">
        <v>18</v>
      </c>
      <c r="O282" s="4">
        <v>10</v>
      </c>
      <c r="P282" t="b">
        <f t="shared" si="7"/>
        <v>0</v>
      </c>
    </row>
    <row r="283" spans="1:16" x14ac:dyDescent="0.3">
      <c r="A283" s="4">
        <f t="shared" si="8"/>
        <v>282</v>
      </c>
      <c r="B283" s="6" t="s">
        <v>43</v>
      </c>
      <c r="C283" s="6" t="s">
        <v>121</v>
      </c>
      <c r="D283" s="5">
        <v>39</v>
      </c>
      <c r="E283" s="5" t="s">
        <v>21</v>
      </c>
      <c r="F283" s="5" t="s">
        <v>15</v>
      </c>
      <c r="G283" s="5">
        <v>4000</v>
      </c>
      <c r="H283" s="5">
        <v>65000</v>
      </c>
      <c r="I283" s="5" t="s">
        <v>16</v>
      </c>
      <c r="J283" s="5">
        <v>0</v>
      </c>
      <c r="K283" s="5">
        <v>680</v>
      </c>
      <c r="L283" s="5" t="s">
        <v>17</v>
      </c>
      <c r="M283" s="5" t="s">
        <v>82</v>
      </c>
      <c r="N283" s="5" t="s">
        <v>25</v>
      </c>
      <c r="O283" s="4">
        <v>7</v>
      </c>
      <c r="P283" t="b">
        <f t="shared" si="7"/>
        <v>0</v>
      </c>
    </row>
    <row r="284" spans="1:16" x14ac:dyDescent="0.3">
      <c r="A284" s="4">
        <f t="shared" si="8"/>
        <v>283</v>
      </c>
      <c r="B284" s="6" t="s">
        <v>32</v>
      </c>
      <c r="C284" s="6" t="s">
        <v>122</v>
      </c>
      <c r="D284" s="5">
        <v>27</v>
      </c>
      <c r="E284" s="5" t="s">
        <v>14</v>
      </c>
      <c r="F284" s="5" t="s">
        <v>22</v>
      </c>
      <c r="G284" s="5">
        <v>8000</v>
      </c>
      <c r="H284" s="5">
        <v>60000</v>
      </c>
      <c r="I284" s="5" t="s">
        <v>23</v>
      </c>
      <c r="J284" s="5">
        <v>8000</v>
      </c>
      <c r="K284" s="5">
        <v>710</v>
      </c>
      <c r="L284" s="5" t="s">
        <v>24</v>
      </c>
      <c r="M284" s="5" t="s">
        <v>82</v>
      </c>
      <c r="N284" s="5" t="s">
        <v>18</v>
      </c>
      <c r="O284" s="4">
        <v>5</v>
      </c>
      <c r="P284" t="b">
        <f t="shared" si="7"/>
        <v>0</v>
      </c>
    </row>
    <row r="285" spans="1:16" x14ac:dyDescent="0.3">
      <c r="A285" s="4">
        <f t="shared" si="8"/>
        <v>284</v>
      </c>
      <c r="B285" s="6" t="s">
        <v>123</v>
      </c>
      <c r="C285" s="6" t="s">
        <v>78</v>
      </c>
      <c r="D285" s="5">
        <v>34</v>
      </c>
      <c r="E285" s="5" t="s">
        <v>21</v>
      </c>
      <c r="F285" s="5" t="s">
        <v>15</v>
      </c>
      <c r="G285" s="5">
        <v>2500</v>
      </c>
      <c r="H285" s="5">
        <v>53000</v>
      </c>
      <c r="I285" s="5" t="s">
        <v>16</v>
      </c>
      <c r="J285" s="5">
        <v>0</v>
      </c>
      <c r="K285" s="5">
        <v>690</v>
      </c>
      <c r="L285" s="5" t="s">
        <v>28</v>
      </c>
      <c r="M285" s="5" t="s">
        <v>81</v>
      </c>
      <c r="N285" s="5" t="s">
        <v>25</v>
      </c>
      <c r="O285" s="4">
        <v>15</v>
      </c>
      <c r="P285" t="b">
        <f t="shared" si="7"/>
        <v>0</v>
      </c>
    </row>
    <row r="286" spans="1:16" x14ac:dyDescent="0.3">
      <c r="A286" s="4">
        <f t="shared" si="8"/>
        <v>285</v>
      </c>
      <c r="B286" s="6" t="s">
        <v>124</v>
      </c>
      <c r="C286" s="6" t="s">
        <v>45</v>
      </c>
      <c r="D286" s="5">
        <v>32</v>
      </c>
      <c r="E286" s="5" t="s">
        <v>14</v>
      </c>
      <c r="F286" s="5" t="s">
        <v>22</v>
      </c>
      <c r="G286" s="5">
        <v>12000</v>
      </c>
      <c r="H286" s="5">
        <v>68000</v>
      </c>
      <c r="I286" s="5" t="s">
        <v>23</v>
      </c>
      <c r="J286" s="5">
        <v>15000</v>
      </c>
      <c r="K286" s="5">
        <v>720</v>
      </c>
      <c r="L286" s="5" t="s">
        <v>31</v>
      </c>
      <c r="M286" s="5" t="s">
        <v>81</v>
      </c>
      <c r="N286" s="5" t="s">
        <v>18</v>
      </c>
      <c r="O286" s="4">
        <v>4</v>
      </c>
      <c r="P286" t="b">
        <f t="shared" si="7"/>
        <v>0</v>
      </c>
    </row>
    <row r="287" spans="1:16" ht="28.8" x14ac:dyDescent="0.3">
      <c r="A287" s="4">
        <f t="shared" si="8"/>
        <v>286</v>
      </c>
      <c r="B287" s="6" t="s">
        <v>125</v>
      </c>
      <c r="C287" s="6" t="s">
        <v>37</v>
      </c>
      <c r="D287" s="5">
        <v>49</v>
      </c>
      <c r="E287" s="5" t="s">
        <v>21</v>
      </c>
      <c r="F287" s="5" t="s">
        <v>15</v>
      </c>
      <c r="G287" s="5">
        <v>7000</v>
      </c>
      <c r="H287" s="5">
        <v>71000</v>
      </c>
      <c r="I287" s="5" t="s">
        <v>16</v>
      </c>
      <c r="J287" s="5">
        <v>0</v>
      </c>
      <c r="K287" s="5">
        <v>680</v>
      </c>
      <c r="L287" s="5" t="s">
        <v>17</v>
      </c>
      <c r="M287" s="5" t="s">
        <v>81</v>
      </c>
      <c r="N287" s="5" t="s">
        <v>25</v>
      </c>
      <c r="O287" s="4">
        <v>15</v>
      </c>
      <c r="P287" t="b">
        <f t="shared" si="7"/>
        <v>0</v>
      </c>
    </row>
    <row r="288" spans="1:16" x14ac:dyDescent="0.3">
      <c r="A288" s="4">
        <f t="shared" si="8"/>
        <v>287</v>
      </c>
      <c r="B288" s="6" t="s">
        <v>126</v>
      </c>
      <c r="C288" s="6" t="s">
        <v>47</v>
      </c>
      <c r="D288" s="5">
        <v>24</v>
      </c>
      <c r="E288" s="5" t="s">
        <v>14</v>
      </c>
      <c r="F288" s="5" t="s">
        <v>22</v>
      </c>
      <c r="G288" s="5">
        <v>5000</v>
      </c>
      <c r="H288" s="5">
        <v>56000</v>
      </c>
      <c r="I288" s="5" t="s">
        <v>23</v>
      </c>
      <c r="J288" s="5">
        <v>10000</v>
      </c>
      <c r="K288" s="5">
        <v>700</v>
      </c>
      <c r="L288" s="5" t="s">
        <v>24</v>
      </c>
      <c r="M288" s="5" t="s">
        <v>81</v>
      </c>
      <c r="N288" s="5" t="s">
        <v>18</v>
      </c>
      <c r="O288" s="4">
        <v>3</v>
      </c>
      <c r="P288" t="b">
        <f t="shared" si="7"/>
        <v>0</v>
      </c>
    </row>
    <row r="289" spans="1:16" x14ac:dyDescent="0.3">
      <c r="A289" s="4">
        <f t="shared" si="8"/>
        <v>288</v>
      </c>
      <c r="B289" s="6" t="s">
        <v>54</v>
      </c>
      <c r="C289" s="6" t="s">
        <v>49</v>
      </c>
      <c r="D289" s="5">
        <v>29</v>
      </c>
      <c r="E289" s="5" t="s">
        <v>21</v>
      </c>
      <c r="F289" s="5" t="s">
        <v>15</v>
      </c>
      <c r="G289" s="5">
        <v>1500</v>
      </c>
      <c r="H289" s="5">
        <v>45000</v>
      </c>
      <c r="I289" s="5" t="s">
        <v>16</v>
      </c>
      <c r="J289" s="5">
        <v>0</v>
      </c>
      <c r="K289" s="5">
        <v>670</v>
      </c>
      <c r="L289" s="5" t="s">
        <v>28</v>
      </c>
      <c r="M289" s="5" t="s">
        <v>81</v>
      </c>
      <c r="N289" s="5" t="s">
        <v>25</v>
      </c>
      <c r="O289" s="4">
        <v>14</v>
      </c>
      <c r="P289" t="b">
        <f t="shared" si="7"/>
        <v>0</v>
      </c>
    </row>
    <row r="290" spans="1:16" x14ac:dyDescent="0.3">
      <c r="A290" s="4">
        <f t="shared" si="8"/>
        <v>289</v>
      </c>
      <c r="B290" s="6" t="s">
        <v>127</v>
      </c>
      <c r="C290" s="6" t="s">
        <v>51</v>
      </c>
      <c r="D290" s="5">
        <v>43</v>
      </c>
      <c r="E290" s="5" t="s">
        <v>14</v>
      </c>
      <c r="F290" s="5" t="s">
        <v>22</v>
      </c>
      <c r="G290" s="5">
        <v>11000</v>
      </c>
      <c r="H290" s="5">
        <v>74000</v>
      </c>
      <c r="I290" s="5" t="s">
        <v>23</v>
      </c>
      <c r="J290" s="5">
        <v>12000</v>
      </c>
      <c r="K290" s="5">
        <v>720</v>
      </c>
      <c r="L290" s="5" t="s">
        <v>31</v>
      </c>
      <c r="M290" s="5" t="s">
        <v>81</v>
      </c>
      <c r="N290" s="5" t="s">
        <v>18</v>
      </c>
      <c r="O290" s="4">
        <v>8</v>
      </c>
      <c r="P290" t="b">
        <f t="shared" si="7"/>
        <v>0</v>
      </c>
    </row>
    <row r="291" spans="1:16" x14ac:dyDescent="0.3">
      <c r="A291" s="4">
        <f t="shared" si="8"/>
        <v>290</v>
      </c>
      <c r="B291" s="6" t="s">
        <v>128</v>
      </c>
      <c r="C291" s="6" t="s">
        <v>129</v>
      </c>
      <c r="D291" s="5">
        <v>36</v>
      </c>
      <c r="E291" s="5" t="s">
        <v>21</v>
      </c>
      <c r="F291" s="5" t="s">
        <v>15</v>
      </c>
      <c r="G291" s="5">
        <v>8000</v>
      </c>
      <c r="H291" s="5">
        <v>63000</v>
      </c>
      <c r="I291" s="5" t="s">
        <v>16</v>
      </c>
      <c r="J291" s="5">
        <v>0</v>
      </c>
      <c r="K291" s="5">
        <v>710</v>
      </c>
      <c r="L291" s="5" t="s">
        <v>17</v>
      </c>
      <c r="M291" s="5" t="s">
        <v>80</v>
      </c>
      <c r="N291" s="5" t="s">
        <v>25</v>
      </c>
      <c r="O291" s="4">
        <v>15</v>
      </c>
      <c r="P291" t="b">
        <f t="shared" si="7"/>
        <v>0</v>
      </c>
    </row>
    <row r="292" spans="1:16" x14ac:dyDescent="0.3">
      <c r="A292" s="4">
        <f t="shared" si="8"/>
        <v>291</v>
      </c>
      <c r="B292" s="6" t="s">
        <v>130</v>
      </c>
      <c r="C292" s="6" t="s">
        <v>53</v>
      </c>
      <c r="D292" s="5">
        <v>28</v>
      </c>
      <c r="E292" s="5" t="s">
        <v>14</v>
      </c>
      <c r="F292" s="5" t="s">
        <v>22</v>
      </c>
      <c r="G292" s="5">
        <v>2000</v>
      </c>
      <c r="H292" s="5">
        <v>47000</v>
      </c>
      <c r="I292" s="5" t="s">
        <v>23</v>
      </c>
      <c r="J292" s="5">
        <v>5000</v>
      </c>
      <c r="K292" s="5">
        <v>680</v>
      </c>
      <c r="L292" s="5" t="s">
        <v>24</v>
      </c>
      <c r="M292" s="5" t="s">
        <v>80</v>
      </c>
      <c r="N292" s="5" t="s">
        <v>18</v>
      </c>
      <c r="O292" s="4">
        <v>9</v>
      </c>
      <c r="P292" t="b">
        <f t="shared" si="7"/>
        <v>0</v>
      </c>
    </row>
    <row r="293" spans="1:16" x14ac:dyDescent="0.3">
      <c r="A293" s="4">
        <f t="shared" si="8"/>
        <v>292</v>
      </c>
      <c r="B293" s="6" t="s">
        <v>131</v>
      </c>
      <c r="C293" s="6" t="s">
        <v>132</v>
      </c>
      <c r="D293" s="5">
        <v>31</v>
      </c>
      <c r="E293" s="5" t="s">
        <v>21</v>
      </c>
      <c r="F293" s="5" t="s">
        <v>15</v>
      </c>
      <c r="G293" s="5">
        <v>4000</v>
      </c>
      <c r="H293" s="5">
        <v>55000</v>
      </c>
      <c r="I293" s="5" t="s">
        <v>16</v>
      </c>
      <c r="J293" s="5">
        <v>0</v>
      </c>
      <c r="K293" s="5">
        <v>690</v>
      </c>
      <c r="L293" s="5" t="s">
        <v>28</v>
      </c>
      <c r="M293" s="5" t="s">
        <v>81</v>
      </c>
      <c r="N293" s="5" t="s">
        <v>25</v>
      </c>
      <c r="O293" s="4">
        <v>4</v>
      </c>
      <c r="P293" t="b">
        <f t="shared" si="7"/>
        <v>0</v>
      </c>
    </row>
    <row r="294" spans="1:16" x14ac:dyDescent="0.3">
      <c r="A294" s="4">
        <f t="shared" si="8"/>
        <v>293</v>
      </c>
      <c r="B294" s="6" t="s">
        <v>133</v>
      </c>
      <c r="C294" s="6" t="s">
        <v>55</v>
      </c>
      <c r="D294" s="5">
        <v>44</v>
      </c>
      <c r="E294" s="5" t="s">
        <v>14</v>
      </c>
      <c r="F294" s="5" t="s">
        <v>22</v>
      </c>
      <c r="G294" s="5">
        <v>6000</v>
      </c>
      <c r="H294" s="5">
        <v>62000</v>
      </c>
      <c r="I294" s="5" t="s">
        <v>23</v>
      </c>
      <c r="J294" s="5">
        <v>10000</v>
      </c>
      <c r="K294" s="5">
        <v>700</v>
      </c>
      <c r="L294" s="5" t="s">
        <v>31</v>
      </c>
      <c r="M294" s="5" t="s">
        <v>81</v>
      </c>
      <c r="N294" s="5" t="s">
        <v>18</v>
      </c>
      <c r="O294" s="4">
        <v>13</v>
      </c>
      <c r="P294" t="b">
        <f t="shared" si="7"/>
        <v>0</v>
      </c>
    </row>
    <row r="295" spans="1:16" x14ac:dyDescent="0.3">
      <c r="A295" s="4">
        <f t="shared" si="8"/>
        <v>294</v>
      </c>
      <c r="B295" s="6" t="s">
        <v>134</v>
      </c>
      <c r="C295" s="6" t="s">
        <v>59</v>
      </c>
      <c r="D295" s="5">
        <v>39</v>
      </c>
      <c r="E295" s="5" t="s">
        <v>21</v>
      </c>
      <c r="F295" s="5" t="s">
        <v>15</v>
      </c>
      <c r="G295" s="5">
        <v>9000</v>
      </c>
      <c r="H295" s="5">
        <v>67000</v>
      </c>
      <c r="I295" s="5" t="s">
        <v>16</v>
      </c>
      <c r="J295" s="5">
        <v>0</v>
      </c>
      <c r="K295" s="5">
        <v>720</v>
      </c>
      <c r="L295" s="5" t="s">
        <v>17</v>
      </c>
      <c r="M295" s="5" t="s">
        <v>81</v>
      </c>
      <c r="N295" s="5" t="s">
        <v>25</v>
      </c>
      <c r="O295" s="4">
        <v>5</v>
      </c>
      <c r="P295" t="b">
        <f t="shared" si="7"/>
        <v>0</v>
      </c>
    </row>
    <row r="296" spans="1:16" x14ac:dyDescent="0.3">
      <c r="A296" s="4">
        <f t="shared" si="8"/>
        <v>295</v>
      </c>
      <c r="B296" s="6" t="s">
        <v>135</v>
      </c>
      <c r="C296" s="6" t="s">
        <v>57</v>
      </c>
      <c r="D296" s="5">
        <v>27</v>
      </c>
      <c r="E296" s="5" t="s">
        <v>14</v>
      </c>
      <c r="F296" s="5" t="s">
        <v>22</v>
      </c>
      <c r="G296" s="5">
        <v>2500</v>
      </c>
      <c r="H296" s="5">
        <v>49000</v>
      </c>
      <c r="I296" s="5" t="s">
        <v>23</v>
      </c>
      <c r="J296" s="5">
        <v>7000</v>
      </c>
      <c r="K296" s="5">
        <v>680</v>
      </c>
      <c r="L296" s="5" t="s">
        <v>24</v>
      </c>
      <c r="M296" s="5" t="s">
        <v>82</v>
      </c>
      <c r="N296" s="5" t="s">
        <v>18</v>
      </c>
      <c r="O296" s="4">
        <v>11</v>
      </c>
      <c r="P296" t="b">
        <f t="shared" si="7"/>
        <v>0</v>
      </c>
    </row>
    <row r="297" spans="1:16" x14ac:dyDescent="0.3">
      <c r="A297" s="4">
        <f t="shared" si="8"/>
        <v>296</v>
      </c>
      <c r="B297" s="6" t="s">
        <v>136</v>
      </c>
      <c r="C297" s="6" t="s">
        <v>61</v>
      </c>
      <c r="D297" s="5">
        <v>40</v>
      </c>
      <c r="E297" s="5" t="s">
        <v>21</v>
      </c>
      <c r="F297" s="5" t="s">
        <v>15</v>
      </c>
      <c r="G297" s="5">
        <v>7000</v>
      </c>
      <c r="H297" s="5">
        <v>71000</v>
      </c>
      <c r="I297" s="5" t="s">
        <v>16</v>
      </c>
      <c r="J297" s="5">
        <v>0</v>
      </c>
      <c r="K297" s="5">
        <v>710</v>
      </c>
      <c r="L297" s="5" t="s">
        <v>28</v>
      </c>
      <c r="M297" s="5" t="s">
        <v>82</v>
      </c>
      <c r="N297" s="5" t="s">
        <v>25</v>
      </c>
      <c r="O297" s="4">
        <v>4</v>
      </c>
      <c r="P297" t="b">
        <f t="shared" si="7"/>
        <v>0</v>
      </c>
    </row>
    <row r="298" spans="1:16" x14ac:dyDescent="0.3">
      <c r="A298" s="4">
        <f t="shared" si="8"/>
        <v>297</v>
      </c>
      <c r="B298" s="6" t="s">
        <v>137</v>
      </c>
      <c r="C298" s="6" t="s">
        <v>138</v>
      </c>
      <c r="D298" s="5">
        <v>34</v>
      </c>
      <c r="E298" s="5" t="s">
        <v>14</v>
      </c>
      <c r="F298" s="5" t="s">
        <v>22</v>
      </c>
      <c r="G298" s="5">
        <v>15000</v>
      </c>
      <c r="H298" s="5">
        <v>73000</v>
      </c>
      <c r="I298" s="5" t="s">
        <v>23</v>
      </c>
      <c r="J298" s="5">
        <v>13000</v>
      </c>
      <c r="K298" s="5">
        <v>720</v>
      </c>
      <c r="L298" s="5" t="s">
        <v>31</v>
      </c>
      <c r="M298" s="5" t="s">
        <v>82</v>
      </c>
      <c r="N298" s="5" t="s">
        <v>18</v>
      </c>
      <c r="O298" s="4">
        <v>14</v>
      </c>
      <c r="P298" t="b">
        <f t="shared" si="7"/>
        <v>0</v>
      </c>
    </row>
    <row r="299" spans="1:16" x14ac:dyDescent="0.3">
      <c r="A299" s="4">
        <f t="shared" si="8"/>
        <v>298</v>
      </c>
      <c r="B299" s="6" t="s">
        <v>139</v>
      </c>
      <c r="C299" s="6" t="s">
        <v>63</v>
      </c>
      <c r="D299" s="5">
        <v>29</v>
      </c>
      <c r="E299" s="5" t="s">
        <v>21</v>
      </c>
      <c r="F299" s="5" t="s">
        <v>15</v>
      </c>
      <c r="G299" s="5">
        <v>2500</v>
      </c>
      <c r="H299" s="5">
        <v>47000</v>
      </c>
      <c r="I299" s="5" t="s">
        <v>16</v>
      </c>
      <c r="J299" s="5">
        <v>0</v>
      </c>
      <c r="K299" s="5">
        <v>680</v>
      </c>
      <c r="L299" s="5" t="s">
        <v>17</v>
      </c>
      <c r="M299" s="5" t="s">
        <v>80</v>
      </c>
      <c r="N299" s="5" t="s">
        <v>25</v>
      </c>
      <c r="O299" s="4">
        <v>7</v>
      </c>
      <c r="P299" t="b">
        <f t="shared" si="7"/>
        <v>0</v>
      </c>
    </row>
    <row r="300" spans="1:16" x14ac:dyDescent="0.3">
      <c r="A300" s="4">
        <f t="shared" si="8"/>
        <v>299</v>
      </c>
      <c r="B300" s="6" t="s">
        <v>140</v>
      </c>
      <c r="C300" s="6" t="s">
        <v>65</v>
      </c>
      <c r="D300" s="5">
        <v>31</v>
      </c>
      <c r="E300" s="5" t="s">
        <v>14</v>
      </c>
      <c r="F300" s="5" t="s">
        <v>22</v>
      </c>
      <c r="G300" s="5">
        <v>5000</v>
      </c>
      <c r="H300" s="5">
        <v>53000</v>
      </c>
      <c r="I300" s="5" t="s">
        <v>23</v>
      </c>
      <c r="J300" s="5">
        <v>8000</v>
      </c>
      <c r="K300" s="5">
        <v>690</v>
      </c>
      <c r="L300" s="5" t="s">
        <v>24</v>
      </c>
      <c r="M300" s="5" t="s">
        <v>80</v>
      </c>
      <c r="N300" s="5" t="s">
        <v>18</v>
      </c>
      <c r="O300" s="4">
        <v>6</v>
      </c>
      <c r="P300" t="b">
        <f t="shared" si="7"/>
        <v>0</v>
      </c>
    </row>
    <row r="301" spans="1:16" x14ac:dyDescent="0.3">
      <c r="A301" s="4">
        <f t="shared" si="8"/>
        <v>300</v>
      </c>
      <c r="B301" s="6" t="s">
        <v>141</v>
      </c>
      <c r="C301" s="6" t="s">
        <v>69</v>
      </c>
      <c r="D301" s="5">
        <v>42</v>
      </c>
      <c r="E301" s="5" t="s">
        <v>21</v>
      </c>
      <c r="F301" s="5" t="s">
        <v>15</v>
      </c>
      <c r="G301" s="5">
        <v>6000</v>
      </c>
      <c r="H301" s="5">
        <v>69000</v>
      </c>
      <c r="I301" s="5" t="s">
        <v>16</v>
      </c>
      <c r="J301" s="5">
        <v>0</v>
      </c>
      <c r="K301" s="5">
        <v>720</v>
      </c>
      <c r="L301" s="5" t="s">
        <v>28</v>
      </c>
      <c r="M301" s="5" t="s">
        <v>80</v>
      </c>
      <c r="N301" s="5" t="s">
        <v>25</v>
      </c>
      <c r="O301" s="4">
        <v>4</v>
      </c>
      <c r="P301" t="b">
        <f t="shared" si="7"/>
        <v>0</v>
      </c>
    </row>
    <row r="302" spans="1:16" x14ac:dyDescent="0.3">
      <c r="A302" s="4">
        <f t="shared" si="8"/>
        <v>301</v>
      </c>
      <c r="B302" s="6" t="s">
        <v>142</v>
      </c>
      <c r="C302" s="6" t="s">
        <v>67</v>
      </c>
      <c r="D302" s="5">
        <v>36</v>
      </c>
      <c r="E302" s="5" t="s">
        <v>14</v>
      </c>
      <c r="F302" s="5" t="s">
        <v>22</v>
      </c>
      <c r="G302" s="5">
        <v>2000</v>
      </c>
      <c r="H302" s="5">
        <v>45000</v>
      </c>
      <c r="I302" s="5" t="s">
        <v>23</v>
      </c>
      <c r="J302" s="5">
        <v>5000</v>
      </c>
      <c r="K302" s="5">
        <v>700</v>
      </c>
      <c r="L302" s="5" t="s">
        <v>31</v>
      </c>
      <c r="M302" s="5" t="s">
        <v>80</v>
      </c>
      <c r="N302" s="5" t="s">
        <v>18</v>
      </c>
      <c r="O302" s="4">
        <v>7</v>
      </c>
      <c r="P302" t="b">
        <f t="shared" si="7"/>
        <v>0</v>
      </c>
    </row>
    <row r="303" spans="1:16" x14ac:dyDescent="0.3">
      <c r="A303" s="4">
        <f t="shared" si="8"/>
        <v>302</v>
      </c>
      <c r="B303" s="6" t="s">
        <v>143</v>
      </c>
      <c r="C303" s="6" t="s">
        <v>144</v>
      </c>
      <c r="D303" s="5">
        <v>48</v>
      </c>
      <c r="E303" s="5" t="s">
        <v>21</v>
      </c>
      <c r="F303" s="5" t="s">
        <v>15</v>
      </c>
      <c r="G303" s="5">
        <v>8000</v>
      </c>
      <c r="H303" s="5">
        <v>74000</v>
      </c>
      <c r="I303" s="5" t="s">
        <v>16</v>
      </c>
      <c r="J303" s="5">
        <v>0</v>
      </c>
      <c r="K303" s="5">
        <v>680</v>
      </c>
      <c r="L303" s="5" t="s">
        <v>17</v>
      </c>
      <c r="M303" s="5" t="s">
        <v>81</v>
      </c>
      <c r="N303" s="5" t="s">
        <v>25</v>
      </c>
      <c r="O303" s="4">
        <v>13</v>
      </c>
      <c r="P303" t="b">
        <f t="shared" si="7"/>
        <v>0</v>
      </c>
    </row>
    <row r="304" spans="1:16" x14ac:dyDescent="0.3">
      <c r="A304" s="4">
        <f t="shared" si="8"/>
        <v>303</v>
      </c>
      <c r="B304" s="6" t="s">
        <v>145</v>
      </c>
      <c r="C304" s="6" t="s">
        <v>71</v>
      </c>
      <c r="D304" s="5">
        <v>33</v>
      </c>
      <c r="E304" s="5" t="s">
        <v>14</v>
      </c>
      <c r="F304" s="5" t="s">
        <v>22</v>
      </c>
      <c r="G304" s="5">
        <v>4000</v>
      </c>
      <c r="H304" s="5">
        <v>60000</v>
      </c>
      <c r="I304" s="5" t="s">
        <v>23</v>
      </c>
      <c r="J304" s="5">
        <v>8000</v>
      </c>
      <c r="K304" s="5">
        <v>720</v>
      </c>
      <c r="L304" s="5" t="s">
        <v>24</v>
      </c>
      <c r="M304" s="5" t="s">
        <v>81</v>
      </c>
      <c r="N304" s="5" t="s">
        <v>18</v>
      </c>
      <c r="O304" s="4">
        <v>4</v>
      </c>
      <c r="P304" t="b">
        <f t="shared" si="7"/>
        <v>0</v>
      </c>
    </row>
    <row r="305" spans="1:16" x14ac:dyDescent="0.3">
      <c r="A305" s="4">
        <v>303</v>
      </c>
      <c r="B305" s="6" t="s">
        <v>163</v>
      </c>
      <c r="C305" s="6" t="s">
        <v>197</v>
      </c>
      <c r="D305" s="5">
        <v>36</v>
      </c>
      <c r="E305" s="5" t="s">
        <v>14</v>
      </c>
      <c r="F305" s="5" t="s">
        <v>15</v>
      </c>
      <c r="G305" s="5">
        <v>2500</v>
      </c>
      <c r="H305" s="5">
        <v>55000</v>
      </c>
      <c r="I305" s="5" t="s">
        <v>16</v>
      </c>
      <c r="J305" s="5">
        <v>12000</v>
      </c>
      <c r="K305" s="5">
        <v>720</v>
      </c>
      <c r="L305" s="5" t="s">
        <v>17</v>
      </c>
      <c r="M305" s="5" t="s">
        <v>80</v>
      </c>
      <c r="N305" s="5" t="s">
        <v>25</v>
      </c>
      <c r="O305" s="4">
        <v>15</v>
      </c>
      <c r="P305" t="b">
        <f t="shared" si="7"/>
        <v>0</v>
      </c>
    </row>
    <row r="306" spans="1:16" x14ac:dyDescent="0.3">
      <c r="A306" s="4">
        <f>ROW()-1</f>
        <v>305</v>
      </c>
      <c r="B306" s="6" t="s">
        <v>169</v>
      </c>
      <c r="C306" s="6" t="s">
        <v>152</v>
      </c>
      <c r="D306" s="5">
        <v>29</v>
      </c>
      <c r="E306" s="5" t="s">
        <v>21</v>
      </c>
      <c r="F306" s="5" t="s">
        <v>22</v>
      </c>
      <c r="G306" s="5">
        <v>8000</v>
      </c>
      <c r="H306" s="5">
        <v>62000</v>
      </c>
      <c r="I306" s="5" t="s">
        <v>23</v>
      </c>
      <c r="J306" s="5">
        <v>0</v>
      </c>
      <c r="K306" s="5">
        <v>680</v>
      </c>
      <c r="L306" s="5" t="s">
        <v>24</v>
      </c>
      <c r="M306" s="5" t="s">
        <v>81</v>
      </c>
      <c r="N306" s="5" t="s">
        <v>18</v>
      </c>
      <c r="O306" s="4">
        <v>4</v>
      </c>
      <c r="P306" t="b">
        <f t="shared" si="7"/>
        <v>0</v>
      </c>
    </row>
    <row r="307" spans="1:16" x14ac:dyDescent="0.3">
      <c r="A307" s="4">
        <f t="shared" ref="A307:A351" si="9">ROW()-1</f>
        <v>306</v>
      </c>
      <c r="B307" s="6" t="s">
        <v>77</v>
      </c>
      <c r="C307" s="6" t="s">
        <v>168</v>
      </c>
      <c r="D307" s="5">
        <v>38</v>
      </c>
      <c r="E307" s="5" t="s">
        <v>21</v>
      </c>
      <c r="F307" s="5" t="s">
        <v>15</v>
      </c>
      <c r="G307" s="5">
        <v>12000</v>
      </c>
      <c r="H307" s="5">
        <v>75000</v>
      </c>
      <c r="I307" s="5" t="s">
        <v>16</v>
      </c>
      <c r="J307" s="5">
        <v>10000</v>
      </c>
      <c r="K307" s="5">
        <v>750</v>
      </c>
      <c r="L307" s="5" t="s">
        <v>28</v>
      </c>
      <c r="M307" s="5" t="s">
        <v>82</v>
      </c>
      <c r="N307" s="5" t="s">
        <v>25</v>
      </c>
      <c r="O307" s="4">
        <v>15</v>
      </c>
      <c r="P307" t="b">
        <f t="shared" si="7"/>
        <v>0</v>
      </c>
    </row>
    <row r="308" spans="1:16" x14ac:dyDescent="0.3">
      <c r="A308" s="4">
        <f t="shared" si="9"/>
        <v>307</v>
      </c>
      <c r="B308" s="6" t="s">
        <v>284</v>
      </c>
      <c r="C308" s="6" t="s">
        <v>63</v>
      </c>
      <c r="D308" s="5">
        <v>34</v>
      </c>
      <c r="E308" s="5" t="s">
        <v>14</v>
      </c>
      <c r="F308" s="5" t="s">
        <v>22</v>
      </c>
      <c r="G308" s="5">
        <v>3000</v>
      </c>
      <c r="H308" s="5">
        <v>48000</v>
      </c>
      <c r="I308" s="5" t="s">
        <v>23</v>
      </c>
      <c r="J308" s="5">
        <v>0</v>
      </c>
      <c r="K308" s="5">
        <v>690</v>
      </c>
      <c r="L308" s="5" t="s">
        <v>31</v>
      </c>
      <c r="M308" s="5" t="s">
        <v>80</v>
      </c>
      <c r="N308" s="5" t="s">
        <v>18</v>
      </c>
      <c r="O308" s="4">
        <v>14</v>
      </c>
      <c r="P308" t="b">
        <f t="shared" si="7"/>
        <v>0</v>
      </c>
    </row>
    <row r="309" spans="1:16" x14ac:dyDescent="0.3">
      <c r="A309" s="4">
        <f t="shared" si="9"/>
        <v>308</v>
      </c>
      <c r="B309" s="6" t="s">
        <v>266</v>
      </c>
      <c r="C309" s="6" t="s">
        <v>45</v>
      </c>
      <c r="D309" s="5">
        <v>29</v>
      </c>
      <c r="E309" s="5" t="s">
        <v>21</v>
      </c>
      <c r="F309" s="5" t="s">
        <v>15</v>
      </c>
      <c r="G309" s="5">
        <v>5000</v>
      </c>
      <c r="H309" s="5">
        <v>58000</v>
      </c>
      <c r="I309" s="5" t="s">
        <v>16</v>
      </c>
      <c r="J309" s="5">
        <v>5000</v>
      </c>
      <c r="K309" s="5">
        <v>710</v>
      </c>
      <c r="L309" s="5" t="s">
        <v>17</v>
      </c>
      <c r="M309" s="5" t="s">
        <v>80</v>
      </c>
      <c r="N309" s="5" t="s">
        <v>25</v>
      </c>
      <c r="O309" s="4">
        <v>10</v>
      </c>
      <c r="P309" t="b">
        <f t="shared" si="7"/>
        <v>0</v>
      </c>
    </row>
    <row r="310" spans="1:16" x14ac:dyDescent="0.3">
      <c r="A310" s="4">
        <f t="shared" si="9"/>
        <v>309</v>
      </c>
      <c r="B310" s="6" t="s">
        <v>285</v>
      </c>
      <c r="C310" s="6" t="s">
        <v>38</v>
      </c>
      <c r="D310" s="5">
        <v>45</v>
      </c>
      <c r="E310" s="5" t="s">
        <v>14</v>
      </c>
      <c r="F310" s="5" t="s">
        <v>22</v>
      </c>
      <c r="G310" s="5">
        <v>6000</v>
      </c>
      <c r="H310" s="5">
        <v>70000</v>
      </c>
      <c r="I310" s="5" t="s">
        <v>23</v>
      </c>
      <c r="J310" s="5">
        <v>0</v>
      </c>
      <c r="K310" s="5">
        <v>700</v>
      </c>
      <c r="L310" s="5" t="s">
        <v>24</v>
      </c>
      <c r="M310" s="5" t="s">
        <v>80</v>
      </c>
      <c r="N310" s="5" t="s">
        <v>18</v>
      </c>
      <c r="O310" s="4">
        <v>14</v>
      </c>
      <c r="P310" t="b">
        <f t="shared" si="7"/>
        <v>0</v>
      </c>
    </row>
    <row r="311" spans="1:16" x14ac:dyDescent="0.3">
      <c r="A311" s="4">
        <f t="shared" si="9"/>
        <v>310</v>
      </c>
      <c r="B311" s="6" t="s">
        <v>286</v>
      </c>
      <c r="C311" s="6" t="s">
        <v>172</v>
      </c>
      <c r="D311" s="5">
        <v>52</v>
      </c>
      <c r="E311" s="5" t="s">
        <v>21</v>
      </c>
      <c r="F311" s="5" t="s">
        <v>15</v>
      </c>
      <c r="G311" s="5">
        <v>15000</v>
      </c>
      <c r="H311" s="5">
        <v>82000</v>
      </c>
      <c r="I311" s="5" t="s">
        <v>16</v>
      </c>
      <c r="J311" s="5">
        <v>8000</v>
      </c>
      <c r="K311" s="5">
        <v>730</v>
      </c>
      <c r="L311" s="5" t="s">
        <v>28</v>
      </c>
      <c r="M311" s="5" t="s">
        <v>80</v>
      </c>
      <c r="N311" s="5" t="s">
        <v>25</v>
      </c>
      <c r="O311" s="4">
        <v>15</v>
      </c>
      <c r="P311" t="b">
        <f t="shared" si="7"/>
        <v>0</v>
      </c>
    </row>
    <row r="312" spans="1:16" x14ac:dyDescent="0.3">
      <c r="A312" s="4">
        <f t="shared" si="9"/>
        <v>311</v>
      </c>
      <c r="B312" s="6" t="s">
        <v>287</v>
      </c>
      <c r="C312" s="6" t="s">
        <v>238</v>
      </c>
      <c r="D312" s="5">
        <v>37</v>
      </c>
      <c r="E312" s="5" t="s">
        <v>14</v>
      </c>
      <c r="F312" s="5" t="s">
        <v>22</v>
      </c>
      <c r="G312" s="5">
        <v>2000</v>
      </c>
      <c r="H312" s="5">
        <v>43000</v>
      </c>
      <c r="I312" s="5" t="s">
        <v>16</v>
      </c>
      <c r="J312" s="5">
        <v>0</v>
      </c>
      <c r="K312" s="5">
        <v>670</v>
      </c>
      <c r="L312" s="5" t="s">
        <v>31</v>
      </c>
      <c r="M312" s="5" t="s">
        <v>81</v>
      </c>
      <c r="N312" s="5" t="s">
        <v>18</v>
      </c>
      <c r="O312" s="4">
        <v>13</v>
      </c>
      <c r="P312" t="b">
        <f t="shared" si="7"/>
        <v>0</v>
      </c>
    </row>
    <row r="313" spans="1:16" x14ac:dyDescent="0.3">
      <c r="A313" s="4">
        <f t="shared" si="9"/>
        <v>312</v>
      </c>
      <c r="B313" s="6" t="s">
        <v>288</v>
      </c>
      <c r="C313" s="6" t="s">
        <v>71</v>
      </c>
      <c r="D313" s="5">
        <v>30</v>
      </c>
      <c r="E313" s="5" t="s">
        <v>21</v>
      </c>
      <c r="F313" s="5" t="s">
        <v>15</v>
      </c>
      <c r="G313" s="5">
        <v>7000</v>
      </c>
      <c r="H313" s="5">
        <v>55000</v>
      </c>
      <c r="I313" s="5" t="s">
        <v>23</v>
      </c>
      <c r="J313" s="5">
        <v>13000</v>
      </c>
      <c r="K313" s="5">
        <v>720</v>
      </c>
      <c r="L313" s="5" t="s">
        <v>17</v>
      </c>
      <c r="M313" s="5" t="s">
        <v>81</v>
      </c>
      <c r="N313" s="5" t="s">
        <v>25</v>
      </c>
      <c r="O313" s="4">
        <v>7</v>
      </c>
      <c r="P313" t="b">
        <f t="shared" si="7"/>
        <v>0</v>
      </c>
    </row>
    <row r="314" spans="1:16" x14ac:dyDescent="0.3">
      <c r="A314" s="4">
        <f t="shared" si="9"/>
        <v>313</v>
      </c>
      <c r="B314" s="6" t="s">
        <v>289</v>
      </c>
      <c r="C314" s="6" t="s">
        <v>39</v>
      </c>
      <c r="D314" s="5">
        <v>40</v>
      </c>
      <c r="E314" s="5" t="s">
        <v>14</v>
      </c>
      <c r="F314" s="5" t="s">
        <v>22</v>
      </c>
      <c r="G314" s="5">
        <v>11000</v>
      </c>
      <c r="H314" s="5">
        <v>65000</v>
      </c>
      <c r="I314" s="5" t="s">
        <v>16</v>
      </c>
      <c r="J314" s="5">
        <v>0</v>
      </c>
      <c r="K314" s="5">
        <v>740</v>
      </c>
      <c r="L314" s="5" t="s">
        <v>24</v>
      </c>
      <c r="M314" s="5" t="s">
        <v>82</v>
      </c>
      <c r="N314" s="5" t="s">
        <v>18</v>
      </c>
      <c r="O314" s="4">
        <v>5</v>
      </c>
      <c r="P314" t="b">
        <f t="shared" si="7"/>
        <v>0</v>
      </c>
    </row>
    <row r="315" spans="1:16" x14ac:dyDescent="0.3">
      <c r="A315" s="4">
        <f t="shared" si="9"/>
        <v>314</v>
      </c>
      <c r="B315" s="6" t="s">
        <v>201</v>
      </c>
      <c r="C315" s="6" t="s">
        <v>214</v>
      </c>
      <c r="D315" s="5">
        <v>25</v>
      </c>
      <c r="E315" s="5" t="s">
        <v>21</v>
      </c>
      <c r="F315" s="5" t="s">
        <v>15</v>
      </c>
      <c r="G315" s="5">
        <v>4500</v>
      </c>
      <c r="H315" s="5">
        <v>47000</v>
      </c>
      <c r="I315" s="5" t="s">
        <v>16</v>
      </c>
      <c r="J315" s="5">
        <v>7000</v>
      </c>
      <c r="K315" s="5">
        <v>690</v>
      </c>
      <c r="L315" s="5" t="s">
        <v>28</v>
      </c>
      <c r="M315" s="5" t="s">
        <v>80</v>
      </c>
      <c r="N315" s="5" t="s">
        <v>25</v>
      </c>
      <c r="O315" s="4">
        <v>3</v>
      </c>
      <c r="P315" t="b">
        <f t="shared" si="7"/>
        <v>0</v>
      </c>
    </row>
    <row r="316" spans="1:16" x14ac:dyDescent="0.3">
      <c r="A316" s="4">
        <f t="shared" si="9"/>
        <v>315</v>
      </c>
      <c r="B316" s="6" t="s">
        <v>290</v>
      </c>
      <c r="C316" s="6" t="s">
        <v>180</v>
      </c>
      <c r="D316" s="5">
        <v>31</v>
      </c>
      <c r="E316" s="5" t="s">
        <v>14</v>
      </c>
      <c r="F316" s="5" t="s">
        <v>22</v>
      </c>
      <c r="G316" s="5">
        <v>10000</v>
      </c>
      <c r="H316" s="5">
        <v>72000</v>
      </c>
      <c r="I316" s="5" t="s">
        <v>23</v>
      </c>
      <c r="J316" s="5">
        <v>0</v>
      </c>
      <c r="K316" s="5">
        <v>700</v>
      </c>
      <c r="L316" s="5" t="s">
        <v>31</v>
      </c>
      <c r="M316" s="5" t="s">
        <v>82</v>
      </c>
      <c r="N316" s="5" t="s">
        <v>18</v>
      </c>
      <c r="O316" s="4">
        <v>8</v>
      </c>
      <c r="P316" t="b">
        <f t="shared" si="7"/>
        <v>0</v>
      </c>
    </row>
    <row r="317" spans="1:16" x14ac:dyDescent="0.3">
      <c r="A317" s="4">
        <f t="shared" si="9"/>
        <v>316</v>
      </c>
      <c r="B317" s="6" t="s">
        <v>142</v>
      </c>
      <c r="C317" s="6" t="s">
        <v>164</v>
      </c>
      <c r="D317" s="5">
        <v>44</v>
      </c>
      <c r="E317" s="5" t="s">
        <v>21</v>
      </c>
      <c r="F317" s="5" t="s">
        <v>15</v>
      </c>
      <c r="G317" s="5">
        <v>3500</v>
      </c>
      <c r="H317" s="5">
        <v>53000</v>
      </c>
      <c r="I317" s="5" t="s">
        <v>16</v>
      </c>
      <c r="J317" s="5">
        <v>12000</v>
      </c>
      <c r="K317" s="5">
        <v>680</v>
      </c>
      <c r="L317" s="5" t="s">
        <v>17</v>
      </c>
      <c r="M317" s="5" t="s">
        <v>81</v>
      </c>
      <c r="N317" s="5" t="s">
        <v>25</v>
      </c>
      <c r="O317" s="4">
        <v>4</v>
      </c>
      <c r="P317" t="b">
        <f t="shared" si="7"/>
        <v>0</v>
      </c>
    </row>
    <row r="318" spans="1:16" x14ac:dyDescent="0.3">
      <c r="A318" s="4">
        <f t="shared" si="9"/>
        <v>317</v>
      </c>
      <c r="B318" s="6" t="s">
        <v>291</v>
      </c>
      <c r="C318" s="6" t="s">
        <v>120</v>
      </c>
      <c r="D318" s="5">
        <v>28</v>
      </c>
      <c r="E318" s="5" t="s">
        <v>14</v>
      </c>
      <c r="F318" s="5" t="s">
        <v>22</v>
      </c>
      <c r="G318" s="5">
        <v>8000</v>
      </c>
      <c r="H318" s="5">
        <v>60000</v>
      </c>
      <c r="I318" s="5" t="s">
        <v>23</v>
      </c>
      <c r="J318" s="5">
        <v>0</v>
      </c>
      <c r="K318" s="5">
        <v>710</v>
      </c>
      <c r="L318" s="5" t="s">
        <v>24</v>
      </c>
      <c r="M318" s="5" t="s">
        <v>80</v>
      </c>
      <c r="N318" s="5" t="s">
        <v>18</v>
      </c>
      <c r="O318" s="4">
        <v>3</v>
      </c>
      <c r="P318" t="b">
        <f t="shared" si="7"/>
        <v>0</v>
      </c>
    </row>
    <row r="319" spans="1:16" x14ac:dyDescent="0.3">
      <c r="A319" s="4">
        <f t="shared" si="9"/>
        <v>318</v>
      </c>
      <c r="B319" s="6" t="s">
        <v>263</v>
      </c>
      <c r="C319" s="6" t="s">
        <v>174</v>
      </c>
      <c r="D319" s="5">
        <v>39</v>
      </c>
      <c r="E319" s="5" t="s">
        <v>21</v>
      </c>
      <c r="F319" s="5" t="s">
        <v>15</v>
      </c>
      <c r="G319" s="5">
        <v>13000</v>
      </c>
      <c r="H319" s="5">
        <v>85000</v>
      </c>
      <c r="I319" s="5" t="s">
        <v>16</v>
      </c>
      <c r="J319" s="5">
        <v>15000</v>
      </c>
      <c r="K319" s="5">
        <v>740</v>
      </c>
      <c r="L319" s="5" t="s">
        <v>28</v>
      </c>
      <c r="M319" s="5" t="s">
        <v>82</v>
      </c>
      <c r="N319" s="5" t="s">
        <v>25</v>
      </c>
      <c r="O319" s="4">
        <v>7</v>
      </c>
      <c r="P319" t="b">
        <f t="shared" si="7"/>
        <v>0</v>
      </c>
    </row>
    <row r="320" spans="1:16" x14ac:dyDescent="0.3">
      <c r="A320" s="4">
        <f t="shared" si="9"/>
        <v>319</v>
      </c>
      <c r="B320" s="6" t="s">
        <v>143</v>
      </c>
      <c r="C320" s="6" t="s">
        <v>221</v>
      </c>
      <c r="D320" s="5">
        <v>26</v>
      </c>
      <c r="E320" s="5" t="s">
        <v>14</v>
      </c>
      <c r="F320" s="5" t="s">
        <v>22</v>
      </c>
      <c r="G320" s="5">
        <v>4000</v>
      </c>
      <c r="H320" s="5">
        <v>49000</v>
      </c>
      <c r="I320" s="5" t="s">
        <v>23</v>
      </c>
      <c r="J320" s="5">
        <v>0</v>
      </c>
      <c r="K320" s="5">
        <v>690</v>
      </c>
      <c r="L320" s="5" t="s">
        <v>31</v>
      </c>
      <c r="M320" s="5" t="s">
        <v>80</v>
      </c>
      <c r="N320" s="5" t="s">
        <v>18</v>
      </c>
      <c r="O320" s="4">
        <v>12</v>
      </c>
      <c r="P320" t="b">
        <f t="shared" si="7"/>
        <v>0</v>
      </c>
    </row>
    <row r="321" spans="1:16" x14ac:dyDescent="0.3">
      <c r="A321" s="4">
        <f t="shared" si="9"/>
        <v>320</v>
      </c>
      <c r="B321" s="6" t="s">
        <v>292</v>
      </c>
      <c r="C321" s="6" t="s">
        <v>156</v>
      </c>
      <c r="D321" s="5">
        <v>33</v>
      </c>
      <c r="E321" s="5" t="s">
        <v>14</v>
      </c>
      <c r="F321" s="5" t="s">
        <v>15</v>
      </c>
      <c r="G321" s="5">
        <v>2200</v>
      </c>
      <c r="H321" s="5">
        <v>45000</v>
      </c>
      <c r="I321" s="5" t="s">
        <v>16</v>
      </c>
      <c r="J321" s="5">
        <v>10000</v>
      </c>
      <c r="K321" s="5">
        <v>670</v>
      </c>
      <c r="L321" s="5" t="s">
        <v>17</v>
      </c>
      <c r="M321" s="5" t="s">
        <v>81</v>
      </c>
      <c r="N321" s="5" t="s">
        <v>25</v>
      </c>
      <c r="O321" s="4">
        <v>11</v>
      </c>
      <c r="P321" t="b">
        <f t="shared" si="7"/>
        <v>0</v>
      </c>
    </row>
    <row r="322" spans="1:16" x14ac:dyDescent="0.3">
      <c r="A322" s="4">
        <f t="shared" si="9"/>
        <v>321</v>
      </c>
      <c r="B322" s="6" t="s">
        <v>282</v>
      </c>
      <c r="C322" s="6" t="s">
        <v>154</v>
      </c>
      <c r="D322" s="5">
        <v>46</v>
      </c>
      <c r="E322" s="5" t="s">
        <v>14</v>
      </c>
      <c r="F322" s="5" t="s">
        <v>22</v>
      </c>
      <c r="G322" s="5">
        <v>15000</v>
      </c>
      <c r="H322" s="5">
        <v>77000</v>
      </c>
      <c r="I322" s="5" t="s">
        <v>23</v>
      </c>
      <c r="J322" s="5">
        <v>0</v>
      </c>
      <c r="K322" s="5">
        <v>720</v>
      </c>
      <c r="L322" s="5" t="s">
        <v>24</v>
      </c>
      <c r="M322" s="5" t="s">
        <v>82</v>
      </c>
      <c r="N322" s="5" t="s">
        <v>18</v>
      </c>
      <c r="O322" s="4">
        <v>3</v>
      </c>
      <c r="P322" t="b">
        <f t="shared" si="7"/>
        <v>0</v>
      </c>
    </row>
    <row r="323" spans="1:16" x14ac:dyDescent="0.3">
      <c r="A323" s="4">
        <f t="shared" si="9"/>
        <v>322</v>
      </c>
      <c r="B323" s="6" t="s">
        <v>293</v>
      </c>
      <c r="C323" s="6" t="s">
        <v>184</v>
      </c>
      <c r="D323" s="5">
        <v>52</v>
      </c>
      <c r="E323" s="5" t="s">
        <v>21</v>
      </c>
      <c r="F323" s="5" t="s">
        <v>15</v>
      </c>
      <c r="G323" s="5">
        <v>4000</v>
      </c>
      <c r="H323" s="5">
        <v>50000</v>
      </c>
      <c r="I323" s="5" t="s">
        <v>16</v>
      </c>
      <c r="J323" s="5">
        <v>5000</v>
      </c>
      <c r="K323" s="5">
        <v>680</v>
      </c>
      <c r="L323" s="5" t="s">
        <v>28</v>
      </c>
      <c r="M323" s="5" t="s">
        <v>80</v>
      </c>
      <c r="N323" s="5" t="s">
        <v>25</v>
      </c>
      <c r="O323" s="4">
        <v>5</v>
      </c>
      <c r="P323" t="b">
        <f t="shared" si="7"/>
        <v>0</v>
      </c>
    </row>
    <row r="324" spans="1:16" x14ac:dyDescent="0.3">
      <c r="A324" s="4">
        <f t="shared" si="9"/>
        <v>323</v>
      </c>
      <c r="B324" s="6" t="s">
        <v>149</v>
      </c>
      <c r="C324" s="6" t="s">
        <v>162</v>
      </c>
      <c r="D324" s="5">
        <v>24</v>
      </c>
      <c r="E324" s="5" t="s">
        <v>14</v>
      </c>
      <c r="F324" s="5" t="s">
        <v>15</v>
      </c>
      <c r="G324" s="5">
        <v>9000</v>
      </c>
      <c r="H324" s="5">
        <v>69000</v>
      </c>
      <c r="I324" s="5" t="s">
        <v>23</v>
      </c>
      <c r="J324" s="5">
        <v>0</v>
      </c>
      <c r="K324" s="5">
        <v>700</v>
      </c>
      <c r="L324" s="5" t="s">
        <v>31</v>
      </c>
      <c r="M324" s="5" t="s">
        <v>82</v>
      </c>
      <c r="N324" s="5" t="s">
        <v>18</v>
      </c>
      <c r="O324" s="4">
        <v>3</v>
      </c>
      <c r="P324" t="b">
        <f t="shared" ref="P324:P351" si="10">ISTEXT(O324)</f>
        <v>0</v>
      </c>
    </row>
    <row r="325" spans="1:16" x14ac:dyDescent="0.3">
      <c r="A325" s="4">
        <f t="shared" si="9"/>
        <v>324</v>
      </c>
      <c r="B325" s="6" t="s">
        <v>294</v>
      </c>
      <c r="C325" s="6" t="s">
        <v>180</v>
      </c>
      <c r="D325" s="5">
        <v>38</v>
      </c>
      <c r="E325" s="5" t="s">
        <v>21</v>
      </c>
      <c r="F325" s="5" t="s">
        <v>22</v>
      </c>
      <c r="G325" s="5">
        <v>5500</v>
      </c>
      <c r="H325" s="5">
        <v>54000</v>
      </c>
      <c r="I325" s="5" t="s">
        <v>16</v>
      </c>
      <c r="J325" s="5">
        <v>13000</v>
      </c>
      <c r="K325" s="5">
        <v>710</v>
      </c>
      <c r="L325" s="5" t="s">
        <v>17</v>
      </c>
      <c r="M325" s="5" t="s">
        <v>80</v>
      </c>
      <c r="N325" s="5" t="s">
        <v>25</v>
      </c>
      <c r="O325" s="4">
        <v>11</v>
      </c>
      <c r="P325" t="b">
        <f t="shared" si="10"/>
        <v>0</v>
      </c>
    </row>
    <row r="326" spans="1:16" x14ac:dyDescent="0.3">
      <c r="A326" s="4">
        <f t="shared" si="9"/>
        <v>325</v>
      </c>
      <c r="B326" s="6" t="s">
        <v>70</v>
      </c>
      <c r="C326" s="6" t="s">
        <v>228</v>
      </c>
      <c r="D326" s="5">
        <v>27</v>
      </c>
      <c r="E326" s="5" t="s">
        <v>14</v>
      </c>
      <c r="F326" s="5" t="s">
        <v>15</v>
      </c>
      <c r="G326" s="5">
        <v>7000</v>
      </c>
      <c r="H326" s="5">
        <v>74000</v>
      </c>
      <c r="I326" s="5" t="s">
        <v>23</v>
      </c>
      <c r="J326" s="5">
        <v>0</v>
      </c>
      <c r="K326" s="5">
        <v>690</v>
      </c>
      <c r="L326" s="5" t="s">
        <v>24</v>
      </c>
      <c r="M326" s="5" t="s">
        <v>81</v>
      </c>
      <c r="N326" s="5" t="s">
        <v>18</v>
      </c>
      <c r="O326" s="4">
        <v>11</v>
      </c>
      <c r="P326" t="b">
        <f t="shared" si="10"/>
        <v>0</v>
      </c>
    </row>
    <row r="327" spans="1:16" x14ac:dyDescent="0.3">
      <c r="A327" s="4">
        <f t="shared" si="9"/>
        <v>326</v>
      </c>
      <c r="B327" s="6" t="s">
        <v>295</v>
      </c>
      <c r="C327" s="6" t="s">
        <v>209</v>
      </c>
      <c r="D327" s="5">
        <v>41</v>
      </c>
      <c r="E327" s="5" t="s">
        <v>21</v>
      </c>
      <c r="F327" s="5" t="s">
        <v>22</v>
      </c>
      <c r="G327" s="5">
        <v>6000</v>
      </c>
      <c r="H327" s="5">
        <v>68000</v>
      </c>
      <c r="I327" s="5" t="s">
        <v>16</v>
      </c>
      <c r="J327" s="5">
        <v>8000</v>
      </c>
      <c r="K327" s="5">
        <v>720</v>
      </c>
      <c r="L327" s="5" t="s">
        <v>28</v>
      </c>
      <c r="M327" s="5" t="s">
        <v>81</v>
      </c>
      <c r="N327" s="5" t="s">
        <v>25</v>
      </c>
      <c r="O327" s="4">
        <v>6</v>
      </c>
      <c r="P327" t="b">
        <f t="shared" si="10"/>
        <v>0</v>
      </c>
    </row>
    <row r="328" spans="1:16" x14ac:dyDescent="0.3">
      <c r="A328" s="4">
        <f t="shared" si="9"/>
        <v>327</v>
      </c>
      <c r="B328" s="6" t="s">
        <v>169</v>
      </c>
      <c r="C328" s="6" t="s">
        <v>63</v>
      </c>
      <c r="D328" s="5">
        <v>32</v>
      </c>
      <c r="E328" s="5" t="s">
        <v>14</v>
      </c>
      <c r="F328" s="5" t="s">
        <v>15</v>
      </c>
      <c r="G328" s="5">
        <v>2500</v>
      </c>
      <c r="H328" s="5">
        <v>45000</v>
      </c>
      <c r="I328" s="5" t="s">
        <v>23</v>
      </c>
      <c r="J328" s="5">
        <v>0</v>
      </c>
      <c r="K328" s="5">
        <v>670</v>
      </c>
      <c r="L328" s="5" t="s">
        <v>31</v>
      </c>
      <c r="M328" s="5" t="s">
        <v>81</v>
      </c>
      <c r="N328" s="5" t="s">
        <v>18</v>
      </c>
      <c r="O328" s="4">
        <v>6</v>
      </c>
      <c r="P328" t="b">
        <f t="shared" si="10"/>
        <v>0</v>
      </c>
    </row>
    <row r="329" spans="1:16" x14ac:dyDescent="0.3">
      <c r="A329" s="4">
        <f t="shared" si="9"/>
        <v>328</v>
      </c>
      <c r="B329" s="6" t="s">
        <v>126</v>
      </c>
      <c r="C329" s="6" t="s">
        <v>166</v>
      </c>
      <c r="D329" s="5">
        <v>47</v>
      </c>
      <c r="E329" s="5" t="s">
        <v>21</v>
      </c>
      <c r="F329" s="5" t="s">
        <v>22</v>
      </c>
      <c r="G329" s="5">
        <v>11000</v>
      </c>
      <c r="H329" s="5">
        <v>80000</v>
      </c>
      <c r="I329" s="5" t="s">
        <v>16</v>
      </c>
      <c r="J329" s="5">
        <v>15000</v>
      </c>
      <c r="K329" s="5">
        <v>740</v>
      </c>
      <c r="L329" s="5" t="s">
        <v>17</v>
      </c>
      <c r="M329" s="5" t="s">
        <v>82</v>
      </c>
      <c r="N329" s="5" t="s">
        <v>25</v>
      </c>
      <c r="O329" s="4">
        <v>5</v>
      </c>
      <c r="P329" t="b">
        <f t="shared" si="10"/>
        <v>0</v>
      </c>
    </row>
    <row r="330" spans="1:16" x14ac:dyDescent="0.3">
      <c r="A330" s="4">
        <f t="shared" si="9"/>
        <v>329</v>
      </c>
      <c r="B330" s="6" t="s">
        <v>216</v>
      </c>
      <c r="C330" s="6" t="s">
        <v>263</v>
      </c>
      <c r="D330" s="5">
        <v>35</v>
      </c>
      <c r="E330" s="5" t="s">
        <v>14</v>
      </c>
      <c r="F330" s="5" t="s">
        <v>15</v>
      </c>
      <c r="G330" s="5">
        <v>3000</v>
      </c>
      <c r="H330" s="5">
        <v>47000</v>
      </c>
      <c r="I330" s="5" t="s">
        <v>23</v>
      </c>
      <c r="J330" s="5">
        <v>0</v>
      </c>
      <c r="K330" s="5">
        <v>680</v>
      </c>
      <c r="L330" s="5" t="s">
        <v>24</v>
      </c>
      <c r="M330" s="5" t="s">
        <v>82</v>
      </c>
      <c r="N330" s="5" t="s">
        <v>18</v>
      </c>
      <c r="O330" s="4">
        <v>4</v>
      </c>
      <c r="P330" t="b">
        <f t="shared" si="10"/>
        <v>0</v>
      </c>
    </row>
    <row r="331" spans="1:16" x14ac:dyDescent="0.3">
      <c r="A331" s="4">
        <f t="shared" si="9"/>
        <v>330</v>
      </c>
      <c r="B331" s="6" t="s">
        <v>183</v>
      </c>
      <c r="C331" s="6" t="s">
        <v>191</v>
      </c>
      <c r="D331" s="5">
        <v>29</v>
      </c>
      <c r="E331" s="5" t="s">
        <v>21</v>
      </c>
      <c r="F331" s="5" t="s">
        <v>22</v>
      </c>
      <c r="G331" s="5">
        <v>4000</v>
      </c>
      <c r="H331" s="5">
        <v>53000</v>
      </c>
      <c r="I331" s="5" t="s">
        <v>16</v>
      </c>
      <c r="J331" s="5">
        <v>10000</v>
      </c>
      <c r="K331" s="5">
        <v>690</v>
      </c>
      <c r="L331" s="5" t="s">
        <v>28</v>
      </c>
      <c r="M331" s="5" t="s">
        <v>80</v>
      </c>
      <c r="N331" s="5" t="s">
        <v>25</v>
      </c>
      <c r="O331" s="4">
        <v>6</v>
      </c>
      <c r="P331" t="b">
        <f t="shared" si="10"/>
        <v>0</v>
      </c>
    </row>
    <row r="332" spans="1:16" x14ac:dyDescent="0.3">
      <c r="A332" s="4">
        <f t="shared" si="9"/>
        <v>331</v>
      </c>
      <c r="B332" s="6" t="s">
        <v>227</v>
      </c>
      <c r="C332" s="6" t="s">
        <v>51</v>
      </c>
      <c r="D332" s="5">
        <v>42</v>
      </c>
      <c r="E332" s="5" t="s">
        <v>14</v>
      </c>
      <c r="F332" s="5" t="s">
        <v>15</v>
      </c>
      <c r="G332" s="5">
        <v>9000</v>
      </c>
      <c r="H332" s="5">
        <v>71000</v>
      </c>
      <c r="I332" s="5" t="s">
        <v>23</v>
      </c>
      <c r="J332" s="5">
        <v>0</v>
      </c>
      <c r="K332" s="5">
        <v>700</v>
      </c>
      <c r="L332" s="5" t="s">
        <v>31</v>
      </c>
      <c r="M332" s="5" t="s">
        <v>81</v>
      </c>
      <c r="N332" s="5" t="s">
        <v>18</v>
      </c>
      <c r="O332" s="4">
        <v>5</v>
      </c>
      <c r="P332" t="b">
        <f t="shared" si="10"/>
        <v>0</v>
      </c>
    </row>
    <row r="333" spans="1:16" x14ac:dyDescent="0.3">
      <c r="A333" s="4">
        <f t="shared" si="9"/>
        <v>332</v>
      </c>
      <c r="B333" s="6" t="s">
        <v>108</v>
      </c>
      <c r="C333" s="6" t="s">
        <v>217</v>
      </c>
      <c r="D333" s="5">
        <v>50</v>
      </c>
      <c r="E333" s="5" t="s">
        <v>21</v>
      </c>
      <c r="F333" s="5" t="s">
        <v>22</v>
      </c>
      <c r="G333" s="5">
        <v>8000</v>
      </c>
      <c r="H333" s="5">
        <v>67000</v>
      </c>
      <c r="I333" s="5" t="s">
        <v>16</v>
      </c>
      <c r="J333" s="5">
        <v>12000</v>
      </c>
      <c r="K333" s="5">
        <v>710</v>
      </c>
      <c r="L333" s="5" t="s">
        <v>17</v>
      </c>
      <c r="M333" s="5" t="s">
        <v>82</v>
      </c>
      <c r="N333" s="5" t="s">
        <v>25</v>
      </c>
      <c r="O333" s="4">
        <v>14</v>
      </c>
      <c r="P333" t="b">
        <f t="shared" si="10"/>
        <v>0</v>
      </c>
    </row>
    <row r="334" spans="1:16" x14ac:dyDescent="0.3">
      <c r="A334" s="4">
        <f t="shared" si="9"/>
        <v>333</v>
      </c>
      <c r="B334" s="6" t="s">
        <v>139</v>
      </c>
      <c r="C334" s="6" t="s">
        <v>191</v>
      </c>
      <c r="D334" s="5">
        <v>28</v>
      </c>
      <c r="E334" s="5" t="s">
        <v>14</v>
      </c>
      <c r="F334" s="5" t="s">
        <v>15</v>
      </c>
      <c r="G334" s="5">
        <v>5000</v>
      </c>
      <c r="H334" s="5">
        <v>55000</v>
      </c>
      <c r="I334" s="5" t="s">
        <v>23</v>
      </c>
      <c r="J334" s="5">
        <v>0</v>
      </c>
      <c r="K334" s="5">
        <v>690</v>
      </c>
      <c r="L334" s="5" t="s">
        <v>24</v>
      </c>
      <c r="M334" s="5" t="s">
        <v>82</v>
      </c>
      <c r="N334" s="5" t="s">
        <v>18</v>
      </c>
      <c r="O334" s="4">
        <v>12</v>
      </c>
      <c r="P334" t="b">
        <f t="shared" si="10"/>
        <v>0</v>
      </c>
    </row>
    <row r="335" spans="1:16" x14ac:dyDescent="0.3">
      <c r="A335" s="4">
        <f t="shared" si="9"/>
        <v>334</v>
      </c>
      <c r="B335" s="6" t="s">
        <v>32</v>
      </c>
      <c r="C335" s="6" t="s">
        <v>67</v>
      </c>
      <c r="D335" s="5">
        <v>36</v>
      </c>
      <c r="E335" s="5" t="s">
        <v>21</v>
      </c>
      <c r="F335" s="5" t="s">
        <v>22</v>
      </c>
      <c r="G335" s="5">
        <v>3000</v>
      </c>
      <c r="H335" s="5">
        <v>48000</v>
      </c>
      <c r="I335" s="5" t="s">
        <v>16</v>
      </c>
      <c r="J335" s="5">
        <v>5000</v>
      </c>
      <c r="K335" s="5">
        <v>670</v>
      </c>
      <c r="L335" s="5" t="s">
        <v>28</v>
      </c>
      <c r="M335" s="5" t="s">
        <v>80</v>
      </c>
      <c r="N335" s="5" t="s">
        <v>25</v>
      </c>
      <c r="O335" s="4">
        <v>11</v>
      </c>
      <c r="P335" t="b">
        <f t="shared" si="10"/>
        <v>0</v>
      </c>
    </row>
    <row r="336" spans="1:16" x14ac:dyDescent="0.3">
      <c r="A336" s="4">
        <f t="shared" si="9"/>
        <v>335</v>
      </c>
      <c r="B336" s="6" t="s">
        <v>128</v>
      </c>
      <c r="C336" s="6" t="s">
        <v>150</v>
      </c>
      <c r="D336" s="5">
        <v>41</v>
      </c>
      <c r="E336" s="5" t="s">
        <v>14</v>
      </c>
      <c r="F336" s="5" t="s">
        <v>15</v>
      </c>
      <c r="G336" s="5">
        <v>11000</v>
      </c>
      <c r="H336" s="5">
        <v>62000</v>
      </c>
      <c r="I336" s="5" t="s">
        <v>23</v>
      </c>
      <c r="J336" s="5">
        <v>0</v>
      </c>
      <c r="K336" s="5">
        <v>720</v>
      </c>
      <c r="L336" s="5" t="s">
        <v>31</v>
      </c>
      <c r="M336" s="5" t="s">
        <v>80</v>
      </c>
      <c r="N336" s="5" t="s">
        <v>18</v>
      </c>
      <c r="O336" s="4">
        <v>8</v>
      </c>
      <c r="P336" t="b">
        <f t="shared" si="10"/>
        <v>0</v>
      </c>
    </row>
    <row r="337" spans="1:16" x14ac:dyDescent="0.3">
      <c r="A337" s="4">
        <f t="shared" si="9"/>
        <v>336</v>
      </c>
      <c r="B337" s="6" t="s">
        <v>296</v>
      </c>
      <c r="C337" s="6" t="s">
        <v>180</v>
      </c>
      <c r="D337" s="5">
        <v>30</v>
      </c>
      <c r="E337" s="5" t="s">
        <v>21</v>
      </c>
      <c r="F337" s="5" t="s">
        <v>22</v>
      </c>
      <c r="G337" s="5">
        <v>5500</v>
      </c>
      <c r="H337" s="5">
        <v>69000</v>
      </c>
      <c r="I337" s="5" t="s">
        <v>16</v>
      </c>
      <c r="J337" s="5">
        <v>10000</v>
      </c>
      <c r="K337" s="5">
        <v>710</v>
      </c>
      <c r="L337" s="5" t="s">
        <v>17</v>
      </c>
      <c r="M337" s="5" t="s">
        <v>80</v>
      </c>
      <c r="N337" s="5" t="s">
        <v>25</v>
      </c>
      <c r="O337" s="4">
        <v>4</v>
      </c>
      <c r="P337" t="b">
        <f t="shared" si="10"/>
        <v>0</v>
      </c>
    </row>
    <row r="338" spans="1:16" x14ac:dyDescent="0.3">
      <c r="A338" s="4">
        <f t="shared" si="9"/>
        <v>337</v>
      </c>
      <c r="B338" s="6" t="s">
        <v>297</v>
      </c>
      <c r="C338" s="6" t="s">
        <v>228</v>
      </c>
      <c r="D338" s="5">
        <v>29</v>
      </c>
      <c r="E338" s="5" t="s">
        <v>14</v>
      </c>
      <c r="F338" s="5" t="s">
        <v>15</v>
      </c>
      <c r="G338" s="5">
        <v>7000</v>
      </c>
      <c r="H338" s="5">
        <v>74000</v>
      </c>
      <c r="I338" s="5" t="s">
        <v>23</v>
      </c>
      <c r="J338" s="5">
        <v>0</v>
      </c>
      <c r="K338" s="5">
        <v>680</v>
      </c>
      <c r="L338" s="5" t="s">
        <v>24</v>
      </c>
      <c r="M338" s="5" t="s">
        <v>80</v>
      </c>
      <c r="N338" s="5" t="s">
        <v>18</v>
      </c>
      <c r="O338" s="4">
        <v>13</v>
      </c>
      <c r="P338" t="b">
        <f t="shared" si="10"/>
        <v>0</v>
      </c>
    </row>
    <row r="339" spans="1:16" x14ac:dyDescent="0.3">
      <c r="A339" s="4">
        <f t="shared" si="9"/>
        <v>338</v>
      </c>
      <c r="B339" s="6" t="s">
        <v>201</v>
      </c>
      <c r="C339" s="6" t="s">
        <v>228</v>
      </c>
      <c r="D339" s="5">
        <v>34</v>
      </c>
      <c r="E339" s="5" t="s">
        <v>21</v>
      </c>
      <c r="F339" s="5" t="s">
        <v>22</v>
      </c>
      <c r="G339" s="5">
        <v>2000</v>
      </c>
      <c r="H339" s="5">
        <v>50000</v>
      </c>
      <c r="I339" s="5" t="s">
        <v>16</v>
      </c>
      <c r="J339" s="5">
        <v>7000</v>
      </c>
      <c r="K339" s="5">
        <v>720</v>
      </c>
      <c r="L339" s="5" t="s">
        <v>28</v>
      </c>
      <c r="M339" s="5" t="s">
        <v>80</v>
      </c>
      <c r="N339" s="5" t="s">
        <v>25</v>
      </c>
      <c r="O339" s="4">
        <v>7</v>
      </c>
      <c r="P339" t="b">
        <f t="shared" si="10"/>
        <v>0</v>
      </c>
    </row>
    <row r="340" spans="1:16" x14ac:dyDescent="0.3">
      <c r="A340" s="4">
        <f t="shared" si="9"/>
        <v>339</v>
      </c>
      <c r="B340" s="6" t="s">
        <v>147</v>
      </c>
      <c r="C340" s="6" t="s">
        <v>223</v>
      </c>
      <c r="D340" s="5">
        <v>37</v>
      </c>
      <c r="E340" s="5" t="s">
        <v>14</v>
      </c>
      <c r="F340" s="5" t="s">
        <v>15</v>
      </c>
      <c r="G340" s="5">
        <v>6000</v>
      </c>
      <c r="H340" s="5">
        <v>55000</v>
      </c>
      <c r="I340" s="5" t="s">
        <v>23</v>
      </c>
      <c r="J340" s="5">
        <v>0</v>
      </c>
      <c r="K340" s="5">
        <v>690</v>
      </c>
      <c r="L340" s="5" t="s">
        <v>31</v>
      </c>
      <c r="M340" s="5" t="s">
        <v>80</v>
      </c>
      <c r="N340" s="5" t="s">
        <v>18</v>
      </c>
      <c r="O340" s="4">
        <v>4</v>
      </c>
      <c r="P340" t="b">
        <f t="shared" si="10"/>
        <v>0</v>
      </c>
    </row>
    <row r="341" spans="1:16" x14ac:dyDescent="0.3">
      <c r="A341" s="4">
        <f t="shared" si="9"/>
        <v>340</v>
      </c>
      <c r="B341" s="6" t="s">
        <v>298</v>
      </c>
      <c r="C341" s="6" t="s">
        <v>152</v>
      </c>
      <c r="D341" s="5">
        <v>45</v>
      </c>
      <c r="E341" s="5" t="s">
        <v>21</v>
      </c>
      <c r="F341" s="5" t="s">
        <v>22</v>
      </c>
      <c r="G341" s="5">
        <v>3500</v>
      </c>
      <c r="H341" s="5">
        <v>62000</v>
      </c>
      <c r="I341" s="5" t="s">
        <v>16</v>
      </c>
      <c r="J341" s="5">
        <v>13000</v>
      </c>
      <c r="K341" s="5">
        <v>680</v>
      </c>
      <c r="L341" s="5" t="s">
        <v>17</v>
      </c>
      <c r="M341" s="5" t="s">
        <v>82</v>
      </c>
      <c r="N341" s="5" t="s">
        <v>25</v>
      </c>
      <c r="O341" s="4">
        <v>14</v>
      </c>
      <c r="P341" t="b">
        <f t="shared" si="10"/>
        <v>0</v>
      </c>
    </row>
    <row r="342" spans="1:16" x14ac:dyDescent="0.3">
      <c r="A342" s="4">
        <f t="shared" si="9"/>
        <v>341</v>
      </c>
      <c r="B342" s="6" t="s">
        <v>131</v>
      </c>
      <c r="C342" s="6" t="s">
        <v>27</v>
      </c>
      <c r="D342" s="5">
        <v>40</v>
      </c>
      <c r="E342" s="5" t="s">
        <v>14</v>
      </c>
      <c r="F342" s="5" t="s">
        <v>15</v>
      </c>
      <c r="G342" s="5">
        <v>4000</v>
      </c>
      <c r="H342" s="5">
        <v>48000</v>
      </c>
      <c r="I342" s="5" t="s">
        <v>23</v>
      </c>
      <c r="J342" s="5">
        <v>0</v>
      </c>
      <c r="K342" s="5">
        <v>710</v>
      </c>
      <c r="L342" s="5" t="s">
        <v>24</v>
      </c>
      <c r="M342" s="5" t="s">
        <v>82</v>
      </c>
      <c r="N342" s="5" t="s">
        <v>18</v>
      </c>
      <c r="O342" s="4">
        <v>5</v>
      </c>
      <c r="P342" t="b">
        <f t="shared" si="10"/>
        <v>0</v>
      </c>
    </row>
    <row r="343" spans="1:16" x14ac:dyDescent="0.3">
      <c r="A343" s="4">
        <f t="shared" si="9"/>
        <v>342</v>
      </c>
      <c r="B343" s="6" t="s">
        <v>102</v>
      </c>
      <c r="C343" s="6" t="s">
        <v>224</v>
      </c>
      <c r="D343" s="5">
        <v>27</v>
      </c>
      <c r="E343" s="5" t="s">
        <v>21</v>
      </c>
      <c r="F343" s="5" t="s">
        <v>15</v>
      </c>
      <c r="G343" s="5">
        <v>5500</v>
      </c>
      <c r="H343" s="5">
        <v>59000</v>
      </c>
      <c r="I343" s="5" t="s">
        <v>16</v>
      </c>
      <c r="J343" s="5">
        <v>8000</v>
      </c>
      <c r="K343" s="5">
        <v>700</v>
      </c>
      <c r="L343" s="5" t="s">
        <v>28</v>
      </c>
      <c r="M343" s="5" t="s">
        <v>82</v>
      </c>
      <c r="N343" s="5" t="s">
        <v>25</v>
      </c>
      <c r="O343" s="4">
        <v>10</v>
      </c>
      <c r="P343" t="b">
        <f t="shared" si="10"/>
        <v>0</v>
      </c>
    </row>
    <row r="344" spans="1:16" x14ac:dyDescent="0.3">
      <c r="A344" s="4">
        <f t="shared" si="9"/>
        <v>343</v>
      </c>
      <c r="B344" s="6" t="s">
        <v>203</v>
      </c>
      <c r="C344" s="6" t="s">
        <v>182</v>
      </c>
      <c r="D344" s="5">
        <v>31</v>
      </c>
      <c r="E344" s="5" t="s">
        <v>14</v>
      </c>
      <c r="F344" s="5" t="s">
        <v>22</v>
      </c>
      <c r="G344" s="5">
        <v>9000</v>
      </c>
      <c r="H344" s="5">
        <v>73000</v>
      </c>
      <c r="I344" s="5" t="s">
        <v>23</v>
      </c>
      <c r="J344" s="5">
        <v>0</v>
      </c>
      <c r="K344" s="5">
        <v>720</v>
      </c>
      <c r="L344" s="5" t="s">
        <v>31</v>
      </c>
      <c r="M344" s="5" t="s">
        <v>82</v>
      </c>
      <c r="N344" s="5" t="s">
        <v>18</v>
      </c>
      <c r="O344" s="4">
        <v>10</v>
      </c>
      <c r="P344" t="b">
        <f t="shared" si="10"/>
        <v>0</v>
      </c>
    </row>
    <row r="345" spans="1:16" x14ac:dyDescent="0.3">
      <c r="A345" s="4">
        <f t="shared" si="9"/>
        <v>344</v>
      </c>
      <c r="B345" s="6" t="s">
        <v>119</v>
      </c>
      <c r="C345" s="6" t="s">
        <v>166</v>
      </c>
      <c r="D345" s="5">
        <v>53</v>
      </c>
      <c r="E345" s="5" t="s">
        <v>21</v>
      </c>
      <c r="F345" s="5" t="s">
        <v>15</v>
      </c>
      <c r="G345" s="5">
        <v>4000</v>
      </c>
      <c r="H345" s="5">
        <v>65000</v>
      </c>
      <c r="I345" s="5" t="s">
        <v>16</v>
      </c>
      <c r="J345" s="5">
        <v>5000</v>
      </c>
      <c r="K345" s="5">
        <v>680</v>
      </c>
      <c r="L345" s="5" t="s">
        <v>17</v>
      </c>
      <c r="M345" s="5" t="s">
        <v>82</v>
      </c>
      <c r="N345" s="5" t="s">
        <v>25</v>
      </c>
      <c r="O345" s="4">
        <v>7</v>
      </c>
      <c r="P345" t="b">
        <f t="shared" si="10"/>
        <v>0</v>
      </c>
    </row>
    <row r="346" spans="1:16" x14ac:dyDescent="0.3">
      <c r="A346" s="4">
        <f t="shared" si="9"/>
        <v>345</v>
      </c>
      <c r="B346" s="6" t="s">
        <v>123</v>
      </c>
      <c r="C346" s="6" t="s">
        <v>41</v>
      </c>
      <c r="D346" s="5">
        <v>28</v>
      </c>
      <c r="E346" s="5" t="s">
        <v>14</v>
      </c>
      <c r="F346" s="5" t="s">
        <v>22</v>
      </c>
      <c r="G346" s="5">
        <v>8000</v>
      </c>
      <c r="H346" s="5">
        <v>60000</v>
      </c>
      <c r="I346" s="5" t="s">
        <v>23</v>
      </c>
      <c r="J346" s="5">
        <v>0</v>
      </c>
      <c r="K346" s="5">
        <v>710</v>
      </c>
      <c r="L346" s="5" t="s">
        <v>24</v>
      </c>
      <c r="M346" s="5" t="s">
        <v>82</v>
      </c>
      <c r="N346" s="5" t="s">
        <v>18</v>
      </c>
      <c r="O346" s="4">
        <v>5</v>
      </c>
      <c r="P346" t="b">
        <f t="shared" si="10"/>
        <v>0</v>
      </c>
    </row>
    <row r="347" spans="1:16" x14ac:dyDescent="0.3">
      <c r="A347" s="4">
        <f t="shared" si="9"/>
        <v>346</v>
      </c>
      <c r="B347" s="6" t="s">
        <v>36</v>
      </c>
      <c r="C347" s="6" t="s">
        <v>299</v>
      </c>
      <c r="D347" s="5">
        <v>46</v>
      </c>
      <c r="E347" s="5" t="s">
        <v>21</v>
      </c>
      <c r="F347" s="5" t="s">
        <v>15</v>
      </c>
      <c r="G347" s="5">
        <v>2500</v>
      </c>
      <c r="H347" s="5">
        <v>53000</v>
      </c>
      <c r="I347" s="5" t="s">
        <v>16</v>
      </c>
      <c r="J347" s="5">
        <v>8000</v>
      </c>
      <c r="K347" s="5">
        <v>690</v>
      </c>
      <c r="L347" s="5" t="s">
        <v>28</v>
      </c>
      <c r="M347" s="5" t="s">
        <v>81</v>
      </c>
      <c r="N347" s="5" t="s">
        <v>25</v>
      </c>
      <c r="O347" s="4">
        <v>15</v>
      </c>
      <c r="P347" t="b">
        <f t="shared" si="10"/>
        <v>0</v>
      </c>
    </row>
    <row r="348" spans="1:16" x14ac:dyDescent="0.3">
      <c r="A348" s="4">
        <f t="shared" si="9"/>
        <v>347</v>
      </c>
      <c r="B348" s="6" t="s">
        <v>274</v>
      </c>
      <c r="C348" s="6" t="s">
        <v>213</v>
      </c>
      <c r="D348" s="5">
        <v>39</v>
      </c>
      <c r="E348" s="5" t="s">
        <v>14</v>
      </c>
      <c r="F348" s="5" t="s">
        <v>22</v>
      </c>
      <c r="G348" s="5">
        <v>12000</v>
      </c>
      <c r="H348" s="5">
        <v>68000</v>
      </c>
      <c r="I348" s="5" t="s">
        <v>23</v>
      </c>
      <c r="J348" s="5">
        <v>0</v>
      </c>
      <c r="K348" s="5">
        <v>720</v>
      </c>
      <c r="L348" s="5" t="s">
        <v>31</v>
      </c>
      <c r="M348" s="5" t="s">
        <v>81</v>
      </c>
      <c r="N348" s="5" t="s">
        <v>18</v>
      </c>
      <c r="O348" s="4">
        <v>4</v>
      </c>
      <c r="P348" t="b">
        <f t="shared" si="10"/>
        <v>0</v>
      </c>
    </row>
    <row r="349" spans="1:16" x14ac:dyDescent="0.3">
      <c r="A349" s="4">
        <f t="shared" si="9"/>
        <v>348</v>
      </c>
      <c r="B349" s="6" t="s">
        <v>187</v>
      </c>
      <c r="C349" s="6" t="s">
        <v>63</v>
      </c>
      <c r="D349" s="5">
        <v>27</v>
      </c>
      <c r="E349" s="5" t="s">
        <v>21</v>
      </c>
      <c r="F349" s="5" t="s">
        <v>15</v>
      </c>
      <c r="G349" s="5">
        <v>7000</v>
      </c>
      <c r="H349" s="5">
        <v>71000</v>
      </c>
      <c r="I349" s="5" t="s">
        <v>16</v>
      </c>
      <c r="J349" s="5">
        <v>12000</v>
      </c>
      <c r="K349" s="5">
        <v>680</v>
      </c>
      <c r="L349" s="5" t="s">
        <v>17</v>
      </c>
      <c r="M349" s="5" t="s">
        <v>81</v>
      </c>
      <c r="N349" s="5" t="s">
        <v>25</v>
      </c>
      <c r="O349" s="4">
        <v>15</v>
      </c>
      <c r="P349" t="b">
        <f t="shared" si="10"/>
        <v>0</v>
      </c>
    </row>
    <row r="350" spans="1:16" x14ac:dyDescent="0.3">
      <c r="A350" s="4">
        <f t="shared" si="9"/>
        <v>349</v>
      </c>
      <c r="B350" s="6" t="s">
        <v>300</v>
      </c>
      <c r="C350" s="6" t="s">
        <v>152</v>
      </c>
      <c r="D350" s="5">
        <v>34</v>
      </c>
      <c r="E350" s="5" t="s">
        <v>14</v>
      </c>
      <c r="F350" s="5" t="s">
        <v>22</v>
      </c>
      <c r="G350" s="5">
        <v>5000</v>
      </c>
      <c r="H350" s="5">
        <v>56000</v>
      </c>
      <c r="I350" s="5" t="s">
        <v>23</v>
      </c>
      <c r="J350" s="5">
        <v>0</v>
      </c>
      <c r="K350" s="5">
        <v>700</v>
      </c>
      <c r="L350" s="5" t="s">
        <v>24</v>
      </c>
      <c r="M350" s="5" t="s">
        <v>81</v>
      </c>
      <c r="N350" s="5" t="s">
        <v>18</v>
      </c>
      <c r="O350" s="4">
        <v>3</v>
      </c>
      <c r="P350" t="b">
        <f t="shared" si="10"/>
        <v>0</v>
      </c>
    </row>
    <row r="351" spans="1:16" x14ac:dyDescent="0.3">
      <c r="A351" s="4">
        <f t="shared" si="9"/>
        <v>350</v>
      </c>
      <c r="B351" s="6" t="s">
        <v>301</v>
      </c>
      <c r="C351" s="6" t="s">
        <v>178</v>
      </c>
      <c r="D351" s="5">
        <v>32</v>
      </c>
      <c r="E351" s="5" t="s">
        <v>21</v>
      </c>
      <c r="F351" s="5" t="s">
        <v>15</v>
      </c>
      <c r="G351" s="5">
        <v>1500</v>
      </c>
      <c r="H351" s="5">
        <v>45000</v>
      </c>
      <c r="I351" s="5" t="s">
        <v>16</v>
      </c>
      <c r="J351" s="5">
        <v>0</v>
      </c>
      <c r="K351" s="5">
        <v>670</v>
      </c>
      <c r="L351" s="5" t="s">
        <v>28</v>
      </c>
      <c r="M351" s="5" t="s">
        <v>81</v>
      </c>
      <c r="N351" s="5" t="s">
        <v>25</v>
      </c>
      <c r="O351" s="4">
        <v>14</v>
      </c>
      <c r="P351" t="b">
        <f t="shared" si="10"/>
        <v>0</v>
      </c>
    </row>
    <row r="352" spans="1:16" x14ac:dyDescent="0.3">
      <c r="N352" s="5"/>
    </row>
  </sheetData>
  <autoFilter ref="A2:O351" xr:uid="{E3075A48-2E15-4298-B56E-AE87CA2BDF5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56983-9C16-414A-BF2B-FD988CA764B6}">
  <dimension ref="A1:P351"/>
  <sheetViews>
    <sheetView workbookViewId="0">
      <selection activeCell="Q6" sqref="Q6"/>
    </sheetView>
  </sheetViews>
  <sheetFormatPr defaultRowHeight="14.4" x14ac:dyDescent="0.3"/>
  <cols>
    <col min="1" max="1" width="11.33203125" bestFit="1" customWidth="1"/>
    <col min="2" max="2" width="9.88671875" bestFit="1" customWidth="1"/>
    <col min="3" max="3" width="9.77734375" bestFit="1" customWidth="1"/>
    <col min="4" max="4" width="4.21875" bestFit="1" customWidth="1"/>
    <col min="5" max="5" width="7.109375" bestFit="1" customWidth="1"/>
    <col min="6" max="6" width="12.5546875" bestFit="1" customWidth="1"/>
    <col min="7" max="7" width="16.109375" bestFit="1" customWidth="1"/>
    <col min="8" max="8" width="14.88671875" bestFit="1" customWidth="1"/>
    <col min="9" max="9" width="10.77734375" bestFit="1" customWidth="1"/>
    <col min="10" max="10" width="12.44140625" bestFit="1" customWidth="1"/>
    <col min="11" max="11" width="11.109375" bestFit="1" customWidth="1"/>
    <col min="12" max="12" width="15.21875" bestFit="1" customWidth="1"/>
    <col min="13" max="13" width="16" bestFit="1" customWidth="1"/>
    <col min="14" max="14" width="19.5546875" bestFit="1" customWidth="1"/>
    <col min="15" max="15" width="11.6640625" bestFit="1" customWidth="1"/>
    <col min="16" max="16" width="9.88671875" bestFit="1" customWidth="1"/>
  </cols>
  <sheetData>
    <row r="1" spans="1:16" x14ac:dyDescent="0.3">
      <c r="A1" s="1" t="s">
        <v>0</v>
      </c>
      <c r="B1" s="1" t="s">
        <v>1</v>
      </c>
      <c r="C1" s="1" t="s">
        <v>2</v>
      </c>
      <c r="D1" s="1" t="s">
        <v>3</v>
      </c>
      <c r="E1" s="1" t="s">
        <v>4</v>
      </c>
      <c r="F1" s="1" t="s">
        <v>5</v>
      </c>
      <c r="G1" s="1" t="s">
        <v>96</v>
      </c>
      <c r="H1" s="1" t="s">
        <v>97</v>
      </c>
      <c r="I1" s="1" t="s">
        <v>6</v>
      </c>
      <c r="J1" s="1" t="s">
        <v>7</v>
      </c>
      <c r="K1" s="1" t="s">
        <v>8</v>
      </c>
      <c r="L1" s="1" t="s">
        <v>9</v>
      </c>
      <c r="M1" s="1" t="s">
        <v>10</v>
      </c>
      <c r="N1" s="1" t="s">
        <v>11</v>
      </c>
      <c r="O1" s="1" t="s">
        <v>302</v>
      </c>
      <c r="P1" s="1" t="s">
        <v>359</v>
      </c>
    </row>
    <row r="2" spans="1:16" x14ac:dyDescent="0.3">
      <c r="A2" s="5">
        <v>1</v>
      </c>
      <c r="B2" s="5" t="s">
        <v>12</v>
      </c>
      <c r="C2" s="5" t="s">
        <v>13</v>
      </c>
      <c r="D2" s="5">
        <v>44</v>
      </c>
      <c r="E2" s="5" t="s">
        <v>14</v>
      </c>
      <c r="F2" s="5" t="s">
        <v>15</v>
      </c>
      <c r="G2" s="5">
        <v>2500</v>
      </c>
      <c r="H2" s="5">
        <v>55000</v>
      </c>
      <c r="I2" s="5" t="s">
        <v>16</v>
      </c>
      <c r="J2" s="5">
        <v>0</v>
      </c>
      <c r="K2" s="5">
        <v>720</v>
      </c>
      <c r="L2" s="5" t="s">
        <v>17</v>
      </c>
      <c r="M2" s="5" t="s">
        <v>80</v>
      </c>
      <c r="N2" s="5" t="s">
        <v>18</v>
      </c>
      <c r="O2" s="13">
        <v>7</v>
      </c>
      <c r="P2" t="str">
        <f>IF(AND(G2&gt;5000,H2&gt;7000),"Active user","Not Active")</f>
        <v>Not Active</v>
      </c>
    </row>
    <row r="3" spans="1:16" x14ac:dyDescent="0.3">
      <c r="A3" s="5">
        <v>2</v>
      </c>
      <c r="B3" s="5" t="s">
        <v>19</v>
      </c>
      <c r="C3" s="5" t="s">
        <v>20</v>
      </c>
      <c r="D3" s="5">
        <v>29</v>
      </c>
      <c r="E3" s="5" t="s">
        <v>21</v>
      </c>
      <c r="F3" s="5" t="s">
        <v>22</v>
      </c>
      <c r="G3" s="5">
        <v>8000</v>
      </c>
      <c r="H3" s="5">
        <v>62000</v>
      </c>
      <c r="I3" s="5" t="s">
        <v>23</v>
      </c>
      <c r="J3" s="5">
        <v>15000</v>
      </c>
      <c r="K3" s="5">
        <v>680</v>
      </c>
      <c r="L3" s="5" t="s">
        <v>24</v>
      </c>
      <c r="M3" s="5" t="s">
        <v>81</v>
      </c>
      <c r="N3" s="5" t="s">
        <v>25</v>
      </c>
      <c r="O3" s="13">
        <v>5</v>
      </c>
      <c r="P3" t="str">
        <f t="shared" ref="P3:P66" si="0">IF(AND(G3&gt;5000,H3&gt;7000),"Active user","Not Active")</f>
        <v>Active user</v>
      </c>
    </row>
    <row r="4" spans="1:16" x14ac:dyDescent="0.3">
      <c r="A4" s="5">
        <v>3</v>
      </c>
      <c r="B4" s="5" t="s">
        <v>26</v>
      </c>
      <c r="C4" s="5" t="s">
        <v>27</v>
      </c>
      <c r="D4" s="5">
        <v>45</v>
      </c>
      <c r="E4" s="5" t="s">
        <v>21</v>
      </c>
      <c r="F4" s="5" t="s">
        <v>15</v>
      </c>
      <c r="G4" s="5">
        <v>12000</v>
      </c>
      <c r="H4" s="5">
        <v>75000</v>
      </c>
      <c r="I4" s="5" t="s">
        <v>16</v>
      </c>
      <c r="J4" s="5">
        <v>0</v>
      </c>
      <c r="K4" s="5">
        <v>750</v>
      </c>
      <c r="L4" s="5" t="s">
        <v>28</v>
      </c>
      <c r="M4" s="5" t="s">
        <v>82</v>
      </c>
      <c r="N4" s="5" t="s">
        <v>18</v>
      </c>
      <c r="O4" s="13">
        <v>3</v>
      </c>
      <c r="P4" t="str">
        <f t="shared" si="0"/>
        <v>Active user</v>
      </c>
    </row>
    <row r="5" spans="1:16" x14ac:dyDescent="0.3">
      <c r="A5" s="5">
        <v>4</v>
      </c>
      <c r="B5" s="5" t="s">
        <v>29</v>
      </c>
      <c r="C5" s="5" t="s">
        <v>30</v>
      </c>
      <c r="D5" s="5">
        <v>52</v>
      </c>
      <c r="E5" s="5" t="s">
        <v>14</v>
      </c>
      <c r="F5" s="5" t="s">
        <v>22</v>
      </c>
      <c r="G5" s="5">
        <v>3000</v>
      </c>
      <c r="H5" s="5">
        <v>48000</v>
      </c>
      <c r="I5" s="5" t="s">
        <v>23</v>
      </c>
      <c r="J5" s="5">
        <v>5000</v>
      </c>
      <c r="K5" s="5">
        <v>690</v>
      </c>
      <c r="L5" s="5" t="s">
        <v>31</v>
      </c>
      <c r="M5" s="5" t="s">
        <v>80</v>
      </c>
      <c r="N5" s="5" t="s">
        <v>18</v>
      </c>
      <c r="O5" s="13">
        <v>3</v>
      </c>
      <c r="P5" t="str">
        <f t="shared" si="0"/>
        <v>Not Active</v>
      </c>
    </row>
    <row r="6" spans="1:16" x14ac:dyDescent="0.3">
      <c r="A6" s="5">
        <v>5</v>
      </c>
      <c r="B6" s="5" t="s">
        <v>32</v>
      </c>
      <c r="C6" s="5" t="s">
        <v>33</v>
      </c>
      <c r="D6" s="5">
        <v>37</v>
      </c>
      <c r="E6" s="5" t="s">
        <v>21</v>
      </c>
      <c r="F6" s="5" t="s">
        <v>15</v>
      </c>
      <c r="G6" s="5">
        <v>5000</v>
      </c>
      <c r="H6" s="5">
        <v>58000</v>
      </c>
      <c r="I6" s="5" t="s">
        <v>16</v>
      </c>
      <c r="J6" s="5">
        <v>0</v>
      </c>
      <c r="K6" s="5">
        <v>710</v>
      </c>
      <c r="L6" s="5" t="s">
        <v>17</v>
      </c>
      <c r="M6" s="5" t="s">
        <v>80</v>
      </c>
      <c r="N6" s="5" t="s">
        <v>25</v>
      </c>
      <c r="O6" s="13">
        <v>4</v>
      </c>
      <c r="P6" t="str">
        <f t="shared" si="0"/>
        <v>Not Active</v>
      </c>
    </row>
    <row r="7" spans="1:16" x14ac:dyDescent="0.3">
      <c r="A7" s="5">
        <v>6</v>
      </c>
      <c r="B7" s="5" t="s">
        <v>34</v>
      </c>
      <c r="C7" s="5" t="s">
        <v>35</v>
      </c>
      <c r="D7" s="5">
        <v>30</v>
      </c>
      <c r="E7" s="5" t="s">
        <v>14</v>
      </c>
      <c r="F7" s="5" t="s">
        <v>22</v>
      </c>
      <c r="G7" s="5">
        <v>6000</v>
      </c>
      <c r="H7" s="5">
        <v>70000</v>
      </c>
      <c r="I7" s="5" t="s">
        <v>23</v>
      </c>
      <c r="J7" s="5">
        <v>20000</v>
      </c>
      <c r="K7" s="5">
        <v>700</v>
      </c>
      <c r="L7" s="5" t="s">
        <v>24</v>
      </c>
      <c r="M7" s="5" t="s">
        <v>80</v>
      </c>
      <c r="N7" s="5" t="s">
        <v>18</v>
      </c>
      <c r="O7" s="13">
        <v>3</v>
      </c>
      <c r="P7" t="str">
        <f t="shared" si="0"/>
        <v>Active user</v>
      </c>
    </row>
    <row r="8" spans="1:16" x14ac:dyDescent="0.3">
      <c r="A8" s="5">
        <v>7</v>
      </c>
      <c r="B8" s="5" t="s">
        <v>36</v>
      </c>
      <c r="C8" s="5" t="s">
        <v>37</v>
      </c>
      <c r="D8" s="5">
        <v>40</v>
      </c>
      <c r="E8" s="5" t="s">
        <v>21</v>
      </c>
      <c r="F8" s="5" t="s">
        <v>15</v>
      </c>
      <c r="G8" s="5">
        <v>15000</v>
      </c>
      <c r="H8" s="5">
        <v>82000</v>
      </c>
      <c r="I8" s="5" t="s">
        <v>16</v>
      </c>
      <c r="J8" s="5">
        <v>0</v>
      </c>
      <c r="K8" s="5">
        <v>730</v>
      </c>
      <c r="L8" s="5" t="s">
        <v>28</v>
      </c>
      <c r="M8" s="5" t="s">
        <v>80</v>
      </c>
      <c r="N8" s="5" t="s">
        <v>25</v>
      </c>
      <c r="O8" s="13">
        <v>7</v>
      </c>
      <c r="P8" t="str">
        <f t="shared" si="0"/>
        <v>Active user</v>
      </c>
    </row>
    <row r="9" spans="1:16" x14ac:dyDescent="0.3">
      <c r="A9" s="5">
        <v>8</v>
      </c>
      <c r="B9" s="5" t="s">
        <v>38</v>
      </c>
      <c r="C9" s="5" t="s">
        <v>39</v>
      </c>
      <c r="D9" s="5">
        <v>25</v>
      </c>
      <c r="E9" s="5" t="s">
        <v>14</v>
      </c>
      <c r="F9" s="5" t="s">
        <v>22</v>
      </c>
      <c r="G9" s="5">
        <v>2000</v>
      </c>
      <c r="H9" s="5">
        <v>43000</v>
      </c>
      <c r="I9" s="5" t="s">
        <v>16</v>
      </c>
      <c r="J9" s="5">
        <v>0</v>
      </c>
      <c r="K9" s="5">
        <v>670</v>
      </c>
      <c r="L9" s="5" t="s">
        <v>31</v>
      </c>
      <c r="M9" s="5" t="s">
        <v>81</v>
      </c>
      <c r="N9" s="5" t="s">
        <v>18</v>
      </c>
      <c r="O9" s="13">
        <v>12</v>
      </c>
      <c r="P9" t="str">
        <f t="shared" si="0"/>
        <v>Not Active</v>
      </c>
    </row>
    <row r="10" spans="1:16" x14ac:dyDescent="0.3">
      <c r="A10" s="5">
        <v>9</v>
      </c>
      <c r="B10" s="5" t="s">
        <v>40</v>
      </c>
      <c r="C10" s="5" t="s">
        <v>41</v>
      </c>
      <c r="D10" s="5">
        <v>31</v>
      </c>
      <c r="E10" s="5" t="s">
        <v>21</v>
      </c>
      <c r="F10" s="5" t="s">
        <v>15</v>
      </c>
      <c r="G10" s="5">
        <v>7000</v>
      </c>
      <c r="H10" s="5">
        <v>55000</v>
      </c>
      <c r="I10" s="5" t="s">
        <v>23</v>
      </c>
      <c r="J10" s="5">
        <v>10000</v>
      </c>
      <c r="K10" s="5">
        <v>720</v>
      </c>
      <c r="L10" s="5" t="s">
        <v>17</v>
      </c>
      <c r="M10" s="5" t="s">
        <v>81</v>
      </c>
      <c r="N10" s="5" t="s">
        <v>18</v>
      </c>
      <c r="O10" s="13">
        <v>11</v>
      </c>
      <c r="P10" t="str">
        <f t="shared" si="0"/>
        <v>Active user</v>
      </c>
    </row>
    <row r="11" spans="1:16" x14ac:dyDescent="0.3">
      <c r="A11" s="5">
        <v>10</v>
      </c>
      <c r="B11" s="5" t="s">
        <v>42</v>
      </c>
      <c r="C11" s="5" t="s">
        <v>43</v>
      </c>
      <c r="D11" s="5">
        <v>44</v>
      </c>
      <c r="E11" s="5" t="s">
        <v>14</v>
      </c>
      <c r="F11" s="5" t="s">
        <v>22</v>
      </c>
      <c r="G11" s="5">
        <v>11000</v>
      </c>
      <c r="H11" s="5">
        <v>65000</v>
      </c>
      <c r="I11" s="5" t="s">
        <v>16</v>
      </c>
      <c r="J11" s="5">
        <v>0</v>
      </c>
      <c r="K11" s="5">
        <v>740</v>
      </c>
      <c r="L11" s="5" t="s">
        <v>24</v>
      </c>
      <c r="M11" s="5" t="s">
        <v>82</v>
      </c>
      <c r="N11" s="5" t="s">
        <v>25</v>
      </c>
      <c r="O11" s="13">
        <v>3</v>
      </c>
      <c r="P11" t="str">
        <f t="shared" si="0"/>
        <v>Active user</v>
      </c>
    </row>
    <row r="12" spans="1:16" x14ac:dyDescent="0.3">
      <c r="A12" s="5">
        <v>11</v>
      </c>
      <c r="B12" s="5" t="s">
        <v>44</v>
      </c>
      <c r="C12" s="5" t="s">
        <v>45</v>
      </c>
      <c r="D12" s="5">
        <v>28</v>
      </c>
      <c r="E12" s="5" t="s">
        <v>21</v>
      </c>
      <c r="F12" s="5" t="s">
        <v>15</v>
      </c>
      <c r="G12" s="5">
        <v>4500</v>
      </c>
      <c r="H12" s="5">
        <v>47000</v>
      </c>
      <c r="I12" s="5" t="s">
        <v>16</v>
      </c>
      <c r="J12" s="5">
        <v>0</v>
      </c>
      <c r="K12" s="5">
        <v>690</v>
      </c>
      <c r="L12" s="5" t="s">
        <v>28</v>
      </c>
      <c r="M12" s="5" t="s">
        <v>80</v>
      </c>
      <c r="N12" s="5" t="s">
        <v>18</v>
      </c>
      <c r="O12" s="13">
        <v>3</v>
      </c>
      <c r="P12" t="str">
        <f t="shared" si="0"/>
        <v>Not Active</v>
      </c>
    </row>
    <row r="13" spans="1:16" x14ac:dyDescent="0.3">
      <c r="A13" s="5">
        <v>12</v>
      </c>
      <c r="B13" s="5" t="s">
        <v>46</v>
      </c>
      <c r="C13" s="5" t="s">
        <v>47</v>
      </c>
      <c r="D13" s="5">
        <v>39</v>
      </c>
      <c r="E13" s="5" t="s">
        <v>14</v>
      </c>
      <c r="F13" s="5" t="s">
        <v>22</v>
      </c>
      <c r="G13" s="5">
        <v>10000</v>
      </c>
      <c r="H13" s="5">
        <v>72000</v>
      </c>
      <c r="I13" s="5" t="s">
        <v>23</v>
      </c>
      <c r="J13" s="5">
        <v>12000</v>
      </c>
      <c r="K13" s="5">
        <v>700</v>
      </c>
      <c r="L13" s="5" t="s">
        <v>31</v>
      </c>
      <c r="M13" s="5" t="s">
        <v>82</v>
      </c>
      <c r="N13" s="5" t="s">
        <v>18</v>
      </c>
      <c r="O13" s="13" t="s">
        <v>303</v>
      </c>
      <c r="P13" t="str">
        <f t="shared" si="0"/>
        <v>Active user</v>
      </c>
    </row>
    <row r="14" spans="1:16" x14ac:dyDescent="0.3">
      <c r="A14" s="5">
        <v>13</v>
      </c>
      <c r="B14" s="5" t="s">
        <v>48</v>
      </c>
      <c r="C14" s="5" t="s">
        <v>49</v>
      </c>
      <c r="D14" s="5">
        <v>26</v>
      </c>
      <c r="E14" s="5" t="s">
        <v>21</v>
      </c>
      <c r="F14" s="5" t="s">
        <v>15</v>
      </c>
      <c r="G14" s="5">
        <v>3500</v>
      </c>
      <c r="H14" s="5">
        <v>53000</v>
      </c>
      <c r="I14" s="5" t="s">
        <v>16</v>
      </c>
      <c r="J14" s="5">
        <v>0</v>
      </c>
      <c r="K14" s="5">
        <v>680</v>
      </c>
      <c r="L14" s="5" t="s">
        <v>17</v>
      </c>
      <c r="M14" s="5" t="s">
        <v>81</v>
      </c>
      <c r="N14" s="5" t="s">
        <v>25</v>
      </c>
      <c r="O14" s="13">
        <v>11</v>
      </c>
      <c r="P14" t="str">
        <f t="shared" si="0"/>
        <v>Not Active</v>
      </c>
    </row>
    <row r="15" spans="1:16" x14ac:dyDescent="0.3">
      <c r="A15" s="5">
        <v>14</v>
      </c>
      <c r="B15" s="5" t="s">
        <v>50</v>
      </c>
      <c r="C15" s="5" t="s">
        <v>51</v>
      </c>
      <c r="D15" s="5">
        <v>33</v>
      </c>
      <c r="E15" s="5" t="s">
        <v>14</v>
      </c>
      <c r="F15" s="5" t="s">
        <v>22</v>
      </c>
      <c r="G15" s="5">
        <v>8000</v>
      </c>
      <c r="H15" s="5">
        <v>60000</v>
      </c>
      <c r="I15" s="5" t="s">
        <v>23</v>
      </c>
      <c r="J15" s="5">
        <v>8000</v>
      </c>
      <c r="K15" s="5">
        <v>710</v>
      </c>
      <c r="L15" s="5" t="s">
        <v>24</v>
      </c>
      <c r="M15" s="5" t="s">
        <v>80</v>
      </c>
      <c r="N15" s="5" t="s">
        <v>18</v>
      </c>
      <c r="O15" s="13">
        <v>11</v>
      </c>
      <c r="P15" t="str">
        <f t="shared" si="0"/>
        <v>Active user</v>
      </c>
    </row>
    <row r="16" spans="1:16" x14ac:dyDescent="0.3">
      <c r="A16" s="5">
        <v>15</v>
      </c>
      <c r="B16" s="5" t="s">
        <v>52</v>
      </c>
      <c r="C16" s="5" t="s">
        <v>53</v>
      </c>
      <c r="D16" s="5">
        <v>46</v>
      </c>
      <c r="E16" s="5" t="s">
        <v>21</v>
      </c>
      <c r="F16" s="5" t="s">
        <v>15</v>
      </c>
      <c r="G16" s="5">
        <v>13000</v>
      </c>
      <c r="H16" s="5">
        <v>85000</v>
      </c>
      <c r="I16" s="5" t="s">
        <v>16</v>
      </c>
      <c r="J16" s="5">
        <v>0</v>
      </c>
      <c r="K16" s="5">
        <v>740</v>
      </c>
      <c r="L16" s="5" t="s">
        <v>28</v>
      </c>
      <c r="M16" s="5" t="s">
        <v>82</v>
      </c>
      <c r="N16" s="5" t="s">
        <v>25</v>
      </c>
      <c r="O16" s="13">
        <v>6</v>
      </c>
      <c r="P16" t="str">
        <f t="shared" si="0"/>
        <v>Active user</v>
      </c>
    </row>
    <row r="17" spans="1:16" x14ac:dyDescent="0.3">
      <c r="A17" s="5">
        <v>16</v>
      </c>
      <c r="B17" s="5" t="s">
        <v>54</v>
      </c>
      <c r="C17" s="5" t="s">
        <v>55</v>
      </c>
      <c r="D17" s="5">
        <v>52</v>
      </c>
      <c r="E17" s="5" t="s">
        <v>14</v>
      </c>
      <c r="F17" s="5" t="s">
        <v>22</v>
      </c>
      <c r="G17" s="5">
        <v>4000</v>
      </c>
      <c r="H17" s="5">
        <v>49000</v>
      </c>
      <c r="I17" s="5" t="s">
        <v>23</v>
      </c>
      <c r="J17" s="5">
        <v>7000</v>
      </c>
      <c r="K17" s="5">
        <v>690</v>
      </c>
      <c r="L17" s="5" t="s">
        <v>31</v>
      </c>
      <c r="M17" s="5" t="s">
        <v>80</v>
      </c>
      <c r="N17" s="5" t="s">
        <v>18</v>
      </c>
      <c r="O17" s="13">
        <v>6</v>
      </c>
      <c r="P17" t="str">
        <f t="shared" si="0"/>
        <v>Not Active</v>
      </c>
    </row>
    <row r="18" spans="1:16" x14ac:dyDescent="0.3">
      <c r="A18" s="5">
        <v>17</v>
      </c>
      <c r="B18" s="5" t="s">
        <v>56</v>
      </c>
      <c r="C18" s="5" t="s">
        <v>57</v>
      </c>
      <c r="D18" s="5">
        <v>24</v>
      </c>
      <c r="E18" s="5" t="s">
        <v>14</v>
      </c>
      <c r="F18" s="5" t="s">
        <v>15</v>
      </c>
      <c r="G18" s="5">
        <v>2200</v>
      </c>
      <c r="H18" s="5">
        <v>45000</v>
      </c>
      <c r="I18" s="5" t="s">
        <v>16</v>
      </c>
      <c r="J18" s="5">
        <v>0</v>
      </c>
      <c r="K18" s="5">
        <v>670</v>
      </c>
      <c r="L18" s="5" t="s">
        <v>17</v>
      </c>
      <c r="M18" s="5" t="s">
        <v>81</v>
      </c>
      <c r="N18" s="5" t="s">
        <v>25</v>
      </c>
      <c r="O18" s="13">
        <v>5</v>
      </c>
      <c r="P18" t="str">
        <f t="shared" si="0"/>
        <v>Not Active</v>
      </c>
    </row>
    <row r="19" spans="1:16" x14ac:dyDescent="0.3">
      <c r="A19" s="5">
        <v>18</v>
      </c>
      <c r="B19" s="5" t="s">
        <v>58</v>
      </c>
      <c r="C19" s="5" t="s">
        <v>59</v>
      </c>
      <c r="D19" s="5">
        <v>38</v>
      </c>
      <c r="E19" s="5" t="s">
        <v>14</v>
      </c>
      <c r="F19" s="5" t="s">
        <v>22</v>
      </c>
      <c r="G19" s="5">
        <v>15000</v>
      </c>
      <c r="H19" s="5">
        <v>77000</v>
      </c>
      <c r="I19" s="5" t="s">
        <v>23</v>
      </c>
      <c r="J19" s="5">
        <v>15000</v>
      </c>
      <c r="K19" s="5">
        <v>720</v>
      </c>
      <c r="L19" s="5" t="s">
        <v>24</v>
      </c>
      <c r="M19" s="5" t="s">
        <v>82</v>
      </c>
      <c r="N19" s="5" t="s">
        <v>18</v>
      </c>
      <c r="O19" s="13" t="s">
        <v>303</v>
      </c>
      <c r="P19" t="str">
        <f t="shared" si="0"/>
        <v>Active user</v>
      </c>
    </row>
    <row r="20" spans="1:16" x14ac:dyDescent="0.3">
      <c r="A20" s="5">
        <v>19</v>
      </c>
      <c r="B20" s="5" t="s">
        <v>60</v>
      </c>
      <c r="C20" s="5" t="s">
        <v>61</v>
      </c>
      <c r="D20" s="5">
        <v>27</v>
      </c>
      <c r="E20" s="5" t="s">
        <v>21</v>
      </c>
      <c r="F20" s="5" t="s">
        <v>15</v>
      </c>
      <c r="G20" s="5">
        <v>4000</v>
      </c>
      <c r="H20" s="5">
        <v>50000</v>
      </c>
      <c r="I20" s="5" t="s">
        <v>16</v>
      </c>
      <c r="J20" s="5">
        <v>0</v>
      </c>
      <c r="K20" s="5">
        <v>680</v>
      </c>
      <c r="L20" s="5" t="s">
        <v>28</v>
      </c>
      <c r="M20" s="5" t="s">
        <v>80</v>
      </c>
      <c r="N20" s="5" t="s">
        <v>25</v>
      </c>
      <c r="O20" s="13">
        <v>6</v>
      </c>
      <c r="P20" t="str">
        <f t="shared" si="0"/>
        <v>Not Active</v>
      </c>
    </row>
    <row r="21" spans="1:16" x14ac:dyDescent="0.3">
      <c r="A21" s="5">
        <v>20</v>
      </c>
      <c r="B21" s="5" t="s">
        <v>62</v>
      </c>
      <c r="C21" s="5" t="s">
        <v>63</v>
      </c>
      <c r="D21" s="5">
        <v>41</v>
      </c>
      <c r="E21" s="5" t="s">
        <v>14</v>
      </c>
      <c r="F21" s="5" t="s">
        <v>22</v>
      </c>
      <c r="G21" s="5">
        <v>9000</v>
      </c>
      <c r="H21" s="5">
        <v>69000</v>
      </c>
      <c r="I21" s="5" t="s">
        <v>23</v>
      </c>
      <c r="J21" s="5">
        <v>12000</v>
      </c>
      <c r="K21" s="5">
        <v>700</v>
      </c>
      <c r="L21" s="5" t="s">
        <v>31</v>
      </c>
      <c r="M21" s="5" t="s">
        <v>82</v>
      </c>
      <c r="N21" s="5" t="s">
        <v>18</v>
      </c>
      <c r="O21" s="13">
        <v>5</v>
      </c>
      <c r="P21" t="str">
        <f t="shared" si="0"/>
        <v>Active user</v>
      </c>
    </row>
    <row r="22" spans="1:16" x14ac:dyDescent="0.3">
      <c r="A22" s="5">
        <v>21</v>
      </c>
      <c r="B22" s="5" t="s">
        <v>64</v>
      </c>
      <c r="C22" s="5" t="s">
        <v>65</v>
      </c>
      <c r="D22" s="5">
        <v>32</v>
      </c>
      <c r="E22" s="5" t="s">
        <v>21</v>
      </c>
      <c r="F22" s="5" t="s">
        <v>15</v>
      </c>
      <c r="G22" s="5">
        <v>5500</v>
      </c>
      <c r="H22" s="5">
        <v>54000</v>
      </c>
      <c r="I22" s="5" t="s">
        <v>16</v>
      </c>
      <c r="J22" s="5">
        <v>0</v>
      </c>
      <c r="K22" s="5">
        <v>710</v>
      </c>
      <c r="L22" s="5" t="s">
        <v>17</v>
      </c>
      <c r="M22" s="5" t="s">
        <v>80</v>
      </c>
      <c r="N22" s="5" t="s">
        <v>25</v>
      </c>
      <c r="O22" s="13">
        <v>14</v>
      </c>
      <c r="P22" t="str">
        <f t="shared" si="0"/>
        <v>Active user</v>
      </c>
    </row>
    <row r="23" spans="1:16" x14ac:dyDescent="0.3">
      <c r="A23" s="5">
        <v>22</v>
      </c>
      <c r="B23" s="5" t="s">
        <v>66</v>
      </c>
      <c r="C23" s="5" t="s">
        <v>67</v>
      </c>
      <c r="D23" s="5">
        <v>47</v>
      </c>
      <c r="E23" s="5" t="s">
        <v>14</v>
      </c>
      <c r="F23" s="5" t="s">
        <v>22</v>
      </c>
      <c r="G23" s="5">
        <v>7000</v>
      </c>
      <c r="H23" s="5">
        <v>74000</v>
      </c>
      <c r="I23" s="5" t="s">
        <v>23</v>
      </c>
      <c r="J23" s="5">
        <v>10000</v>
      </c>
      <c r="K23" s="5">
        <v>690</v>
      </c>
      <c r="L23" s="5" t="s">
        <v>24</v>
      </c>
      <c r="M23" s="5" t="s">
        <v>81</v>
      </c>
      <c r="N23" s="5" t="s">
        <v>18</v>
      </c>
      <c r="O23" s="13">
        <v>12</v>
      </c>
      <c r="P23" t="str">
        <f t="shared" si="0"/>
        <v>Active user</v>
      </c>
    </row>
    <row r="24" spans="1:16" x14ac:dyDescent="0.3">
      <c r="A24" s="5">
        <v>23</v>
      </c>
      <c r="B24" s="5" t="s">
        <v>68</v>
      </c>
      <c r="C24" s="5" t="s">
        <v>69</v>
      </c>
      <c r="D24" s="5">
        <v>35</v>
      </c>
      <c r="E24" s="5" t="s">
        <v>21</v>
      </c>
      <c r="F24" s="5" t="s">
        <v>15</v>
      </c>
      <c r="G24" s="5">
        <v>6000</v>
      </c>
      <c r="H24" s="5">
        <v>68000</v>
      </c>
      <c r="I24" s="5" t="s">
        <v>16</v>
      </c>
      <c r="J24" s="5">
        <v>0</v>
      </c>
      <c r="K24" s="5">
        <v>720</v>
      </c>
      <c r="L24" s="5" t="s">
        <v>28</v>
      </c>
      <c r="M24" s="5" t="s">
        <v>81</v>
      </c>
      <c r="N24" s="5" t="s">
        <v>25</v>
      </c>
      <c r="O24" s="13">
        <v>11</v>
      </c>
      <c r="P24" t="str">
        <f t="shared" si="0"/>
        <v>Active user</v>
      </c>
    </row>
    <row r="25" spans="1:16" x14ac:dyDescent="0.3">
      <c r="A25" s="5">
        <v>24</v>
      </c>
      <c r="B25" s="5" t="s">
        <v>70</v>
      </c>
      <c r="C25" s="5" t="s">
        <v>71</v>
      </c>
      <c r="D25" s="5">
        <v>29</v>
      </c>
      <c r="E25" s="5" t="s">
        <v>14</v>
      </c>
      <c r="F25" s="5" t="s">
        <v>22</v>
      </c>
      <c r="G25" s="5">
        <v>2500</v>
      </c>
      <c r="H25" s="5">
        <v>45000</v>
      </c>
      <c r="I25" s="5" t="s">
        <v>23</v>
      </c>
      <c r="J25" s="5">
        <v>5000</v>
      </c>
      <c r="K25" s="5">
        <v>670</v>
      </c>
      <c r="L25" s="5" t="s">
        <v>31</v>
      </c>
      <c r="M25" s="5" t="s">
        <v>81</v>
      </c>
      <c r="N25" s="5" t="s">
        <v>18</v>
      </c>
      <c r="O25" s="13">
        <v>8</v>
      </c>
      <c r="P25" t="str">
        <f t="shared" si="0"/>
        <v>Not Active</v>
      </c>
    </row>
    <row r="26" spans="1:16" x14ac:dyDescent="0.3">
      <c r="A26" s="5">
        <v>25</v>
      </c>
      <c r="B26" s="5" t="s">
        <v>72</v>
      </c>
      <c r="C26" s="5" t="s">
        <v>73</v>
      </c>
      <c r="D26" s="5">
        <v>42</v>
      </c>
      <c r="E26" s="5" t="s">
        <v>21</v>
      </c>
      <c r="F26" s="5" t="s">
        <v>15</v>
      </c>
      <c r="G26" s="5">
        <v>11000</v>
      </c>
      <c r="H26" s="5">
        <v>80000</v>
      </c>
      <c r="I26" s="5" t="s">
        <v>16</v>
      </c>
      <c r="J26" s="5">
        <v>0</v>
      </c>
      <c r="K26" s="5">
        <v>740</v>
      </c>
      <c r="L26" s="5" t="s">
        <v>17</v>
      </c>
      <c r="M26" s="5" t="s">
        <v>82</v>
      </c>
      <c r="N26" s="5" t="s">
        <v>25</v>
      </c>
      <c r="O26" s="13">
        <v>4</v>
      </c>
      <c r="P26" t="str">
        <f t="shared" si="0"/>
        <v>Active user</v>
      </c>
    </row>
    <row r="27" spans="1:16" x14ac:dyDescent="0.3">
      <c r="A27" s="5">
        <v>26</v>
      </c>
      <c r="B27" s="5" t="s">
        <v>29</v>
      </c>
      <c r="C27" s="5" t="s">
        <v>74</v>
      </c>
      <c r="D27" s="5">
        <v>50</v>
      </c>
      <c r="E27" s="5" t="s">
        <v>14</v>
      </c>
      <c r="F27" s="5" t="s">
        <v>22</v>
      </c>
      <c r="G27" s="5">
        <v>3000</v>
      </c>
      <c r="H27" s="5">
        <v>47000</v>
      </c>
      <c r="I27" s="5" t="s">
        <v>23</v>
      </c>
      <c r="J27" s="5">
        <v>8000</v>
      </c>
      <c r="K27" s="5">
        <v>680</v>
      </c>
      <c r="L27" s="5" t="s">
        <v>24</v>
      </c>
      <c r="M27" s="5" t="s">
        <v>82</v>
      </c>
      <c r="N27" s="5" t="s">
        <v>18</v>
      </c>
      <c r="O27" s="13">
        <v>13</v>
      </c>
      <c r="P27" t="str">
        <f t="shared" si="0"/>
        <v>Not Active</v>
      </c>
    </row>
    <row r="28" spans="1:16" x14ac:dyDescent="0.3">
      <c r="A28" s="5">
        <v>27</v>
      </c>
      <c r="B28" s="5" t="s">
        <v>75</v>
      </c>
      <c r="C28" s="5" t="s">
        <v>76</v>
      </c>
      <c r="D28" s="5">
        <v>28</v>
      </c>
      <c r="E28" s="5" t="s">
        <v>21</v>
      </c>
      <c r="F28" s="5" t="s">
        <v>15</v>
      </c>
      <c r="G28" s="5">
        <v>4000</v>
      </c>
      <c r="H28" s="5">
        <v>53000</v>
      </c>
      <c r="I28" s="5" t="s">
        <v>16</v>
      </c>
      <c r="J28" s="5">
        <v>0</v>
      </c>
      <c r="K28" s="5">
        <v>690</v>
      </c>
      <c r="L28" s="5" t="s">
        <v>28</v>
      </c>
      <c r="M28" s="5" t="s">
        <v>80</v>
      </c>
      <c r="N28" s="5" t="s">
        <v>25</v>
      </c>
      <c r="O28" s="13">
        <v>7</v>
      </c>
      <c r="P28" t="str">
        <f t="shared" si="0"/>
        <v>Not Active</v>
      </c>
    </row>
    <row r="29" spans="1:16" x14ac:dyDescent="0.3">
      <c r="A29" s="5">
        <v>28</v>
      </c>
      <c r="B29" s="5" t="s">
        <v>38</v>
      </c>
      <c r="C29" s="5" t="s">
        <v>35</v>
      </c>
      <c r="D29" s="5">
        <v>36</v>
      </c>
      <c r="E29" s="5" t="s">
        <v>14</v>
      </c>
      <c r="F29" s="5" t="s">
        <v>22</v>
      </c>
      <c r="G29" s="5">
        <v>9000</v>
      </c>
      <c r="H29" s="5">
        <v>71000</v>
      </c>
      <c r="I29" s="5" t="s">
        <v>23</v>
      </c>
      <c r="J29" s="5">
        <v>13000</v>
      </c>
      <c r="K29" s="5">
        <v>700</v>
      </c>
      <c r="L29" s="5" t="s">
        <v>31</v>
      </c>
      <c r="M29" s="5" t="s">
        <v>81</v>
      </c>
      <c r="N29" s="5" t="s">
        <v>18</v>
      </c>
      <c r="O29" s="13">
        <v>4</v>
      </c>
      <c r="P29" t="str">
        <f t="shared" si="0"/>
        <v>Active user</v>
      </c>
    </row>
    <row r="30" spans="1:16" x14ac:dyDescent="0.3">
      <c r="A30" s="5">
        <v>29</v>
      </c>
      <c r="B30" s="5" t="s">
        <v>77</v>
      </c>
      <c r="C30" s="5" t="s">
        <v>78</v>
      </c>
      <c r="D30" s="5">
        <v>41</v>
      </c>
      <c r="E30" s="5" t="s">
        <v>21</v>
      </c>
      <c r="F30" s="5" t="s">
        <v>15</v>
      </c>
      <c r="G30" s="5">
        <v>8000</v>
      </c>
      <c r="H30" s="5">
        <v>67000</v>
      </c>
      <c r="I30" s="5" t="s">
        <v>16</v>
      </c>
      <c r="J30" s="5">
        <v>0</v>
      </c>
      <c r="K30" s="5">
        <v>710</v>
      </c>
      <c r="L30" s="5" t="s">
        <v>17</v>
      </c>
      <c r="M30" s="5" t="s">
        <v>82</v>
      </c>
      <c r="N30" s="5" t="s">
        <v>25</v>
      </c>
      <c r="O30" s="13">
        <v>14</v>
      </c>
      <c r="P30" t="str">
        <f t="shared" si="0"/>
        <v>Active user</v>
      </c>
    </row>
    <row r="31" spans="1:16" x14ac:dyDescent="0.3">
      <c r="A31" s="5">
        <v>30</v>
      </c>
      <c r="B31" s="5" t="s">
        <v>79</v>
      </c>
      <c r="C31" s="5" t="s">
        <v>53</v>
      </c>
      <c r="D31" s="5">
        <v>30</v>
      </c>
      <c r="E31" s="5" t="s">
        <v>14</v>
      </c>
      <c r="F31" s="5" t="s">
        <v>22</v>
      </c>
      <c r="G31" s="5">
        <v>5000</v>
      </c>
      <c r="H31" s="5">
        <v>55000</v>
      </c>
      <c r="I31" s="5" t="s">
        <v>23</v>
      </c>
      <c r="J31" s="5">
        <v>7000</v>
      </c>
      <c r="K31" s="5">
        <v>690</v>
      </c>
      <c r="L31" s="5" t="s">
        <v>24</v>
      </c>
      <c r="M31" s="5" t="s">
        <v>82</v>
      </c>
      <c r="N31" s="5" t="s">
        <v>18</v>
      </c>
      <c r="O31" s="13">
        <v>5</v>
      </c>
      <c r="P31" t="str">
        <f t="shared" si="0"/>
        <v>Not Active</v>
      </c>
    </row>
    <row r="32" spans="1:16" x14ac:dyDescent="0.3">
      <c r="A32" s="5">
        <v>31</v>
      </c>
      <c r="B32" s="5" t="s">
        <v>40</v>
      </c>
      <c r="C32" s="5" t="s">
        <v>73</v>
      </c>
      <c r="D32" s="5">
        <v>29</v>
      </c>
      <c r="E32" s="5" t="s">
        <v>21</v>
      </c>
      <c r="F32" s="5" t="s">
        <v>15</v>
      </c>
      <c r="G32" s="5">
        <v>3000</v>
      </c>
      <c r="H32" s="5">
        <v>48000</v>
      </c>
      <c r="I32" s="5" t="s">
        <v>16</v>
      </c>
      <c r="J32" s="5">
        <v>0</v>
      </c>
      <c r="K32" s="5">
        <v>670</v>
      </c>
      <c r="L32" s="5" t="s">
        <v>28</v>
      </c>
      <c r="M32" s="5" t="s">
        <v>80</v>
      </c>
      <c r="N32" s="5" t="s">
        <v>25</v>
      </c>
      <c r="O32" s="13">
        <v>10</v>
      </c>
      <c r="P32" t="str">
        <f t="shared" si="0"/>
        <v>Not Active</v>
      </c>
    </row>
    <row r="33" spans="1:16" x14ac:dyDescent="0.3">
      <c r="A33" s="5">
        <v>32</v>
      </c>
      <c r="B33" s="5" t="s">
        <v>42</v>
      </c>
      <c r="C33" s="5" t="s">
        <v>41</v>
      </c>
      <c r="D33" s="5">
        <v>34</v>
      </c>
      <c r="E33" s="5" t="s">
        <v>14</v>
      </c>
      <c r="F33" s="5" t="s">
        <v>22</v>
      </c>
      <c r="G33" s="5">
        <v>11000</v>
      </c>
      <c r="H33" s="5">
        <v>62000</v>
      </c>
      <c r="I33" s="5" t="s">
        <v>23</v>
      </c>
      <c r="J33" s="5">
        <v>12000</v>
      </c>
      <c r="K33" s="5">
        <v>720</v>
      </c>
      <c r="L33" s="5" t="s">
        <v>31</v>
      </c>
      <c r="M33" s="5" t="s">
        <v>80</v>
      </c>
      <c r="N33" s="5" t="s">
        <v>18</v>
      </c>
      <c r="O33" s="13">
        <v>10</v>
      </c>
      <c r="P33" t="str">
        <f t="shared" si="0"/>
        <v>Active user</v>
      </c>
    </row>
    <row r="34" spans="1:16" x14ac:dyDescent="0.3">
      <c r="A34" s="5">
        <v>33</v>
      </c>
      <c r="B34" s="5" t="s">
        <v>48</v>
      </c>
      <c r="C34" s="5" t="s">
        <v>71</v>
      </c>
      <c r="D34" s="5">
        <v>37</v>
      </c>
      <c r="E34" s="5" t="s">
        <v>21</v>
      </c>
      <c r="F34" s="5" t="s">
        <v>15</v>
      </c>
      <c r="G34" s="5">
        <v>5500</v>
      </c>
      <c r="H34" s="5">
        <v>69000</v>
      </c>
      <c r="I34" s="5" t="s">
        <v>16</v>
      </c>
      <c r="J34" s="5">
        <v>0</v>
      </c>
      <c r="K34" s="5">
        <v>710</v>
      </c>
      <c r="L34" s="5" t="s">
        <v>17</v>
      </c>
      <c r="M34" s="5" t="s">
        <v>80</v>
      </c>
      <c r="N34" s="5" t="s">
        <v>25</v>
      </c>
      <c r="O34" s="13">
        <v>7</v>
      </c>
      <c r="P34" t="str">
        <f t="shared" si="0"/>
        <v>Active user</v>
      </c>
    </row>
    <row r="35" spans="1:16" x14ac:dyDescent="0.3">
      <c r="A35" s="5">
        <v>34</v>
      </c>
      <c r="B35" s="5" t="s">
        <v>54</v>
      </c>
      <c r="C35" s="5" t="s">
        <v>20</v>
      </c>
      <c r="D35" s="5">
        <v>45</v>
      </c>
      <c r="E35" s="5" t="s">
        <v>14</v>
      </c>
      <c r="F35" s="5" t="s">
        <v>15</v>
      </c>
      <c r="G35" s="5">
        <v>7000</v>
      </c>
      <c r="H35" s="5">
        <v>74000</v>
      </c>
      <c r="I35" s="5" t="s">
        <v>23</v>
      </c>
      <c r="J35" s="5">
        <v>15000</v>
      </c>
      <c r="K35" s="5">
        <v>680</v>
      </c>
      <c r="L35" s="5" t="s">
        <v>24</v>
      </c>
      <c r="M35" s="5" t="s">
        <v>80</v>
      </c>
      <c r="N35" s="5" t="s">
        <v>18</v>
      </c>
      <c r="O35" s="13">
        <v>5</v>
      </c>
      <c r="P35" t="str">
        <f t="shared" si="0"/>
        <v>Active user</v>
      </c>
    </row>
    <row r="36" spans="1:16" x14ac:dyDescent="0.3">
      <c r="A36" s="5">
        <v>35</v>
      </c>
      <c r="B36" s="5" t="s">
        <v>64</v>
      </c>
      <c r="C36" s="5" t="s">
        <v>27</v>
      </c>
      <c r="D36" s="5">
        <v>40</v>
      </c>
      <c r="E36" s="5" t="s">
        <v>21</v>
      </c>
      <c r="F36" s="5" t="s">
        <v>15</v>
      </c>
      <c r="G36" s="5">
        <v>2000</v>
      </c>
      <c r="H36" s="5">
        <v>50000</v>
      </c>
      <c r="I36" s="5" t="s">
        <v>16</v>
      </c>
      <c r="J36" s="5">
        <v>0</v>
      </c>
      <c r="K36" s="5">
        <v>720</v>
      </c>
      <c r="L36" s="5" t="s">
        <v>28</v>
      </c>
      <c r="M36" s="5" t="s">
        <v>80</v>
      </c>
      <c r="N36" s="5" t="s">
        <v>25</v>
      </c>
      <c r="O36" s="13">
        <v>15</v>
      </c>
      <c r="P36" t="str">
        <f t="shared" si="0"/>
        <v>Not Active</v>
      </c>
    </row>
    <row r="37" spans="1:16" x14ac:dyDescent="0.3">
      <c r="A37" s="5">
        <v>36</v>
      </c>
      <c r="B37" s="5" t="s">
        <v>34</v>
      </c>
      <c r="C37" s="5" t="s">
        <v>45</v>
      </c>
      <c r="D37" s="5">
        <v>27</v>
      </c>
      <c r="E37" s="5" t="s">
        <v>14</v>
      </c>
      <c r="F37" s="5" t="s">
        <v>22</v>
      </c>
      <c r="G37" s="5">
        <v>6000</v>
      </c>
      <c r="H37" s="5">
        <v>55000</v>
      </c>
      <c r="I37" s="5" t="s">
        <v>23</v>
      </c>
      <c r="J37" s="5">
        <v>10000</v>
      </c>
      <c r="K37" s="5">
        <v>690</v>
      </c>
      <c r="L37" s="5" t="s">
        <v>31</v>
      </c>
      <c r="M37" s="5" t="s">
        <v>80</v>
      </c>
      <c r="N37" s="5" t="s">
        <v>18</v>
      </c>
      <c r="O37" s="13">
        <v>4</v>
      </c>
      <c r="P37" t="str">
        <f t="shared" si="0"/>
        <v>Active user</v>
      </c>
    </row>
    <row r="38" spans="1:16" x14ac:dyDescent="0.3">
      <c r="A38" s="5">
        <v>37</v>
      </c>
      <c r="B38" s="5" t="s">
        <v>44</v>
      </c>
      <c r="C38" s="5" t="s">
        <v>78</v>
      </c>
      <c r="D38" s="5">
        <v>31</v>
      </c>
      <c r="E38" s="5" t="s">
        <v>21</v>
      </c>
      <c r="F38" s="5" t="s">
        <v>15</v>
      </c>
      <c r="G38" s="5">
        <v>3500</v>
      </c>
      <c r="H38" s="5">
        <v>62000</v>
      </c>
      <c r="I38" s="5" t="s">
        <v>16</v>
      </c>
      <c r="J38" s="5">
        <v>0</v>
      </c>
      <c r="K38" s="5">
        <v>680</v>
      </c>
      <c r="L38" s="5" t="s">
        <v>17</v>
      </c>
      <c r="M38" s="5" t="s">
        <v>82</v>
      </c>
      <c r="N38" s="5" t="s">
        <v>25</v>
      </c>
      <c r="O38" s="13">
        <v>15</v>
      </c>
      <c r="P38" t="str">
        <f t="shared" si="0"/>
        <v>Not Active</v>
      </c>
    </row>
    <row r="39" spans="1:16" x14ac:dyDescent="0.3">
      <c r="A39" s="5">
        <v>38</v>
      </c>
      <c r="B39" s="5" t="s">
        <v>50</v>
      </c>
      <c r="C39" s="5" t="s">
        <v>47</v>
      </c>
      <c r="D39" s="5">
        <v>53</v>
      </c>
      <c r="E39" s="5" t="s">
        <v>14</v>
      </c>
      <c r="F39" s="5" t="s">
        <v>22</v>
      </c>
      <c r="G39" s="5">
        <v>4000</v>
      </c>
      <c r="H39" s="5">
        <v>48000</v>
      </c>
      <c r="I39" s="5" t="s">
        <v>23</v>
      </c>
      <c r="J39" s="5">
        <v>5000</v>
      </c>
      <c r="K39" s="5">
        <v>710</v>
      </c>
      <c r="L39" s="5" t="s">
        <v>24</v>
      </c>
      <c r="M39" s="5" t="s">
        <v>82</v>
      </c>
      <c r="N39" s="5" t="s">
        <v>18</v>
      </c>
      <c r="O39" s="13" t="s">
        <v>303</v>
      </c>
      <c r="P39" t="str">
        <f t="shared" si="0"/>
        <v>Not Active</v>
      </c>
    </row>
    <row r="40" spans="1:16" x14ac:dyDescent="0.3">
      <c r="A40" s="5">
        <v>39</v>
      </c>
      <c r="B40" s="5" t="s">
        <v>60</v>
      </c>
      <c r="C40" s="5" t="s">
        <v>67</v>
      </c>
      <c r="D40" s="5">
        <v>28</v>
      </c>
      <c r="E40" s="5" t="s">
        <v>21</v>
      </c>
      <c r="F40" s="5" t="s">
        <v>15</v>
      </c>
      <c r="G40" s="5">
        <v>5500</v>
      </c>
      <c r="H40" s="5">
        <v>59000</v>
      </c>
      <c r="I40" s="5" t="s">
        <v>16</v>
      </c>
      <c r="J40" s="5">
        <v>0</v>
      </c>
      <c r="K40" s="5">
        <v>700</v>
      </c>
      <c r="L40" s="5" t="s">
        <v>28</v>
      </c>
      <c r="M40" s="5" t="s">
        <v>82</v>
      </c>
      <c r="N40" s="5" t="s">
        <v>25</v>
      </c>
      <c r="O40" s="13">
        <v>14</v>
      </c>
      <c r="P40" t="str">
        <f t="shared" si="0"/>
        <v>Active user</v>
      </c>
    </row>
    <row r="41" spans="1:16" x14ac:dyDescent="0.3">
      <c r="A41" s="5">
        <v>40</v>
      </c>
      <c r="B41" s="5" t="s">
        <v>62</v>
      </c>
      <c r="C41" s="5" t="s">
        <v>33</v>
      </c>
      <c r="D41" s="5">
        <v>46</v>
      </c>
      <c r="E41" s="5" t="s">
        <v>14</v>
      </c>
      <c r="F41" s="5" t="s">
        <v>22</v>
      </c>
      <c r="G41" s="5">
        <v>9000</v>
      </c>
      <c r="H41" s="5">
        <v>73000</v>
      </c>
      <c r="I41" s="5" t="s">
        <v>23</v>
      </c>
      <c r="J41" s="5">
        <v>13000</v>
      </c>
      <c r="K41" s="5">
        <v>720</v>
      </c>
      <c r="L41" s="5" t="s">
        <v>31</v>
      </c>
      <c r="M41" s="5" t="s">
        <v>82</v>
      </c>
      <c r="N41" s="5" t="s">
        <v>18</v>
      </c>
      <c r="O41" s="13">
        <v>8</v>
      </c>
      <c r="P41" t="str">
        <f t="shared" si="0"/>
        <v>Active user</v>
      </c>
    </row>
    <row r="42" spans="1:16" x14ac:dyDescent="0.3">
      <c r="A42" s="5">
        <v>41</v>
      </c>
      <c r="B42" s="5" t="s">
        <v>68</v>
      </c>
      <c r="C42" s="5" t="s">
        <v>53</v>
      </c>
      <c r="D42" s="5">
        <v>39</v>
      </c>
      <c r="E42" s="5" t="s">
        <v>21</v>
      </c>
      <c r="F42" s="5" t="s">
        <v>15</v>
      </c>
      <c r="G42" s="5">
        <v>4000</v>
      </c>
      <c r="H42" s="5">
        <v>65000</v>
      </c>
      <c r="I42" s="5" t="s">
        <v>16</v>
      </c>
      <c r="J42" s="5">
        <v>0</v>
      </c>
      <c r="K42" s="5">
        <v>680</v>
      </c>
      <c r="L42" s="5" t="s">
        <v>17</v>
      </c>
      <c r="M42" s="5" t="s">
        <v>82</v>
      </c>
      <c r="N42" s="5" t="s">
        <v>25</v>
      </c>
      <c r="O42" s="13">
        <v>15</v>
      </c>
      <c r="P42" t="str">
        <f t="shared" si="0"/>
        <v>Not Active</v>
      </c>
    </row>
    <row r="43" spans="1:16" x14ac:dyDescent="0.3">
      <c r="A43" s="5">
        <v>42</v>
      </c>
      <c r="B43" s="5" t="s">
        <v>58</v>
      </c>
      <c r="C43" s="5" t="s">
        <v>35</v>
      </c>
      <c r="D43" s="5">
        <v>27</v>
      </c>
      <c r="E43" s="5" t="s">
        <v>14</v>
      </c>
      <c r="F43" s="5" t="s">
        <v>22</v>
      </c>
      <c r="G43" s="5">
        <v>8000</v>
      </c>
      <c r="H43" s="5">
        <v>60000</v>
      </c>
      <c r="I43" s="5" t="s">
        <v>23</v>
      </c>
      <c r="J43" s="5">
        <v>8000</v>
      </c>
      <c r="K43" s="5">
        <v>710</v>
      </c>
      <c r="L43" s="5" t="s">
        <v>24</v>
      </c>
      <c r="M43" s="5" t="s">
        <v>82</v>
      </c>
      <c r="N43" s="5" t="s">
        <v>18</v>
      </c>
      <c r="O43" s="13">
        <v>9</v>
      </c>
      <c r="P43" t="str">
        <f t="shared" si="0"/>
        <v>Active user</v>
      </c>
    </row>
    <row r="44" spans="1:16" x14ac:dyDescent="0.3">
      <c r="A44" s="5">
        <v>43</v>
      </c>
      <c r="B44" s="5" t="s">
        <v>72</v>
      </c>
      <c r="C44" s="5" t="s">
        <v>73</v>
      </c>
      <c r="D44" s="5">
        <v>34</v>
      </c>
      <c r="E44" s="5" t="s">
        <v>21</v>
      </c>
      <c r="F44" s="5" t="s">
        <v>15</v>
      </c>
      <c r="G44" s="5">
        <v>2500</v>
      </c>
      <c r="H44" s="5">
        <v>53000</v>
      </c>
      <c r="I44" s="5" t="s">
        <v>16</v>
      </c>
      <c r="J44" s="5">
        <v>0</v>
      </c>
      <c r="K44" s="5">
        <v>690</v>
      </c>
      <c r="L44" s="5" t="s">
        <v>28</v>
      </c>
      <c r="M44" s="5" t="s">
        <v>81</v>
      </c>
      <c r="N44" s="5" t="s">
        <v>25</v>
      </c>
      <c r="O44" s="13">
        <v>4</v>
      </c>
      <c r="P44" t="str">
        <f t="shared" si="0"/>
        <v>Not Active</v>
      </c>
    </row>
    <row r="45" spans="1:16" x14ac:dyDescent="0.3">
      <c r="A45" s="5">
        <v>44</v>
      </c>
      <c r="B45" s="5" t="s">
        <v>38</v>
      </c>
      <c r="C45" s="5" t="s">
        <v>76</v>
      </c>
      <c r="D45" s="5">
        <v>32</v>
      </c>
      <c r="E45" s="5" t="s">
        <v>14</v>
      </c>
      <c r="F45" s="5" t="s">
        <v>22</v>
      </c>
      <c r="G45" s="5">
        <v>12000</v>
      </c>
      <c r="H45" s="5">
        <v>68000</v>
      </c>
      <c r="I45" s="5" t="s">
        <v>23</v>
      </c>
      <c r="J45" s="5">
        <v>15000</v>
      </c>
      <c r="K45" s="5">
        <v>720</v>
      </c>
      <c r="L45" s="5" t="s">
        <v>31</v>
      </c>
      <c r="M45" s="5" t="s">
        <v>81</v>
      </c>
      <c r="N45" s="5" t="s">
        <v>18</v>
      </c>
      <c r="O45" s="13" t="s">
        <v>303</v>
      </c>
      <c r="P45" t="str">
        <f t="shared" si="0"/>
        <v>Active user</v>
      </c>
    </row>
    <row r="46" spans="1:16" x14ac:dyDescent="0.3">
      <c r="A46" s="5">
        <v>45</v>
      </c>
      <c r="B46" s="5" t="s">
        <v>77</v>
      </c>
      <c r="C46" s="5" t="s">
        <v>51</v>
      </c>
      <c r="D46" s="5">
        <v>49</v>
      </c>
      <c r="E46" s="5" t="s">
        <v>21</v>
      </c>
      <c r="F46" s="5" t="s">
        <v>15</v>
      </c>
      <c r="G46" s="5">
        <v>7000</v>
      </c>
      <c r="H46" s="5">
        <v>71000</v>
      </c>
      <c r="I46" s="5" t="s">
        <v>16</v>
      </c>
      <c r="J46" s="5">
        <v>0</v>
      </c>
      <c r="K46" s="5">
        <v>680</v>
      </c>
      <c r="L46" s="5" t="s">
        <v>17</v>
      </c>
      <c r="M46" s="5" t="s">
        <v>81</v>
      </c>
      <c r="N46" s="5" t="s">
        <v>25</v>
      </c>
      <c r="O46" s="13">
        <v>5</v>
      </c>
      <c r="P46" t="str">
        <f t="shared" si="0"/>
        <v>Active user</v>
      </c>
    </row>
    <row r="47" spans="1:16" x14ac:dyDescent="0.3">
      <c r="A47" s="5">
        <v>46</v>
      </c>
      <c r="B47" s="5" t="s">
        <v>79</v>
      </c>
      <c r="C47" s="5" t="s">
        <v>61</v>
      </c>
      <c r="D47" s="5">
        <v>24</v>
      </c>
      <c r="E47" s="5" t="s">
        <v>14</v>
      </c>
      <c r="F47" s="5" t="s">
        <v>22</v>
      </c>
      <c r="G47" s="5">
        <v>5000</v>
      </c>
      <c r="H47" s="5">
        <v>56000</v>
      </c>
      <c r="I47" s="5" t="s">
        <v>23</v>
      </c>
      <c r="J47" s="5">
        <v>10000</v>
      </c>
      <c r="K47" s="5">
        <v>700</v>
      </c>
      <c r="L47" s="5" t="s">
        <v>24</v>
      </c>
      <c r="M47" s="5" t="s">
        <v>81</v>
      </c>
      <c r="N47" s="5" t="s">
        <v>18</v>
      </c>
      <c r="O47" s="13">
        <v>11</v>
      </c>
      <c r="P47" t="str">
        <f t="shared" si="0"/>
        <v>Not Active</v>
      </c>
    </row>
    <row r="48" spans="1:16" x14ac:dyDescent="0.3">
      <c r="A48" s="5">
        <v>47</v>
      </c>
      <c r="B48" s="5" t="s">
        <v>40</v>
      </c>
      <c r="C48" s="5" t="s">
        <v>78</v>
      </c>
      <c r="D48" s="5">
        <v>29</v>
      </c>
      <c r="E48" s="5" t="s">
        <v>21</v>
      </c>
      <c r="F48" s="5" t="s">
        <v>15</v>
      </c>
      <c r="G48" s="5">
        <v>1500</v>
      </c>
      <c r="H48" s="5">
        <v>45000</v>
      </c>
      <c r="I48" s="5" t="s">
        <v>16</v>
      </c>
      <c r="J48" s="5">
        <v>0</v>
      </c>
      <c r="K48" s="5">
        <v>670</v>
      </c>
      <c r="L48" s="5" t="s">
        <v>28</v>
      </c>
      <c r="M48" s="5" t="s">
        <v>81</v>
      </c>
      <c r="N48" s="5" t="s">
        <v>25</v>
      </c>
      <c r="O48" s="13">
        <v>4</v>
      </c>
      <c r="P48" t="str">
        <f t="shared" si="0"/>
        <v>Not Active</v>
      </c>
    </row>
    <row r="49" spans="1:16" x14ac:dyDescent="0.3">
      <c r="A49" s="5">
        <v>48</v>
      </c>
      <c r="B49" s="5" t="s">
        <v>42</v>
      </c>
      <c r="C49" s="5" t="s">
        <v>45</v>
      </c>
      <c r="D49" s="5">
        <v>43</v>
      </c>
      <c r="E49" s="5" t="s">
        <v>14</v>
      </c>
      <c r="F49" s="5" t="s">
        <v>22</v>
      </c>
      <c r="G49" s="5">
        <v>11000</v>
      </c>
      <c r="H49" s="5">
        <v>74000</v>
      </c>
      <c r="I49" s="5" t="s">
        <v>23</v>
      </c>
      <c r="J49" s="5">
        <v>12000</v>
      </c>
      <c r="K49" s="5">
        <v>720</v>
      </c>
      <c r="L49" s="5" t="s">
        <v>31</v>
      </c>
      <c r="M49" s="5" t="s">
        <v>81</v>
      </c>
      <c r="N49" s="5" t="s">
        <v>18</v>
      </c>
      <c r="O49" s="13">
        <v>14</v>
      </c>
      <c r="P49" t="str">
        <f t="shared" si="0"/>
        <v>Active user</v>
      </c>
    </row>
    <row r="50" spans="1:16" x14ac:dyDescent="0.3">
      <c r="A50" s="5">
        <v>49</v>
      </c>
      <c r="B50" s="5" t="s">
        <v>64</v>
      </c>
      <c r="C50" s="5" t="s">
        <v>47</v>
      </c>
      <c r="D50" s="5">
        <v>36</v>
      </c>
      <c r="E50" s="5" t="s">
        <v>21</v>
      </c>
      <c r="F50" s="5" t="s">
        <v>15</v>
      </c>
      <c r="G50" s="5">
        <v>8000</v>
      </c>
      <c r="H50" s="5">
        <v>63000</v>
      </c>
      <c r="I50" s="5" t="s">
        <v>16</v>
      </c>
      <c r="J50" s="5">
        <v>0</v>
      </c>
      <c r="K50" s="5">
        <v>710</v>
      </c>
      <c r="L50" s="5" t="s">
        <v>17</v>
      </c>
      <c r="M50" s="5" t="s">
        <v>80</v>
      </c>
      <c r="N50" s="5" t="s">
        <v>25</v>
      </c>
      <c r="O50" s="13">
        <v>7</v>
      </c>
      <c r="P50" t="str">
        <f t="shared" si="0"/>
        <v>Active user</v>
      </c>
    </row>
    <row r="51" spans="1:16" x14ac:dyDescent="0.3">
      <c r="A51" s="5">
        <v>50</v>
      </c>
      <c r="B51" s="5" t="s">
        <v>34</v>
      </c>
      <c r="C51" s="5" t="s">
        <v>49</v>
      </c>
      <c r="D51" s="5">
        <v>28</v>
      </c>
      <c r="E51" s="5" t="s">
        <v>14</v>
      </c>
      <c r="F51" s="5" t="s">
        <v>22</v>
      </c>
      <c r="G51" s="5">
        <v>2000</v>
      </c>
      <c r="H51" s="5">
        <v>47000</v>
      </c>
      <c r="I51" s="5" t="s">
        <v>23</v>
      </c>
      <c r="J51" s="5">
        <v>5000</v>
      </c>
      <c r="K51" s="5">
        <v>680</v>
      </c>
      <c r="L51" s="5" t="s">
        <v>24</v>
      </c>
      <c r="M51" s="5" t="s">
        <v>80</v>
      </c>
      <c r="N51" s="5" t="s">
        <v>18</v>
      </c>
      <c r="O51" s="13">
        <v>6</v>
      </c>
      <c r="P51" t="str">
        <f t="shared" si="0"/>
        <v>Not Active</v>
      </c>
    </row>
    <row r="52" spans="1:16" x14ac:dyDescent="0.3">
      <c r="A52" s="5">
        <v>51</v>
      </c>
      <c r="B52" s="5" t="s">
        <v>48</v>
      </c>
      <c r="C52" s="5" t="s">
        <v>61</v>
      </c>
      <c r="D52" s="5">
        <v>31</v>
      </c>
      <c r="E52" s="5" t="s">
        <v>21</v>
      </c>
      <c r="F52" s="5" t="s">
        <v>15</v>
      </c>
      <c r="G52" s="5">
        <v>4000</v>
      </c>
      <c r="H52" s="5">
        <v>55000</v>
      </c>
      <c r="I52" s="5" t="s">
        <v>16</v>
      </c>
      <c r="J52" s="5">
        <v>0</v>
      </c>
      <c r="K52" s="5">
        <v>690</v>
      </c>
      <c r="L52" s="5" t="s">
        <v>28</v>
      </c>
      <c r="M52" s="5" t="s">
        <v>81</v>
      </c>
      <c r="N52" s="5" t="s">
        <v>25</v>
      </c>
      <c r="O52" s="13">
        <v>4</v>
      </c>
      <c r="P52" t="str">
        <f t="shared" si="0"/>
        <v>Not Active</v>
      </c>
    </row>
    <row r="53" spans="1:16" x14ac:dyDescent="0.3">
      <c r="A53" s="5">
        <v>52</v>
      </c>
      <c r="B53" s="5" t="s">
        <v>54</v>
      </c>
      <c r="C53" s="5" t="s">
        <v>53</v>
      </c>
      <c r="D53" s="5">
        <v>44</v>
      </c>
      <c r="E53" s="5" t="s">
        <v>14</v>
      </c>
      <c r="F53" s="5" t="s">
        <v>22</v>
      </c>
      <c r="G53" s="5">
        <v>6000</v>
      </c>
      <c r="H53" s="5">
        <v>62000</v>
      </c>
      <c r="I53" s="5" t="s">
        <v>23</v>
      </c>
      <c r="J53" s="5">
        <v>10000</v>
      </c>
      <c r="K53" s="5">
        <v>700</v>
      </c>
      <c r="L53" s="5" t="s">
        <v>31</v>
      </c>
      <c r="M53" s="5" t="s">
        <v>81</v>
      </c>
      <c r="N53" s="5" t="s">
        <v>18</v>
      </c>
      <c r="O53" s="13">
        <v>7</v>
      </c>
      <c r="P53" t="str">
        <f t="shared" si="0"/>
        <v>Active user</v>
      </c>
    </row>
    <row r="54" spans="1:16" x14ac:dyDescent="0.3">
      <c r="A54" s="5">
        <v>53</v>
      </c>
      <c r="B54" s="5" t="s">
        <v>60</v>
      </c>
      <c r="C54" s="5" t="s">
        <v>51</v>
      </c>
      <c r="D54" s="5">
        <v>39</v>
      </c>
      <c r="E54" s="5" t="s">
        <v>21</v>
      </c>
      <c r="F54" s="5" t="s">
        <v>15</v>
      </c>
      <c r="G54" s="5">
        <v>9000</v>
      </c>
      <c r="H54" s="5">
        <v>67000</v>
      </c>
      <c r="I54" s="5" t="s">
        <v>16</v>
      </c>
      <c r="J54" s="5">
        <v>0</v>
      </c>
      <c r="K54" s="5">
        <v>720</v>
      </c>
      <c r="L54" s="5" t="s">
        <v>17</v>
      </c>
      <c r="M54" s="5" t="s">
        <v>81</v>
      </c>
      <c r="N54" s="5" t="s">
        <v>25</v>
      </c>
      <c r="O54" s="13" t="s">
        <v>303</v>
      </c>
      <c r="P54" t="str">
        <f t="shared" si="0"/>
        <v>Active user</v>
      </c>
    </row>
    <row r="55" spans="1:16" x14ac:dyDescent="0.3">
      <c r="A55" s="5">
        <v>54</v>
      </c>
      <c r="B55" s="5" t="s">
        <v>62</v>
      </c>
      <c r="C55" s="5" t="s">
        <v>57</v>
      </c>
      <c r="D55" s="5">
        <v>27</v>
      </c>
      <c r="E55" s="5" t="s">
        <v>14</v>
      </c>
      <c r="F55" s="5" t="s">
        <v>22</v>
      </c>
      <c r="G55" s="5">
        <v>2500</v>
      </c>
      <c r="H55" s="5">
        <v>49000</v>
      </c>
      <c r="I55" s="5" t="s">
        <v>23</v>
      </c>
      <c r="J55" s="5">
        <v>7000</v>
      </c>
      <c r="K55" s="5">
        <v>680</v>
      </c>
      <c r="L55" s="5" t="s">
        <v>24</v>
      </c>
      <c r="M55" s="5" t="s">
        <v>82</v>
      </c>
      <c r="N55" s="5" t="s">
        <v>18</v>
      </c>
      <c r="O55" s="13">
        <v>4</v>
      </c>
      <c r="P55" t="str">
        <f t="shared" si="0"/>
        <v>Not Active</v>
      </c>
    </row>
    <row r="56" spans="1:16" x14ac:dyDescent="0.3">
      <c r="A56" s="5">
        <v>55</v>
      </c>
      <c r="B56" s="5" t="s">
        <v>77</v>
      </c>
      <c r="C56" s="5" t="s">
        <v>30</v>
      </c>
      <c r="D56" s="5">
        <v>40</v>
      </c>
      <c r="E56" s="5" t="s">
        <v>21</v>
      </c>
      <c r="F56" s="5" t="s">
        <v>15</v>
      </c>
      <c r="G56" s="5">
        <v>7000</v>
      </c>
      <c r="H56" s="5">
        <v>71000</v>
      </c>
      <c r="I56" s="5" t="s">
        <v>16</v>
      </c>
      <c r="J56" s="5">
        <v>0</v>
      </c>
      <c r="K56" s="5">
        <v>710</v>
      </c>
      <c r="L56" s="5" t="s">
        <v>28</v>
      </c>
      <c r="M56" s="5" t="s">
        <v>82</v>
      </c>
      <c r="N56" s="5" t="s">
        <v>25</v>
      </c>
      <c r="O56" s="13">
        <v>15</v>
      </c>
      <c r="P56" t="str">
        <f t="shared" si="0"/>
        <v>Active user</v>
      </c>
    </row>
    <row r="57" spans="1:16" x14ac:dyDescent="0.3">
      <c r="A57" s="5">
        <v>56</v>
      </c>
      <c r="B57" s="5" t="s">
        <v>38</v>
      </c>
      <c r="C57" s="5" t="s">
        <v>67</v>
      </c>
      <c r="D57" s="5">
        <v>34</v>
      </c>
      <c r="E57" s="5" t="s">
        <v>14</v>
      </c>
      <c r="F57" s="5" t="s">
        <v>22</v>
      </c>
      <c r="G57" s="5">
        <v>15000</v>
      </c>
      <c r="H57" s="5">
        <v>73000</v>
      </c>
      <c r="I57" s="5" t="s">
        <v>23</v>
      </c>
      <c r="J57" s="5">
        <v>13000</v>
      </c>
      <c r="K57" s="5">
        <v>720</v>
      </c>
      <c r="L57" s="5" t="s">
        <v>31</v>
      </c>
      <c r="M57" s="5" t="s">
        <v>82</v>
      </c>
      <c r="N57" s="5" t="s">
        <v>18</v>
      </c>
      <c r="O57" s="13">
        <v>4</v>
      </c>
      <c r="P57" t="str">
        <f t="shared" si="0"/>
        <v>Active user</v>
      </c>
    </row>
    <row r="58" spans="1:16" x14ac:dyDescent="0.3">
      <c r="A58" s="5">
        <v>57</v>
      </c>
      <c r="B58" s="5" t="s">
        <v>64</v>
      </c>
      <c r="C58" s="5" t="s">
        <v>59</v>
      </c>
      <c r="D58" s="5">
        <v>29</v>
      </c>
      <c r="E58" s="5" t="s">
        <v>21</v>
      </c>
      <c r="F58" s="5" t="s">
        <v>15</v>
      </c>
      <c r="G58" s="5">
        <v>2500</v>
      </c>
      <c r="H58" s="5">
        <v>47000</v>
      </c>
      <c r="I58" s="5" t="s">
        <v>16</v>
      </c>
      <c r="J58" s="5">
        <v>0</v>
      </c>
      <c r="K58" s="5">
        <v>680</v>
      </c>
      <c r="L58" s="5" t="s">
        <v>17</v>
      </c>
      <c r="M58" s="5" t="s">
        <v>80</v>
      </c>
      <c r="N58" s="5" t="s">
        <v>25</v>
      </c>
      <c r="O58" s="13">
        <v>15</v>
      </c>
      <c r="P58" t="str">
        <f t="shared" si="0"/>
        <v>Not Active</v>
      </c>
    </row>
    <row r="59" spans="1:16" x14ac:dyDescent="0.3">
      <c r="A59" s="5">
        <v>58</v>
      </c>
      <c r="B59" s="5" t="s">
        <v>42</v>
      </c>
      <c r="C59" s="5" t="s">
        <v>63</v>
      </c>
      <c r="D59" s="5">
        <v>31</v>
      </c>
      <c r="E59" s="5" t="s">
        <v>14</v>
      </c>
      <c r="F59" s="5" t="s">
        <v>22</v>
      </c>
      <c r="G59" s="5">
        <v>5000</v>
      </c>
      <c r="H59" s="5">
        <v>53000</v>
      </c>
      <c r="I59" s="5" t="s">
        <v>23</v>
      </c>
      <c r="J59" s="5">
        <v>8000</v>
      </c>
      <c r="K59" s="5">
        <v>690</v>
      </c>
      <c r="L59" s="5" t="s">
        <v>24</v>
      </c>
      <c r="M59" s="5" t="s">
        <v>80</v>
      </c>
      <c r="N59" s="5" t="s">
        <v>18</v>
      </c>
      <c r="O59" s="13">
        <v>14</v>
      </c>
      <c r="P59" t="str">
        <f t="shared" si="0"/>
        <v>Not Active</v>
      </c>
    </row>
    <row r="60" spans="1:16" x14ac:dyDescent="0.3">
      <c r="A60" s="5">
        <v>59</v>
      </c>
      <c r="B60" s="5" t="s">
        <v>48</v>
      </c>
      <c r="C60" s="5" t="s">
        <v>27</v>
      </c>
      <c r="D60" s="5">
        <v>42</v>
      </c>
      <c r="E60" s="5" t="s">
        <v>21</v>
      </c>
      <c r="F60" s="5" t="s">
        <v>15</v>
      </c>
      <c r="G60" s="5">
        <v>6000</v>
      </c>
      <c r="H60" s="5">
        <v>69000</v>
      </c>
      <c r="I60" s="5" t="s">
        <v>16</v>
      </c>
      <c r="J60" s="5">
        <v>0</v>
      </c>
      <c r="K60" s="5">
        <v>720</v>
      </c>
      <c r="L60" s="5" t="s">
        <v>28</v>
      </c>
      <c r="M60" s="5" t="s">
        <v>80</v>
      </c>
      <c r="N60" s="5" t="s">
        <v>25</v>
      </c>
      <c r="O60" s="13">
        <v>10</v>
      </c>
      <c r="P60" t="str">
        <f t="shared" si="0"/>
        <v>Active user</v>
      </c>
    </row>
    <row r="61" spans="1:16" x14ac:dyDescent="0.3">
      <c r="A61" s="5">
        <v>60</v>
      </c>
      <c r="B61" s="5" t="s">
        <v>34</v>
      </c>
      <c r="C61" s="5" t="s">
        <v>37</v>
      </c>
      <c r="D61" s="5">
        <v>36</v>
      </c>
      <c r="E61" s="5" t="s">
        <v>14</v>
      </c>
      <c r="F61" s="5" t="s">
        <v>22</v>
      </c>
      <c r="G61" s="5">
        <v>2000</v>
      </c>
      <c r="H61" s="5">
        <v>45000</v>
      </c>
      <c r="I61" s="5" t="s">
        <v>23</v>
      </c>
      <c r="J61" s="5">
        <v>5000</v>
      </c>
      <c r="K61" s="5">
        <v>700</v>
      </c>
      <c r="L61" s="5" t="s">
        <v>31</v>
      </c>
      <c r="M61" s="5" t="s">
        <v>80</v>
      </c>
      <c r="N61" s="5" t="s">
        <v>18</v>
      </c>
      <c r="O61" s="13">
        <v>14</v>
      </c>
      <c r="P61" t="str">
        <f t="shared" si="0"/>
        <v>Not Active</v>
      </c>
    </row>
    <row r="62" spans="1:16" x14ac:dyDescent="0.3">
      <c r="A62" s="5">
        <v>61</v>
      </c>
      <c r="B62" s="5" t="s">
        <v>36</v>
      </c>
      <c r="C62" s="5" t="s">
        <v>49</v>
      </c>
      <c r="D62" s="5">
        <v>48</v>
      </c>
      <c r="E62" s="5" t="s">
        <v>21</v>
      </c>
      <c r="F62" s="5" t="s">
        <v>15</v>
      </c>
      <c r="G62" s="5">
        <v>8000</v>
      </c>
      <c r="H62" s="5">
        <v>74000</v>
      </c>
      <c r="I62" s="5" t="s">
        <v>16</v>
      </c>
      <c r="J62" s="5">
        <v>0</v>
      </c>
      <c r="K62" s="5">
        <v>680</v>
      </c>
      <c r="L62" s="5" t="s">
        <v>17</v>
      </c>
      <c r="M62" s="5" t="s">
        <v>81</v>
      </c>
      <c r="N62" s="5" t="s">
        <v>25</v>
      </c>
      <c r="O62" s="13">
        <v>15</v>
      </c>
      <c r="P62" t="str">
        <f t="shared" si="0"/>
        <v>Active user</v>
      </c>
    </row>
    <row r="63" spans="1:16" x14ac:dyDescent="0.3">
      <c r="A63" s="5">
        <v>62</v>
      </c>
      <c r="B63" s="5" t="s">
        <v>62</v>
      </c>
      <c r="C63" s="5" t="s">
        <v>20</v>
      </c>
      <c r="D63" s="5">
        <v>33</v>
      </c>
      <c r="E63" s="5" t="s">
        <v>14</v>
      </c>
      <c r="F63" s="5" t="s">
        <v>22</v>
      </c>
      <c r="G63" s="5">
        <v>4000</v>
      </c>
      <c r="H63" s="5">
        <v>60000</v>
      </c>
      <c r="I63" s="5" t="s">
        <v>23</v>
      </c>
      <c r="J63" s="5">
        <v>8000</v>
      </c>
      <c r="K63" s="5">
        <v>720</v>
      </c>
      <c r="L63" s="5" t="s">
        <v>24</v>
      </c>
      <c r="M63" s="5" t="s">
        <v>81</v>
      </c>
      <c r="N63" s="5" t="s">
        <v>18</v>
      </c>
      <c r="O63" s="13">
        <v>13</v>
      </c>
      <c r="P63" t="str">
        <f t="shared" si="0"/>
        <v>Not Active</v>
      </c>
    </row>
    <row r="64" spans="1:16" x14ac:dyDescent="0.3">
      <c r="A64" s="5">
        <v>63</v>
      </c>
      <c r="B64" s="5" t="s">
        <v>72</v>
      </c>
      <c r="C64" s="5" t="s">
        <v>33</v>
      </c>
      <c r="D64" s="5">
        <v>29</v>
      </c>
      <c r="E64" s="5" t="s">
        <v>21</v>
      </c>
      <c r="F64" s="5" t="s">
        <v>15</v>
      </c>
      <c r="G64" s="5">
        <v>3500</v>
      </c>
      <c r="H64" s="5">
        <v>55000</v>
      </c>
      <c r="I64" s="5" t="s">
        <v>16</v>
      </c>
      <c r="J64" s="5">
        <v>0</v>
      </c>
      <c r="K64" s="5">
        <v>690</v>
      </c>
      <c r="L64" s="5" t="s">
        <v>28</v>
      </c>
      <c r="M64" s="5" t="s">
        <v>81</v>
      </c>
      <c r="N64" s="5" t="s">
        <v>25</v>
      </c>
      <c r="O64" s="13">
        <v>7</v>
      </c>
      <c r="P64" t="str">
        <f t="shared" si="0"/>
        <v>Not Active</v>
      </c>
    </row>
    <row r="65" spans="1:16" x14ac:dyDescent="0.3">
      <c r="A65" s="5">
        <v>64</v>
      </c>
      <c r="B65" s="5" t="s">
        <v>58</v>
      </c>
      <c r="C65" s="5" t="s">
        <v>41</v>
      </c>
      <c r="D65" s="5">
        <v>37</v>
      </c>
      <c r="E65" s="5" t="s">
        <v>14</v>
      </c>
      <c r="F65" s="5" t="s">
        <v>15</v>
      </c>
      <c r="G65" s="5">
        <v>10000</v>
      </c>
      <c r="H65" s="5">
        <v>67000</v>
      </c>
      <c r="I65" s="5" t="s">
        <v>23</v>
      </c>
      <c r="J65" s="5">
        <v>12000</v>
      </c>
      <c r="K65" s="5">
        <v>710</v>
      </c>
      <c r="L65" s="5" t="s">
        <v>31</v>
      </c>
      <c r="M65" s="5" t="s">
        <v>81</v>
      </c>
      <c r="N65" s="5" t="s">
        <v>18</v>
      </c>
      <c r="O65" s="13">
        <v>5</v>
      </c>
      <c r="P65" t="str">
        <f t="shared" si="0"/>
        <v>Active user</v>
      </c>
    </row>
    <row r="66" spans="1:16" x14ac:dyDescent="0.3">
      <c r="A66" s="5">
        <v>65</v>
      </c>
      <c r="B66" s="5" t="s">
        <v>48</v>
      </c>
      <c r="C66" s="5" t="s">
        <v>35</v>
      </c>
      <c r="D66" s="5">
        <v>34</v>
      </c>
      <c r="E66" s="5" t="s">
        <v>21</v>
      </c>
      <c r="F66" s="5" t="s">
        <v>15</v>
      </c>
      <c r="G66" s="5">
        <v>3000</v>
      </c>
      <c r="H66" s="5">
        <v>48000</v>
      </c>
      <c r="I66" s="5" t="s">
        <v>16</v>
      </c>
      <c r="J66" s="5">
        <v>0</v>
      </c>
      <c r="K66" s="5">
        <v>680</v>
      </c>
      <c r="L66" s="5" t="s">
        <v>17</v>
      </c>
      <c r="M66" s="5" t="s">
        <v>82</v>
      </c>
      <c r="N66" s="5" t="s">
        <v>25</v>
      </c>
      <c r="O66" s="13" t="s">
        <v>303</v>
      </c>
      <c r="P66" t="str">
        <f t="shared" si="0"/>
        <v>Not Active</v>
      </c>
    </row>
    <row r="67" spans="1:16" x14ac:dyDescent="0.3">
      <c r="A67" s="5">
        <v>66</v>
      </c>
      <c r="B67" s="5" t="s">
        <v>34</v>
      </c>
      <c r="C67" s="5" t="s">
        <v>33</v>
      </c>
      <c r="D67" s="5">
        <v>45</v>
      </c>
      <c r="E67" s="5" t="s">
        <v>14</v>
      </c>
      <c r="F67" s="5" t="s">
        <v>15</v>
      </c>
      <c r="G67" s="5">
        <v>6000</v>
      </c>
      <c r="H67" s="5">
        <v>70000</v>
      </c>
      <c r="I67" s="5" t="s">
        <v>23</v>
      </c>
      <c r="J67" s="5">
        <v>15000</v>
      </c>
      <c r="K67" s="5">
        <v>690</v>
      </c>
      <c r="L67" s="5" t="s">
        <v>24</v>
      </c>
      <c r="M67" s="5" t="s">
        <v>82</v>
      </c>
      <c r="N67" s="5" t="s">
        <v>18</v>
      </c>
      <c r="O67" s="13">
        <v>8</v>
      </c>
      <c r="P67" t="str">
        <f t="shared" ref="P67:P130" si="1">IF(AND(G67&gt;5000,H67&gt;7000),"Active user","Not Active")</f>
        <v>Active user</v>
      </c>
    </row>
    <row r="68" spans="1:16" x14ac:dyDescent="0.3">
      <c r="A68" s="5">
        <v>67</v>
      </c>
      <c r="B68" s="5" t="s">
        <v>36</v>
      </c>
      <c r="C68" s="5" t="s">
        <v>37</v>
      </c>
      <c r="D68" s="5">
        <v>28</v>
      </c>
      <c r="E68" s="5" t="s">
        <v>21</v>
      </c>
      <c r="F68" s="5" t="s">
        <v>15</v>
      </c>
      <c r="G68" s="5">
        <v>5500</v>
      </c>
      <c r="H68" s="5">
        <v>62000</v>
      </c>
      <c r="I68" s="5" t="s">
        <v>16</v>
      </c>
      <c r="J68" s="5">
        <v>0</v>
      </c>
      <c r="K68" s="5">
        <v>700</v>
      </c>
      <c r="L68" s="5" t="s">
        <v>28</v>
      </c>
      <c r="M68" s="5" t="s">
        <v>82</v>
      </c>
      <c r="N68" s="5" t="s">
        <v>25</v>
      </c>
      <c r="O68" s="13">
        <v>4</v>
      </c>
      <c r="P68" t="str">
        <f t="shared" si="1"/>
        <v>Active user</v>
      </c>
    </row>
    <row r="69" spans="1:16" x14ac:dyDescent="0.3">
      <c r="A69" s="5">
        <v>68</v>
      </c>
      <c r="B69" s="5" t="s">
        <v>62</v>
      </c>
      <c r="C69" s="5" t="s">
        <v>61</v>
      </c>
      <c r="D69" s="5">
        <v>42</v>
      </c>
      <c r="E69" s="5" t="s">
        <v>14</v>
      </c>
      <c r="F69" s="5" t="s">
        <v>22</v>
      </c>
      <c r="G69" s="5">
        <v>8000</v>
      </c>
      <c r="H69" s="5">
        <v>73000</v>
      </c>
      <c r="I69" s="5" t="s">
        <v>23</v>
      </c>
      <c r="J69" s="5">
        <v>10000</v>
      </c>
      <c r="K69" s="5">
        <v>720</v>
      </c>
      <c r="L69" s="5" t="s">
        <v>31</v>
      </c>
      <c r="M69" s="5" t="s">
        <v>82</v>
      </c>
      <c r="N69" s="5" t="s">
        <v>18</v>
      </c>
      <c r="O69" s="13">
        <v>3</v>
      </c>
      <c r="P69" t="str">
        <f t="shared" si="1"/>
        <v>Active user</v>
      </c>
    </row>
    <row r="70" spans="1:16" x14ac:dyDescent="0.3">
      <c r="A70" s="5">
        <v>69</v>
      </c>
      <c r="B70" s="5" t="s">
        <v>26</v>
      </c>
      <c r="C70" s="5" t="s">
        <v>47</v>
      </c>
      <c r="D70" s="5">
        <v>31</v>
      </c>
      <c r="E70" s="5" t="s">
        <v>21</v>
      </c>
      <c r="F70" s="5" t="s">
        <v>15</v>
      </c>
      <c r="G70" s="5">
        <v>1500</v>
      </c>
      <c r="H70" s="5">
        <v>51000</v>
      </c>
      <c r="I70" s="5" t="s">
        <v>16</v>
      </c>
      <c r="J70" s="5">
        <v>0</v>
      </c>
      <c r="K70" s="5">
        <v>680</v>
      </c>
      <c r="L70" s="5" t="s">
        <v>17</v>
      </c>
      <c r="M70" s="5" t="s">
        <v>80</v>
      </c>
      <c r="N70" s="5" t="s">
        <v>25</v>
      </c>
      <c r="O70" s="13">
        <v>7</v>
      </c>
      <c r="P70" t="str">
        <f t="shared" si="1"/>
        <v>Not Active</v>
      </c>
    </row>
    <row r="71" spans="1:16" x14ac:dyDescent="0.3">
      <c r="A71" s="5">
        <v>70</v>
      </c>
      <c r="B71" s="5" t="s">
        <v>38</v>
      </c>
      <c r="C71" s="5" t="s">
        <v>49</v>
      </c>
      <c r="D71" s="5">
        <v>29</v>
      </c>
      <c r="E71" s="5" t="s">
        <v>14</v>
      </c>
      <c r="F71" s="5" t="s">
        <v>22</v>
      </c>
      <c r="G71" s="5">
        <v>5000</v>
      </c>
      <c r="H71" s="5">
        <v>53000</v>
      </c>
      <c r="I71" s="5" t="s">
        <v>23</v>
      </c>
      <c r="J71" s="5">
        <v>7000</v>
      </c>
      <c r="K71" s="5">
        <v>690</v>
      </c>
      <c r="L71" s="5" t="s">
        <v>24</v>
      </c>
      <c r="M71" s="5" t="s">
        <v>80</v>
      </c>
      <c r="N71" s="5" t="s">
        <v>18</v>
      </c>
      <c r="O71" s="13">
        <v>12</v>
      </c>
      <c r="P71" t="str">
        <f t="shared" si="1"/>
        <v>Not Active</v>
      </c>
    </row>
    <row r="72" spans="1:16" x14ac:dyDescent="0.3">
      <c r="A72" s="5">
        <v>71</v>
      </c>
      <c r="B72" s="5" t="s">
        <v>48</v>
      </c>
      <c r="C72" s="5" t="s">
        <v>30</v>
      </c>
      <c r="D72" s="5">
        <v>36</v>
      </c>
      <c r="E72" s="5" t="s">
        <v>21</v>
      </c>
      <c r="F72" s="5" t="s">
        <v>15</v>
      </c>
      <c r="G72" s="5">
        <v>6000</v>
      </c>
      <c r="H72" s="5">
        <v>67000</v>
      </c>
      <c r="I72" s="5" t="s">
        <v>16</v>
      </c>
      <c r="J72" s="5">
        <v>0</v>
      </c>
      <c r="K72" s="5">
        <v>710</v>
      </c>
      <c r="L72" s="5" t="s">
        <v>28</v>
      </c>
      <c r="M72" s="5" t="s">
        <v>80</v>
      </c>
      <c r="N72" s="5" t="s">
        <v>25</v>
      </c>
      <c r="O72" s="13">
        <v>11</v>
      </c>
      <c r="P72" t="str">
        <f t="shared" si="1"/>
        <v>Active user</v>
      </c>
    </row>
    <row r="73" spans="1:16" x14ac:dyDescent="0.3">
      <c r="A73" s="5">
        <v>72</v>
      </c>
      <c r="B73" s="5" t="s">
        <v>34</v>
      </c>
      <c r="C73" s="5" t="s">
        <v>27</v>
      </c>
      <c r="D73" s="5">
        <v>43</v>
      </c>
      <c r="E73" s="5" t="s">
        <v>14</v>
      </c>
      <c r="F73" s="5" t="s">
        <v>15</v>
      </c>
      <c r="G73" s="5">
        <v>4000</v>
      </c>
      <c r="H73" s="5">
        <v>46000</v>
      </c>
      <c r="I73" s="5" t="s">
        <v>23</v>
      </c>
      <c r="J73" s="5">
        <v>6000</v>
      </c>
      <c r="K73" s="5">
        <v>720</v>
      </c>
      <c r="L73" s="5" t="s">
        <v>31</v>
      </c>
      <c r="M73" s="5" t="s">
        <v>81</v>
      </c>
      <c r="N73" s="5" t="s">
        <v>18</v>
      </c>
      <c r="O73" s="13" t="s">
        <v>303</v>
      </c>
      <c r="P73" t="str">
        <f t="shared" si="1"/>
        <v>Not Active</v>
      </c>
    </row>
    <row r="74" spans="1:16" x14ac:dyDescent="0.3">
      <c r="A74" s="5">
        <v>73</v>
      </c>
      <c r="B74" s="5" t="s">
        <v>36</v>
      </c>
      <c r="C74" s="5" t="s">
        <v>53</v>
      </c>
      <c r="D74" s="5">
        <v>27</v>
      </c>
      <c r="E74" s="5" t="s">
        <v>21</v>
      </c>
      <c r="F74" s="5" t="s">
        <v>15</v>
      </c>
      <c r="G74" s="5">
        <v>2500</v>
      </c>
      <c r="H74" s="5">
        <v>47000</v>
      </c>
      <c r="I74" s="5" t="s">
        <v>16</v>
      </c>
      <c r="J74" s="5">
        <v>0</v>
      </c>
      <c r="K74" s="5">
        <v>670</v>
      </c>
      <c r="L74" s="5" t="s">
        <v>17</v>
      </c>
      <c r="M74" s="5" t="s">
        <v>81</v>
      </c>
      <c r="N74" s="5" t="s">
        <v>25</v>
      </c>
      <c r="O74" s="13">
        <v>5</v>
      </c>
      <c r="P74" t="str">
        <f t="shared" si="1"/>
        <v>Not Active</v>
      </c>
    </row>
    <row r="75" spans="1:16" x14ac:dyDescent="0.3">
      <c r="A75" s="5">
        <v>74</v>
      </c>
      <c r="B75" s="5" t="s">
        <v>62</v>
      </c>
      <c r="C75" s="5" t="s">
        <v>67</v>
      </c>
      <c r="D75" s="5">
        <v>39</v>
      </c>
      <c r="E75" s="5" t="s">
        <v>14</v>
      </c>
      <c r="F75" s="5" t="s">
        <v>22</v>
      </c>
      <c r="G75" s="5">
        <v>9000</v>
      </c>
      <c r="H75" s="5">
        <v>70000</v>
      </c>
      <c r="I75" s="5" t="s">
        <v>23</v>
      </c>
      <c r="J75" s="5">
        <v>12000</v>
      </c>
      <c r="K75" s="5">
        <v>700</v>
      </c>
      <c r="L75" s="5" t="s">
        <v>24</v>
      </c>
      <c r="M75" s="5" t="s">
        <v>81</v>
      </c>
      <c r="N75" s="5" t="s">
        <v>18</v>
      </c>
      <c r="O75" s="13" t="s">
        <v>303</v>
      </c>
      <c r="P75" t="str">
        <f t="shared" si="1"/>
        <v>Active user</v>
      </c>
    </row>
    <row r="76" spans="1:16" x14ac:dyDescent="0.3">
      <c r="A76" s="5">
        <v>75</v>
      </c>
      <c r="B76" s="5" t="s">
        <v>72</v>
      </c>
      <c r="C76" s="5" t="s">
        <v>45</v>
      </c>
      <c r="D76" s="5">
        <v>31</v>
      </c>
      <c r="E76" s="5" t="s">
        <v>21</v>
      </c>
      <c r="F76" s="5" t="s">
        <v>15</v>
      </c>
      <c r="G76" s="5">
        <v>5000</v>
      </c>
      <c r="H76" s="5">
        <v>56000</v>
      </c>
      <c r="I76" s="5" t="s">
        <v>16</v>
      </c>
      <c r="J76" s="5">
        <v>0</v>
      </c>
      <c r="K76" s="5">
        <v>680</v>
      </c>
      <c r="L76" s="5" t="s">
        <v>28</v>
      </c>
      <c r="M76" s="5" t="s">
        <v>82</v>
      </c>
      <c r="N76" s="5" t="s">
        <v>25</v>
      </c>
      <c r="O76" s="13">
        <v>11</v>
      </c>
      <c r="P76" t="str">
        <f t="shared" si="1"/>
        <v>Not Active</v>
      </c>
    </row>
    <row r="77" spans="1:16" x14ac:dyDescent="0.3">
      <c r="A77" s="5">
        <v>76</v>
      </c>
      <c r="B77" s="5" t="s">
        <v>58</v>
      </c>
      <c r="C77" s="5" t="s">
        <v>47</v>
      </c>
      <c r="D77" s="5">
        <v>28</v>
      </c>
      <c r="E77" s="5" t="s">
        <v>14</v>
      </c>
      <c r="F77" s="5" t="s">
        <v>22</v>
      </c>
      <c r="G77" s="5">
        <v>2000</v>
      </c>
      <c r="H77" s="5">
        <v>47000</v>
      </c>
      <c r="I77" s="5" t="s">
        <v>23</v>
      </c>
      <c r="J77" s="5">
        <v>5000</v>
      </c>
      <c r="K77" s="5">
        <v>690</v>
      </c>
      <c r="L77" s="5" t="s">
        <v>31</v>
      </c>
      <c r="M77" s="5" t="s">
        <v>82</v>
      </c>
      <c r="N77" s="5" t="s">
        <v>18</v>
      </c>
      <c r="O77" s="13">
        <v>11</v>
      </c>
      <c r="P77" t="str">
        <f t="shared" si="1"/>
        <v>Not Active</v>
      </c>
    </row>
    <row r="78" spans="1:16" x14ac:dyDescent="0.3">
      <c r="A78" s="5">
        <v>77</v>
      </c>
      <c r="B78" s="5" t="s">
        <v>48</v>
      </c>
      <c r="C78" s="5" t="s">
        <v>67</v>
      </c>
      <c r="D78" s="5">
        <v>40</v>
      </c>
      <c r="E78" s="5" t="s">
        <v>21</v>
      </c>
      <c r="F78" s="5" t="s">
        <v>15</v>
      </c>
      <c r="G78" s="5">
        <v>7000</v>
      </c>
      <c r="H78" s="5">
        <v>68000</v>
      </c>
      <c r="I78" s="5" t="s">
        <v>16</v>
      </c>
      <c r="J78" s="5">
        <v>0</v>
      </c>
      <c r="K78" s="5">
        <v>710</v>
      </c>
      <c r="L78" s="5" t="s">
        <v>17</v>
      </c>
      <c r="M78" s="5" t="s">
        <v>82</v>
      </c>
      <c r="N78" s="5" t="s">
        <v>25</v>
      </c>
      <c r="O78" s="13">
        <v>6</v>
      </c>
      <c r="P78" t="str">
        <f t="shared" si="1"/>
        <v>Active user</v>
      </c>
    </row>
    <row r="79" spans="1:16" x14ac:dyDescent="0.3">
      <c r="A79" s="5">
        <v>78</v>
      </c>
      <c r="B79" s="5" t="s">
        <v>42</v>
      </c>
      <c r="C79" s="5" t="s">
        <v>30</v>
      </c>
      <c r="D79" s="5">
        <v>36</v>
      </c>
      <c r="E79" s="5" t="s">
        <v>14</v>
      </c>
      <c r="F79" s="5" t="s">
        <v>22</v>
      </c>
      <c r="G79" s="5">
        <v>3000</v>
      </c>
      <c r="H79" s="5">
        <v>49000</v>
      </c>
      <c r="I79" s="5" t="s">
        <v>23</v>
      </c>
      <c r="J79" s="5">
        <v>6000</v>
      </c>
      <c r="K79" s="5">
        <v>700</v>
      </c>
      <c r="L79" s="5" t="s">
        <v>24</v>
      </c>
      <c r="M79" s="5" t="s">
        <v>80</v>
      </c>
      <c r="N79" s="5" t="s">
        <v>18</v>
      </c>
      <c r="O79" s="13">
        <v>6</v>
      </c>
      <c r="P79" t="str">
        <f t="shared" si="1"/>
        <v>Not Active</v>
      </c>
    </row>
    <row r="80" spans="1:16" x14ac:dyDescent="0.3">
      <c r="A80" s="5">
        <v>79</v>
      </c>
      <c r="B80" s="5" t="s">
        <v>60</v>
      </c>
      <c r="C80" s="5" t="s">
        <v>61</v>
      </c>
      <c r="D80" s="5">
        <v>29</v>
      </c>
      <c r="E80" s="5" t="s">
        <v>21</v>
      </c>
      <c r="F80" s="5" t="s">
        <v>15</v>
      </c>
      <c r="G80" s="5">
        <v>2000</v>
      </c>
      <c r="H80" s="5">
        <v>45000</v>
      </c>
      <c r="I80" s="5" t="s">
        <v>16</v>
      </c>
      <c r="J80" s="5">
        <v>0</v>
      </c>
      <c r="K80" s="5">
        <v>670</v>
      </c>
      <c r="L80" s="5" t="s">
        <v>28</v>
      </c>
      <c r="M80" s="5" t="s">
        <v>80</v>
      </c>
      <c r="N80" s="5" t="s">
        <v>25</v>
      </c>
      <c r="O80" s="13">
        <v>5</v>
      </c>
      <c r="P80" t="str">
        <f t="shared" si="1"/>
        <v>Not Active</v>
      </c>
    </row>
    <row r="81" spans="1:16" x14ac:dyDescent="0.3">
      <c r="A81" s="5">
        <v>80</v>
      </c>
      <c r="B81" s="5" t="s">
        <v>62</v>
      </c>
      <c r="C81" s="5" t="s">
        <v>45</v>
      </c>
      <c r="D81" s="5">
        <v>38</v>
      </c>
      <c r="E81" s="5" t="s">
        <v>14</v>
      </c>
      <c r="F81" s="5" t="s">
        <v>22</v>
      </c>
      <c r="G81" s="5">
        <v>6000</v>
      </c>
      <c r="H81" s="5">
        <v>71000</v>
      </c>
      <c r="I81" s="5" t="s">
        <v>23</v>
      </c>
      <c r="J81" s="5">
        <v>12000</v>
      </c>
      <c r="K81" s="5">
        <v>720</v>
      </c>
      <c r="L81" s="5" t="s">
        <v>31</v>
      </c>
      <c r="M81" s="5" t="s">
        <v>80</v>
      </c>
      <c r="N81" s="5" t="s">
        <v>18</v>
      </c>
      <c r="O81" s="13">
        <v>4</v>
      </c>
      <c r="P81" t="str">
        <f t="shared" si="1"/>
        <v>Active user</v>
      </c>
    </row>
    <row r="82" spans="1:16" x14ac:dyDescent="0.3">
      <c r="A82" s="5">
        <v>81</v>
      </c>
      <c r="B82" s="6" t="s">
        <v>38</v>
      </c>
      <c r="C82" s="6" t="s">
        <v>20</v>
      </c>
      <c r="D82" s="5">
        <v>34</v>
      </c>
      <c r="E82" s="5" t="s">
        <v>14</v>
      </c>
      <c r="F82" s="5" t="s">
        <v>15</v>
      </c>
      <c r="G82" s="5">
        <v>2500</v>
      </c>
      <c r="H82" s="5">
        <v>55000</v>
      </c>
      <c r="I82" s="5" t="s">
        <v>16</v>
      </c>
      <c r="J82" s="5">
        <v>0</v>
      </c>
      <c r="K82" s="5">
        <v>720</v>
      </c>
      <c r="L82" s="5" t="s">
        <v>17</v>
      </c>
      <c r="M82" s="5" t="s">
        <v>80</v>
      </c>
      <c r="N82" s="5" t="s">
        <v>18</v>
      </c>
      <c r="O82" s="13">
        <v>6</v>
      </c>
      <c r="P82" t="str">
        <f t="shared" si="1"/>
        <v>Not Active</v>
      </c>
    </row>
    <row r="83" spans="1:16" x14ac:dyDescent="0.3">
      <c r="A83" s="5">
        <v>82</v>
      </c>
      <c r="B83" s="6" t="s">
        <v>101</v>
      </c>
      <c r="C83" s="6" t="s">
        <v>27</v>
      </c>
      <c r="D83" s="5">
        <v>29</v>
      </c>
      <c r="E83" s="5" t="s">
        <v>21</v>
      </c>
      <c r="F83" s="5" t="s">
        <v>22</v>
      </c>
      <c r="G83" s="5">
        <v>8000</v>
      </c>
      <c r="H83" s="5">
        <v>62000</v>
      </c>
      <c r="I83" s="5" t="s">
        <v>23</v>
      </c>
      <c r="J83" s="5">
        <v>15000</v>
      </c>
      <c r="K83" s="5">
        <v>680</v>
      </c>
      <c r="L83" s="5" t="s">
        <v>24</v>
      </c>
      <c r="M83" s="5" t="s">
        <v>81</v>
      </c>
      <c r="N83" s="5" t="s">
        <v>25</v>
      </c>
      <c r="O83" s="13">
        <v>5</v>
      </c>
      <c r="P83" t="str">
        <f t="shared" si="1"/>
        <v>Active user</v>
      </c>
    </row>
    <row r="84" spans="1:16" x14ac:dyDescent="0.3">
      <c r="A84" s="5">
        <v>82</v>
      </c>
      <c r="B84" s="6" t="s">
        <v>12</v>
      </c>
      <c r="C84" s="6" t="s">
        <v>30</v>
      </c>
      <c r="D84" s="5">
        <v>45</v>
      </c>
      <c r="E84" s="5" t="s">
        <v>21</v>
      </c>
      <c r="F84" s="5" t="s">
        <v>15</v>
      </c>
      <c r="G84" s="5">
        <v>12000</v>
      </c>
      <c r="H84" s="5">
        <v>75000</v>
      </c>
      <c r="I84" s="5" t="s">
        <v>16</v>
      </c>
      <c r="J84" s="5">
        <v>0</v>
      </c>
      <c r="K84" s="5">
        <v>750</v>
      </c>
      <c r="L84" s="5" t="s">
        <v>28</v>
      </c>
      <c r="M84" s="5" t="s">
        <v>82</v>
      </c>
      <c r="N84" s="5" t="s">
        <v>18</v>
      </c>
      <c r="O84" s="13">
        <v>14</v>
      </c>
      <c r="P84" t="str">
        <f t="shared" si="1"/>
        <v>Active user</v>
      </c>
    </row>
    <row r="85" spans="1:16" x14ac:dyDescent="0.3">
      <c r="A85" s="5">
        <v>84</v>
      </c>
      <c r="B85" s="6" t="s">
        <v>102</v>
      </c>
      <c r="C85" s="6" t="s">
        <v>103</v>
      </c>
      <c r="D85" s="5">
        <v>52</v>
      </c>
      <c r="E85" s="5" t="s">
        <v>14</v>
      </c>
      <c r="F85" s="5" t="s">
        <v>22</v>
      </c>
      <c r="G85" s="5">
        <v>3000</v>
      </c>
      <c r="H85" s="5">
        <v>48000</v>
      </c>
      <c r="I85" s="5" t="s">
        <v>23</v>
      </c>
      <c r="J85" s="5">
        <v>5000</v>
      </c>
      <c r="K85" s="5">
        <v>690</v>
      </c>
      <c r="L85" s="5" t="s">
        <v>31</v>
      </c>
      <c r="M85" s="5" t="s">
        <v>80</v>
      </c>
      <c r="N85" s="5" t="s">
        <v>18</v>
      </c>
      <c r="O85" s="13">
        <v>12</v>
      </c>
      <c r="P85" t="str">
        <f t="shared" si="1"/>
        <v>Not Active</v>
      </c>
    </row>
    <row r="86" spans="1:16" x14ac:dyDescent="0.3">
      <c r="A86" s="5">
        <v>85</v>
      </c>
      <c r="B86" s="6" t="s">
        <v>104</v>
      </c>
      <c r="C86" s="6" t="s">
        <v>105</v>
      </c>
      <c r="D86" s="5">
        <v>37</v>
      </c>
      <c r="E86" s="5" t="s">
        <v>21</v>
      </c>
      <c r="F86" s="5" t="s">
        <v>15</v>
      </c>
      <c r="G86" s="5">
        <v>5000</v>
      </c>
      <c r="H86" s="5">
        <v>58000</v>
      </c>
      <c r="I86" s="5" t="s">
        <v>16</v>
      </c>
      <c r="J86" s="5">
        <v>0</v>
      </c>
      <c r="K86" s="5">
        <v>710</v>
      </c>
      <c r="L86" s="5" t="s">
        <v>17</v>
      </c>
      <c r="M86" s="5" t="s">
        <v>80</v>
      </c>
      <c r="N86" s="5" t="s">
        <v>25</v>
      </c>
      <c r="O86" s="13">
        <v>11</v>
      </c>
      <c r="P86" t="str">
        <f t="shared" si="1"/>
        <v>Not Active</v>
      </c>
    </row>
    <row r="87" spans="1:16" x14ac:dyDescent="0.3">
      <c r="A87" s="5">
        <v>86</v>
      </c>
      <c r="B87" s="6" t="s">
        <v>106</v>
      </c>
      <c r="C87" s="6" t="s">
        <v>107</v>
      </c>
      <c r="D87" s="5">
        <v>30</v>
      </c>
      <c r="E87" s="5" t="s">
        <v>14</v>
      </c>
      <c r="F87" s="5" t="s">
        <v>22</v>
      </c>
      <c r="G87" s="5">
        <v>6000</v>
      </c>
      <c r="H87" s="5">
        <v>70000</v>
      </c>
      <c r="I87" s="5" t="s">
        <v>23</v>
      </c>
      <c r="J87" s="5">
        <v>20000</v>
      </c>
      <c r="K87" s="5">
        <v>700</v>
      </c>
      <c r="L87" s="5" t="s">
        <v>24</v>
      </c>
      <c r="M87" s="5" t="s">
        <v>80</v>
      </c>
      <c r="N87" s="5" t="s">
        <v>18</v>
      </c>
      <c r="O87" s="13">
        <v>8</v>
      </c>
      <c r="P87" t="str">
        <f t="shared" si="1"/>
        <v>Active user</v>
      </c>
    </row>
    <row r="88" spans="1:16" x14ac:dyDescent="0.3">
      <c r="A88" s="13">
        <f>ROW()-1</f>
        <v>87</v>
      </c>
      <c r="B88" s="6" t="s">
        <v>29</v>
      </c>
      <c r="C88" s="6" t="s">
        <v>33</v>
      </c>
      <c r="D88" s="5">
        <v>40</v>
      </c>
      <c r="E88" s="5" t="s">
        <v>21</v>
      </c>
      <c r="F88" s="5" t="s">
        <v>15</v>
      </c>
      <c r="G88" s="5">
        <v>15000</v>
      </c>
      <c r="H88" s="5">
        <v>82000</v>
      </c>
      <c r="I88" s="5" t="s">
        <v>16</v>
      </c>
      <c r="J88" s="5">
        <v>0</v>
      </c>
      <c r="K88" s="5">
        <v>730</v>
      </c>
      <c r="L88" s="5" t="s">
        <v>28</v>
      </c>
      <c r="M88" s="5" t="s">
        <v>80</v>
      </c>
      <c r="N88" s="5" t="s">
        <v>25</v>
      </c>
      <c r="O88" s="13">
        <v>4</v>
      </c>
      <c r="P88" t="str">
        <f t="shared" si="1"/>
        <v>Active user</v>
      </c>
    </row>
    <row r="89" spans="1:16" x14ac:dyDescent="0.3">
      <c r="A89" s="13">
        <f t="shared" ref="A89:A152" si="2">ROW()-1</f>
        <v>88</v>
      </c>
      <c r="B89" s="6" t="s">
        <v>108</v>
      </c>
      <c r="C89" s="6" t="s">
        <v>109</v>
      </c>
      <c r="D89" s="5">
        <v>25</v>
      </c>
      <c r="E89" s="5" t="s">
        <v>14</v>
      </c>
      <c r="F89" s="5" t="s">
        <v>22</v>
      </c>
      <c r="G89" s="5">
        <v>2000</v>
      </c>
      <c r="H89" s="5">
        <v>43000</v>
      </c>
      <c r="I89" s="5" t="s">
        <v>16</v>
      </c>
      <c r="J89" s="5">
        <v>0</v>
      </c>
      <c r="K89" s="5">
        <v>670</v>
      </c>
      <c r="L89" s="5" t="s">
        <v>31</v>
      </c>
      <c r="M89" s="5" t="s">
        <v>81</v>
      </c>
      <c r="N89" s="5" t="s">
        <v>18</v>
      </c>
      <c r="O89" s="13">
        <v>13</v>
      </c>
      <c r="P89" t="str">
        <f t="shared" si="1"/>
        <v>Not Active</v>
      </c>
    </row>
    <row r="90" spans="1:16" x14ac:dyDescent="0.3">
      <c r="A90" s="13">
        <f t="shared" si="2"/>
        <v>89</v>
      </c>
      <c r="B90" s="6" t="s">
        <v>34</v>
      </c>
      <c r="C90" s="6" t="s">
        <v>110</v>
      </c>
      <c r="D90" s="5">
        <v>31</v>
      </c>
      <c r="E90" s="5" t="s">
        <v>21</v>
      </c>
      <c r="F90" s="5" t="s">
        <v>15</v>
      </c>
      <c r="G90" s="5">
        <v>7000</v>
      </c>
      <c r="H90" s="5">
        <v>55000</v>
      </c>
      <c r="I90" s="5" t="s">
        <v>23</v>
      </c>
      <c r="J90" s="5">
        <v>10000</v>
      </c>
      <c r="K90" s="5">
        <v>720</v>
      </c>
      <c r="L90" s="5" t="s">
        <v>17</v>
      </c>
      <c r="M90" s="5" t="s">
        <v>81</v>
      </c>
      <c r="N90" s="5" t="s">
        <v>18</v>
      </c>
      <c r="O90" s="13">
        <v>7</v>
      </c>
      <c r="P90" t="str">
        <f t="shared" si="1"/>
        <v>Active user</v>
      </c>
    </row>
    <row r="91" spans="1:16" x14ac:dyDescent="0.3">
      <c r="A91" s="13">
        <f t="shared" si="2"/>
        <v>90</v>
      </c>
      <c r="B91" s="6" t="s">
        <v>111</v>
      </c>
      <c r="C91" s="6" t="s">
        <v>39</v>
      </c>
      <c r="D91" s="5">
        <v>44</v>
      </c>
      <c r="E91" s="5" t="s">
        <v>14</v>
      </c>
      <c r="F91" s="5" t="s">
        <v>22</v>
      </c>
      <c r="G91" s="5">
        <v>11000</v>
      </c>
      <c r="H91" s="5">
        <v>65000</v>
      </c>
      <c r="I91" s="5" t="s">
        <v>16</v>
      </c>
      <c r="J91" s="5">
        <v>0</v>
      </c>
      <c r="K91" s="5">
        <v>740</v>
      </c>
      <c r="L91" s="5" t="s">
        <v>24</v>
      </c>
      <c r="M91" s="5" t="s">
        <v>82</v>
      </c>
      <c r="N91" s="5" t="s">
        <v>25</v>
      </c>
      <c r="O91" s="13">
        <v>4</v>
      </c>
      <c r="P91" t="str">
        <f t="shared" si="1"/>
        <v>Active user</v>
      </c>
    </row>
    <row r="92" spans="1:16" x14ac:dyDescent="0.3">
      <c r="A92" s="13">
        <f t="shared" si="2"/>
        <v>91</v>
      </c>
      <c r="B92" s="6" t="s">
        <v>112</v>
      </c>
      <c r="C92" s="6" t="s">
        <v>35</v>
      </c>
      <c r="D92" s="5">
        <v>28</v>
      </c>
      <c r="E92" s="5" t="s">
        <v>21</v>
      </c>
      <c r="F92" s="5" t="s">
        <v>15</v>
      </c>
      <c r="G92" s="5">
        <v>4500</v>
      </c>
      <c r="H92" s="5">
        <v>47000</v>
      </c>
      <c r="I92" s="5" t="s">
        <v>16</v>
      </c>
      <c r="J92" s="5">
        <v>0</v>
      </c>
      <c r="K92" s="5">
        <v>690</v>
      </c>
      <c r="L92" s="5" t="s">
        <v>28</v>
      </c>
      <c r="M92" s="5" t="s">
        <v>80</v>
      </c>
      <c r="N92" s="5" t="s">
        <v>18</v>
      </c>
      <c r="O92" s="13">
        <v>14</v>
      </c>
      <c r="P92" t="str">
        <f t="shared" si="1"/>
        <v>Not Active</v>
      </c>
    </row>
    <row r="93" spans="1:16" x14ac:dyDescent="0.3">
      <c r="A93" s="13">
        <f t="shared" si="2"/>
        <v>92</v>
      </c>
      <c r="B93" s="6" t="s">
        <v>113</v>
      </c>
      <c r="C93" s="6" t="s">
        <v>41</v>
      </c>
      <c r="D93" s="5">
        <v>39</v>
      </c>
      <c r="E93" s="5" t="s">
        <v>14</v>
      </c>
      <c r="F93" s="5" t="s">
        <v>22</v>
      </c>
      <c r="G93" s="5">
        <v>10000</v>
      </c>
      <c r="H93" s="5">
        <v>72000</v>
      </c>
      <c r="I93" s="5" t="s">
        <v>23</v>
      </c>
      <c r="J93" s="5">
        <v>12000</v>
      </c>
      <c r="K93" s="5">
        <v>700</v>
      </c>
      <c r="L93" s="5" t="s">
        <v>31</v>
      </c>
      <c r="M93" s="5" t="s">
        <v>82</v>
      </c>
      <c r="N93" s="5" t="s">
        <v>18</v>
      </c>
      <c r="O93" s="13">
        <v>5</v>
      </c>
      <c r="P93" t="str">
        <f t="shared" si="1"/>
        <v>Active user</v>
      </c>
    </row>
    <row r="94" spans="1:16" x14ac:dyDescent="0.3">
      <c r="A94" s="13">
        <f t="shared" si="2"/>
        <v>93</v>
      </c>
      <c r="B94" s="6" t="s">
        <v>114</v>
      </c>
      <c r="C94" s="6" t="s">
        <v>115</v>
      </c>
      <c r="D94" s="5">
        <v>26</v>
      </c>
      <c r="E94" s="5" t="s">
        <v>21</v>
      </c>
      <c r="F94" s="5" t="s">
        <v>15</v>
      </c>
      <c r="G94" s="5">
        <v>3500</v>
      </c>
      <c r="H94" s="5">
        <v>53000</v>
      </c>
      <c r="I94" s="5" t="s">
        <v>16</v>
      </c>
      <c r="J94" s="5">
        <v>0</v>
      </c>
      <c r="K94" s="5">
        <v>680</v>
      </c>
      <c r="L94" s="5" t="s">
        <v>17</v>
      </c>
      <c r="M94" s="5" t="s">
        <v>81</v>
      </c>
      <c r="N94" s="5" t="s">
        <v>25</v>
      </c>
      <c r="O94" s="13">
        <v>10</v>
      </c>
      <c r="P94" t="str">
        <f t="shared" si="1"/>
        <v>Not Active</v>
      </c>
    </row>
    <row r="95" spans="1:16" x14ac:dyDescent="0.3">
      <c r="A95" s="13">
        <f t="shared" si="2"/>
        <v>94</v>
      </c>
      <c r="B95" s="6" t="s">
        <v>116</v>
      </c>
      <c r="C95" s="6" t="s">
        <v>43</v>
      </c>
      <c r="D95" s="5">
        <v>33</v>
      </c>
      <c r="E95" s="5" t="s">
        <v>14</v>
      </c>
      <c r="F95" s="5" t="s">
        <v>22</v>
      </c>
      <c r="G95" s="5">
        <v>8000</v>
      </c>
      <c r="H95" s="5">
        <v>60000</v>
      </c>
      <c r="I95" s="5" t="s">
        <v>23</v>
      </c>
      <c r="J95" s="5">
        <v>8000</v>
      </c>
      <c r="K95" s="5">
        <v>710</v>
      </c>
      <c r="L95" s="5" t="s">
        <v>24</v>
      </c>
      <c r="M95" s="5" t="s">
        <v>80</v>
      </c>
      <c r="N95" s="5" t="s">
        <v>18</v>
      </c>
      <c r="O95" s="13">
        <v>10</v>
      </c>
      <c r="P95" t="str">
        <f t="shared" si="1"/>
        <v>Active user</v>
      </c>
    </row>
    <row r="96" spans="1:16" x14ac:dyDescent="0.3">
      <c r="A96" s="13">
        <f t="shared" si="2"/>
        <v>95</v>
      </c>
      <c r="B96" s="6" t="s">
        <v>117</v>
      </c>
      <c r="C96" s="6" t="s">
        <v>118</v>
      </c>
      <c r="D96" s="5">
        <v>46</v>
      </c>
      <c r="E96" s="5" t="s">
        <v>21</v>
      </c>
      <c r="F96" s="5" t="s">
        <v>15</v>
      </c>
      <c r="G96" s="5">
        <v>13000</v>
      </c>
      <c r="H96" s="5">
        <v>85000</v>
      </c>
      <c r="I96" s="5" t="s">
        <v>16</v>
      </c>
      <c r="J96" s="5">
        <v>0</v>
      </c>
      <c r="K96" s="5">
        <v>740</v>
      </c>
      <c r="L96" s="5" t="s">
        <v>28</v>
      </c>
      <c r="M96" s="5" t="s">
        <v>82</v>
      </c>
      <c r="N96" s="5" t="s">
        <v>25</v>
      </c>
      <c r="O96" s="13">
        <v>7</v>
      </c>
      <c r="P96" t="str">
        <f t="shared" si="1"/>
        <v>Active user</v>
      </c>
    </row>
    <row r="97" spans="1:16" x14ac:dyDescent="0.3">
      <c r="A97" s="13">
        <f t="shared" si="2"/>
        <v>96</v>
      </c>
      <c r="B97" s="6" t="s">
        <v>119</v>
      </c>
      <c r="C97" s="6" t="s">
        <v>120</v>
      </c>
      <c r="D97" s="5">
        <v>52</v>
      </c>
      <c r="E97" s="5" t="s">
        <v>14</v>
      </c>
      <c r="F97" s="5" t="s">
        <v>22</v>
      </c>
      <c r="G97" s="5">
        <v>4000</v>
      </c>
      <c r="H97" s="5">
        <v>49000</v>
      </c>
      <c r="I97" s="5" t="s">
        <v>23</v>
      </c>
      <c r="J97" s="5">
        <v>7000</v>
      </c>
      <c r="K97" s="5">
        <v>690</v>
      </c>
      <c r="L97" s="5" t="s">
        <v>31</v>
      </c>
      <c r="M97" s="5" t="s">
        <v>80</v>
      </c>
      <c r="N97" s="5" t="s">
        <v>18</v>
      </c>
      <c r="O97" s="13">
        <v>5</v>
      </c>
      <c r="P97" t="str">
        <f t="shared" si="1"/>
        <v>Not Active</v>
      </c>
    </row>
    <row r="98" spans="1:16" x14ac:dyDescent="0.3">
      <c r="A98" s="13">
        <f t="shared" si="2"/>
        <v>97</v>
      </c>
      <c r="B98" s="6" t="s">
        <v>43</v>
      </c>
      <c r="C98" s="6" t="s">
        <v>121</v>
      </c>
      <c r="D98" s="5">
        <v>24</v>
      </c>
      <c r="E98" s="5" t="s">
        <v>14</v>
      </c>
      <c r="F98" s="5" t="s">
        <v>15</v>
      </c>
      <c r="G98" s="5">
        <v>2200</v>
      </c>
      <c r="H98" s="5">
        <v>45000</v>
      </c>
      <c r="I98" s="5" t="s">
        <v>16</v>
      </c>
      <c r="J98" s="5">
        <v>0</v>
      </c>
      <c r="K98" s="5">
        <v>670</v>
      </c>
      <c r="L98" s="5" t="s">
        <v>17</v>
      </c>
      <c r="M98" s="5" t="s">
        <v>81</v>
      </c>
      <c r="N98" s="5" t="s">
        <v>25</v>
      </c>
      <c r="O98" s="13">
        <v>15</v>
      </c>
      <c r="P98" t="str">
        <f t="shared" si="1"/>
        <v>Not Active</v>
      </c>
    </row>
    <row r="99" spans="1:16" x14ac:dyDescent="0.3">
      <c r="A99" s="13">
        <f t="shared" si="2"/>
        <v>98</v>
      </c>
      <c r="B99" s="6" t="s">
        <v>32</v>
      </c>
      <c r="C99" s="6" t="s">
        <v>122</v>
      </c>
      <c r="D99" s="5">
        <v>38</v>
      </c>
      <c r="E99" s="5" t="s">
        <v>14</v>
      </c>
      <c r="F99" s="5" t="s">
        <v>22</v>
      </c>
      <c r="G99" s="5">
        <v>15000</v>
      </c>
      <c r="H99" s="5">
        <v>77000</v>
      </c>
      <c r="I99" s="5" t="s">
        <v>23</v>
      </c>
      <c r="J99" s="5">
        <v>15000</v>
      </c>
      <c r="K99" s="5">
        <v>720</v>
      </c>
      <c r="L99" s="5" t="s">
        <v>24</v>
      </c>
      <c r="M99" s="5" t="s">
        <v>82</v>
      </c>
      <c r="N99" s="5" t="s">
        <v>18</v>
      </c>
      <c r="O99" s="13">
        <v>4</v>
      </c>
      <c r="P99" t="str">
        <f t="shared" si="1"/>
        <v>Active user</v>
      </c>
    </row>
    <row r="100" spans="1:16" x14ac:dyDescent="0.3">
      <c r="A100" s="13">
        <f t="shared" si="2"/>
        <v>99</v>
      </c>
      <c r="B100" s="6" t="s">
        <v>123</v>
      </c>
      <c r="C100" s="6" t="s">
        <v>78</v>
      </c>
      <c r="D100" s="5">
        <v>27</v>
      </c>
      <c r="E100" s="5" t="s">
        <v>21</v>
      </c>
      <c r="F100" s="5" t="s">
        <v>15</v>
      </c>
      <c r="G100" s="5">
        <v>4000</v>
      </c>
      <c r="H100" s="5">
        <v>50000</v>
      </c>
      <c r="I100" s="5" t="s">
        <v>16</v>
      </c>
      <c r="J100" s="5">
        <v>0</v>
      </c>
      <c r="K100" s="5">
        <v>680</v>
      </c>
      <c r="L100" s="5" t="s">
        <v>28</v>
      </c>
      <c r="M100" s="5" t="s">
        <v>80</v>
      </c>
      <c r="N100" s="5" t="s">
        <v>25</v>
      </c>
      <c r="O100" s="13">
        <v>15</v>
      </c>
      <c r="P100" t="str">
        <f t="shared" si="1"/>
        <v>Not Active</v>
      </c>
    </row>
    <row r="101" spans="1:16" x14ac:dyDescent="0.3">
      <c r="A101" s="13">
        <f t="shared" si="2"/>
        <v>100</v>
      </c>
      <c r="B101" s="6" t="s">
        <v>124</v>
      </c>
      <c r="C101" s="6" t="s">
        <v>45</v>
      </c>
      <c r="D101" s="5">
        <v>41</v>
      </c>
      <c r="E101" s="5" t="s">
        <v>14</v>
      </c>
      <c r="F101" s="5" t="s">
        <v>22</v>
      </c>
      <c r="G101" s="5">
        <v>9000</v>
      </c>
      <c r="H101" s="5">
        <v>69000</v>
      </c>
      <c r="I101" s="5" t="s">
        <v>23</v>
      </c>
      <c r="J101" s="5">
        <v>12000</v>
      </c>
      <c r="K101" s="5">
        <v>700</v>
      </c>
      <c r="L101" s="5" t="s">
        <v>31</v>
      </c>
      <c r="M101" s="5" t="s">
        <v>82</v>
      </c>
      <c r="N101" s="5" t="s">
        <v>18</v>
      </c>
      <c r="O101" s="13" t="s">
        <v>303</v>
      </c>
      <c r="P101" t="str">
        <f t="shared" si="1"/>
        <v>Active user</v>
      </c>
    </row>
    <row r="102" spans="1:16" ht="28.8" x14ac:dyDescent="0.3">
      <c r="A102" s="13">
        <f t="shared" si="2"/>
        <v>101</v>
      </c>
      <c r="B102" s="6" t="s">
        <v>125</v>
      </c>
      <c r="C102" s="6" t="s">
        <v>37</v>
      </c>
      <c r="D102" s="5">
        <v>32</v>
      </c>
      <c r="E102" s="5" t="s">
        <v>21</v>
      </c>
      <c r="F102" s="5" t="s">
        <v>15</v>
      </c>
      <c r="G102" s="5">
        <v>5500</v>
      </c>
      <c r="H102" s="5">
        <v>54000</v>
      </c>
      <c r="I102" s="5" t="s">
        <v>16</v>
      </c>
      <c r="J102" s="5">
        <v>0</v>
      </c>
      <c r="K102" s="5">
        <v>710</v>
      </c>
      <c r="L102" s="5" t="s">
        <v>17</v>
      </c>
      <c r="M102" s="5" t="s">
        <v>80</v>
      </c>
      <c r="N102" s="5" t="s">
        <v>25</v>
      </c>
      <c r="O102" s="13">
        <v>14</v>
      </c>
      <c r="P102" t="str">
        <f t="shared" si="1"/>
        <v>Active user</v>
      </c>
    </row>
    <row r="103" spans="1:16" x14ac:dyDescent="0.3">
      <c r="A103" s="13">
        <f t="shared" si="2"/>
        <v>102</v>
      </c>
      <c r="B103" s="6" t="s">
        <v>126</v>
      </c>
      <c r="C103" s="6" t="s">
        <v>47</v>
      </c>
      <c r="D103" s="5">
        <v>47</v>
      </c>
      <c r="E103" s="5" t="s">
        <v>14</v>
      </c>
      <c r="F103" s="5" t="s">
        <v>22</v>
      </c>
      <c r="G103" s="5">
        <v>7000</v>
      </c>
      <c r="H103" s="5">
        <v>74000</v>
      </c>
      <c r="I103" s="5" t="s">
        <v>23</v>
      </c>
      <c r="J103" s="5">
        <v>10000</v>
      </c>
      <c r="K103" s="5">
        <v>690</v>
      </c>
      <c r="L103" s="5" t="s">
        <v>24</v>
      </c>
      <c r="M103" s="5" t="s">
        <v>81</v>
      </c>
      <c r="N103" s="5" t="s">
        <v>18</v>
      </c>
      <c r="O103" s="13">
        <v>8</v>
      </c>
      <c r="P103" t="str">
        <f t="shared" si="1"/>
        <v>Active user</v>
      </c>
    </row>
    <row r="104" spans="1:16" x14ac:dyDescent="0.3">
      <c r="A104" s="13">
        <f t="shared" si="2"/>
        <v>103</v>
      </c>
      <c r="B104" s="6" t="s">
        <v>54</v>
      </c>
      <c r="C104" s="6" t="s">
        <v>49</v>
      </c>
      <c r="D104" s="5">
        <v>35</v>
      </c>
      <c r="E104" s="5" t="s">
        <v>21</v>
      </c>
      <c r="F104" s="5" t="s">
        <v>15</v>
      </c>
      <c r="G104" s="5">
        <v>6000</v>
      </c>
      <c r="H104" s="5">
        <v>68000</v>
      </c>
      <c r="I104" s="5" t="s">
        <v>16</v>
      </c>
      <c r="J104" s="5">
        <v>0</v>
      </c>
      <c r="K104" s="5">
        <v>720</v>
      </c>
      <c r="L104" s="5" t="s">
        <v>28</v>
      </c>
      <c r="M104" s="5" t="s">
        <v>81</v>
      </c>
      <c r="N104" s="5" t="s">
        <v>25</v>
      </c>
      <c r="O104" s="13">
        <v>15</v>
      </c>
      <c r="P104" t="str">
        <f t="shared" si="1"/>
        <v>Active user</v>
      </c>
    </row>
    <row r="105" spans="1:16" x14ac:dyDescent="0.3">
      <c r="A105" s="13">
        <f t="shared" si="2"/>
        <v>104</v>
      </c>
      <c r="B105" s="6" t="s">
        <v>127</v>
      </c>
      <c r="C105" s="6" t="s">
        <v>51</v>
      </c>
      <c r="D105" s="5">
        <v>29</v>
      </c>
      <c r="E105" s="5" t="s">
        <v>14</v>
      </c>
      <c r="F105" s="5" t="s">
        <v>22</v>
      </c>
      <c r="G105" s="5">
        <v>2500</v>
      </c>
      <c r="H105" s="5">
        <v>45000</v>
      </c>
      <c r="I105" s="5" t="s">
        <v>23</v>
      </c>
      <c r="J105" s="5">
        <v>5000</v>
      </c>
      <c r="K105" s="5">
        <v>670</v>
      </c>
      <c r="L105" s="5" t="s">
        <v>31</v>
      </c>
      <c r="M105" s="5" t="s">
        <v>81</v>
      </c>
      <c r="N105" s="5" t="s">
        <v>18</v>
      </c>
      <c r="O105" s="13">
        <v>9</v>
      </c>
      <c r="P105" t="str">
        <f t="shared" si="1"/>
        <v>Not Active</v>
      </c>
    </row>
    <row r="106" spans="1:16" x14ac:dyDescent="0.3">
      <c r="A106" s="13">
        <f t="shared" si="2"/>
        <v>105</v>
      </c>
      <c r="B106" s="6" t="s">
        <v>128</v>
      </c>
      <c r="C106" s="6" t="s">
        <v>129</v>
      </c>
      <c r="D106" s="5">
        <v>42</v>
      </c>
      <c r="E106" s="5" t="s">
        <v>21</v>
      </c>
      <c r="F106" s="5" t="s">
        <v>15</v>
      </c>
      <c r="G106" s="5">
        <v>11000</v>
      </c>
      <c r="H106" s="5">
        <v>80000</v>
      </c>
      <c r="I106" s="5" t="s">
        <v>16</v>
      </c>
      <c r="J106" s="5">
        <v>0</v>
      </c>
      <c r="K106" s="5">
        <v>740</v>
      </c>
      <c r="L106" s="5" t="s">
        <v>17</v>
      </c>
      <c r="M106" s="5" t="s">
        <v>82</v>
      </c>
      <c r="N106" s="5" t="s">
        <v>25</v>
      </c>
      <c r="O106" s="13">
        <v>4</v>
      </c>
      <c r="P106" t="str">
        <f t="shared" si="1"/>
        <v>Active user</v>
      </c>
    </row>
    <row r="107" spans="1:16" x14ac:dyDescent="0.3">
      <c r="A107" s="13">
        <f t="shared" si="2"/>
        <v>106</v>
      </c>
      <c r="B107" s="6" t="s">
        <v>130</v>
      </c>
      <c r="C107" s="6" t="s">
        <v>53</v>
      </c>
      <c r="D107" s="5">
        <v>50</v>
      </c>
      <c r="E107" s="5" t="s">
        <v>14</v>
      </c>
      <c r="F107" s="5" t="s">
        <v>22</v>
      </c>
      <c r="G107" s="5">
        <v>3000</v>
      </c>
      <c r="H107" s="5">
        <v>47000</v>
      </c>
      <c r="I107" s="5" t="s">
        <v>23</v>
      </c>
      <c r="J107" s="5">
        <v>8000</v>
      </c>
      <c r="K107" s="5">
        <v>680</v>
      </c>
      <c r="L107" s="5" t="s">
        <v>24</v>
      </c>
      <c r="M107" s="5" t="s">
        <v>82</v>
      </c>
      <c r="N107" s="5" t="s">
        <v>18</v>
      </c>
      <c r="O107" s="13">
        <v>13</v>
      </c>
      <c r="P107" t="str">
        <f t="shared" si="1"/>
        <v>Not Active</v>
      </c>
    </row>
    <row r="108" spans="1:16" x14ac:dyDescent="0.3">
      <c r="A108" s="13">
        <f t="shared" si="2"/>
        <v>107</v>
      </c>
      <c r="B108" s="6" t="s">
        <v>131</v>
      </c>
      <c r="C108" s="6" t="s">
        <v>132</v>
      </c>
      <c r="D108" s="5">
        <v>28</v>
      </c>
      <c r="E108" s="5" t="s">
        <v>21</v>
      </c>
      <c r="F108" s="5" t="s">
        <v>15</v>
      </c>
      <c r="G108" s="5">
        <v>4000</v>
      </c>
      <c r="H108" s="5">
        <v>53000</v>
      </c>
      <c r="I108" s="5" t="s">
        <v>16</v>
      </c>
      <c r="J108" s="5">
        <v>0</v>
      </c>
      <c r="K108" s="5">
        <v>690</v>
      </c>
      <c r="L108" s="5" t="s">
        <v>28</v>
      </c>
      <c r="M108" s="5" t="s">
        <v>80</v>
      </c>
      <c r="N108" s="5" t="s">
        <v>25</v>
      </c>
      <c r="O108" s="13">
        <v>5</v>
      </c>
      <c r="P108" t="str">
        <f t="shared" si="1"/>
        <v>Not Active</v>
      </c>
    </row>
    <row r="109" spans="1:16" x14ac:dyDescent="0.3">
      <c r="A109" s="13">
        <f t="shared" si="2"/>
        <v>108</v>
      </c>
      <c r="B109" s="6" t="s">
        <v>133</v>
      </c>
      <c r="C109" s="6" t="s">
        <v>55</v>
      </c>
      <c r="D109" s="5">
        <v>36</v>
      </c>
      <c r="E109" s="5" t="s">
        <v>14</v>
      </c>
      <c r="F109" s="5" t="s">
        <v>22</v>
      </c>
      <c r="G109" s="5">
        <v>9000</v>
      </c>
      <c r="H109" s="5">
        <v>71000</v>
      </c>
      <c r="I109" s="5" t="s">
        <v>23</v>
      </c>
      <c r="J109" s="5">
        <v>13000</v>
      </c>
      <c r="K109" s="5">
        <v>700</v>
      </c>
      <c r="L109" s="5" t="s">
        <v>31</v>
      </c>
      <c r="M109" s="5" t="s">
        <v>81</v>
      </c>
      <c r="N109" s="5" t="s">
        <v>18</v>
      </c>
      <c r="O109" s="13">
        <v>11</v>
      </c>
      <c r="P109" t="str">
        <f t="shared" si="1"/>
        <v>Active user</v>
      </c>
    </row>
    <row r="110" spans="1:16" x14ac:dyDescent="0.3">
      <c r="A110" s="13">
        <f t="shared" si="2"/>
        <v>109</v>
      </c>
      <c r="B110" s="6" t="s">
        <v>134</v>
      </c>
      <c r="C110" s="6" t="s">
        <v>59</v>
      </c>
      <c r="D110" s="5">
        <v>41</v>
      </c>
      <c r="E110" s="5" t="s">
        <v>21</v>
      </c>
      <c r="F110" s="5" t="s">
        <v>15</v>
      </c>
      <c r="G110" s="5">
        <v>8000</v>
      </c>
      <c r="H110" s="5">
        <v>67000</v>
      </c>
      <c r="I110" s="5" t="s">
        <v>16</v>
      </c>
      <c r="J110" s="5">
        <v>0</v>
      </c>
      <c r="K110" s="5">
        <v>710</v>
      </c>
      <c r="L110" s="5" t="s">
        <v>17</v>
      </c>
      <c r="M110" s="5" t="s">
        <v>82</v>
      </c>
      <c r="N110" s="5" t="s">
        <v>25</v>
      </c>
      <c r="O110" s="13">
        <v>4</v>
      </c>
      <c r="P110" t="str">
        <f t="shared" si="1"/>
        <v>Active user</v>
      </c>
    </row>
    <row r="111" spans="1:16" x14ac:dyDescent="0.3">
      <c r="A111" s="13">
        <f t="shared" si="2"/>
        <v>110</v>
      </c>
      <c r="B111" s="6" t="s">
        <v>135</v>
      </c>
      <c r="C111" s="6" t="s">
        <v>57</v>
      </c>
      <c r="D111" s="5">
        <v>30</v>
      </c>
      <c r="E111" s="5" t="s">
        <v>14</v>
      </c>
      <c r="F111" s="5" t="s">
        <v>22</v>
      </c>
      <c r="G111" s="5">
        <v>5000</v>
      </c>
      <c r="H111" s="5">
        <v>55000</v>
      </c>
      <c r="I111" s="5" t="s">
        <v>23</v>
      </c>
      <c r="J111" s="5">
        <v>7000</v>
      </c>
      <c r="K111" s="5">
        <v>690</v>
      </c>
      <c r="L111" s="5" t="s">
        <v>24</v>
      </c>
      <c r="M111" s="5" t="s">
        <v>82</v>
      </c>
      <c r="N111" s="5" t="s">
        <v>18</v>
      </c>
      <c r="O111" s="13">
        <v>14</v>
      </c>
      <c r="P111" t="str">
        <f t="shared" si="1"/>
        <v>Not Active</v>
      </c>
    </row>
    <row r="112" spans="1:16" x14ac:dyDescent="0.3">
      <c r="A112" s="13">
        <f t="shared" si="2"/>
        <v>111</v>
      </c>
      <c r="B112" s="6" t="s">
        <v>136</v>
      </c>
      <c r="C112" s="6" t="s">
        <v>61</v>
      </c>
      <c r="D112" s="5">
        <v>29</v>
      </c>
      <c r="E112" s="5" t="s">
        <v>21</v>
      </c>
      <c r="F112" s="5" t="s">
        <v>15</v>
      </c>
      <c r="G112" s="5">
        <v>3000</v>
      </c>
      <c r="H112" s="5">
        <v>48000</v>
      </c>
      <c r="I112" s="5" t="s">
        <v>16</v>
      </c>
      <c r="J112" s="5">
        <v>0</v>
      </c>
      <c r="K112" s="5">
        <v>670</v>
      </c>
      <c r="L112" s="5" t="s">
        <v>28</v>
      </c>
      <c r="M112" s="5" t="s">
        <v>80</v>
      </c>
      <c r="N112" s="5" t="s">
        <v>25</v>
      </c>
      <c r="O112" s="13">
        <v>7</v>
      </c>
      <c r="P112" t="str">
        <f t="shared" si="1"/>
        <v>Not Active</v>
      </c>
    </row>
    <row r="113" spans="1:16" x14ac:dyDescent="0.3">
      <c r="A113" s="13">
        <f t="shared" si="2"/>
        <v>112</v>
      </c>
      <c r="B113" s="6" t="s">
        <v>137</v>
      </c>
      <c r="C113" s="6" t="s">
        <v>138</v>
      </c>
      <c r="D113" s="5">
        <v>34</v>
      </c>
      <c r="E113" s="5" t="s">
        <v>14</v>
      </c>
      <c r="F113" s="5" t="s">
        <v>22</v>
      </c>
      <c r="G113" s="5">
        <v>11000</v>
      </c>
      <c r="H113" s="5">
        <v>62000</v>
      </c>
      <c r="I113" s="5" t="s">
        <v>23</v>
      </c>
      <c r="J113" s="5">
        <v>12000</v>
      </c>
      <c r="K113" s="5">
        <v>720</v>
      </c>
      <c r="L113" s="5" t="s">
        <v>31</v>
      </c>
      <c r="M113" s="5" t="s">
        <v>80</v>
      </c>
      <c r="N113" s="5" t="s">
        <v>18</v>
      </c>
      <c r="O113" s="13">
        <v>6</v>
      </c>
      <c r="P113" t="str">
        <f t="shared" si="1"/>
        <v>Active user</v>
      </c>
    </row>
    <row r="114" spans="1:16" x14ac:dyDescent="0.3">
      <c r="A114" s="13">
        <f t="shared" si="2"/>
        <v>113</v>
      </c>
      <c r="B114" s="6" t="s">
        <v>139</v>
      </c>
      <c r="C114" s="6" t="s">
        <v>63</v>
      </c>
      <c r="D114" s="5">
        <v>37</v>
      </c>
      <c r="E114" s="5" t="s">
        <v>21</v>
      </c>
      <c r="F114" s="5" t="s">
        <v>15</v>
      </c>
      <c r="G114" s="5">
        <v>5500</v>
      </c>
      <c r="H114" s="5">
        <v>69000</v>
      </c>
      <c r="I114" s="5" t="s">
        <v>16</v>
      </c>
      <c r="J114" s="5">
        <v>0</v>
      </c>
      <c r="K114" s="5">
        <v>710</v>
      </c>
      <c r="L114" s="5" t="s">
        <v>17</v>
      </c>
      <c r="M114" s="5" t="s">
        <v>80</v>
      </c>
      <c r="N114" s="5" t="s">
        <v>25</v>
      </c>
      <c r="O114" s="13">
        <v>4</v>
      </c>
      <c r="P114" t="str">
        <f t="shared" si="1"/>
        <v>Active user</v>
      </c>
    </row>
    <row r="115" spans="1:16" x14ac:dyDescent="0.3">
      <c r="A115" s="13">
        <f t="shared" si="2"/>
        <v>114</v>
      </c>
      <c r="B115" s="6" t="s">
        <v>140</v>
      </c>
      <c r="C115" s="6" t="s">
        <v>65</v>
      </c>
      <c r="D115" s="5">
        <v>45</v>
      </c>
      <c r="E115" s="5" t="s">
        <v>14</v>
      </c>
      <c r="F115" s="5" t="s">
        <v>15</v>
      </c>
      <c r="G115" s="5">
        <v>7000</v>
      </c>
      <c r="H115" s="5">
        <v>74000</v>
      </c>
      <c r="I115" s="5" t="s">
        <v>23</v>
      </c>
      <c r="J115" s="5">
        <v>15000</v>
      </c>
      <c r="K115" s="5">
        <v>680</v>
      </c>
      <c r="L115" s="5" t="s">
        <v>24</v>
      </c>
      <c r="M115" s="5" t="s">
        <v>80</v>
      </c>
      <c r="N115" s="5" t="s">
        <v>18</v>
      </c>
      <c r="O115" s="13">
        <v>7</v>
      </c>
      <c r="P115" t="str">
        <f t="shared" si="1"/>
        <v>Active user</v>
      </c>
    </row>
    <row r="116" spans="1:16" x14ac:dyDescent="0.3">
      <c r="A116" s="13">
        <f t="shared" si="2"/>
        <v>115</v>
      </c>
      <c r="B116" s="6" t="s">
        <v>141</v>
      </c>
      <c r="C116" s="6" t="s">
        <v>69</v>
      </c>
      <c r="D116" s="5">
        <v>40</v>
      </c>
      <c r="E116" s="5" t="s">
        <v>21</v>
      </c>
      <c r="F116" s="5" t="s">
        <v>15</v>
      </c>
      <c r="G116" s="5">
        <v>2000</v>
      </c>
      <c r="H116" s="5">
        <v>50000</v>
      </c>
      <c r="I116" s="5" t="s">
        <v>16</v>
      </c>
      <c r="J116" s="5">
        <v>0</v>
      </c>
      <c r="K116" s="5">
        <v>720</v>
      </c>
      <c r="L116" s="5" t="s">
        <v>28</v>
      </c>
      <c r="M116" s="5" t="s">
        <v>80</v>
      </c>
      <c r="N116" s="5" t="s">
        <v>25</v>
      </c>
      <c r="O116" s="13">
        <v>13</v>
      </c>
      <c r="P116" t="str">
        <f t="shared" si="1"/>
        <v>Not Active</v>
      </c>
    </row>
    <row r="117" spans="1:16" x14ac:dyDescent="0.3">
      <c r="A117" s="13">
        <f t="shared" si="2"/>
        <v>116</v>
      </c>
      <c r="B117" s="6" t="s">
        <v>142</v>
      </c>
      <c r="C117" s="6" t="s">
        <v>67</v>
      </c>
      <c r="D117" s="5">
        <v>27</v>
      </c>
      <c r="E117" s="5" t="s">
        <v>14</v>
      </c>
      <c r="F117" s="5" t="s">
        <v>22</v>
      </c>
      <c r="G117" s="5">
        <v>6000</v>
      </c>
      <c r="H117" s="5">
        <v>55000</v>
      </c>
      <c r="I117" s="5" t="s">
        <v>23</v>
      </c>
      <c r="J117" s="5">
        <v>10000</v>
      </c>
      <c r="K117" s="5">
        <v>690</v>
      </c>
      <c r="L117" s="5" t="s">
        <v>31</v>
      </c>
      <c r="M117" s="5" t="s">
        <v>80</v>
      </c>
      <c r="N117" s="5" t="s">
        <v>18</v>
      </c>
      <c r="O117" s="13">
        <v>4</v>
      </c>
      <c r="P117" t="str">
        <f t="shared" si="1"/>
        <v>Active user</v>
      </c>
    </row>
    <row r="118" spans="1:16" x14ac:dyDescent="0.3">
      <c r="A118" s="13">
        <f t="shared" si="2"/>
        <v>117</v>
      </c>
      <c r="B118" s="6" t="s">
        <v>143</v>
      </c>
      <c r="C118" s="6" t="s">
        <v>144</v>
      </c>
      <c r="D118" s="5">
        <v>31</v>
      </c>
      <c r="E118" s="5" t="s">
        <v>21</v>
      </c>
      <c r="F118" s="5" t="s">
        <v>15</v>
      </c>
      <c r="G118" s="5">
        <v>3500</v>
      </c>
      <c r="H118" s="5">
        <v>62000</v>
      </c>
      <c r="I118" s="5" t="s">
        <v>16</v>
      </c>
      <c r="J118" s="5">
        <v>0</v>
      </c>
      <c r="K118" s="5">
        <v>680</v>
      </c>
      <c r="L118" s="5" t="s">
        <v>17</v>
      </c>
      <c r="M118" s="5" t="s">
        <v>82</v>
      </c>
      <c r="N118" s="5" t="s">
        <v>25</v>
      </c>
      <c r="O118" s="13">
        <v>15</v>
      </c>
      <c r="P118" t="str">
        <f t="shared" si="1"/>
        <v>Not Active</v>
      </c>
    </row>
    <row r="119" spans="1:16" x14ac:dyDescent="0.3">
      <c r="A119" s="13">
        <f t="shared" si="2"/>
        <v>118</v>
      </c>
      <c r="B119" s="6" t="s">
        <v>145</v>
      </c>
      <c r="C119" s="6" t="s">
        <v>71</v>
      </c>
      <c r="D119" s="5">
        <v>53</v>
      </c>
      <c r="E119" s="5" t="s">
        <v>14</v>
      </c>
      <c r="F119" s="5" t="s">
        <v>22</v>
      </c>
      <c r="G119" s="5">
        <v>4000</v>
      </c>
      <c r="H119" s="5">
        <v>48000</v>
      </c>
      <c r="I119" s="5" t="s">
        <v>23</v>
      </c>
      <c r="J119" s="5">
        <v>5000</v>
      </c>
      <c r="K119" s="5">
        <v>710</v>
      </c>
      <c r="L119" s="5" t="s">
        <v>24</v>
      </c>
      <c r="M119" s="5" t="s">
        <v>82</v>
      </c>
      <c r="N119" s="5" t="s">
        <v>18</v>
      </c>
      <c r="O119" s="13">
        <v>4</v>
      </c>
      <c r="P119" t="str">
        <f t="shared" si="1"/>
        <v>Not Active</v>
      </c>
    </row>
    <row r="120" spans="1:16" x14ac:dyDescent="0.3">
      <c r="A120" s="13">
        <f t="shared" si="2"/>
        <v>119</v>
      </c>
      <c r="B120" s="6" t="s">
        <v>146</v>
      </c>
      <c r="C120" s="6" t="s">
        <v>73</v>
      </c>
      <c r="D120" s="5">
        <v>28</v>
      </c>
      <c r="E120" s="5" t="s">
        <v>21</v>
      </c>
      <c r="F120" s="5" t="s">
        <v>15</v>
      </c>
      <c r="G120" s="5">
        <v>5500</v>
      </c>
      <c r="H120" s="5">
        <v>59000</v>
      </c>
      <c r="I120" s="5" t="s">
        <v>16</v>
      </c>
      <c r="J120" s="5">
        <v>0</v>
      </c>
      <c r="K120" s="5">
        <v>700</v>
      </c>
      <c r="L120" s="5" t="s">
        <v>28</v>
      </c>
      <c r="M120" s="5" t="s">
        <v>82</v>
      </c>
      <c r="N120" s="5" t="s">
        <v>25</v>
      </c>
      <c r="O120" s="13">
        <v>15</v>
      </c>
      <c r="P120" t="str">
        <f t="shared" si="1"/>
        <v>Active user</v>
      </c>
    </row>
    <row r="121" spans="1:16" x14ac:dyDescent="0.3">
      <c r="A121" s="13">
        <f t="shared" si="2"/>
        <v>120</v>
      </c>
      <c r="B121" s="6" t="s">
        <v>26</v>
      </c>
      <c r="C121" s="6" t="s">
        <v>74</v>
      </c>
      <c r="D121" s="5">
        <v>46</v>
      </c>
      <c r="E121" s="5" t="s">
        <v>14</v>
      </c>
      <c r="F121" s="5" t="s">
        <v>22</v>
      </c>
      <c r="G121" s="5">
        <v>9000</v>
      </c>
      <c r="H121" s="5">
        <v>73000</v>
      </c>
      <c r="I121" s="5" t="s">
        <v>23</v>
      </c>
      <c r="J121" s="5">
        <v>13000</v>
      </c>
      <c r="K121" s="5">
        <v>720</v>
      </c>
      <c r="L121" s="5" t="s">
        <v>31</v>
      </c>
      <c r="M121" s="5" t="s">
        <v>82</v>
      </c>
      <c r="N121" s="5" t="s">
        <v>18</v>
      </c>
      <c r="O121" s="13">
        <v>14</v>
      </c>
      <c r="P121" t="str">
        <f t="shared" si="1"/>
        <v>Active user</v>
      </c>
    </row>
    <row r="122" spans="1:16" x14ac:dyDescent="0.3">
      <c r="A122" s="13">
        <f t="shared" si="2"/>
        <v>121</v>
      </c>
      <c r="B122" s="6" t="s">
        <v>147</v>
      </c>
      <c r="C122" s="6" t="s">
        <v>132</v>
      </c>
      <c r="D122" s="5">
        <v>39</v>
      </c>
      <c r="E122" s="5" t="s">
        <v>21</v>
      </c>
      <c r="F122" s="5" t="s">
        <v>15</v>
      </c>
      <c r="G122" s="5">
        <v>4000</v>
      </c>
      <c r="H122" s="5">
        <v>65000</v>
      </c>
      <c r="I122" s="5" t="s">
        <v>16</v>
      </c>
      <c r="J122" s="5">
        <v>0</v>
      </c>
      <c r="K122" s="5">
        <v>680</v>
      </c>
      <c r="L122" s="5" t="s">
        <v>17</v>
      </c>
      <c r="M122" s="5" t="s">
        <v>82</v>
      </c>
      <c r="N122" s="5" t="s">
        <v>25</v>
      </c>
      <c r="O122" s="13">
        <v>10</v>
      </c>
      <c r="P122" t="str">
        <f t="shared" si="1"/>
        <v>Not Active</v>
      </c>
    </row>
    <row r="123" spans="1:16" x14ac:dyDescent="0.3">
      <c r="A123" s="13">
        <f t="shared" si="2"/>
        <v>122</v>
      </c>
      <c r="B123" s="6" t="s">
        <v>148</v>
      </c>
      <c r="C123" s="6" t="s">
        <v>76</v>
      </c>
      <c r="D123" s="5">
        <v>27</v>
      </c>
      <c r="E123" s="5" t="s">
        <v>14</v>
      </c>
      <c r="F123" s="5" t="s">
        <v>22</v>
      </c>
      <c r="G123" s="5">
        <v>8000</v>
      </c>
      <c r="H123" s="5">
        <v>60000</v>
      </c>
      <c r="I123" s="5" t="s">
        <v>23</v>
      </c>
      <c r="J123" s="5">
        <v>8000</v>
      </c>
      <c r="K123" s="5">
        <v>710</v>
      </c>
      <c r="L123" s="5" t="s">
        <v>24</v>
      </c>
      <c r="M123" s="5" t="s">
        <v>82</v>
      </c>
      <c r="N123" s="5" t="s">
        <v>18</v>
      </c>
      <c r="O123" s="13">
        <v>14</v>
      </c>
      <c r="P123" t="str">
        <f t="shared" si="1"/>
        <v>Active user</v>
      </c>
    </row>
    <row r="124" spans="1:16" x14ac:dyDescent="0.3">
      <c r="A124" s="13">
        <f t="shared" si="2"/>
        <v>123</v>
      </c>
      <c r="B124" s="6" t="s">
        <v>149</v>
      </c>
      <c r="C124" s="6" t="s">
        <v>150</v>
      </c>
      <c r="D124" s="5">
        <v>34</v>
      </c>
      <c r="E124" s="5" t="s">
        <v>21</v>
      </c>
      <c r="F124" s="5" t="s">
        <v>15</v>
      </c>
      <c r="G124" s="5">
        <v>2500</v>
      </c>
      <c r="H124" s="5">
        <v>53000</v>
      </c>
      <c r="I124" s="5" t="s">
        <v>16</v>
      </c>
      <c r="J124" s="5">
        <v>0</v>
      </c>
      <c r="K124" s="5">
        <v>690</v>
      </c>
      <c r="L124" s="5" t="s">
        <v>28</v>
      </c>
      <c r="M124" s="5" t="s">
        <v>81</v>
      </c>
      <c r="N124" s="5" t="s">
        <v>25</v>
      </c>
      <c r="O124" s="13">
        <v>15</v>
      </c>
      <c r="P124" t="str">
        <f t="shared" si="1"/>
        <v>Not Active</v>
      </c>
    </row>
    <row r="125" spans="1:16" x14ac:dyDescent="0.3">
      <c r="A125" s="13">
        <f t="shared" si="2"/>
        <v>124</v>
      </c>
      <c r="B125" s="6" t="s">
        <v>151</v>
      </c>
      <c r="C125" s="6" t="s">
        <v>152</v>
      </c>
      <c r="D125" s="5">
        <v>32</v>
      </c>
      <c r="E125" s="5" t="s">
        <v>14</v>
      </c>
      <c r="F125" s="5" t="s">
        <v>22</v>
      </c>
      <c r="G125" s="5">
        <v>12000</v>
      </c>
      <c r="H125" s="5">
        <v>68000</v>
      </c>
      <c r="I125" s="5" t="s">
        <v>23</v>
      </c>
      <c r="J125" s="5">
        <v>15000</v>
      </c>
      <c r="K125" s="5">
        <v>720</v>
      </c>
      <c r="L125" s="5" t="s">
        <v>31</v>
      </c>
      <c r="M125" s="5" t="s">
        <v>81</v>
      </c>
      <c r="N125" s="5" t="s">
        <v>18</v>
      </c>
      <c r="O125" s="13">
        <v>13</v>
      </c>
      <c r="P125" t="str">
        <f t="shared" si="1"/>
        <v>Active user</v>
      </c>
    </row>
    <row r="126" spans="1:16" x14ac:dyDescent="0.3">
      <c r="A126" s="13">
        <f t="shared" si="2"/>
        <v>125</v>
      </c>
      <c r="B126" s="6" t="s">
        <v>153</v>
      </c>
      <c r="C126" s="6" t="s">
        <v>154</v>
      </c>
      <c r="D126" s="5">
        <v>49</v>
      </c>
      <c r="E126" s="5" t="s">
        <v>21</v>
      </c>
      <c r="F126" s="5" t="s">
        <v>15</v>
      </c>
      <c r="G126" s="5">
        <v>7000</v>
      </c>
      <c r="H126" s="5">
        <v>71000</v>
      </c>
      <c r="I126" s="5" t="s">
        <v>16</v>
      </c>
      <c r="J126" s="5">
        <v>0</v>
      </c>
      <c r="K126" s="5">
        <v>680</v>
      </c>
      <c r="L126" s="5" t="s">
        <v>17</v>
      </c>
      <c r="M126" s="5" t="s">
        <v>81</v>
      </c>
      <c r="N126" s="5" t="s">
        <v>25</v>
      </c>
      <c r="O126" s="13">
        <v>7</v>
      </c>
      <c r="P126" t="str">
        <f t="shared" si="1"/>
        <v>Active user</v>
      </c>
    </row>
    <row r="127" spans="1:16" x14ac:dyDescent="0.3">
      <c r="A127" s="13">
        <f t="shared" si="2"/>
        <v>126</v>
      </c>
      <c r="B127" s="6" t="s">
        <v>155</v>
      </c>
      <c r="C127" s="6" t="s">
        <v>156</v>
      </c>
      <c r="D127" s="5">
        <v>24</v>
      </c>
      <c r="E127" s="5" t="s">
        <v>14</v>
      </c>
      <c r="F127" s="5" t="s">
        <v>22</v>
      </c>
      <c r="G127" s="5">
        <v>5000</v>
      </c>
      <c r="H127" s="5">
        <v>56000</v>
      </c>
      <c r="I127" s="5" t="s">
        <v>23</v>
      </c>
      <c r="J127" s="5">
        <v>10000</v>
      </c>
      <c r="K127" s="5">
        <v>700</v>
      </c>
      <c r="L127" s="5" t="s">
        <v>24</v>
      </c>
      <c r="M127" s="5" t="s">
        <v>81</v>
      </c>
      <c r="N127" s="5" t="s">
        <v>18</v>
      </c>
      <c r="O127" s="13">
        <v>5</v>
      </c>
      <c r="P127" t="str">
        <f t="shared" si="1"/>
        <v>Not Active</v>
      </c>
    </row>
    <row r="128" spans="1:16" x14ac:dyDescent="0.3">
      <c r="A128" s="13">
        <f t="shared" si="2"/>
        <v>127</v>
      </c>
      <c r="B128" s="6" t="s">
        <v>157</v>
      </c>
      <c r="C128" s="6" t="s">
        <v>158</v>
      </c>
      <c r="D128" s="5">
        <v>29</v>
      </c>
      <c r="E128" s="5" t="s">
        <v>21</v>
      </c>
      <c r="F128" s="5" t="s">
        <v>15</v>
      </c>
      <c r="G128" s="5">
        <v>1500</v>
      </c>
      <c r="H128" s="5">
        <v>45000</v>
      </c>
      <c r="I128" s="5" t="s">
        <v>16</v>
      </c>
      <c r="J128" s="5">
        <v>0</v>
      </c>
      <c r="K128" s="5">
        <v>670</v>
      </c>
      <c r="L128" s="5" t="s">
        <v>28</v>
      </c>
      <c r="M128" s="5" t="s">
        <v>81</v>
      </c>
      <c r="N128" s="5" t="s">
        <v>25</v>
      </c>
      <c r="O128" s="13">
        <v>3</v>
      </c>
      <c r="P128" t="str">
        <f t="shared" si="1"/>
        <v>Not Active</v>
      </c>
    </row>
    <row r="129" spans="1:16" x14ac:dyDescent="0.3">
      <c r="A129" s="13">
        <f t="shared" si="2"/>
        <v>128</v>
      </c>
      <c r="B129" s="6" t="s">
        <v>159</v>
      </c>
      <c r="C129" s="6" t="s">
        <v>160</v>
      </c>
      <c r="D129" s="5">
        <v>43</v>
      </c>
      <c r="E129" s="5" t="s">
        <v>14</v>
      </c>
      <c r="F129" s="5" t="s">
        <v>22</v>
      </c>
      <c r="G129" s="5">
        <v>11000</v>
      </c>
      <c r="H129" s="5">
        <v>74000</v>
      </c>
      <c r="I129" s="5" t="s">
        <v>23</v>
      </c>
      <c r="J129" s="5">
        <v>12000</v>
      </c>
      <c r="K129" s="5">
        <v>720</v>
      </c>
      <c r="L129" s="5" t="s">
        <v>31</v>
      </c>
      <c r="M129" s="5" t="s">
        <v>81</v>
      </c>
      <c r="N129" s="5" t="s">
        <v>18</v>
      </c>
      <c r="O129" s="13">
        <v>8</v>
      </c>
      <c r="P129" t="str">
        <f t="shared" si="1"/>
        <v>Active user</v>
      </c>
    </row>
    <row r="130" spans="1:16" x14ac:dyDescent="0.3">
      <c r="A130" s="13">
        <f t="shared" si="2"/>
        <v>129</v>
      </c>
      <c r="B130" s="6" t="s">
        <v>161</v>
      </c>
      <c r="C130" s="6" t="s">
        <v>162</v>
      </c>
      <c r="D130" s="5">
        <v>36</v>
      </c>
      <c r="E130" s="5" t="s">
        <v>21</v>
      </c>
      <c r="F130" s="5" t="s">
        <v>15</v>
      </c>
      <c r="G130" s="5">
        <v>8000</v>
      </c>
      <c r="H130" s="5">
        <v>63000</v>
      </c>
      <c r="I130" s="5" t="s">
        <v>16</v>
      </c>
      <c r="J130" s="5">
        <v>0</v>
      </c>
      <c r="K130" s="5">
        <v>710</v>
      </c>
      <c r="L130" s="5" t="s">
        <v>17</v>
      </c>
      <c r="M130" s="5" t="s">
        <v>80</v>
      </c>
      <c r="N130" s="5" t="s">
        <v>25</v>
      </c>
      <c r="O130" s="13">
        <v>4</v>
      </c>
      <c r="P130" t="str">
        <f t="shared" si="1"/>
        <v>Active user</v>
      </c>
    </row>
    <row r="131" spans="1:16" x14ac:dyDescent="0.3">
      <c r="A131" s="13">
        <f t="shared" si="2"/>
        <v>130</v>
      </c>
      <c r="B131" s="6" t="s">
        <v>163</v>
      </c>
      <c r="C131" s="6" t="s">
        <v>164</v>
      </c>
      <c r="D131" s="5">
        <v>28</v>
      </c>
      <c r="E131" s="5" t="s">
        <v>14</v>
      </c>
      <c r="F131" s="5" t="s">
        <v>22</v>
      </c>
      <c r="G131" s="5">
        <v>2000</v>
      </c>
      <c r="H131" s="5">
        <v>47000</v>
      </c>
      <c r="I131" s="5" t="s">
        <v>23</v>
      </c>
      <c r="J131" s="5">
        <v>5000</v>
      </c>
      <c r="K131" s="5">
        <v>680</v>
      </c>
      <c r="L131" s="5" t="s">
        <v>24</v>
      </c>
      <c r="M131" s="5" t="s">
        <v>80</v>
      </c>
      <c r="N131" s="5" t="s">
        <v>18</v>
      </c>
      <c r="O131" s="13" t="s">
        <v>303</v>
      </c>
      <c r="P131" t="str">
        <f t="shared" ref="P131:P194" si="3">IF(AND(G131&gt;5000,H131&gt;7000),"Active user","Not Active")</f>
        <v>Not Active</v>
      </c>
    </row>
    <row r="132" spans="1:16" x14ac:dyDescent="0.3">
      <c r="A132" s="13">
        <f t="shared" si="2"/>
        <v>131</v>
      </c>
      <c r="B132" s="6" t="s">
        <v>165</v>
      </c>
      <c r="C132" s="6" t="s">
        <v>166</v>
      </c>
      <c r="D132" s="5">
        <v>31</v>
      </c>
      <c r="E132" s="5" t="s">
        <v>21</v>
      </c>
      <c r="F132" s="5" t="s">
        <v>15</v>
      </c>
      <c r="G132" s="5">
        <v>4000</v>
      </c>
      <c r="H132" s="5">
        <v>55000</v>
      </c>
      <c r="I132" s="5" t="s">
        <v>16</v>
      </c>
      <c r="J132" s="5">
        <v>0</v>
      </c>
      <c r="K132" s="5">
        <v>690</v>
      </c>
      <c r="L132" s="5" t="s">
        <v>28</v>
      </c>
      <c r="M132" s="5" t="s">
        <v>81</v>
      </c>
      <c r="N132" s="5" t="s">
        <v>25</v>
      </c>
      <c r="O132" s="13">
        <v>7</v>
      </c>
      <c r="P132" t="str">
        <f t="shared" si="3"/>
        <v>Not Active</v>
      </c>
    </row>
    <row r="133" spans="1:16" x14ac:dyDescent="0.3">
      <c r="A133" s="13">
        <f t="shared" si="2"/>
        <v>132</v>
      </c>
      <c r="B133" s="6" t="s">
        <v>167</v>
      </c>
      <c r="C133" s="6" t="s">
        <v>168</v>
      </c>
      <c r="D133" s="5">
        <v>44</v>
      </c>
      <c r="E133" s="5" t="s">
        <v>14</v>
      </c>
      <c r="F133" s="5" t="s">
        <v>22</v>
      </c>
      <c r="G133" s="5">
        <v>6000</v>
      </c>
      <c r="H133" s="5">
        <v>62000</v>
      </c>
      <c r="I133" s="5" t="s">
        <v>23</v>
      </c>
      <c r="J133" s="5">
        <v>10000</v>
      </c>
      <c r="K133" s="5">
        <v>700</v>
      </c>
      <c r="L133" s="5" t="s">
        <v>31</v>
      </c>
      <c r="M133" s="5" t="s">
        <v>81</v>
      </c>
      <c r="N133" s="5" t="s">
        <v>18</v>
      </c>
      <c r="O133" s="13">
        <v>12</v>
      </c>
      <c r="P133" t="str">
        <f t="shared" si="3"/>
        <v>Active user</v>
      </c>
    </row>
    <row r="134" spans="1:16" x14ac:dyDescent="0.3">
      <c r="A134" s="13">
        <f t="shared" si="2"/>
        <v>133</v>
      </c>
      <c r="B134" s="6" t="s">
        <v>169</v>
      </c>
      <c r="C134" s="6" t="s">
        <v>170</v>
      </c>
      <c r="D134" s="5">
        <v>39</v>
      </c>
      <c r="E134" s="5" t="s">
        <v>21</v>
      </c>
      <c r="F134" s="5" t="s">
        <v>15</v>
      </c>
      <c r="G134" s="5">
        <v>9000</v>
      </c>
      <c r="H134" s="5">
        <v>67000</v>
      </c>
      <c r="I134" s="5" t="s">
        <v>16</v>
      </c>
      <c r="J134" s="5">
        <v>0</v>
      </c>
      <c r="K134" s="5">
        <v>720</v>
      </c>
      <c r="L134" s="5" t="s">
        <v>17</v>
      </c>
      <c r="M134" s="5" t="s">
        <v>81</v>
      </c>
      <c r="N134" s="5" t="s">
        <v>25</v>
      </c>
      <c r="O134" s="13">
        <v>11</v>
      </c>
      <c r="P134" t="str">
        <f t="shared" si="3"/>
        <v>Active user</v>
      </c>
    </row>
    <row r="135" spans="1:16" x14ac:dyDescent="0.3">
      <c r="A135" s="13">
        <f t="shared" si="2"/>
        <v>134</v>
      </c>
      <c r="B135" s="6" t="s">
        <v>171</v>
      </c>
      <c r="C135" s="6" t="s">
        <v>172</v>
      </c>
      <c r="D135" s="5">
        <v>27</v>
      </c>
      <c r="E135" s="5" t="s">
        <v>14</v>
      </c>
      <c r="F135" s="5" t="s">
        <v>22</v>
      </c>
      <c r="G135" s="5">
        <v>2500</v>
      </c>
      <c r="H135" s="5">
        <v>49000</v>
      </c>
      <c r="I135" s="5" t="s">
        <v>23</v>
      </c>
      <c r="J135" s="5">
        <v>7000</v>
      </c>
      <c r="K135" s="5">
        <v>680</v>
      </c>
      <c r="L135" s="5" t="s">
        <v>24</v>
      </c>
      <c r="M135" s="5" t="s">
        <v>82</v>
      </c>
      <c r="N135" s="5" t="s">
        <v>18</v>
      </c>
      <c r="O135" s="13">
        <v>3</v>
      </c>
      <c r="P135" t="str">
        <f t="shared" si="3"/>
        <v>Not Active</v>
      </c>
    </row>
    <row r="136" spans="1:16" x14ac:dyDescent="0.3">
      <c r="A136" s="13">
        <f t="shared" si="2"/>
        <v>135</v>
      </c>
      <c r="B136" s="6" t="s">
        <v>173</v>
      </c>
      <c r="C136" s="6" t="s">
        <v>174</v>
      </c>
      <c r="D136" s="5">
        <v>40</v>
      </c>
      <c r="E136" s="5" t="s">
        <v>21</v>
      </c>
      <c r="F136" s="5" t="s">
        <v>15</v>
      </c>
      <c r="G136" s="5">
        <v>7000</v>
      </c>
      <c r="H136" s="5">
        <v>71000</v>
      </c>
      <c r="I136" s="5" t="s">
        <v>16</v>
      </c>
      <c r="J136" s="5">
        <v>0</v>
      </c>
      <c r="K136" s="5">
        <v>710</v>
      </c>
      <c r="L136" s="5" t="s">
        <v>28</v>
      </c>
      <c r="M136" s="5" t="s">
        <v>82</v>
      </c>
      <c r="N136" s="5" t="s">
        <v>25</v>
      </c>
      <c r="O136" s="13">
        <v>5</v>
      </c>
      <c r="P136" t="str">
        <f t="shared" si="3"/>
        <v>Active user</v>
      </c>
    </row>
    <row r="137" spans="1:16" x14ac:dyDescent="0.3">
      <c r="A137" s="13">
        <f t="shared" si="2"/>
        <v>136</v>
      </c>
      <c r="B137" s="6" t="s">
        <v>175</v>
      </c>
      <c r="C137" s="6" t="s">
        <v>176</v>
      </c>
      <c r="D137" s="5">
        <v>34</v>
      </c>
      <c r="E137" s="5" t="s">
        <v>14</v>
      </c>
      <c r="F137" s="5" t="s">
        <v>22</v>
      </c>
      <c r="G137" s="5">
        <v>15000</v>
      </c>
      <c r="H137" s="5">
        <v>73000</v>
      </c>
      <c r="I137" s="5" t="s">
        <v>23</v>
      </c>
      <c r="J137" s="5">
        <v>13000</v>
      </c>
      <c r="K137" s="5">
        <v>720</v>
      </c>
      <c r="L137" s="5" t="s">
        <v>31</v>
      </c>
      <c r="M137" s="5" t="s">
        <v>82</v>
      </c>
      <c r="N137" s="5" t="s">
        <v>18</v>
      </c>
      <c r="O137" s="13" t="s">
        <v>303</v>
      </c>
      <c r="P137" t="str">
        <f t="shared" si="3"/>
        <v>Active user</v>
      </c>
    </row>
    <row r="138" spans="1:16" x14ac:dyDescent="0.3">
      <c r="A138" s="13">
        <f t="shared" si="2"/>
        <v>137</v>
      </c>
      <c r="B138" s="6" t="s">
        <v>177</v>
      </c>
      <c r="C138" s="6" t="s">
        <v>178</v>
      </c>
      <c r="D138" s="5">
        <v>29</v>
      </c>
      <c r="E138" s="5" t="s">
        <v>21</v>
      </c>
      <c r="F138" s="5" t="s">
        <v>15</v>
      </c>
      <c r="G138" s="5">
        <v>2500</v>
      </c>
      <c r="H138" s="5">
        <v>47000</v>
      </c>
      <c r="I138" s="5" t="s">
        <v>16</v>
      </c>
      <c r="J138" s="5">
        <v>0</v>
      </c>
      <c r="K138" s="5">
        <v>680</v>
      </c>
      <c r="L138" s="5" t="s">
        <v>17</v>
      </c>
      <c r="M138" s="5" t="s">
        <v>80</v>
      </c>
      <c r="N138" s="5" t="s">
        <v>25</v>
      </c>
      <c r="O138" s="13">
        <v>11</v>
      </c>
      <c r="P138" t="str">
        <f t="shared" si="3"/>
        <v>Not Active</v>
      </c>
    </row>
    <row r="139" spans="1:16" x14ac:dyDescent="0.3">
      <c r="A139" s="13">
        <f t="shared" si="2"/>
        <v>138</v>
      </c>
      <c r="B139" s="6" t="s">
        <v>179</v>
      </c>
      <c r="C139" s="6" t="s">
        <v>180</v>
      </c>
      <c r="D139" s="5">
        <v>31</v>
      </c>
      <c r="E139" s="5" t="s">
        <v>14</v>
      </c>
      <c r="F139" s="5" t="s">
        <v>22</v>
      </c>
      <c r="G139" s="5">
        <v>5000</v>
      </c>
      <c r="H139" s="5">
        <v>53000</v>
      </c>
      <c r="I139" s="5" t="s">
        <v>23</v>
      </c>
      <c r="J139" s="5">
        <v>8000</v>
      </c>
      <c r="K139" s="5">
        <v>690</v>
      </c>
      <c r="L139" s="5" t="s">
        <v>24</v>
      </c>
      <c r="M139" s="5" t="s">
        <v>80</v>
      </c>
      <c r="N139" s="5" t="s">
        <v>18</v>
      </c>
      <c r="O139" s="13">
        <v>11</v>
      </c>
      <c r="P139" t="str">
        <f t="shared" si="3"/>
        <v>Not Active</v>
      </c>
    </row>
    <row r="140" spans="1:16" x14ac:dyDescent="0.3">
      <c r="A140" s="13">
        <f t="shared" si="2"/>
        <v>139</v>
      </c>
      <c r="B140" s="6" t="s">
        <v>181</v>
      </c>
      <c r="C140" s="6" t="s">
        <v>182</v>
      </c>
      <c r="D140" s="5">
        <v>42</v>
      </c>
      <c r="E140" s="5" t="s">
        <v>21</v>
      </c>
      <c r="F140" s="5" t="s">
        <v>15</v>
      </c>
      <c r="G140" s="5">
        <v>6000</v>
      </c>
      <c r="H140" s="5">
        <v>69000</v>
      </c>
      <c r="I140" s="5" t="s">
        <v>16</v>
      </c>
      <c r="J140" s="5">
        <v>0</v>
      </c>
      <c r="K140" s="5">
        <v>720</v>
      </c>
      <c r="L140" s="5" t="s">
        <v>28</v>
      </c>
      <c r="M140" s="5" t="s">
        <v>80</v>
      </c>
      <c r="N140" s="5" t="s">
        <v>25</v>
      </c>
      <c r="O140" s="13">
        <v>6</v>
      </c>
      <c r="P140" t="str">
        <f t="shared" si="3"/>
        <v>Active user</v>
      </c>
    </row>
    <row r="141" spans="1:16" x14ac:dyDescent="0.3">
      <c r="A141" s="13">
        <f t="shared" si="2"/>
        <v>140</v>
      </c>
      <c r="B141" s="6" t="s">
        <v>183</v>
      </c>
      <c r="C141" s="6" t="s">
        <v>184</v>
      </c>
      <c r="D141" s="5">
        <v>36</v>
      </c>
      <c r="E141" s="5" t="s">
        <v>14</v>
      </c>
      <c r="F141" s="5" t="s">
        <v>22</v>
      </c>
      <c r="G141" s="5">
        <v>2000</v>
      </c>
      <c r="H141" s="5">
        <v>45000</v>
      </c>
      <c r="I141" s="5" t="s">
        <v>23</v>
      </c>
      <c r="J141" s="5">
        <v>5000</v>
      </c>
      <c r="K141" s="5">
        <v>700</v>
      </c>
      <c r="L141" s="5" t="s">
        <v>31</v>
      </c>
      <c r="M141" s="5" t="s">
        <v>80</v>
      </c>
      <c r="N141" s="5" t="s">
        <v>18</v>
      </c>
      <c r="O141" s="13">
        <v>6</v>
      </c>
      <c r="P141" t="str">
        <f t="shared" si="3"/>
        <v>Not Active</v>
      </c>
    </row>
    <row r="142" spans="1:16" ht="28.8" x14ac:dyDescent="0.3">
      <c r="A142" s="13">
        <f t="shared" si="2"/>
        <v>141</v>
      </c>
      <c r="B142" s="6" t="s">
        <v>185</v>
      </c>
      <c r="C142" s="6" t="s">
        <v>186</v>
      </c>
      <c r="D142" s="5">
        <v>48</v>
      </c>
      <c r="E142" s="5" t="s">
        <v>21</v>
      </c>
      <c r="F142" s="5" t="s">
        <v>15</v>
      </c>
      <c r="G142" s="5">
        <v>8000</v>
      </c>
      <c r="H142" s="5">
        <v>74000</v>
      </c>
      <c r="I142" s="5" t="s">
        <v>16</v>
      </c>
      <c r="J142" s="5">
        <v>0</v>
      </c>
      <c r="K142" s="5">
        <v>680</v>
      </c>
      <c r="L142" s="5" t="s">
        <v>17</v>
      </c>
      <c r="M142" s="5" t="s">
        <v>81</v>
      </c>
      <c r="N142" s="5" t="s">
        <v>25</v>
      </c>
      <c r="O142" s="13">
        <v>5</v>
      </c>
      <c r="P142" t="str">
        <f t="shared" si="3"/>
        <v>Active user</v>
      </c>
    </row>
    <row r="143" spans="1:16" x14ac:dyDescent="0.3">
      <c r="A143" s="13">
        <f t="shared" si="2"/>
        <v>142</v>
      </c>
      <c r="B143" s="6" t="s">
        <v>187</v>
      </c>
      <c r="C143" s="6" t="s">
        <v>188</v>
      </c>
      <c r="D143" s="5">
        <v>33</v>
      </c>
      <c r="E143" s="5" t="s">
        <v>14</v>
      </c>
      <c r="F143" s="5" t="s">
        <v>22</v>
      </c>
      <c r="G143" s="5">
        <v>4000</v>
      </c>
      <c r="H143" s="5">
        <v>60000</v>
      </c>
      <c r="I143" s="5" t="s">
        <v>23</v>
      </c>
      <c r="J143" s="5">
        <v>8000</v>
      </c>
      <c r="K143" s="5">
        <v>720</v>
      </c>
      <c r="L143" s="5" t="s">
        <v>24</v>
      </c>
      <c r="M143" s="5" t="s">
        <v>81</v>
      </c>
      <c r="N143" s="5" t="s">
        <v>18</v>
      </c>
      <c r="O143" s="13">
        <v>4</v>
      </c>
      <c r="P143" t="str">
        <f t="shared" si="3"/>
        <v>Not Active</v>
      </c>
    </row>
    <row r="144" spans="1:16" x14ac:dyDescent="0.3">
      <c r="A144" s="13">
        <f t="shared" si="2"/>
        <v>143</v>
      </c>
      <c r="B144" s="6" t="s">
        <v>50</v>
      </c>
      <c r="C144" s="6" t="s">
        <v>189</v>
      </c>
      <c r="D144" s="5">
        <v>29</v>
      </c>
      <c r="E144" s="5" t="s">
        <v>21</v>
      </c>
      <c r="F144" s="5" t="s">
        <v>15</v>
      </c>
      <c r="G144" s="5">
        <v>3500</v>
      </c>
      <c r="H144" s="5">
        <v>55000</v>
      </c>
      <c r="I144" s="5" t="s">
        <v>16</v>
      </c>
      <c r="J144" s="5">
        <v>0</v>
      </c>
      <c r="K144" s="5">
        <v>690</v>
      </c>
      <c r="L144" s="5" t="s">
        <v>28</v>
      </c>
      <c r="M144" s="5" t="s">
        <v>81</v>
      </c>
      <c r="N144" s="5" t="s">
        <v>25</v>
      </c>
      <c r="O144" s="13">
        <v>6</v>
      </c>
      <c r="P144" t="str">
        <f t="shared" si="3"/>
        <v>Not Active</v>
      </c>
    </row>
    <row r="145" spans="1:16" x14ac:dyDescent="0.3">
      <c r="A145" s="13">
        <f t="shared" si="2"/>
        <v>144</v>
      </c>
      <c r="B145" s="6" t="s">
        <v>190</v>
      </c>
      <c r="C145" s="6" t="s">
        <v>191</v>
      </c>
      <c r="D145" s="5">
        <v>37</v>
      </c>
      <c r="E145" s="5" t="s">
        <v>14</v>
      </c>
      <c r="F145" s="5" t="s">
        <v>15</v>
      </c>
      <c r="G145" s="5">
        <v>10000</v>
      </c>
      <c r="H145" s="5">
        <v>67000</v>
      </c>
      <c r="I145" s="5" t="s">
        <v>23</v>
      </c>
      <c r="J145" s="5">
        <v>12000</v>
      </c>
      <c r="K145" s="5">
        <v>710</v>
      </c>
      <c r="L145" s="5" t="s">
        <v>31</v>
      </c>
      <c r="M145" s="5" t="s">
        <v>81</v>
      </c>
      <c r="N145" s="5" t="s">
        <v>18</v>
      </c>
      <c r="O145" s="13">
        <v>5</v>
      </c>
      <c r="P145" t="str">
        <f t="shared" si="3"/>
        <v>Active user</v>
      </c>
    </row>
    <row r="146" spans="1:16" x14ac:dyDescent="0.3">
      <c r="A146" s="13">
        <f t="shared" si="2"/>
        <v>145</v>
      </c>
      <c r="B146" s="6" t="s">
        <v>192</v>
      </c>
      <c r="C146" s="6" t="s">
        <v>193</v>
      </c>
      <c r="D146" s="5">
        <v>34</v>
      </c>
      <c r="E146" s="5" t="s">
        <v>21</v>
      </c>
      <c r="F146" s="5" t="s">
        <v>15</v>
      </c>
      <c r="G146" s="5">
        <v>3000</v>
      </c>
      <c r="H146" s="5">
        <v>48000</v>
      </c>
      <c r="I146" s="5" t="s">
        <v>16</v>
      </c>
      <c r="J146" s="5">
        <v>0</v>
      </c>
      <c r="K146" s="5">
        <v>680</v>
      </c>
      <c r="L146" s="5" t="s">
        <v>17</v>
      </c>
      <c r="M146" s="5" t="s">
        <v>82</v>
      </c>
      <c r="N146" s="5" t="s">
        <v>25</v>
      </c>
      <c r="O146" s="13">
        <v>14</v>
      </c>
      <c r="P146" t="str">
        <f t="shared" si="3"/>
        <v>Not Active</v>
      </c>
    </row>
    <row r="147" spans="1:16" x14ac:dyDescent="0.3">
      <c r="A147" s="13">
        <f t="shared" si="2"/>
        <v>146</v>
      </c>
      <c r="B147" s="6" t="s">
        <v>194</v>
      </c>
      <c r="C147" s="6" t="s">
        <v>195</v>
      </c>
      <c r="D147" s="5">
        <v>45</v>
      </c>
      <c r="E147" s="5" t="s">
        <v>14</v>
      </c>
      <c r="F147" s="5" t="s">
        <v>15</v>
      </c>
      <c r="G147" s="5">
        <v>6000</v>
      </c>
      <c r="H147" s="5">
        <v>70000</v>
      </c>
      <c r="I147" s="5" t="s">
        <v>23</v>
      </c>
      <c r="J147" s="5">
        <v>15000</v>
      </c>
      <c r="K147" s="5">
        <v>690</v>
      </c>
      <c r="L147" s="5" t="s">
        <v>24</v>
      </c>
      <c r="M147" s="5" t="s">
        <v>82</v>
      </c>
      <c r="N147" s="5" t="s">
        <v>18</v>
      </c>
      <c r="O147" s="13">
        <v>12</v>
      </c>
      <c r="P147" t="str">
        <f t="shared" si="3"/>
        <v>Active user</v>
      </c>
    </row>
    <row r="148" spans="1:16" x14ac:dyDescent="0.3">
      <c r="A148" s="13">
        <f t="shared" si="2"/>
        <v>147</v>
      </c>
      <c r="B148" s="6" t="s">
        <v>196</v>
      </c>
      <c r="C148" s="6" t="s">
        <v>197</v>
      </c>
      <c r="D148" s="5">
        <v>28</v>
      </c>
      <c r="E148" s="5" t="s">
        <v>21</v>
      </c>
      <c r="F148" s="5" t="s">
        <v>15</v>
      </c>
      <c r="G148" s="5">
        <v>5500</v>
      </c>
      <c r="H148" s="5">
        <v>62000</v>
      </c>
      <c r="I148" s="5" t="s">
        <v>16</v>
      </c>
      <c r="J148" s="5">
        <v>0</v>
      </c>
      <c r="K148" s="5">
        <v>700</v>
      </c>
      <c r="L148" s="5" t="s">
        <v>28</v>
      </c>
      <c r="M148" s="5" t="s">
        <v>82</v>
      </c>
      <c r="N148" s="5" t="s">
        <v>25</v>
      </c>
      <c r="O148" s="13">
        <v>11</v>
      </c>
      <c r="P148" t="str">
        <f t="shared" si="3"/>
        <v>Active user</v>
      </c>
    </row>
    <row r="149" spans="1:16" x14ac:dyDescent="0.3">
      <c r="A149" s="13">
        <f t="shared" si="2"/>
        <v>148</v>
      </c>
      <c r="B149" s="6" t="s">
        <v>198</v>
      </c>
      <c r="C149" s="6" t="s">
        <v>199</v>
      </c>
      <c r="D149" s="5">
        <v>42</v>
      </c>
      <c r="E149" s="5" t="s">
        <v>14</v>
      </c>
      <c r="F149" s="5" t="s">
        <v>22</v>
      </c>
      <c r="G149" s="5">
        <v>8000</v>
      </c>
      <c r="H149" s="5">
        <v>73000</v>
      </c>
      <c r="I149" s="5" t="s">
        <v>23</v>
      </c>
      <c r="J149" s="5">
        <v>10000</v>
      </c>
      <c r="K149" s="5">
        <v>720</v>
      </c>
      <c r="L149" s="5" t="s">
        <v>31</v>
      </c>
      <c r="M149" s="5" t="s">
        <v>82</v>
      </c>
      <c r="N149" s="5" t="s">
        <v>18</v>
      </c>
      <c r="O149" s="13">
        <v>8</v>
      </c>
      <c r="P149" t="str">
        <f t="shared" si="3"/>
        <v>Active user</v>
      </c>
    </row>
    <row r="150" spans="1:16" x14ac:dyDescent="0.3">
      <c r="A150" s="13">
        <f t="shared" si="2"/>
        <v>149</v>
      </c>
      <c r="B150" s="6" t="s">
        <v>200</v>
      </c>
      <c r="C150" s="6" t="s">
        <v>38</v>
      </c>
      <c r="D150" s="5">
        <v>31</v>
      </c>
      <c r="E150" s="5" t="s">
        <v>21</v>
      </c>
      <c r="F150" s="5" t="s">
        <v>15</v>
      </c>
      <c r="G150" s="5">
        <v>1500</v>
      </c>
      <c r="H150" s="5">
        <v>51000</v>
      </c>
      <c r="I150" s="5" t="s">
        <v>16</v>
      </c>
      <c r="J150" s="5">
        <v>0</v>
      </c>
      <c r="K150" s="5">
        <v>680</v>
      </c>
      <c r="L150" s="5" t="s">
        <v>17</v>
      </c>
      <c r="M150" s="5" t="s">
        <v>80</v>
      </c>
      <c r="N150" s="5" t="s">
        <v>25</v>
      </c>
      <c r="O150" s="13">
        <v>4</v>
      </c>
      <c r="P150" t="str">
        <f t="shared" si="3"/>
        <v>Not Active</v>
      </c>
    </row>
    <row r="151" spans="1:16" x14ac:dyDescent="0.3">
      <c r="A151" s="13">
        <f t="shared" si="2"/>
        <v>150</v>
      </c>
      <c r="B151" s="6" t="s">
        <v>201</v>
      </c>
      <c r="C151" s="6" t="s">
        <v>202</v>
      </c>
      <c r="D151" s="5">
        <v>29</v>
      </c>
      <c r="E151" s="5" t="s">
        <v>14</v>
      </c>
      <c r="F151" s="5" t="s">
        <v>22</v>
      </c>
      <c r="G151" s="5">
        <v>5000</v>
      </c>
      <c r="H151" s="5">
        <v>53000</v>
      </c>
      <c r="I151" s="5" t="s">
        <v>23</v>
      </c>
      <c r="J151" s="5">
        <v>7000</v>
      </c>
      <c r="K151" s="5">
        <v>690</v>
      </c>
      <c r="L151" s="5" t="s">
        <v>24</v>
      </c>
      <c r="M151" s="5" t="s">
        <v>80</v>
      </c>
      <c r="N151" s="5" t="s">
        <v>18</v>
      </c>
      <c r="O151" s="13" t="s">
        <v>303</v>
      </c>
      <c r="P151" t="str">
        <f t="shared" si="3"/>
        <v>Not Active</v>
      </c>
    </row>
    <row r="152" spans="1:16" x14ac:dyDescent="0.3">
      <c r="A152" s="13">
        <f t="shared" si="2"/>
        <v>151</v>
      </c>
      <c r="B152" s="6" t="s">
        <v>203</v>
      </c>
      <c r="C152" s="6" t="s">
        <v>204</v>
      </c>
      <c r="D152" s="5">
        <v>36</v>
      </c>
      <c r="E152" s="5" t="s">
        <v>21</v>
      </c>
      <c r="F152" s="5" t="s">
        <v>15</v>
      </c>
      <c r="G152" s="5">
        <v>6000</v>
      </c>
      <c r="H152" s="5">
        <v>67000</v>
      </c>
      <c r="I152" s="5" t="s">
        <v>16</v>
      </c>
      <c r="J152" s="5">
        <v>0</v>
      </c>
      <c r="K152" s="5">
        <v>710</v>
      </c>
      <c r="L152" s="5" t="s">
        <v>28</v>
      </c>
      <c r="M152" s="5" t="s">
        <v>80</v>
      </c>
      <c r="N152" s="5" t="s">
        <v>25</v>
      </c>
      <c r="O152" s="13">
        <v>7</v>
      </c>
      <c r="P152" t="str">
        <f t="shared" si="3"/>
        <v>Active user</v>
      </c>
    </row>
    <row r="153" spans="1:16" x14ac:dyDescent="0.3">
      <c r="A153" s="13">
        <f t="shared" ref="A153:A216" si="4">ROW()-1</f>
        <v>152</v>
      </c>
      <c r="B153" s="6" t="s">
        <v>124</v>
      </c>
      <c r="C153" s="6" t="s">
        <v>205</v>
      </c>
      <c r="D153" s="5">
        <v>43</v>
      </c>
      <c r="E153" s="5" t="s">
        <v>14</v>
      </c>
      <c r="F153" s="5" t="s">
        <v>15</v>
      </c>
      <c r="G153" s="5">
        <v>4000</v>
      </c>
      <c r="H153" s="5">
        <v>46000</v>
      </c>
      <c r="I153" s="5" t="s">
        <v>23</v>
      </c>
      <c r="J153" s="5">
        <v>6000</v>
      </c>
      <c r="K153" s="5">
        <v>720</v>
      </c>
      <c r="L153" s="5" t="s">
        <v>31</v>
      </c>
      <c r="M153" s="5" t="s">
        <v>81</v>
      </c>
      <c r="N153" s="5" t="s">
        <v>18</v>
      </c>
      <c r="O153" s="13">
        <v>4</v>
      </c>
      <c r="P153" t="str">
        <f t="shared" si="3"/>
        <v>Not Active</v>
      </c>
    </row>
    <row r="154" spans="1:16" x14ac:dyDescent="0.3">
      <c r="A154" s="13">
        <f t="shared" si="4"/>
        <v>153</v>
      </c>
      <c r="B154" s="6" t="s">
        <v>206</v>
      </c>
      <c r="C154" s="6" t="s">
        <v>207</v>
      </c>
      <c r="D154" s="5">
        <v>27</v>
      </c>
      <c r="E154" s="5" t="s">
        <v>21</v>
      </c>
      <c r="F154" s="5" t="s">
        <v>15</v>
      </c>
      <c r="G154" s="5">
        <v>2500</v>
      </c>
      <c r="H154" s="5">
        <v>47000</v>
      </c>
      <c r="I154" s="5" t="s">
        <v>16</v>
      </c>
      <c r="J154" s="5">
        <v>0</v>
      </c>
      <c r="K154" s="5">
        <v>670</v>
      </c>
      <c r="L154" s="5" t="s">
        <v>17</v>
      </c>
      <c r="M154" s="5" t="s">
        <v>81</v>
      </c>
      <c r="N154" s="5" t="s">
        <v>25</v>
      </c>
      <c r="O154" s="13">
        <v>14</v>
      </c>
      <c r="P154" t="str">
        <f t="shared" si="3"/>
        <v>Not Active</v>
      </c>
    </row>
    <row r="155" spans="1:16" x14ac:dyDescent="0.3">
      <c r="A155" s="13">
        <f t="shared" si="4"/>
        <v>154</v>
      </c>
      <c r="B155" s="6" t="s">
        <v>208</v>
      </c>
      <c r="C155" s="6" t="s">
        <v>209</v>
      </c>
      <c r="D155" s="5">
        <v>39</v>
      </c>
      <c r="E155" s="5" t="s">
        <v>14</v>
      </c>
      <c r="F155" s="5" t="s">
        <v>22</v>
      </c>
      <c r="G155" s="5">
        <v>9000</v>
      </c>
      <c r="H155" s="5">
        <v>70000</v>
      </c>
      <c r="I155" s="5" t="s">
        <v>23</v>
      </c>
      <c r="J155" s="5">
        <v>12000</v>
      </c>
      <c r="K155" s="5">
        <v>700</v>
      </c>
      <c r="L155" s="5" t="s">
        <v>24</v>
      </c>
      <c r="M155" s="5" t="s">
        <v>81</v>
      </c>
      <c r="N155" s="5" t="s">
        <v>18</v>
      </c>
      <c r="O155" s="13">
        <v>5</v>
      </c>
      <c r="P155" t="str">
        <f t="shared" si="3"/>
        <v>Active user</v>
      </c>
    </row>
    <row r="156" spans="1:16" x14ac:dyDescent="0.3">
      <c r="A156" s="13">
        <f t="shared" si="4"/>
        <v>155</v>
      </c>
      <c r="B156" s="6" t="s">
        <v>210</v>
      </c>
      <c r="C156" s="6" t="s">
        <v>211</v>
      </c>
      <c r="D156" s="5">
        <v>31</v>
      </c>
      <c r="E156" s="5" t="s">
        <v>21</v>
      </c>
      <c r="F156" s="5" t="s">
        <v>15</v>
      </c>
      <c r="G156" s="5">
        <v>5000</v>
      </c>
      <c r="H156" s="5">
        <v>56000</v>
      </c>
      <c r="I156" s="5" t="s">
        <v>16</v>
      </c>
      <c r="J156" s="5">
        <v>0</v>
      </c>
      <c r="K156" s="5">
        <v>680</v>
      </c>
      <c r="L156" s="5" t="s">
        <v>28</v>
      </c>
      <c r="M156" s="5" t="s">
        <v>82</v>
      </c>
      <c r="N156" s="5" t="s">
        <v>25</v>
      </c>
      <c r="O156" s="13">
        <v>10</v>
      </c>
      <c r="P156" t="str">
        <f t="shared" si="3"/>
        <v>Not Active</v>
      </c>
    </row>
    <row r="157" spans="1:16" x14ac:dyDescent="0.3">
      <c r="A157" s="13">
        <f t="shared" si="4"/>
        <v>156</v>
      </c>
      <c r="B157" s="6" t="s">
        <v>212</v>
      </c>
      <c r="C157" s="6" t="s">
        <v>213</v>
      </c>
      <c r="D157" s="5">
        <v>28</v>
      </c>
      <c r="E157" s="5" t="s">
        <v>14</v>
      </c>
      <c r="F157" s="5" t="s">
        <v>22</v>
      </c>
      <c r="G157" s="5">
        <v>2000</v>
      </c>
      <c r="H157" s="5">
        <v>47000</v>
      </c>
      <c r="I157" s="5" t="s">
        <v>23</v>
      </c>
      <c r="J157" s="5">
        <v>5000</v>
      </c>
      <c r="K157" s="5">
        <v>690</v>
      </c>
      <c r="L157" s="5" t="s">
        <v>31</v>
      </c>
      <c r="M157" s="5" t="s">
        <v>82</v>
      </c>
      <c r="N157" s="5" t="s">
        <v>18</v>
      </c>
      <c r="O157" s="13">
        <v>10</v>
      </c>
      <c r="P157" t="str">
        <f t="shared" si="3"/>
        <v>Not Active</v>
      </c>
    </row>
    <row r="158" spans="1:16" x14ac:dyDescent="0.3">
      <c r="A158" s="13">
        <f t="shared" si="4"/>
        <v>157</v>
      </c>
      <c r="B158" s="6" t="s">
        <v>70</v>
      </c>
      <c r="C158" s="6" t="s">
        <v>214</v>
      </c>
      <c r="D158" s="5">
        <v>40</v>
      </c>
      <c r="E158" s="5" t="s">
        <v>21</v>
      </c>
      <c r="F158" s="5" t="s">
        <v>15</v>
      </c>
      <c r="G158" s="5">
        <v>7000</v>
      </c>
      <c r="H158" s="5">
        <v>68000</v>
      </c>
      <c r="I158" s="5" t="s">
        <v>16</v>
      </c>
      <c r="J158" s="5">
        <v>0</v>
      </c>
      <c r="K158" s="5">
        <v>710</v>
      </c>
      <c r="L158" s="5" t="s">
        <v>17</v>
      </c>
      <c r="M158" s="5" t="s">
        <v>82</v>
      </c>
      <c r="N158" s="5" t="s">
        <v>25</v>
      </c>
      <c r="O158" s="13">
        <v>7</v>
      </c>
      <c r="P158" t="str">
        <f t="shared" si="3"/>
        <v>Active user</v>
      </c>
    </row>
    <row r="159" spans="1:16" x14ac:dyDescent="0.3">
      <c r="A159" s="13">
        <f t="shared" si="4"/>
        <v>158</v>
      </c>
      <c r="B159" s="6" t="s">
        <v>36</v>
      </c>
      <c r="C159" s="6" t="s">
        <v>215</v>
      </c>
      <c r="D159" s="5">
        <v>36</v>
      </c>
      <c r="E159" s="5" t="s">
        <v>14</v>
      </c>
      <c r="F159" s="5" t="s">
        <v>22</v>
      </c>
      <c r="G159" s="5">
        <v>3000</v>
      </c>
      <c r="H159" s="5">
        <v>49000</v>
      </c>
      <c r="I159" s="5" t="s">
        <v>23</v>
      </c>
      <c r="J159" s="5">
        <v>6000</v>
      </c>
      <c r="K159" s="5">
        <v>700</v>
      </c>
      <c r="L159" s="5" t="s">
        <v>24</v>
      </c>
      <c r="M159" s="5" t="s">
        <v>80</v>
      </c>
      <c r="N159" s="5" t="s">
        <v>18</v>
      </c>
      <c r="O159" s="13">
        <v>5</v>
      </c>
      <c r="P159" t="str">
        <f t="shared" si="3"/>
        <v>Not Active</v>
      </c>
    </row>
    <row r="160" spans="1:16" x14ac:dyDescent="0.3">
      <c r="A160" s="13">
        <f t="shared" si="4"/>
        <v>159</v>
      </c>
      <c r="B160" s="6" t="s">
        <v>216</v>
      </c>
      <c r="C160" s="6" t="s">
        <v>217</v>
      </c>
      <c r="D160" s="5">
        <v>29</v>
      </c>
      <c r="E160" s="5" t="s">
        <v>21</v>
      </c>
      <c r="F160" s="5" t="s">
        <v>15</v>
      </c>
      <c r="G160" s="5">
        <v>2000</v>
      </c>
      <c r="H160" s="5">
        <v>45000</v>
      </c>
      <c r="I160" s="5" t="s">
        <v>16</v>
      </c>
      <c r="J160" s="5">
        <v>0</v>
      </c>
      <c r="K160" s="5">
        <v>670</v>
      </c>
      <c r="L160" s="5" t="s">
        <v>28</v>
      </c>
      <c r="M160" s="5" t="s">
        <v>80</v>
      </c>
      <c r="N160" s="5" t="s">
        <v>25</v>
      </c>
      <c r="O160" s="13">
        <v>15</v>
      </c>
      <c r="P160" t="str">
        <f t="shared" si="3"/>
        <v>Not Active</v>
      </c>
    </row>
    <row r="161" spans="1:16" x14ac:dyDescent="0.3">
      <c r="A161" s="13">
        <f t="shared" si="4"/>
        <v>160</v>
      </c>
      <c r="B161" s="6" t="s">
        <v>218</v>
      </c>
      <c r="C161" s="6" t="s">
        <v>219</v>
      </c>
      <c r="D161" s="5">
        <v>38</v>
      </c>
      <c r="E161" s="5" t="s">
        <v>14</v>
      </c>
      <c r="F161" s="5" t="s">
        <v>22</v>
      </c>
      <c r="G161" s="5">
        <v>6000</v>
      </c>
      <c r="H161" s="5">
        <v>71000</v>
      </c>
      <c r="I161" s="5" t="s">
        <v>23</v>
      </c>
      <c r="J161" s="5">
        <v>12000</v>
      </c>
      <c r="K161" s="5">
        <v>720</v>
      </c>
      <c r="L161" s="5" t="s">
        <v>31</v>
      </c>
      <c r="M161" s="5" t="s">
        <v>80</v>
      </c>
      <c r="N161" s="5" t="s">
        <v>18</v>
      </c>
      <c r="O161" s="13">
        <v>4</v>
      </c>
      <c r="P161" t="str">
        <f t="shared" si="3"/>
        <v>Active user</v>
      </c>
    </row>
    <row r="162" spans="1:16" x14ac:dyDescent="0.3">
      <c r="A162" s="13">
        <f t="shared" si="4"/>
        <v>161</v>
      </c>
      <c r="B162" s="6" t="s">
        <v>220</v>
      </c>
      <c r="C162" s="6" t="s">
        <v>221</v>
      </c>
      <c r="D162" s="5">
        <v>34</v>
      </c>
      <c r="E162" s="5" t="s">
        <v>14</v>
      </c>
      <c r="F162" s="5" t="s">
        <v>15</v>
      </c>
      <c r="G162" s="5">
        <v>2500</v>
      </c>
      <c r="H162" s="5">
        <v>55000</v>
      </c>
      <c r="I162" s="5" t="s">
        <v>16</v>
      </c>
      <c r="J162" s="5">
        <v>0</v>
      </c>
      <c r="K162" s="5">
        <v>720</v>
      </c>
      <c r="L162" s="5" t="s">
        <v>17</v>
      </c>
      <c r="M162" s="5" t="s">
        <v>80</v>
      </c>
      <c r="N162" s="5" t="s">
        <v>18</v>
      </c>
      <c r="O162" s="13">
        <v>15</v>
      </c>
      <c r="P162" t="str">
        <f t="shared" si="3"/>
        <v>Not Active</v>
      </c>
    </row>
    <row r="163" spans="1:16" x14ac:dyDescent="0.3">
      <c r="A163" s="13">
        <f t="shared" si="4"/>
        <v>162</v>
      </c>
      <c r="B163" s="6" t="s">
        <v>222</v>
      </c>
      <c r="C163" s="6" t="s">
        <v>223</v>
      </c>
      <c r="D163" s="5">
        <v>29</v>
      </c>
      <c r="E163" s="5" t="s">
        <v>21</v>
      </c>
      <c r="F163" s="5" t="s">
        <v>22</v>
      </c>
      <c r="G163" s="5">
        <v>8000</v>
      </c>
      <c r="H163" s="5">
        <v>62000</v>
      </c>
      <c r="I163" s="5" t="s">
        <v>23</v>
      </c>
      <c r="J163" s="5">
        <v>15000</v>
      </c>
      <c r="K163" s="5">
        <v>680</v>
      </c>
      <c r="L163" s="5" t="s">
        <v>24</v>
      </c>
      <c r="M163" s="5" t="s">
        <v>81</v>
      </c>
      <c r="N163" s="5" t="s">
        <v>25</v>
      </c>
      <c r="O163" s="13" t="s">
        <v>303</v>
      </c>
      <c r="P163" t="str">
        <f t="shared" si="3"/>
        <v>Active user</v>
      </c>
    </row>
    <row r="164" spans="1:16" x14ac:dyDescent="0.3">
      <c r="A164" s="13">
        <f t="shared" si="4"/>
        <v>163</v>
      </c>
      <c r="B164" s="6" t="s">
        <v>63</v>
      </c>
      <c r="C164" s="6" t="s">
        <v>224</v>
      </c>
      <c r="D164" s="5">
        <v>45</v>
      </c>
      <c r="E164" s="5" t="s">
        <v>21</v>
      </c>
      <c r="F164" s="5" t="s">
        <v>15</v>
      </c>
      <c r="G164" s="5">
        <v>12000</v>
      </c>
      <c r="H164" s="5">
        <v>75000</v>
      </c>
      <c r="I164" s="5" t="s">
        <v>16</v>
      </c>
      <c r="J164" s="5">
        <v>0</v>
      </c>
      <c r="K164" s="5">
        <v>750</v>
      </c>
      <c r="L164" s="5" t="s">
        <v>28</v>
      </c>
      <c r="M164" s="5" t="s">
        <v>82</v>
      </c>
      <c r="N164" s="5" t="s">
        <v>18</v>
      </c>
      <c r="O164" s="13">
        <v>14</v>
      </c>
      <c r="P164" t="str">
        <f t="shared" si="3"/>
        <v>Active user</v>
      </c>
    </row>
    <row r="165" spans="1:16" x14ac:dyDescent="0.3">
      <c r="A165" s="13">
        <f t="shared" si="4"/>
        <v>164</v>
      </c>
      <c r="B165" s="6" t="s">
        <v>225</v>
      </c>
      <c r="C165" s="6" t="s">
        <v>226</v>
      </c>
      <c r="D165" s="5">
        <v>52</v>
      </c>
      <c r="E165" s="5" t="s">
        <v>14</v>
      </c>
      <c r="F165" s="5" t="s">
        <v>22</v>
      </c>
      <c r="G165" s="5">
        <v>3000</v>
      </c>
      <c r="H165" s="5">
        <v>48000</v>
      </c>
      <c r="I165" s="5" t="s">
        <v>23</v>
      </c>
      <c r="J165" s="5">
        <v>5000</v>
      </c>
      <c r="K165" s="5">
        <v>690</v>
      </c>
      <c r="L165" s="5" t="s">
        <v>31</v>
      </c>
      <c r="M165" s="5" t="s">
        <v>80</v>
      </c>
      <c r="N165" s="5" t="s">
        <v>18</v>
      </c>
      <c r="O165" s="13">
        <v>8</v>
      </c>
      <c r="P165" t="str">
        <f t="shared" si="3"/>
        <v>Not Active</v>
      </c>
    </row>
    <row r="166" spans="1:16" x14ac:dyDescent="0.3">
      <c r="A166" s="13">
        <f t="shared" si="4"/>
        <v>165</v>
      </c>
      <c r="B166" s="6" t="s">
        <v>227</v>
      </c>
      <c r="C166" s="6" t="s">
        <v>228</v>
      </c>
      <c r="D166" s="5">
        <v>37</v>
      </c>
      <c r="E166" s="5" t="s">
        <v>21</v>
      </c>
      <c r="F166" s="5" t="s">
        <v>15</v>
      </c>
      <c r="G166" s="5">
        <v>5000</v>
      </c>
      <c r="H166" s="5">
        <v>58000</v>
      </c>
      <c r="I166" s="5" t="s">
        <v>16</v>
      </c>
      <c r="J166" s="5">
        <v>0</v>
      </c>
      <c r="K166" s="5">
        <v>710</v>
      </c>
      <c r="L166" s="5" t="s">
        <v>17</v>
      </c>
      <c r="M166" s="5" t="s">
        <v>80</v>
      </c>
      <c r="N166" s="5" t="s">
        <v>25</v>
      </c>
      <c r="O166" s="13">
        <v>15</v>
      </c>
      <c r="P166" t="str">
        <f t="shared" si="3"/>
        <v>Not Active</v>
      </c>
    </row>
    <row r="167" spans="1:16" x14ac:dyDescent="0.3">
      <c r="A167" s="13">
        <f t="shared" si="4"/>
        <v>166</v>
      </c>
      <c r="B167" s="6" t="s">
        <v>229</v>
      </c>
      <c r="C167" s="6" t="s">
        <v>230</v>
      </c>
      <c r="D167" s="5">
        <v>30</v>
      </c>
      <c r="E167" s="5" t="s">
        <v>14</v>
      </c>
      <c r="F167" s="5" t="s">
        <v>22</v>
      </c>
      <c r="G167" s="5">
        <v>6000</v>
      </c>
      <c r="H167" s="5">
        <v>70000</v>
      </c>
      <c r="I167" s="5" t="s">
        <v>23</v>
      </c>
      <c r="J167" s="5">
        <v>20000</v>
      </c>
      <c r="K167" s="5">
        <v>700</v>
      </c>
      <c r="L167" s="5" t="s">
        <v>24</v>
      </c>
      <c r="M167" s="5" t="s">
        <v>80</v>
      </c>
      <c r="N167" s="5" t="s">
        <v>18</v>
      </c>
      <c r="O167" s="13">
        <v>9</v>
      </c>
      <c r="P167" t="str">
        <f t="shared" si="3"/>
        <v>Active user</v>
      </c>
    </row>
    <row r="168" spans="1:16" ht="28.8" x14ac:dyDescent="0.3">
      <c r="A168" s="13">
        <f t="shared" si="4"/>
        <v>167</v>
      </c>
      <c r="B168" s="6" t="s">
        <v>231</v>
      </c>
      <c r="C168" s="6" t="s">
        <v>232</v>
      </c>
      <c r="D168" s="5">
        <v>40</v>
      </c>
      <c r="E168" s="5" t="s">
        <v>21</v>
      </c>
      <c r="F168" s="5" t="s">
        <v>15</v>
      </c>
      <c r="G168" s="5">
        <v>15000</v>
      </c>
      <c r="H168" s="5">
        <v>82000</v>
      </c>
      <c r="I168" s="5" t="s">
        <v>16</v>
      </c>
      <c r="J168" s="5">
        <v>0</v>
      </c>
      <c r="K168" s="5">
        <v>730</v>
      </c>
      <c r="L168" s="5" t="s">
        <v>28</v>
      </c>
      <c r="M168" s="5" t="s">
        <v>80</v>
      </c>
      <c r="N168" s="5" t="s">
        <v>25</v>
      </c>
      <c r="O168" s="13">
        <v>4</v>
      </c>
      <c r="P168" t="str">
        <f t="shared" si="3"/>
        <v>Active user</v>
      </c>
    </row>
    <row r="169" spans="1:16" x14ac:dyDescent="0.3">
      <c r="A169" s="13">
        <f t="shared" si="4"/>
        <v>168</v>
      </c>
      <c r="B169" s="6" t="s">
        <v>233</v>
      </c>
      <c r="C169" s="6" t="s">
        <v>234</v>
      </c>
      <c r="D169" s="5">
        <v>25</v>
      </c>
      <c r="E169" s="5" t="s">
        <v>14</v>
      </c>
      <c r="F169" s="5" t="s">
        <v>22</v>
      </c>
      <c r="G169" s="5">
        <v>2000</v>
      </c>
      <c r="H169" s="5">
        <v>43000</v>
      </c>
      <c r="I169" s="5" t="s">
        <v>16</v>
      </c>
      <c r="J169" s="5">
        <v>0</v>
      </c>
      <c r="K169" s="5">
        <v>670</v>
      </c>
      <c r="L169" s="5" t="s">
        <v>31</v>
      </c>
      <c r="M169" s="5" t="s">
        <v>81</v>
      </c>
      <c r="N169" s="5" t="s">
        <v>18</v>
      </c>
      <c r="O169" s="13">
        <v>13</v>
      </c>
      <c r="P169" t="str">
        <f t="shared" si="3"/>
        <v>Not Active</v>
      </c>
    </row>
    <row r="170" spans="1:16" x14ac:dyDescent="0.3">
      <c r="A170" s="13">
        <f t="shared" si="4"/>
        <v>169</v>
      </c>
      <c r="B170" s="6" t="s">
        <v>235</v>
      </c>
      <c r="C170" s="6" t="s">
        <v>236</v>
      </c>
      <c r="D170" s="5">
        <v>31</v>
      </c>
      <c r="E170" s="5" t="s">
        <v>21</v>
      </c>
      <c r="F170" s="5" t="s">
        <v>15</v>
      </c>
      <c r="G170" s="5">
        <v>7000</v>
      </c>
      <c r="H170" s="5">
        <v>55000</v>
      </c>
      <c r="I170" s="5" t="s">
        <v>23</v>
      </c>
      <c r="J170" s="5">
        <v>10000</v>
      </c>
      <c r="K170" s="5">
        <v>720</v>
      </c>
      <c r="L170" s="5" t="s">
        <v>17</v>
      </c>
      <c r="M170" s="5" t="s">
        <v>81</v>
      </c>
      <c r="N170" s="5" t="s">
        <v>18</v>
      </c>
      <c r="O170" s="13">
        <v>5</v>
      </c>
      <c r="P170" t="str">
        <f t="shared" si="3"/>
        <v>Active user</v>
      </c>
    </row>
    <row r="171" spans="1:16" x14ac:dyDescent="0.3">
      <c r="A171" s="13">
        <f t="shared" si="4"/>
        <v>170</v>
      </c>
      <c r="B171" s="6" t="s">
        <v>237</v>
      </c>
      <c r="C171" s="6" t="s">
        <v>238</v>
      </c>
      <c r="D171" s="5">
        <v>44</v>
      </c>
      <c r="E171" s="5" t="s">
        <v>14</v>
      </c>
      <c r="F171" s="5" t="s">
        <v>22</v>
      </c>
      <c r="G171" s="5">
        <v>11000</v>
      </c>
      <c r="H171" s="5">
        <v>65000</v>
      </c>
      <c r="I171" s="5" t="s">
        <v>16</v>
      </c>
      <c r="J171" s="5">
        <v>0</v>
      </c>
      <c r="K171" s="5">
        <v>740</v>
      </c>
      <c r="L171" s="5" t="s">
        <v>24</v>
      </c>
      <c r="M171" s="5" t="s">
        <v>82</v>
      </c>
      <c r="N171" s="5" t="s">
        <v>25</v>
      </c>
      <c r="O171" s="13">
        <v>11</v>
      </c>
      <c r="P171" t="str">
        <f t="shared" si="3"/>
        <v>Active user</v>
      </c>
    </row>
    <row r="172" spans="1:16" x14ac:dyDescent="0.3">
      <c r="A172" s="13">
        <f t="shared" si="4"/>
        <v>171</v>
      </c>
      <c r="B172" s="6" t="s">
        <v>239</v>
      </c>
      <c r="C172" s="6" t="s">
        <v>240</v>
      </c>
      <c r="D172" s="5">
        <v>28</v>
      </c>
      <c r="E172" s="5" t="s">
        <v>21</v>
      </c>
      <c r="F172" s="5" t="s">
        <v>15</v>
      </c>
      <c r="G172" s="5">
        <v>4500</v>
      </c>
      <c r="H172" s="5">
        <v>47000</v>
      </c>
      <c r="I172" s="5" t="s">
        <v>16</v>
      </c>
      <c r="J172" s="5">
        <v>0</v>
      </c>
      <c r="K172" s="5">
        <v>690</v>
      </c>
      <c r="L172" s="5" t="s">
        <v>28</v>
      </c>
      <c r="M172" s="5" t="s">
        <v>80</v>
      </c>
      <c r="N172" s="5" t="s">
        <v>18</v>
      </c>
      <c r="O172" s="13">
        <v>4</v>
      </c>
      <c r="P172" t="str">
        <f t="shared" si="3"/>
        <v>Not Active</v>
      </c>
    </row>
    <row r="173" spans="1:16" x14ac:dyDescent="0.3">
      <c r="A173" s="13">
        <f t="shared" si="4"/>
        <v>172</v>
      </c>
      <c r="B173" s="6" t="s">
        <v>241</v>
      </c>
      <c r="C173" s="6" t="s">
        <v>242</v>
      </c>
      <c r="D173" s="5">
        <v>39</v>
      </c>
      <c r="E173" s="5" t="s">
        <v>14</v>
      </c>
      <c r="F173" s="5" t="s">
        <v>22</v>
      </c>
      <c r="G173" s="5">
        <v>10000</v>
      </c>
      <c r="H173" s="5">
        <v>72000</v>
      </c>
      <c r="I173" s="5" t="s">
        <v>23</v>
      </c>
      <c r="J173" s="5">
        <v>12000</v>
      </c>
      <c r="K173" s="5">
        <v>700</v>
      </c>
      <c r="L173" s="5" t="s">
        <v>31</v>
      </c>
      <c r="M173" s="5" t="s">
        <v>82</v>
      </c>
      <c r="N173" s="5" t="s">
        <v>18</v>
      </c>
      <c r="O173" s="13">
        <v>14</v>
      </c>
      <c r="P173" t="str">
        <f t="shared" si="3"/>
        <v>Active user</v>
      </c>
    </row>
    <row r="174" spans="1:16" x14ac:dyDescent="0.3">
      <c r="A174" s="13">
        <f t="shared" si="4"/>
        <v>173</v>
      </c>
      <c r="B174" s="6" t="s">
        <v>62</v>
      </c>
      <c r="C174" s="6" t="s">
        <v>62</v>
      </c>
      <c r="D174" s="5">
        <v>26</v>
      </c>
      <c r="E174" s="5" t="s">
        <v>21</v>
      </c>
      <c r="F174" s="5" t="s">
        <v>15</v>
      </c>
      <c r="G174" s="5">
        <v>3500</v>
      </c>
      <c r="H174" s="5">
        <v>53000</v>
      </c>
      <c r="I174" s="5" t="s">
        <v>16</v>
      </c>
      <c r="J174" s="5">
        <v>0</v>
      </c>
      <c r="K174" s="5">
        <v>680</v>
      </c>
      <c r="L174" s="5" t="s">
        <v>17</v>
      </c>
      <c r="M174" s="5" t="s">
        <v>81</v>
      </c>
      <c r="N174" s="5" t="s">
        <v>25</v>
      </c>
      <c r="O174" s="13">
        <v>7</v>
      </c>
      <c r="P174" t="str">
        <f t="shared" si="3"/>
        <v>Not Active</v>
      </c>
    </row>
    <row r="175" spans="1:16" x14ac:dyDescent="0.3">
      <c r="A175" s="13">
        <f t="shared" si="4"/>
        <v>174</v>
      </c>
      <c r="B175" s="6" t="s">
        <v>243</v>
      </c>
      <c r="C175" s="6" t="s">
        <v>244</v>
      </c>
      <c r="D175" s="5">
        <v>33</v>
      </c>
      <c r="E175" s="5" t="s">
        <v>14</v>
      </c>
      <c r="F175" s="5" t="s">
        <v>22</v>
      </c>
      <c r="G175" s="5">
        <v>8000</v>
      </c>
      <c r="H175" s="5">
        <v>60000</v>
      </c>
      <c r="I175" s="5" t="s">
        <v>23</v>
      </c>
      <c r="J175" s="5">
        <v>8000</v>
      </c>
      <c r="K175" s="5">
        <v>710</v>
      </c>
      <c r="L175" s="5" t="s">
        <v>24</v>
      </c>
      <c r="M175" s="5" t="s">
        <v>80</v>
      </c>
      <c r="N175" s="5" t="s">
        <v>18</v>
      </c>
      <c r="O175" s="13">
        <v>6</v>
      </c>
      <c r="P175" t="str">
        <f t="shared" si="3"/>
        <v>Active user</v>
      </c>
    </row>
    <row r="176" spans="1:16" x14ac:dyDescent="0.3">
      <c r="A176" s="13">
        <f t="shared" si="4"/>
        <v>175</v>
      </c>
      <c r="B176" s="6" t="s">
        <v>245</v>
      </c>
      <c r="C176" s="6" t="s">
        <v>246</v>
      </c>
      <c r="D176" s="5">
        <v>46</v>
      </c>
      <c r="E176" s="5" t="s">
        <v>21</v>
      </c>
      <c r="F176" s="5" t="s">
        <v>15</v>
      </c>
      <c r="G176" s="5">
        <v>13000</v>
      </c>
      <c r="H176" s="5">
        <v>85000</v>
      </c>
      <c r="I176" s="5" t="s">
        <v>16</v>
      </c>
      <c r="J176" s="5">
        <v>0</v>
      </c>
      <c r="K176" s="5">
        <v>740</v>
      </c>
      <c r="L176" s="5" t="s">
        <v>28</v>
      </c>
      <c r="M176" s="5" t="s">
        <v>82</v>
      </c>
      <c r="N176" s="5" t="s">
        <v>25</v>
      </c>
      <c r="O176" s="13">
        <v>4</v>
      </c>
      <c r="P176" t="str">
        <f t="shared" si="3"/>
        <v>Active user</v>
      </c>
    </row>
    <row r="177" spans="1:16" x14ac:dyDescent="0.3">
      <c r="A177" s="13">
        <f t="shared" si="4"/>
        <v>176</v>
      </c>
      <c r="B177" s="6" t="s">
        <v>247</v>
      </c>
      <c r="C177" s="6" t="s">
        <v>248</v>
      </c>
      <c r="D177" s="5">
        <v>52</v>
      </c>
      <c r="E177" s="5" t="s">
        <v>14</v>
      </c>
      <c r="F177" s="5" t="s">
        <v>22</v>
      </c>
      <c r="G177" s="5">
        <v>4000</v>
      </c>
      <c r="H177" s="5">
        <v>49000</v>
      </c>
      <c r="I177" s="5" t="s">
        <v>23</v>
      </c>
      <c r="J177" s="5">
        <v>7000</v>
      </c>
      <c r="K177" s="5">
        <v>690</v>
      </c>
      <c r="L177" s="5" t="s">
        <v>31</v>
      </c>
      <c r="M177" s="5" t="s">
        <v>80</v>
      </c>
      <c r="N177" s="5" t="s">
        <v>18</v>
      </c>
      <c r="O177" s="13">
        <v>7</v>
      </c>
      <c r="P177" t="str">
        <f t="shared" si="3"/>
        <v>Not Active</v>
      </c>
    </row>
    <row r="178" spans="1:16" x14ac:dyDescent="0.3">
      <c r="A178" s="13">
        <f t="shared" si="4"/>
        <v>177</v>
      </c>
      <c r="B178" s="6" t="s">
        <v>249</v>
      </c>
      <c r="C178" s="6" t="s">
        <v>250</v>
      </c>
      <c r="D178" s="5">
        <v>24</v>
      </c>
      <c r="E178" s="5" t="s">
        <v>14</v>
      </c>
      <c r="F178" s="5" t="s">
        <v>15</v>
      </c>
      <c r="G178" s="5">
        <v>2200</v>
      </c>
      <c r="H178" s="5">
        <v>45000</v>
      </c>
      <c r="I178" s="5" t="s">
        <v>16</v>
      </c>
      <c r="J178" s="5">
        <v>0</v>
      </c>
      <c r="K178" s="5">
        <v>670</v>
      </c>
      <c r="L178" s="5" t="s">
        <v>17</v>
      </c>
      <c r="M178" s="5" t="s">
        <v>81</v>
      </c>
      <c r="N178" s="5" t="s">
        <v>25</v>
      </c>
      <c r="O178" s="13">
        <v>13</v>
      </c>
      <c r="P178" t="str">
        <f t="shared" si="3"/>
        <v>Not Active</v>
      </c>
    </row>
    <row r="179" spans="1:16" x14ac:dyDescent="0.3">
      <c r="A179" s="13">
        <f t="shared" si="4"/>
        <v>178</v>
      </c>
      <c r="B179" s="6" t="s">
        <v>251</v>
      </c>
      <c r="C179" s="6" t="s">
        <v>252</v>
      </c>
      <c r="D179" s="5">
        <v>38</v>
      </c>
      <c r="E179" s="5" t="s">
        <v>14</v>
      </c>
      <c r="F179" s="5" t="s">
        <v>22</v>
      </c>
      <c r="G179" s="5">
        <v>15000</v>
      </c>
      <c r="H179" s="5">
        <v>77000</v>
      </c>
      <c r="I179" s="5" t="s">
        <v>23</v>
      </c>
      <c r="J179" s="5">
        <v>15000</v>
      </c>
      <c r="K179" s="5">
        <v>720</v>
      </c>
      <c r="L179" s="5" t="s">
        <v>24</v>
      </c>
      <c r="M179" s="5" t="s">
        <v>82</v>
      </c>
      <c r="N179" s="5" t="s">
        <v>18</v>
      </c>
      <c r="O179" s="13">
        <v>4</v>
      </c>
      <c r="P179" t="str">
        <f t="shared" si="3"/>
        <v>Active user</v>
      </c>
    </row>
    <row r="180" spans="1:16" x14ac:dyDescent="0.3">
      <c r="A180" s="13">
        <f t="shared" si="4"/>
        <v>179</v>
      </c>
      <c r="B180" s="6" t="s">
        <v>253</v>
      </c>
      <c r="C180" s="6" t="s">
        <v>254</v>
      </c>
      <c r="D180" s="5">
        <v>27</v>
      </c>
      <c r="E180" s="5" t="s">
        <v>21</v>
      </c>
      <c r="F180" s="5" t="s">
        <v>15</v>
      </c>
      <c r="G180" s="5">
        <v>4000</v>
      </c>
      <c r="H180" s="5">
        <v>50000</v>
      </c>
      <c r="I180" s="5" t="s">
        <v>16</v>
      </c>
      <c r="J180" s="5">
        <v>0</v>
      </c>
      <c r="K180" s="5">
        <v>680</v>
      </c>
      <c r="L180" s="5" t="s">
        <v>28</v>
      </c>
      <c r="M180" s="5" t="s">
        <v>80</v>
      </c>
      <c r="N180" s="5" t="s">
        <v>25</v>
      </c>
      <c r="O180" s="13">
        <v>15</v>
      </c>
      <c r="P180" t="str">
        <f t="shared" si="3"/>
        <v>Not Active</v>
      </c>
    </row>
    <row r="181" spans="1:16" x14ac:dyDescent="0.3">
      <c r="A181" s="13">
        <f t="shared" si="4"/>
        <v>180</v>
      </c>
      <c r="B181" s="6" t="s">
        <v>255</v>
      </c>
      <c r="C181" s="6" t="s">
        <v>256</v>
      </c>
      <c r="D181" s="5">
        <v>41</v>
      </c>
      <c r="E181" s="5" t="s">
        <v>14</v>
      </c>
      <c r="F181" s="5" t="s">
        <v>22</v>
      </c>
      <c r="G181" s="5">
        <v>9000</v>
      </c>
      <c r="H181" s="5">
        <v>69000</v>
      </c>
      <c r="I181" s="5" t="s">
        <v>23</v>
      </c>
      <c r="J181" s="5">
        <v>12000</v>
      </c>
      <c r="K181" s="5">
        <v>700</v>
      </c>
      <c r="L181" s="5" t="s">
        <v>31</v>
      </c>
      <c r="M181" s="5" t="s">
        <v>82</v>
      </c>
      <c r="N181" s="5" t="s">
        <v>18</v>
      </c>
      <c r="O181" s="13">
        <v>4</v>
      </c>
      <c r="P181" t="str">
        <f t="shared" si="3"/>
        <v>Active user</v>
      </c>
    </row>
    <row r="182" spans="1:16" x14ac:dyDescent="0.3">
      <c r="A182" s="13">
        <f t="shared" si="4"/>
        <v>181</v>
      </c>
      <c r="B182" s="6" t="s">
        <v>257</v>
      </c>
      <c r="C182" s="6" t="s">
        <v>191</v>
      </c>
      <c r="D182" s="5">
        <v>32</v>
      </c>
      <c r="E182" s="5" t="s">
        <v>21</v>
      </c>
      <c r="F182" s="5" t="s">
        <v>15</v>
      </c>
      <c r="G182" s="5">
        <v>5500</v>
      </c>
      <c r="H182" s="5">
        <v>54000</v>
      </c>
      <c r="I182" s="5" t="s">
        <v>16</v>
      </c>
      <c r="J182" s="5">
        <v>0</v>
      </c>
      <c r="K182" s="5">
        <v>710</v>
      </c>
      <c r="L182" s="5" t="s">
        <v>17</v>
      </c>
      <c r="M182" s="5" t="s">
        <v>80</v>
      </c>
      <c r="N182" s="5" t="s">
        <v>25</v>
      </c>
      <c r="O182" s="13">
        <v>15</v>
      </c>
      <c r="P182" t="str">
        <f t="shared" si="3"/>
        <v>Active user</v>
      </c>
    </row>
    <row r="183" spans="1:16" x14ac:dyDescent="0.3">
      <c r="A183" s="13">
        <f t="shared" si="4"/>
        <v>182</v>
      </c>
      <c r="B183" s="6" t="s">
        <v>258</v>
      </c>
      <c r="C183" s="6" t="s">
        <v>234</v>
      </c>
      <c r="D183" s="5">
        <v>47</v>
      </c>
      <c r="E183" s="5" t="s">
        <v>14</v>
      </c>
      <c r="F183" s="5" t="s">
        <v>22</v>
      </c>
      <c r="G183" s="5">
        <v>7000</v>
      </c>
      <c r="H183" s="5">
        <v>74000</v>
      </c>
      <c r="I183" s="5" t="s">
        <v>23</v>
      </c>
      <c r="J183" s="5">
        <v>10000</v>
      </c>
      <c r="K183" s="5">
        <v>690</v>
      </c>
      <c r="L183" s="5" t="s">
        <v>24</v>
      </c>
      <c r="M183" s="5" t="s">
        <v>81</v>
      </c>
      <c r="N183" s="5" t="s">
        <v>18</v>
      </c>
      <c r="O183" s="13">
        <v>14</v>
      </c>
      <c r="P183" t="str">
        <f t="shared" si="3"/>
        <v>Active user</v>
      </c>
    </row>
    <row r="184" spans="1:16" x14ac:dyDescent="0.3">
      <c r="A184" s="13">
        <f t="shared" si="4"/>
        <v>183</v>
      </c>
      <c r="B184" s="6" t="s">
        <v>259</v>
      </c>
      <c r="C184" s="6" t="s">
        <v>27</v>
      </c>
      <c r="D184" s="5">
        <v>35</v>
      </c>
      <c r="E184" s="5" t="s">
        <v>21</v>
      </c>
      <c r="F184" s="5" t="s">
        <v>15</v>
      </c>
      <c r="G184" s="5">
        <v>6000</v>
      </c>
      <c r="H184" s="5">
        <v>68000</v>
      </c>
      <c r="I184" s="5" t="s">
        <v>16</v>
      </c>
      <c r="J184" s="5">
        <v>0</v>
      </c>
      <c r="K184" s="5">
        <v>720</v>
      </c>
      <c r="L184" s="5" t="s">
        <v>28</v>
      </c>
      <c r="M184" s="5" t="s">
        <v>81</v>
      </c>
      <c r="N184" s="5" t="s">
        <v>25</v>
      </c>
      <c r="O184" s="13">
        <v>10</v>
      </c>
      <c r="P184" t="str">
        <f t="shared" si="3"/>
        <v>Active user</v>
      </c>
    </row>
    <row r="185" spans="1:16" x14ac:dyDescent="0.3">
      <c r="A185" s="13">
        <f t="shared" si="4"/>
        <v>184</v>
      </c>
      <c r="B185" s="6" t="s">
        <v>231</v>
      </c>
      <c r="C185" s="6" t="s">
        <v>260</v>
      </c>
      <c r="D185" s="5">
        <v>29</v>
      </c>
      <c r="E185" s="5" t="s">
        <v>14</v>
      </c>
      <c r="F185" s="5" t="s">
        <v>22</v>
      </c>
      <c r="G185" s="5">
        <v>2500</v>
      </c>
      <c r="H185" s="5">
        <v>45000</v>
      </c>
      <c r="I185" s="5" t="s">
        <v>23</v>
      </c>
      <c r="J185" s="5">
        <v>5000</v>
      </c>
      <c r="K185" s="5">
        <v>670</v>
      </c>
      <c r="L185" s="5" t="s">
        <v>31</v>
      </c>
      <c r="M185" s="5" t="s">
        <v>81</v>
      </c>
      <c r="N185" s="5" t="s">
        <v>18</v>
      </c>
      <c r="O185" s="13">
        <v>14</v>
      </c>
      <c r="P185" t="str">
        <f t="shared" si="3"/>
        <v>Not Active</v>
      </c>
    </row>
    <row r="186" spans="1:16" x14ac:dyDescent="0.3">
      <c r="A186" s="13">
        <f t="shared" si="4"/>
        <v>185</v>
      </c>
      <c r="B186" s="6" t="s">
        <v>261</v>
      </c>
      <c r="C186" s="6" t="s">
        <v>168</v>
      </c>
      <c r="D186" s="5">
        <v>42</v>
      </c>
      <c r="E186" s="5" t="s">
        <v>21</v>
      </c>
      <c r="F186" s="5" t="s">
        <v>15</v>
      </c>
      <c r="G186" s="5">
        <v>11000</v>
      </c>
      <c r="H186" s="5">
        <v>80000</v>
      </c>
      <c r="I186" s="5" t="s">
        <v>16</v>
      </c>
      <c r="J186" s="5">
        <v>0</v>
      </c>
      <c r="K186" s="5">
        <v>740</v>
      </c>
      <c r="L186" s="5" t="s">
        <v>17</v>
      </c>
      <c r="M186" s="5" t="s">
        <v>82</v>
      </c>
      <c r="N186" s="5" t="s">
        <v>25</v>
      </c>
      <c r="O186" s="13">
        <v>15</v>
      </c>
      <c r="P186" t="str">
        <f t="shared" si="3"/>
        <v>Active user</v>
      </c>
    </row>
    <row r="187" spans="1:16" x14ac:dyDescent="0.3">
      <c r="A187" s="13">
        <f t="shared" si="4"/>
        <v>186</v>
      </c>
      <c r="B187" s="6" t="s">
        <v>262</v>
      </c>
      <c r="C187" s="6" t="s">
        <v>263</v>
      </c>
      <c r="D187" s="5">
        <v>50</v>
      </c>
      <c r="E187" s="5" t="s">
        <v>14</v>
      </c>
      <c r="F187" s="5" t="s">
        <v>22</v>
      </c>
      <c r="G187" s="5">
        <v>3000</v>
      </c>
      <c r="H187" s="5">
        <v>47000</v>
      </c>
      <c r="I187" s="5" t="s">
        <v>23</v>
      </c>
      <c r="J187" s="5">
        <v>8000</v>
      </c>
      <c r="K187" s="5">
        <v>680</v>
      </c>
      <c r="L187" s="5" t="s">
        <v>24</v>
      </c>
      <c r="M187" s="5" t="s">
        <v>82</v>
      </c>
      <c r="N187" s="5" t="s">
        <v>18</v>
      </c>
      <c r="O187" s="13">
        <v>13</v>
      </c>
      <c r="P187" t="str">
        <f t="shared" si="3"/>
        <v>Not Active</v>
      </c>
    </row>
    <row r="188" spans="1:16" x14ac:dyDescent="0.3">
      <c r="A188" s="13">
        <f t="shared" si="4"/>
        <v>187</v>
      </c>
      <c r="B188" s="6" t="s">
        <v>264</v>
      </c>
      <c r="C188" s="6" t="s">
        <v>150</v>
      </c>
      <c r="D188" s="5">
        <v>28</v>
      </c>
      <c r="E188" s="5" t="s">
        <v>21</v>
      </c>
      <c r="F188" s="5" t="s">
        <v>15</v>
      </c>
      <c r="G188" s="5">
        <v>4000</v>
      </c>
      <c r="H188" s="5">
        <v>53000</v>
      </c>
      <c r="I188" s="5" t="s">
        <v>16</v>
      </c>
      <c r="J188" s="5">
        <v>0</v>
      </c>
      <c r="K188" s="5">
        <v>690</v>
      </c>
      <c r="L188" s="5" t="s">
        <v>28</v>
      </c>
      <c r="M188" s="5" t="s">
        <v>80</v>
      </c>
      <c r="N188" s="5" t="s">
        <v>25</v>
      </c>
      <c r="O188" s="13">
        <v>7</v>
      </c>
      <c r="P188" t="str">
        <f t="shared" si="3"/>
        <v>Not Active</v>
      </c>
    </row>
    <row r="189" spans="1:16" x14ac:dyDescent="0.3">
      <c r="A189" s="13">
        <f t="shared" si="4"/>
        <v>188</v>
      </c>
      <c r="B189" s="6" t="s">
        <v>265</v>
      </c>
      <c r="C189" s="6" t="s">
        <v>57</v>
      </c>
      <c r="D189" s="5">
        <v>36</v>
      </c>
      <c r="E189" s="5" t="s">
        <v>14</v>
      </c>
      <c r="F189" s="5" t="s">
        <v>22</v>
      </c>
      <c r="G189" s="5">
        <v>9000</v>
      </c>
      <c r="H189" s="5">
        <v>71000</v>
      </c>
      <c r="I189" s="5" t="s">
        <v>23</v>
      </c>
      <c r="J189" s="5">
        <v>13000</v>
      </c>
      <c r="K189" s="5">
        <v>700</v>
      </c>
      <c r="L189" s="5" t="s">
        <v>31</v>
      </c>
      <c r="M189" s="5" t="s">
        <v>81</v>
      </c>
      <c r="N189" s="5" t="s">
        <v>18</v>
      </c>
      <c r="O189" s="13">
        <v>5</v>
      </c>
      <c r="P189" t="str">
        <f t="shared" si="3"/>
        <v>Active user</v>
      </c>
    </row>
    <row r="190" spans="1:16" x14ac:dyDescent="0.3">
      <c r="A190" s="13">
        <f t="shared" si="4"/>
        <v>189</v>
      </c>
      <c r="B190" s="6" t="s">
        <v>266</v>
      </c>
      <c r="C190" s="6" t="s">
        <v>138</v>
      </c>
      <c r="D190" s="5">
        <v>41</v>
      </c>
      <c r="E190" s="5" t="s">
        <v>21</v>
      </c>
      <c r="F190" s="5" t="s">
        <v>15</v>
      </c>
      <c r="G190" s="5">
        <v>8000</v>
      </c>
      <c r="H190" s="5">
        <v>67000</v>
      </c>
      <c r="I190" s="5" t="s">
        <v>16</v>
      </c>
      <c r="J190" s="5">
        <v>0</v>
      </c>
      <c r="K190" s="5">
        <v>710</v>
      </c>
      <c r="L190" s="5" t="s">
        <v>17</v>
      </c>
      <c r="M190" s="5" t="s">
        <v>82</v>
      </c>
      <c r="N190" s="5" t="s">
        <v>25</v>
      </c>
      <c r="O190" s="13">
        <v>3</v>
      </c>
      <c r="P190" t="str">
        <f t="shared" si="3"/>
        <v>Active user</v>
      </c>
    </row>
    <row r="191" spans="1:16" x14ac:dyDescent="0.3">
      <c r="A191" s="13">
        <f t="shared" si="4"/>
        <v>190</v>
      </c>
      <c r="B191" s="6" t="s">
        <v>267</v>
      </c>
      <c r="C191" s="6" t="s">
        <v>268</v>
      </c>
      <c r="D191" s="5">
        <v>30</v>
      </c>
      <c r="E191" s="5" t="s">
        <v>14</v>
      </c>
      <c r="F191" s="5" t="s">
        <v>22</v>
      </c>
      <c r="G191" s="5">
        <v>5000</v>
      </c>
      <c r="H191" s="5">
        <v>55000</v>
      </c>
      <c r="I191" s="5" t="s">
        <v>23</v>
      </c>
      <c r="J191" s="5">
        <v>7000</v>
      </c>
      <c r="K191" s="5">
        <v>690</v>
      </c>
      <c r="L191" s="5" t="s">
        <v>24</v>
      </c>
      <c r="M191" s="5" t="s">
        <v>82</v>
      </c>
      <c r="N191" s="5" t="s">
        <v>18</v>
      </c>
      <c r="O191" s="13">
        <v>8</v>
      </c>
      <c r="P191" t="str">
        <f t="shared" si="3"/>
        <v>Not Active</v>
      </c>
    </row>
    <row r="192" spans="1:16" x14ac:dyDescent="0.3">
      <c r="A192" s="13">
        <f t="shared" si="4"/>
        <v>191</v>
      </c>
      <c r="B192" s="6" t="s">
        <v>269</v>
      </c>
      <c r="C192" s="6" t="s">
        <v>60</v>
      </c>
      <c r="D192" s="5">
        <v>29</v>
      </c>
      <c r="E192" s="5" t="s">
        <v>21</v>
      </c>
      <c r="F192" s="5" t="s">
        <v>15</v>
      </c>
      <c r="G192" s="5">
        <v>3000</v>
      </c>
      <c r="H192" s="5">
        <v>48000</v>
      </c>
      <c r="I192" s="5" t="s">
        <v>16</v>
      </c>
      <c r="J192" s="5">
        <v>0</v>
      </c>
      <c r="K192" s="5">
        <v>670</v>
      </c>
      <c r="L192" s="5" t="s">
        <v>28</v>
      </c>
      <c r="M192" s="5" t="s">
        <v>80</v>
      </c>
      <c r="N192" s="5" t="s">
        <v>25</v>
      </c>
      <c r="O192" s="13">
        <v>4</v>
      </c>
      <c r="P192" t="str">
        <f t="shared" si="3"/>
        <v>Not Active</v>
      </c>
    </row>
    <row r="193" spans="1:16" x14ac:dyDescent="0.3">
      <c r="A193" s="13">
        <f t="shared" si="4"/>
        <v>192</v>
      </c>
      <c r="B193" s="6" t="s">
        <v>270</v>
      </c>
      <c r="C193" s="6" t="s">
        <v>27</v>
      </c>
      <c r="D193" s="5">
        <v>34</v>
      </c>
      <c r="E193" s="5" t="s">
        <v>14</v>
      </c>
      <c r="F193" s="5" t="s">
        <v>22</v>
      </c>
      <c r="G193" s="5">
        <v>11000</v>
      </c>
      <c r="H193" s="5">
        <v>62000</v>
      </c>
      <c r="I193" s="5" t="s">
        <v>23</v>
      </c>
      <c r="J193" s="5">
        <v>12000</v>
      </c>
      <c r="K193" s="5">
        <v>720</v>
      </c>
      <c r="L193" s="5" t="s">
        <v>31</v>
      </c>
      <c r="M193" s="5" t="s">
        <v>80</v>
      </c>
      <c r="N193" s="5" t="s">
        <v>18</v>
      </c>
      <c r="O193" s="13" t="s">
        <v>303</v>
      </c>
      <c r="P193" t="str">
        <f t="shared" si="3"/>
        <v>Active user</v>
      </c>
    </row>
    <row r="194" spans="1:16" x14ac:dyDescent="0.3">
      <c r="A194" s="13">
        <f t="shared" si="4"/>
        <v>193</v>
      </c>
      <c r="B194" s="6" t="s">
        <v>271</v>
      </c>
      <c r="C194" s="6" t="s">
        <v>242</v>
      </c>
      <c r="D194" s="5">
        <v>37</v>
      </c>
      <c r="E194" s="5" t="s">
        <v>21</v>
      </c>
      <c r="F194" s="5" t="s">
        <v>15</v>
      </c>
      <c r="G194" s="5">
        <v>5500</v>
      </c>
      <c r="H194" s="5">
        <v>69000</v>
      </c>
      <c r="I194" s="5" t="s">
        <v>16</v>
      </c>
      <c r="J194" s="5">
        <v>0</v>
      </c>
      <c r="K194" s="5">
        <v>710</v>
      </c>
      <c r="L194" s="5" t="s">
        <v>17</v>
      </c>
      <c r="M194" s="5" t="s">
        <v>80</v>
      </c>
      <c r="N194" s="5" t="s">
        <v>25</v>
      </c>
      <c r="O194" s="13">
        <v>7</v>
      </c>
      <c r="P194" t="str">
        <f t="shared" si="3"/>
        <v>Active user</v>
      </c>
    </row>
    <row r="195" spans="1:16" x14ac:dyDescent="0.3">
      <c r="A195" s="13">
        <f t="shared" si="4"/>
        <v>194</v>
      </c>
      <c r="B195" s="6" t="s">
        <v>123</v>
      </c>
      <c r="C195" s="6" t="s">
        <v>49</v>
      </c>
      <c r="D195" s="5">
        <v>45</v>
      </c>
      <c r="E195" s="5" t="s">
        <v>14</v>
      </c>
      <c r="F195" s="5" t="s">
        <v>15</v>
      </c>
      <c r="G195" s="5">
        <v>7000</v>
      </c>
      <c r="H195" s="5">
        <v>74000</v>
      </c>
      <c r="I195" s="5" t="s">
        <v>23</v>
      </c>
      <c r="J195" s="5">
        <v>15000</v>
      </c>
      <c r="K195" s="5">
        <v>680</v>
      </c>
      <c r="L195" s="5" t="s">
        <v>24</v>
      </c>
      <c r="M195" s="5" t="s">
        <v>80</v>
      </c>
      <c r="N195" s="5" t="s">
        <v>18</v>
      </c>
      <c r="O195" s="13">
        <v>12</v>
      </c>
      <c r="P195" t="str">
        <f t="shared" ref="P195:P258" si="5">IF(AND(G195&gt;5000,H195&gt;7000),"Active user","Not Active")</f>
        <v>Active user</v>
      </c>
    </row>
    <row r="196" spans="1:16" x14ac:dyDescent="0.3">
      <c r="A196" s="13">
        <f t="shared" si="4"/>
        <v>195</v>
      </c>
      <c r="B196" s="6" t="s">
        <v>272</v>
      </c>
      <c r="C196" s="6" t="s">
        <v>217</v>
      </c>
      <c r="D196" s="5">
        <v>40</v>
      </c>
      <c r="E196" s="5" t="s">
        <v>21</v>
      </c>
      <c r="F196" s="5" t="s">
        <v>15</v>
      </c>
      <c r="G196" s="5">
        <v>2000</v>
      </c>
      <c r="H196" s="5">
        <v>50000</v>
      </c>
      <c r="I196" s="5" t="s">
        <v>16</v>
      </c>
      <c r="J196" s="5">
        <v>0</v>
      </c>
      <c r="K196" s="5">
        <v>720</v>
      </c>
      <c r="L196" s="5" t="s">
        <v>28</v>
      </c>
      <c r="M196" s="5" t="s">
        <v>80</v>
      </c>
      <c r="N196" s="5" t="s">
        <v>25</v>
      </c>
      <c r="O196" s="13">
        <v>11</v>
      </c>
      <c r="P196" t="str">
        <f t="shared" si="5"/>
        <v>Not Active</v>
      </c>
    </row>
    <row r="197" spans="1:16" x14ac:dyDescent="0.3">
      <c r="A197" s="13">
        <f t="shared" si="4"/>
        <v>196</v>
      </c>
      <c r="B197" s="6" t="s">
        <v>273</v>
      </c>
      <c r="C197" s="6" t="s">
        <v>156</v>
      </c>
      <c r="D197" s="5">
        <v>27</v>
      </c>
      <c r="E197" s="5" t="s">
        <v>14</v>
      </c>
      <c r="F197" s="5" t="s">
        <v>22</v>
      </c>
      <c r="G197" s="5">
        <v>6000</v>
      </c>
      <c r="H197" s="5">
        <v>55000</v>
      </c>
      <c r="I197" s="5" t="s">
        <v>23</v>
      </c>
      <c r="J197" s="5">
        <v>10000</v>
      </c>
      <c r="K197" s="5">
        <v>690</v>
      </c>
      <c r="L197" s="5" t="s">
        <v>31</v>
      </c>
      <c r="M197" s="5" t="s">
        <v>80</v>
      </c>
      <c r="N197" s="5" t="s">
        <v>18</v>
      </c>
      <c r="O197" s="13">
        <v>3</v>
      </c>
      <c r="P197" t="str">
        <f t="shared" si="5"/>
        <v>Active user</v>
      </c>
    </row>
    <row r="198" spans="1:16" x14ac:dyDescent="0.3">
      <c r="A198" s="13">
        <f t="shared" si="4"/>
        <v>197</v>
      </c>
      <c r="B198" s="6" t="s">
        <v>194</v>
      </c>
      <c r="C198" s="6" t="s">
        <v>178</v>
      </c>
      <c r="D198" s="5">
        <v>31</v>
      </c>
      <c r="E198" s="5" t="s">
        <v>21</v>
      </c>
      <c r="F198" s="5" t="s">
        <v>15</v>
      </c>
      <c r="G198" s="5">
        <v>3500</v>
      </c>
      <c r="H198" s="5">
        <v>62000</v>
      </c>
      <c r="I198" s="5" t="s">
        <v>16</v>
      </c>
      <c r="J198" s="5">
        <v>0</v>
      </c>
      <c r="K198" s="5">
        <v>680</v>
      </c>
      <c r="L198" s="5" t="s">
        <v>17</v>
      </c>
      <c r="M198" s="5" t="s">
        <v>82</v>
      </c>
      <c r="N198" s="5" t="s">
        <v>25</v>
      </c>
      <c r="O198" s="13">
        <v>5</v>
      </c>
      <c r="P198" t="str">
        <f t="shared" si="5"/>
        <v>Not Active</v>
      </c>
    </row>
    <row r="199" spans="1:16" x14ac:dyDescent="0.3">
      <c r="A199" s="13">
        <f t="shared" si="4"/>
        <v>198</v>
      </c>
      <c r="B199" s="6" t="s">
        <v>274</v>
      </c>
      <c r="C199" s="6" t="s">
        <v>65</v>
      </c>
      <c r="D199" s="5">
        <v>53</v>
      </c>
      <c r="E199" s="5" t="s">
        <v>14</v>
      </c>
      <c r="F199" s="5" t="s">
        <v>22</v>
      </c>
      <c r="G199" s="5">
        <v>4000</v>
      </c>
      <c r="H199" s="5">
        <v>48000</v>
      </c>
      <c r="I199" s="5" t="s">
        <v>23</v>
      </c>
      <c r="J199" s="5">
        <v>5000</v>
      </c>
      <c r="K199" s="5">
        <v>710</v>
      </c>
      <c r="L199" s="5" t="s">
        <v>24</v>
      </c>
      <c r="M199" s="5" t="s">
        <v>82</v>
      </c>
      <c r="N199" s="5" t="s">
        <v>18</v>
      </c>
      <c r="O199" s="13">
        <v>3</v>
      </c>
      <c r="P199" t="str">
        <f t="shared" si="5"/>
        <v>Not Active</v>
      </c>
    </row>
    <row r="200" spans="1:16" x14ac:dyDescent="0.3">
      <c r="A200" s="13">
        <f t="shared" si="4"/>
        <v>199</v>
      </c>
      <c r="B200" s="6" t="s">
        <v>275</v>
      </c>
      <c r="C200" s="6" t="s">
        <v>59</v>
      </c>
      <c r="D200" s="5">
        <v>28</v>
      </c>
      <c r="E200" s="5" t="s">
        <v>21</v>
      </c>
      <c r="F200" s="5" t="s">
        <v>15</v>
      </c>
      <c r="G200" s="5">
        <v>5500</v>
      </c>
      <c r="H200" s="5">
        <v>59000</v>
      </c>
      <c r="I200" s="5" t="s">
        <v>16</v>
      </c>
      <c r="J200" s="5">
        <v>0</v>
      </c>
      <c r="K200" s="5">
        <v>700</v>
      </c>
      <c r="L200" s="5" t="s">
        <v>28</v>
      </c>
      <c r="M200" s="5" t="s">
        <v>82</v>
      </c>
      <c r="N200" s="5" t="s">
        <v>25</v>
      </c>
      <c r="O200" s="13">
        <v>11</v>
      </c>
      <c r="P200" t="str">
        <f t="shared" si="5"/>
        <v>Active user</v>
      </c>
    </row>
    <row r="201" spans="1:16" x14ac:dyDescent="0.3">
      <c r="A201" s="13">
        <f t="shared" si="4"/>
        <v>200</v>
      </c>
      <c r="B201" s="6" t="s">
        <v>63</v>
      </c>
      <c r="C201" s="6" t="s">
        <v>33</v>
      </c>
      <c r="D201" s="5">
        <v>46</v>
      </c>
      <c r="E201" s="5" t="s">
        <v>14</v>
      </c>
      <c r="F201" s="5" t="s">
        <v>22</v>
      </c>
      <c r="G201" s="5">
        <v>9000</v>
      </c>
      <c r="H201" s="5">
        <v>73000</v>
      </c>
      <c r="I201" s="5" t="s">
        <v>23</v>
      </c>
      <c r="J201" s="5">
        <v>13000</v>
      </c>
      <c r="K201" s="5">
        <v>720</v>
      </c>
      <c r="L201" s="5" t="s">
        <v>31</v>
      </c>
      <c r="M201" s="5" t="s">
        <v>82</v>
      </c>
      <c r="N201" s="5" t="s">
        <v>18</v>
      </c>
      <c r="O201" s="13">
        <v>11</v>
      </c>
      <c r="P201" t="str">
        <f t="shared" si="5"/>
        <v>Active user</v>
      </c>
    </row>
    <row r="202" spans="1:16" x14ac:dyDescent="0.3">
      <c r="A202" s="13">
        <f t="shared" si="4"/>
        <v>201</v>
      </c>
      <c r="B202" s="6" t="s">
        <v>276</v>
      </c>
      <c r="C202" s="6" t="s">
        <v>166</v>
      </c>
      <c r="D202" s="5">
        <v>39</v>
      </c>
      <c r="E202" s="5" t="s">
        <v>21</v>
      </c>
      <c r="F202" s="5" t="s">
        <v>15</v>
      </c>
      <c r="G202" s="5">
        <v>4000</v>
      </c>
      <c r="H202" s="5">
        <v>65000</v>
      </c>
      <c r="I202" s="5" t="s">
        <v>16</v>
      </c>
      <c r="J202" s="5">
        <v>0</v>
      </c>
      <c r="K202" s="5">
        <v>680</v>
      </c>
      <c r="L202" s="5" t="s">
        <v>17</v>
      </c>
      <c r="M202" s="5" t="s">
        <v>82</v>
      </c>
      <c r="N202" s="5" t="s">
        <v>25</v>
      </c>
      <c r="O202" s="13">
        <v>6</v>
      </c>
      <c r="P202" t="str">
        <f t="shared" si="5"/>
        <v>Not Active</v>
      </c>
    </row>
    <row r="203" spans="1:16" x14ac:dyDescent="0.3">
      <c r="A203" s="13">
        <f t="shared" si="4"/>
        <v>202</v>
      </c>
      <c r="B203" s="6" t="s">
        <v>277</v>
      </c>
      <c r="C203" s="6" t="s">
        <v>49</v>
      </c>
      <c r="D203" s="5">
        <v>27</v>
      </c>
      <c r="E203" s="5" t="s">
        <v>14</v>
      </c>
      <c r="F203" s="5" t="s">
        <v>22</v>
      </c>
      <c r="G203" s="5">
        <v>8000</v>
      </c>
      <c r="H203" s="5">
        <v>60000</v>
      </c>
      <c r="I203" s="5" t="s">
        <v>23</v>
      </c>
      <c r="J203" s="5">
        <v>8000</v>
      </c>
      <c r="K203" s="5">
        <v>710</v>
      </c>
      <c r="L203" s="5" t="s">
        <v>24</v>
      </c>
      <c r="M203" s="5" t="s">
        <v>82</v>
      </c>
      <c r="N203" s="5" t="s">
        <v>18</v>
      </c>
      <c r="O203" s="13">
        <v>6</v>
      </c>
      <c r="P203" t="str">
        <f t="shared" si="5"/>
        <v>Active user</v>
      </c>
    </row>
    <row r="204" spans="1:16" x14ac:dyDescent="0.3">
      <c r="A204" s="13">
        <f t="shared" si="4"/>
        <v>203</v>
      </c>
      <c r="B204" s="6" t="s">
        <v>261</v>
      </c>
      <c r="C204" s="6" t="s">
        <v>35</v>
      </c>
      <c r="D204" s="5">
        <v>34</v>
      </c>
      <c r="E204" s="5" t="s">
        <v>21</v>
      </c>
      <c r="F204" s="5" t="s">
        <v>15</v>
      </c>
      <c r="G204" s="5">
        <v>2500</v>
      </c>
      <c r="H204" s="5">
        <v>53000</v>
      </c>
      <c r="I204" s="5" t="s">
        <v>16</v>
      </c>
      <c r="J204" s="5">
        <v>0</v>
      </c>
      <c r="K204" s="5">
        <v>690</v>
      </c>
      <c r="L204" s="5" t="s">
        <v>28</v>
      </c>
      <c r="M204" s="5" t="s">
        <v>81</v>
      </c>
      <c r="N204" s="5" t="s">
        <v>25</v>
      </c>
      <c r="O204" s="13">
        <v>5</v>
      </c>
      <c r="P204" t="str">
        <f t="shared" si="5"/>
        <v>Not Active</v>
      </c>
    </row>
    <row r="205" spans="1:16" x14ac:dyDescent="0.3">
      <c r="A205" s="13">
        <f t="shared" si="4"/>
        <v>204</v>
      </c>
      <c r="B205" s="6" t="s">
        <v>102</v>
      </c>
      <c r="C205" s="6" t="s">
        <v>55</v>
      </c>
      <c r="D205" s="5">
        <v>32</v>
      </c>
      <c r="E205" s="5" t="s">
        <v>14</v>
      </c>
      <c r="F205" s="5" t="s">
        <v>22</v>
      </c>
      <c r="G205" s="5">
        <v>12000</v>
      </c>
      <c r="H205" s="5">
        <v>68000</v>
      </c>
      <c r="I205" s="5" t="s">
        <v>23</v>
      </c>
      <c r="J205" s="5">
        <v>15000</v>
      </c>
      <c r="K205" s="5">
        <v>720</v>
      </c>
      <c r="L205" s="5" t="s">
        <v>31</v>
      </c>
      <c r="M205" s="5" t="s">
        <v>81</v>
      </c>
      <c r="N205" s="5" t="s">
        <v>18</v>
      </c>
      <c r="O205" s="13">
        <v>4</v>
      </c>
      <c r="P205" t="str">
        <f t="shared" si="5"/>
        <v>Active user</v>
      </c>
    </row>
    <row r="206" spans="1:16" x14ac:dyDescent="0.3">
      <c r="A206" s="13">
        <f t="shared" si="4"/>
        <v>205</v>
      </c>
      <c r="B206" s="6" t="s">
        <v>278</v>
      </c>
      <c r="C206" s="6" t="s">
        <v>182</v>
      </c>
      <c r="D206" s="5">
        <v>49</v>
      </c>
      <c r="E206" s="5" t="s">
        <v>21</v>
      </c>
      <c r="F206" s="5" t="s">
        <v>15</v>
      </c>
      <c r="G206" s="5">
        <v>7000</v>
      </c>
      <c r="H206" s="5">
        <v>71000</v>
      </c>
      <c r="I206" s="5" t="s">
        <v>16</v>
      </c>
      <c r="J206" s="5">
        <v>0</v>
      </c>
      <c r="K206" s="5">
        <v>680</v>
      </c>
      <c r="L206" s="5" t="s">
        <v>17</v>
      </c>
      <c r="M206" s="5" t="s">
        <v>81</v>
      </c>
      <c r="N206" s="5" t="s">
        <v>25</v>
      </c>
      <c r="O206" s="13">
        <v>6</v>
      </c>
      <c r="P206" t="str">
        <f t="shared" si="5"/>
        <v>Active user</v>
      </c>
    </row>
    <row r="207" spans="1:16" x14ac:dyDescent="0.3">
      <c r="A207" s="13">
        <f t="shared" si="4"/>
        <v>206</v>
      </c>
      <c r="B207" s="6" t="s">
        <v>225</v>
      </c>
      <c r="C207" s="6" t="s">
        <v>184</v>
      </c>
      <c r="D207" s="5">
        <v>24</v>
      </c>
      <c r="E207" s="5" t="s">
        <v>14</v>
      </c>
      <c r="F207" s="5" t="s">
        <v>22</v>
      </c>
      <c r="G207" s="5">
        <v>5000</v>
      </c>
      <c r="H207" s="5">
        <v>56000</v>
      </c>
      <c r="I207" s="5" t="s">
        <v>23</v>
      </c>
      <c r="J207" s="5">
        <v>10000</v>
      </c>
      <c r="K207" s="5">
        <v>700</v>
      </c>
      <c r="L207" s="5" t="s">
        <v>24</v>
      </c>
      <c r="M207" s="5" t="s">
        <v>81</v>
      </c>
      <c r="N207" s="5" t="s">
        <v>18</v>
      </c>
      <c r="O207" s="13">
        <v>5</v>
      </c>
      <c r="P207" t="str">
        <f t="shared" si="5"/>
        <v>Not Active</v>
      </c>
    </row>
    <row r="208" spans="1:16" x14ac:dyDescent="0.3">
      <c r="A208" s="13">
        <f t="shared" si="4"/>
        <v>207</v>
      </c>
      <c r="B208" s="6" t="s">
        <v>104</v>
      </c>
      <c r="C208" s="6" t="s">
        <v>51</v>
      </c>
      <c r="D208" s="5">
        <v>29</v>
      </c>
      <c r="E208" s="5" t="s">
        <v>21</v>
      </c>
      <c r="F208" s="5" t="s">
        <v>15</v>
      </c>
      <c r="G208" s="5">
        <v>1500</v>
      </c>
      <c r="H208" s="5">
        <v>45000</v>
      </c>
      <c r="I208" s="5" t="s">
        <v>16</v>
      </c>
      <c r="J208" s="5">
        <v>0</v>
      </c>
      <c r="K208" s="5">
        <v>670</v>
      </c>
      <c r="L208" s="5" t="s">
        <v>28</v>
      </c>
      <c r="M208" s="5" t="s">
        <v>81</v>
      </c>
      <c r="N208" s="5" t="s">
        <v>25</v>
      </c>
      <c r="O208" s="13">
        <v>14</v>
      </c>
      <c r="P208" t="str">
        <f t="shared" si="5"/>
        <v>Not Active</v>
      </c>
    </row>
    <row r="209" spans="1:16" x14ac:dyDescent="0.3">
      <c r="A209" s="13">
        <f t="shared" si="4"/>
        <v>208</v>
      </c>
      <c r="B209" s="6" t="s">
        <v>26</v>
      </c>
      <c r="C209" s="6" t="s">
        <v>152</v>
      </c>
      <c r="D209" s="5">
        <v>43</v>
      </c>
      <c r="E209" s="5" t="s">
        <v>14</v>
      </c>
      <c r="F209" s="5" t="s">
        <v>22</v>
      </c>
      <c r="G209" s="5">
        <v>11000</v>
      </c>
      <c r="H209" s="5">
        <v>74000</v>
      </c>
      <c r="I209" s="5" t="s">
        <v>23</v>
      </c>
      <c r="J209" s="5">
        <v>12000</v>
      </c>
      <c r="K209" s="5">
        <v>720</v>
      </c>
      <c r="L209" s="5" t="s">
        <v>31</v>
      </c>
      <c r="M209" s="5" t="s">
        <v>81</v>
      </c>
      <c r="N209" s="5" t="s">
        <v>18</v>
      </c>
      <c r="O209" s="13">
        <v>12</v>
      </c>
      <c r="P209" t="str">
        <f t="shared" si="5"/>
        <v>Active user</v>
      </c>
    </row>
    <row r="210" spans="1:16" x14ac:dyDescent="0.3">
      <c r="A210" s="13">
        <f t="shared" si="4"/>
        <v>209</v>
      </c>
      <c r="B210" s="6" t="s">
        <v>279</v>
      </c>
      <c r="C210" s="6" t="s">
        <v>59</v>
      </c>
      <c r="D210" s="5">
        <v>36</v>
      </c>
      <c r="E210" s="5" t="s">
        <v>21</v>
      </c>
      <c r="F210" s="5" t="s">
        <v>15</v>
      </c>
      <c r="G210" s="5">
        <v>8000</v>
      </c>
      <c r="H210" s="5">
        <v>63000</v>
      </c>
      <c r="I210" s="5" t="s">
        <v>16</v>
      </c>
      <c r="J210" s="5">
        <v>0</v>
      </c>
      <c r="K210" s="5">
        <v>710</v>
      </c>
      <c r="L210" s="5" t="s">
        <v>17</v>
      </c>
      <c r="M210" s="5" t="s">
        <v>80</v>
      </c>
      <c r="N210" s="5" t="s">
        <v>25</v>
      </c>
      <c r="O210" s="13">
        <v>11</v>
      </c>
      <c r="P210" t="str">
        <f t="shared" si="5"/>
        <v>Active user</v>
      </c>
    </row>
    <row r="211" spans="1:16" x14ac:dyDescent="0.3">
      <c r="A211" s="13">
        <f t="shared" si="4"/>
        <v>210</v>
      </c>
      <c r="B211" s="6" t="s">
        <v>280</v>
      </c>
      <c r="C211" s="6" t="s">
        <v>138</v>
      </c>
      <c r="D211" s="5">
        <v>28</v>
      </c>
      <c r="E211" s="5" t="s">
        <v>14</v>
      </c>
      <c r="F211" s="5" t="s">
        <v>22</v>
      </c>
      <c r="G211" s="5">
        <v>2000</v>
      </c>
      <c r="H211" s="5">
        <v>47000</v>
      </c>
      <c r="I211" s="5" t="s">
        <v>23</v>
      </c>
      <c r="J211" s="5">
        <v>5000</v>
      </c>
      <c r="K211" s="5">
        <v>680</v>
      </c>
      <c r="L211" s="5" t="s">
        <v>24</v>
      </c>
      <c r="M211" s="5" t="s">
        <v>80</v>
      </c>
      <c r="N211" s="5" t="s">
        <v>18</v>
      </c>
      <c r="O211" s="13">
        <v>8</v>
      </c>
      <c r="P211" t="str">
        <f t="shared" si="5"/>
        <v>Not Active</v>
      </c>
    </row>
    <row r="212" spans="1:16" x14ac:dyDescent="0.3">
      <c r="A212" s="13">
        <f t="shared" si="4"/>
        <v>211</v>
      </c>
      <c r="B212" s="6" t="s">
        <v>253</v>
      </c>
      <c r="C212" s="6" t="s">
        <v>252</v>
      </c>
      <c r="D212" s="5">
        <v>31</v>
      </c>
      <c r="E212" s="5" t="s">
        <v>21</v>
      </c>
      <c r="F212" s="5" t="s">
        <v>15</v>
      </c>
      <c r="G212" s="5">
        <v>4000</v>
      </c>
      <c r="H212" s="5">
        <v>55000</v>
      </c>
      <c r="I212" s="5" t="s">
        <v>16</v>
      </c>
      <c r="J212" s="5">
        <v>0</v>
      </c>
      <c r="K212" s="5">
        <v>690</v>
      </c>
      <c r="L212" s="5" t="s">
        <v>28</v>
      </c>
      <c r="M212" s="5" t="s">
        <v>81</v>
      </c>
      <c r="N212" s="5" t="s">
        <v>25</v>
      </c>
      <c r="O212" s="13">
        <v>4</v>
      </c>
      <c r="P212" t="str">
        <f t="shared" si="5"/>
        <v>Not Active</v>
      </c>
    </row>
    <row r="213" spans="1:16" x14ac:dyDescent="0.3">
      <c r="A213" s="13">
        <f t="shared" si="4"/>
        <v>212</v>
      </c>
      <c r="B213" s="6" t="s">
        <v>133</v>
      </c>
      <c r="C213" s="6" t="s">
        <v>53</v>
      </c>
      <c r="D213" s="5">
        <v>44</v>
      </c>
      <c r="E213" s="5" t="s">
        <v>14</v>
      </c>
      <c r="F213" s="5" t="s">
        <v>22</v>
      </c>
      <c r="G213" s="5">
        <v>6000</v>
      </c>
      <c r="H213" s="5">
        <v>62000</v>
      </c>
      <c r="I213" s="5" t="s">
        <v>23</v>
      </c>
      <c r="J213" s="5">
        <v>10000</v>
      </c>
      <c r="K213" s="5">
        <v>700</v>
      </c>
      <c r="L213" s="5" t="s">
        <v>31</v>
      </c>
      <c r="M213" s="5" t="s">
        <v>81</v>
      </c>
      <c r="N213" s="5" t="s">
        <v>18</v>
      </c>
      <c r="O213" s="13">
        <v>13</v>
      </c>
      <c r="P213" t="str">
        <f t="shared" si="5"/>
        <v>Active user</v>
      </c>
    </row>
    <row r="214" spans="1:16" x14ac:dyDescent="0.3">
      <c r="A214" s="13">
        <f t="shared" si="4"/>
        <v>213</v>
      </c>
      <c r="B214" s="6" t="s">
        <v>281</v>
      </c>
      <c r="C214" s="6" t="s">
        <v>152</v>
      </c>
      <c r="D214" s="5">
        <v>39</v>
      </c>
      <c r="E214" s="5" t="s">
        <v>21</v>
      </c>
      <c r="F214" s="5" t="s">
        <v>15</v>
      </c>
      <c r="G214" s="5">
        <v>9000</v>
      </c>
      <c r="H214" s="5">
        <v>67000</v>
      </c>
      <c r="I214" s="5" t="s">
        <v>16</v>
      </c>
      <c r="J214" s="5">
        <v>0</v>
      </c>
      <c r="K214" s="5">
        <v>720</v>
      </c>
      <c r="L214" s="5" t="s">
        <v>17</v>
      </c>
      <c r="M214" s="5" t="s">
        <v>81</v>
      </c>
      <c r="N214" s="5" t="s">
        <v>25</v>
      </c>
      <c r="O214" s="13">
        <v>7</v>
      </c>
      <c r="P214" t="str">
        <f t="shared" si="5"/>
        <v>Active user</v>
      </c>
    </row>
    <row r="215" spans="1:16" x14ac:dyDescent="0.3">
      <c r="A215" s="13">
        <f t="shared" si="4"/>
        <v>214</v>
      </c>
      <c r="B215" s="6" t="s">
        <v>257</v>
      </c>
      <c r="C215" s="6" t="s">
        <v>238</v>
      </c>
      <c r="D215" s="5">
        <v>27</v>
      </c>
      <c r="E215" s="5" t="s">
        <v>14</v>
      </c>
      <c r="F215" s="5" t="s">
        <v>22</v>
      </c>
      <c r="G215" s="5">
        <v>2500</v>
      </c>
      <c r="H215" s="5">
        <v>49000</v>
      </c>
      <c r="I215" s="5" t="s">
        <v>23</v>
      </c>
      <c r="J215" s="5">
        <v>7000</v>
      </c>
      <c r="K215" s="5">
        <v>680</v>
      </c>
      <c r="L215" s="5" t="s">
        <v>24</v>
      </c>
      <c r="M215" s="5" t="s">
        <v>82</v>
      </c>
      <c r="N215" s="5" t="s">
        <v>18</v>
      </c>
      <c r="O215" s="13">
        <v>4</v>
      </c>
      <c r="P215" t="str">
        <f t="shared" si="5"/>
        <v>Not Active</v>
      </c>
    </row>
    <row r="216" spans="1:16" x14ac:dyDescent="0.3">
      <c r="A216" s="13">
        <f t="shared" si="4"/>
        <v>215</v>
      </c>
      <c r="B216" s="6" t="s">
        <v>282</v>
      </c>
      <c r="C216" s="6" t="s">
        <v>158</v>
      </c>
      <c r="D216" s="5">
        <v>40</v>
      </c>
      <c r="E216" s="5" t="s">
        <v>21</v>
      </c>
      <c r="F216" s="5" t="s">
        <v>15</v>
      </c>
      <c r="G216" s="5">
        <v>7000</v>
      </c>
      <c r="H216" s="5">
        <v>71000</v>
      </c>
      <c r="I216" s="5" t="s">
        <v>16</v>
      </c>
      <c r="J216" s="5">
        <v>0</v>
      </c>
      <c r="K216" s="5">
        <v>710</v>
      </c>
      <c r="L216" s="5" t="s">
        <v>28</v>
      </c>
      <c r="M216" s="5" t="s">
        <v>82</v>
      </c>
      <c r="N216" s="5" t="s">
        <v>25</v>
      </c>
      <c r="O216" s="13">
        <v>14</v>
      </c>
      <c r="P216" t="str">
        <f t="shared" si="5"/>
        <v>Active user</v>
      </c>
    </row>
    <row r="217" spans="1:16" x14ac:dyDescent="0.3">
      <c r="A217" s="13">
        <f t="shared" ref="A217:A280" si="6">ROW()-1</f>
        <v>216</v>
      </c>
      <c r="B217" s="6" t="s">
        <v>283</v>
      </c>
      <c r="C217" s="6" t="s">
        <v>180</v>
      </c>
      <c r="D217" s="5">
        <v>34</v>
      </c>
      <c r="E217" s="5" t="s">
        <v>14</v>
      </c>
      <c r="F217" s="5" t="s">
        <v>22</v>
      </c>
      <c r="G217" s="5">
        <v>15000</v>
      </c>
      <c r="H217" s="5">
        <v>73000</v>
      </c>
      <c r="I217" s="5" t="s">
        <v>23</v>
      </c>
      <c r="J217" s="5">
        <v>13000</v>
      </c>
      <c r="K217" s="5">
        <v>720</v>
      </c>
      <c r="L217" s="5" t="s">
        <v>31</v>
      </c>
      <c r="M217" s="5" t="s">
        <v>82</v>
      </c>
      <c r="N217" s="5" t="s">
        <v>18</v>
      </c>
      <c r="O217" s="13">
        <v>5</v>
      </c>
      <c r="P217" t="str">
        <f t="shared" si="5"/>
        <v>Active user</v>
      </c>
    </row>
    <row r="218" spans="1:16" x14ac:dyDescent="0.3">
      <c r="A218" s="13">
        <f t="shared" si="6"/>
        <v>217</v>
      </c>
      <c r="B218" s="6" t="s">
        <v>220</v>
      </c>
      <c r="C218" s="6" t="s">
        <v>166</v>
      </c>
      <c r="D218" s="5">
        <v>29</v>
      </c>
      <c r="E218" s="5" t="s">
        <v>21</v>
      </c>
      <c r="F218" s="5" t="s">
        <v>15</v>
      </c>
      <c r="G218" s="5">
        <v>2500</v>
      </c>
      <c r="H218" s="5">
        <v>47000</v>
      </c>
      <c r="I218" s="5" t="s">
        <v>16</v>
      </c>
      <c r="J218" s="5">
        <v>0</v>
      </c>
      <c r="K218" s="5">
        <v>680</v>
      </c>
      <c r="L218" s="5" t="s">
        <v>17</v>
      </c>
      <c r="M218" s="5" t="s">
        <v>80</v>
      </c>
      <c r="N218" s="5" t="s">
        <v>25</v>
      </c>
      <c r="O218" s="13">
        <v>10</v>
      </c>
      <c r="P218" t="str">
        <f t="shared" si="5"/>
        <v>Not Active</v>
      </c>
    </row>
    <row r="219" spans="1:16" x14ac:dyDescent="0.3">
      <c r="A219" s="13">
        <f t="shared" si="6"/>
        <v>218</v>
      </c>
      <c r="B219" s="6" t="s">
        <v>163</v>
      </c>
      <c r="C219" s="6" t="s">
        <v>197</v>
      </c>
      <c r="D219" s="5">
        <v>31</v>
      </c>
      <c r="E219" s="5" t="s">
        <v>14</v>
      </c>
      <c r="F219" s="5" t="s">
        <v>22</v>
      </c>
      <c r="G219" s="5">
        <v>5000</v>
      </c>
      <c r="H219" s="5">
        <v>53000</v>
      </c>
      <c r="I219" s="5" t="s">
        <v>23</v>
      </c>
      <c r="J219" s="5">
        <v>8000</v>
      </c>
      <c r="K219" s="5">
        <v>690</v>
      </c>
      <c r="L219" s="5" t="s">
        <v>24</v>
      </c>
      <c r="M219" s="5" t="s">
        <v>80</v>
      </c>
      <c r="N219" s="5" t="s">
        <v>18</v>
      </c>
      <c r="O219" s="13">
        <v>10</v>
      </c>
      <c r="P219" t="str">
        <f t="shared" si="5"/>
        <v>Not Active</v>
      </c>
    </row>
    <row r="220" spans="1:16" x14ac:dyDescent="0.3">
      <c r="A220" s="13">
        <f t="shared" si="6"/>
        <v>219</v>
      </c>
      <c r="B220" s="6" t="s">
        <v>169</v>
      </c>
      <c r="C220" s="6" t="s">
        <v>152</v>
      </c>
      <c r="D220" s="5">
        <v>42</v>
      </c>
      <c r="E220" s="5" t="s">
        <v>21</v>
      </c>
      <c r="F220" s="5" t="s">
        <v>15</v>
      </c>
      <c r="G220" s="5">
        <v>6000</v>
      </c>
      <c r="H220" s="5">
        <v>69000</v>
      </c>
      <c r="I220" s="5" t="s">
        <v>16</v>
      </c>
      <c r="J220" s="5">
        <v>0</v>
      </c>
      <c r="K220" s="5">
        <v>720</v>
      </c>
      <c r="L220" s="5" t="s">
        <v>28</v>
      </c>
      <c r="M220" s="5" t="s">
        <v>80</v>
      </c>
      <c r="N220" s="5" t="s">
        <v>25</v>
      </c>
      <c r="O220" s="13">
        <v>7</v>
      </c>
      <c r="P220" t="str">
        <f t="shared" si="5"/>
        <v>Active user</v>
      </c>
    </row>
    <row r="221" spans="1:16" x14ac:dyDescent="0.3">
      <c r="A221" s="13">
        <f t="shared" si="6"/>
        <v>220</v>
      </c>
      <c r="B221" s="6" t="s">
        <v>77</v>
      </c>
      <c r="C221" s="6" t="s">
        <v>168</v>
      </c>
      <c r="D221" s="5">
        <v>36</v>
      </c>
      <c r="E221" s="5" t="s">
        <v>14</v>
      </c>
      <c r="F221" s="5" t="s">
        <v>22</v>
      </c>
      <c r="G221" s="5">
        <v>2000</v>
      </c>
      <c r="H221" s="5">
        <v>45000</v>
      </c>
      <c r="I221" s="5" t="s">
        <v>23</v>
      </c>
      <c r="J221" s="5">
        <v>5000</v>
      </c>
      <c r="K221" s="5">
        <v>700</v>
      </c>
      <c r="L221" s="5" t="s">
        <v>31</v>
      </c>
      <c r="M221" s="5" t="s">
        <v>80</v>
      </c>
      <c r="N221" s="5" t="s">
        <v>18</v>
      </c>
      <c r="O221" s="13">
        <v>5</v>
      </c>
      <c r="P221" t="str">
        <f t="shared" si="5"/>
        <v>Not Active</v>
      </c>
    </row>
    <row r="222" spans="1:16" x14ac:dyDescent="0.3">
      <c r="A222" s="13">
        <f t="shared" si="6"/>
        <v>221</v>
      </c>
      <c r="B222" s="6" t="s">
        <v>284</v>
      </c>
      <c r="C222" s="6" t="s">
        <v>63</v>
      </c>
      <c r="D222" s="5">
        <v>48</v>
      </c>
      <c r="E222" s="5" t="s">
        <v>21</v>
      </c>
      <c r="F222" s="5" t="s">
        <v>15</v>
      </c>
      <c r="G222" s="5">
        <v>8000</v>
      </c>
      <c r="H222" s="5">
        <v>74000</v>
      </c>
      <c r="I222" s="5" t="s">
        <v>16</v>
      </c>
      <c r="J222" s="5">
        <v>0</v>
      </c>
      <c r="K222" s="5">
        <v>680</v>
      </c>
      <c r="L222" s="5" t="s">
        <v>17</v>
      </c>
      <c r="M222" s="5" t="s">
        <v>81</v>
      </c>
      <c r="N222" s="5" t="s">
        <v>25</v>
      </c>
      <c r="O222" s="13">
        <v>15</v>
      </c>
      <c r="P222" t="str">
        <f t="shared" si="5"/>
        <v>Active user</v>
      </c>
    </row>
    <row r="223" spans="1:16" x14ac:dyDescent="0.3">
      <c r="A223" s="13">
        <f t="shared" si="6"/>
        <v>222</v>
      </c>
      <c r="B223" s="6" t="s">
        <v>266</v>
      </c>
      <c r="C223" s="6" t="s">
        <v>45</v>
      </c>
      <c r="D223" s="5">
        <v>33</v>
      </c>
      <c r="E223" s="5" t="s">
        <v>14</v>
      </c>
      <c r="F223" s="5" t="s">
        <v>22</v>
      </c>
      <c r="G223" s="5">
        <v>4000</v>
      </c>
      <c r="H223" s="5">
        <v>60000</v>
      </c>
      <c r="I223" s="5" t="s">
        <v>23</v>
      </c>
      <c r="J223" s="5">
        <v>8000</v>
      </c>
      <c r="K223" s="5">
        <v>720</v>
      </c>
      <c r="L223" s="5" t="s">
        <v>24</v>
      </c>
      <c r="M223" s="5" t="s">
        <v>81</v>
      </c>
      <c r="N223" s="5" t="s">
        <v>18</v>
      </c>
      <c r="O223" s="13">
        <v>4</v>
      </c>
      <c r="P223" t="str">
        <f t="shared" si="5"/>
        <v>Not Active</v>
      </c>
    </row>
    <row r="224" spans="1:16" x14ac:dyDescent="0.3">
      <c r="A224" s="13">
        <f t="shared" si="6"/>
        <v>223</v>
      </c>
      <c r="B224" s="6" t="s">
        <v>285</v>
      </c>
      <c r="C224" s="6" t="s">
        <v>38</v>
      </c>
      <c r="D224" s="5">
        <v>29</v>
      </c>
      <c r="E224" s="5" t="s">
        <v>21</v>
      </c>
      <c r="F224" s="5" t="s">
        <v>15</v>
      </c>
      <c r="G224" s="5">
        <v>3500</v>
      </c>
      <c r="H224" s="5">
        <v>55000</v>
      </c>
      <c r="I224" s="5" t="s">
        <v>16</v>
      </c>
      <c r="J224" s="5">
        <v>0</v>
      </c>
      <c r="K224" s="5">
        <v>690</v>
      </c>
      <c r="L224" s="5" t="s">
        <v>28</v>
      </c>
      <c r="M224" s="5" t="s">
        <v>81</v>
      </c>
      <c r="N224" s="5" t="s">
        <v>25</v>
      </c>
      <c r="O224" s="13">
        <v>15</v>
      </c>
      <c r="P224" t="str">
        <f t="shared" si="5"/>
        <v>Not Active</v>
      </c>
    </row>
    <row r="225" spans="1:16" x14ac:dyDescent="0.3">
      <c r="A225" s="13">
        <f t="shared" si="6"/>
        <v>224</v>
      </c>
      <c r="B225" s="6" t="s">
        <v>286</v>
      </c>
      <c r="C225" s="6" t="s">
        <v>172</v>
      </c>
      <c r="D225" s="5">
        <v>37</v>
      </c>
      <c r="E225" s="5" t="s">
        <v>14</v>
      </c>
      <c r="F225" s="5" t="s">
        <v>15</v>
      </c>
      <c r="G225" s="5">
        <v>10000</v>
      </c>
      <c r="H225" s="5">
        <v>67000</v>
      </c>
      <c r="I225" s="5" t="s">
        <v>23</v>
      </c>
      <c r="J225" s="5">
        <v>12000</v>
      </c>
      <c r="K225" s="5">
        <v>710</v>
      </c>
      <c r="L225" s="5" t="s">
        <v>31</v>
      </c>
      <c r="M225" s="5" t="s">
        <v>81</v>
      </c>
      <c r="N225" s="5" t="s">
        <v>18</v>
      </c>
      <c r="O225" s="13">
        <v>3</v>
      </c>
      <c r="P225" t="str">
        <f t="shared" si="5"/>
        <v>Active user</v>
      </c>
    </row>
    <row r="226" spans="1:16" x14ac:dyDescent="0.3">
      <c r="A226" s="13">
        <f t="shared" si="6"/>
        <v>225</v>
      </c>
      <c r="B226" s="6" t="s">
        <v>287</v>
      </c>
      <c r="C226" s="6" t="s">
        <v>238</v>
      </c>
      <c r="D226" s="5">
        <v>34</v>
      </c>
      <c r="E226" s="5" t="s">
        <v>21</v>
      </c>
      <c r="F226" s="5" t="s">
        <v>15</v>
      </c>
      <c r="G226" s="5">
        <v>3000</v>
      </c>
      <c r="H226" s="5">
        <v>48000</v>
      </c>
      <c r="I226" s="5" t="s">
        <v>16</v>
      </c>
      <c r="J226" s="5">
        <v>0</v>
      </c>
      <c r="K226" s="5">
        <v>680</v>
      </c>
      <c r="L226" s="5" t="s">
        <v>17</v>
      </c>
      <c r="M226" s="5" t="s">
        <v>82</v>
      </c>
      <c r="N226" s="5" t="s">
        <v>25</v>
      </c>
      <c r="O226" s="13">
        <v>14</v>
      </c>
      <c r="P226" t="str">
        <f t="shared" si="5"/>
        <v>Not Active</v>
      </c>
    </row>
    <row r="227" spans="1:16" x14ac:dyDescent="0.3">
      <c r="A227" s="13">
        <f t="shared" si="6"/>
        <v>226</v>
      </c>
      <c r="B227" s="6" t="s">
        <v>288</v>
      </c>
      <c r="C227" s="6" t="s">
        <v>71</v>
      </c>
      <c r="D227" s="5">
        <v>45</v>
      </c>
      <c r="E227" s="5" t="s">
        <v>14</v>
      </c>
      <c r="F227" s="5" t="s">
        <v>15</v>
      </c>
      <c r="G227" s="5">
        <v>6000</v>
      </c>
      <c r="H227" s="5">
        <v>70000</v>
      </c>
      <c r="I227" s="5" t="s">
        <v>23</v>
      </c>
      <c r="J227" s="5">
        <v>15000</v>
      </c>
      <c r="K227" s="5">
        <v>690</v>
      </c>
      <c r="L227" s="5" t="s">
        <v>24</v>
      </c>
      <c r="M227" s="5" t="s">
        <v>82</v>
      </c>
      <c r="N227" s="5" t="s">
        <v>18</v>
      </c>
      <c r="O227" s="13">
        <v>8</v>
      </c>
      <c r="P227" t="str">
        <f t="shared" si="5"/>
        <v>Active user</v>
      </c>
    </row>
    <row r="228" spans="1:16" x14ac:dyDescent="0.3">
      <c r="A228" s="13">
        <f t="shared" si="6"/>
        <v>227</v>
      </c>
      <c r="B228" s="6" t="s">
        <v>289</v>
      </c>
      <c r="C228" s="6" t="s">
        <v>39</v>
      </c>
      <c r="D228" s="5">
        <v>28</v>
      </c>
      <c r="E228" s="5" t="s">
        <v>21</v>
      </c>
      <c r="F228" s="5" t="s">
        <v>15</v>
      </c>
      <c r="G228" s="5">
        <v>5500</v>
      </c>
      <c r="H228" s="5">
        <v>62000</v>
      </c>
      <c r="I228" s="5" t="s">
        <v>16</v>
      </c>
      <c r="J228" s="5">
        <v>0</v>
      </c>
      <c r="K228" s="5">
        <v>700</v>
      </c>
      <c r="L228" s="5" t="s">
        <v>28</v>
      </c>
      <c r="M228" s="5" t="s">
        <v>82</v>
      </c>
      <c r="N228" s="5" t="s">
        <v>25</v>
      </c>
      <c r="O228" s="13">
        <v>15</v>
      </c>
      <c r="P228" t="str">
        <f t="shared" si="5"/>
        <v>Active user</v>
      </c>
    </row>
    <row r="229" spans="1:16" x14ac:dyDescent="0.3">
      <c r="A229" s="13">
        <f t="shared" si="6"/>
        <v>228</v>
      </c>
      <c r="B229" s="6" t="s">
        <v>201</v>
      </c>
      <c r="C229" s="6" t="s">
        <v>214</v>
      </c>
      <c r="D229" s="5">
        <v>42</v>
      </c>
      <c r="E229" s="5" t="s">
        <v>14</v>
      </c>
      <c r="F229" s="5" t="s">
        <v>22</v>
      </c>
      <c r="G229" s="5">
        <v>8000</v>
      </c>
      <c r="H229" s="5">
        <v>73000</v>
      </c>
      <c r="I229" s="5" t="s">
        <v>23</v>
      </c>
      <c r="J229" s="5">
        <v>10000</v>
      </c>
      <c r="K229" s="5">
        <v>720</v>
      </c>
      <c r="L229" s="5" t="s">
        <v>31</v>
      </c>
      <c r="M229" s="5" t="s">
        <v>82</v>
      </c>
      <c r="N229" s="5" t="s">
        <v>18</v>
      </c>
      <c r="O229" s="13">
        <v>9</v>
      </c>
      <c r="P229" t="str">
        <f t="shared" si="5"/>
        <v>Active user</v>
      </c>
    </row>
    <row r="230" spans="1:16" x14ac:dyDescent="0.3">
      <c r="A230" s="13">
        <f t="shared" si="6"/>
        <v>229</v>
      </c>
      <c r="B230" s="6" t="s">
        <v>290</v>
      </c>
      <c r="C230" s="6" t="s">
        <v>180</v>
      </c>
      <c r="D230" s="5">
        <v>31</v>
      </c>
      <c r="E230" s="5" t="s">
        <v>21</v>
      </c>
      <c r="F230" s="5" t="s">
        <v>15</v>
      </c>
      <c r="G230" s="5">
        <v>1500</v>
      </c>
      <c r="H230" s="5">
        <v>51000</v>
      </c>
      <c r="I230" s="5" t="s">
        <v>16</v>
      </c>
      <c r="J230" s="5">
        <v>0</v>
      </c>
      <c r="K230" s="5">
        <v>680</v>
      </c>
      <c r="L230" s="5" t="s">
        <v>17</v>
      </c>
      <c r="M230" s="5" t="s">
        <v>80</v>
      </c>
      <c r="N230" s="5" t="s">
        <v>25</v>
      </c>
      <c r="O230" s="13">
        <v>4</v>
      </c>
      <c r="P230" t="str">
        <f t="shared" si="5"/>
        <v>Not Active</v>
      </c>
    </row>
    <row r="231" spans="1:16" x14ac:dyDescent="0.3">
      <c r="A231" s="13">
        <f t="shared" si="6"/>
        <v>230</v>
      </c>
      <c r="B231" s="6" t="s">
        <v>142</v>
      </c>
      <c r="C231" s="6" t="s">
        <v>164</v>
      </c>
      <c r="D231" s="5">
        <v>29</v>
      </c>
      <c r="E231" s="5" t="s">
        <v>14</v>
      </c>
      <c r="F231" s="5" t="s">
        <v>22</v>
      </c>
      <c r="G231" s="5">
        <v>5000</v>
      </c>
      <c r="H231" s="5">
        <v>53000</v>
      </c>
      <c r="I231" s="5" t="s">
        <v>23</v>
      </c>
      <c r="J231" s="5">
        <v>7000</v>
      </c>
      <c r="K231" s="5">
        <v>690</v>
      </c>
      <c r="L231" s="5" t="s">
        <v>24</v>
      </c>
      <c r="M231" s="5" t="s">
        <v>80</v>
      </c>
      <c r="N231" s="5" t="s">
        <v>18</v>
      </c>
      <c r="O231" s="13">
        <v>13</v>
      </c>
      <c r="P231" t="str">
        <f t="shared" si="5"/>
        <v>Not Active</v>
      </c>
    </row>
    <row r="232" spans="1:16" x14ac:dyDescent="0.3">
      <c r="A232" s="13">
        <f t="shared" si="6"/>
        <v>231</v>
      </c>
      <c r="B232" s="6" t="s">
        <v>291</v>
      </c>
      <c r="C232" s="6" t="s">
        <v>120</v>
      </c>
      <c r="D232" s="5">
        <v>36</v>
      </c>
      <c r="E232" s="5" t="s">
        <v>21</v>
      </c>
      <c r="F232" s="5" t="s">
        <v>15</v>
      </c>
      <c r="G232" s="5">
        <v>6000</v>
      </c>
      <c r="H232" s="5">
        <v>67000</v>
      </c>
      <c r="I232" s="5" t="s">
        <v>16</v>
      </c>
      <c r="J232" s="5">
        <v>0</v>
      </c>
      <c r="K232" s="5">
        <v>710</v>
      </c>
      <c r="L232" s="5" t="s">
        <v>28</v>
      </c>
      <c r="M232" s="5" t="s">
        <v>80</v>
      </c>
      <c r="N232" s="5" t="s">
        <v>25</v>
      </c>
      <c r="O232" s="13">
        <v>5</v>
      </c>
      <c r="P232" t="str">
        <f t="shared" si="5"/>
        <v>Active user</v>
      </c>
    </row>
    <row r="233" spans="1:16" x14ac:dyDescent="0.3">
      <c r="A233" s="13">
        <f t="shared" si="6"/>
        <v>232</v>
      </c>
      <c r="B233" s="6" t="s">
        <v>263</v>
      </c>
      <c r="C233" s="6" t="s">
        <v>174</v>
      </c>
      <c r="D233" s="5">
        <v>43</v>
      </c>
      <c r="E233" s="5" t="s">
        <v>14</v>
      </c>
      <c r="F233" s="5" t="s">
        <v>15</v>
      </c>
      <c r="G233" s="5">
        <v>4000</v>
      </c>
      <c r="H233" s="5">
        <v>46000</v>
      </c>
      <c r="I233" s="5" t="s">
        <v>23</v>
      </c>
      <c r="J233" s="5">
        <v>6000</v>
      </c>
      <c r="K233" s="5">
        <v>720</v>
      </c>
      <c r="L233" s="5" t="s">
        <v>31</v>
      </c>
      <c r="M233" s="5" t="s">
        <v>81</v>
      </c>
      <c r="N233" s="5" t="s">
        <v>18</v>
      </c>
      <c r="O233" s="13">
        <v>11</v>
      </c>
      <c r="P233" t="str">
        <f t="shared" si="5"/>
        <v>Not Active</v>
      </c>
    </row>
    <row r="234" spans="1:16" x14ac:dyDescent="0.3">
      <c r="A234" s="13">
        <f t="shared" si="6"/>
        <v>233</v>
      </c>
      <c r="B234" s="6" t="s">
        <v>143</v>
      </c>
      <c r="C234" s="6" t="s">
        <v>221</v>
      </c>
      <c r="D234" s="5">
        <v>27</v>
      </c>
      <c r="E234" s="5" t="s">
        <v>21</v>
      </c>
      <c r="F234" s="5" t="s">
        <v>15</v>
      </c>
      <c r="G234" s="5">
        <v>2500</v>
      </c>
      <c r="H234" s="5">
        <v>47000</v>
      </c>
      <c r="I234" s="5" t="s">
        <v>16</v>
      </c>
      <c r="J234" s="5">
        <v>0</v>
      </c>
      <c r="K234" s="5">
        <v>670</v>
      </c>
      <c r="L234" s="5" t="s">
        <v>17</v>
      </c>
      <c r="M234" s="5" t="s">
        <v>81</v>
      </c>
      <c r="N234" s="5" t="s">
        <v>25</v>
      </c>
      <c r="O234" s="13">
        <v>4</v>
      </c>
      <c r="P234" t="str">
        <f t="shared" si="5"/>
        <v>Not Active</v>
      </c>
    </row>
    <row r="235" spans="1:16" x14ac:dyDescent="0.3">
      <c r="A235" s="13">
        <f t="shared" si="6"/>
        <v>234</v>
      </c>
      <c r="B235" s="6" t="s">
        <v>292</v>
      </c>
      <c r="C235" s="6" t="s">
        <v>156</v>
      </c>
      <c r="D235" s="5">
        <v>39</v>
      </c>
      <c r="E235" s="5" t="s">
        <v>14</v>
      </c>
      <c r="F235" s="5" t="s">
        <v>22</v>
      </c>
      <c r="G235" s="5">
        <v>9000</v>
      </c>
      <c r="H235" s="5">
        <v>70000</v>
      </c>
      <c r="I235" s="5" t="s">
        <v>23</v>
      </c>
      <c r="J235" s="5">
        <v>12000</v>
      </c>
      <c r="K235" s="5">
        <v>700</v>
      </c>
      <c r="L235" s="5" t="s">
        <v>24</v>
      </c>
      <c r="M235" s="5" t="s">
        <v>81</v>
      </c>
      <c r="N235" s="5" t="s">
        <v>18</v>
      </c>
      <c r="O235" s="13">
        <v>14</v>
      </c>
      <c r="P235" t="str">
        <f t="shared" si="5"/>
        <v>Active user</v>
      </c>
    </row>
    <row r="236" spans="1:16" x14ac:dyDescent="0.3">
      <c r="A236" s="13">
        <f t="shared" si="6"/>
        <v>235</v>
      </c>
      <c r="B236" s="6" t="s">
        <v>282</v>
      </c>
      <c r="C236" s="6" t="s">
        <v>154</v>
      </c>
      <c r="D236" s="5">
        <v>31</v>
      </c>
      <c r="E236" s="5" t="s">
        <v>21</v>
      </c>
      <c r="F236" s="5" t="s">
        <v>15</v>
      </c>
      <c r="G236" s="5">
        <v>5000</v>
      </c>
      <c r="H236" s="5">
        <v>56000</v>
      </c>
      <c r="I236" s="5" t="s">
        <v>16</v>
      </c>
      <c r="J236" s="5">
        <v>0</v>
      </c>
      <c r="K236" s="5">
        <v>680</v>
      </c>
      <c r="L236" s="5" t="s">
        <v>28</v>
      </c>
      <c r="M236" s="5" t="s">
        <v>82</v>
      </c>
      <c r="N236" s="5" t="s">
        <v>25</v>
      </c>
      <c r="O236" s="13">
        <v>7</v>
      </c>
      <c r="P236" t="str">
        <f t="shared" si="5"/>
        <v>Not Active</v>
      </c>
    </row>
    <row r="237" spans="1:16" x14ac:dyDescent="0.3">
      <c r="A237" s="13">
        <f t="shared" si="6"/>
        <v>236</v>
      </c>
      <c r="B237" s="6" t="s">
        <v>293</v>
      </c>
      <c r="C237" s="6" t="s">
        <v>184</v>
      </c>
      <c r="D237" s="5">
        <v>28</v>
      </c>
      <c r="E237" s="5" t="s">
        <v>14</v>
      </c>
      <c r="F237" s="5" t="s">
        <v>22</v>
      </c>
      <c r="G237" s="5">
        <v>2000</v>
      </c>
      <c r="H237" s="5">
        <v>47000</v>
      </c>
      <c r="I237" s="5" t="s">
        <v>23</v>
      </c>
      <c r="J237" s="5">
        <v>5000</v>
      </c>
      <c r="K237" s="5">
        <v>690</v>
      </c>
      <c r="L237" s="5" t="s">
        <v>31</v>
      </c>
      <c r="M237" s="5" t="s">
        <v>82</v>
      </c>
      <c r="N237" s="5" t="s">
        <v>18</v>
      </c>
      <c r="O237" s="13">
        <v>6</v>
      </c>
      <c r="P237" t="str">
        <f t="shared" si="5"/>
        <v>Not Active</v>
      </c>
    </row>
    <row r="238" spans="1:16" x14ac:dyDescent="0.3">
      <c r="A238" s="13">
        <f t="shared" si="6"/>
        <v>237</v>
      </c>
      <c r="B238" s="6" t="s">
        <v>149</v>
      </c>
      <c r="C238" s="6" t="s">
        <v>162</v>
      </c>
      <c r="D238" s="5">
        <v>40</v>
      </c>
      <c r="E238" s="5" t="s">
        <v>21</v>
      </c>
      <c r="F238" s="5" t="s">
        <v>15</v>
      </c>
      <c r="G238" s="5">
        <v>7000</v>
      </c>
      <c r="H238" s="5">
        <v>68000</v>
      </c>
      <c r="I238" s="5" t="s">
        <v>16</v>
      </c>
      <c r="J238" s="5">
        <v>0</v>
      </c>
      <c r="K238" s="5">
        <v>710</v>
      </c>
      <c r="L238" s="5" t="s">
        <v>17</v>
      </c>
      <c r="M238" s="5" t="s">
        <v>82</v>
      </c>
      <c r="N238" s="5" t="s">
        <v>25</v>
      </c>
      <c r="O238" s="13">
        <v>4</v>
      </c>
      <c r="P238" t="str">
        <f t="shared" si="5"/>
        <v>Active user</v>
      </c>
    </row>
    <row r="239" spans="1:16" x14ac:dyDescent="0.3">
      <c r="A239" s="13">
        <f t="shared" si="6"/>
        <v>238</v>
      </c>
      <c r="B239" s="6" t="s">
        <v>294</v>
      </c>
      <c r="C239" s="6" t="s">
        <v>180</v>
      </c>
      <c r="D239" s="5">
        <v>36</v>
      </c>
      <c r="E239" s="5" t="s">
        <v>14</v>
      </c>
      <c r="F239" s="5" t="s">
        <v>22</v>
      </c>
      <c r="G239" s="5">
        <v>3000</v>
      </c>
      <c r="H239" s="5">
        <v>49000</v>
      </c>
      <c r="I239" s="5" t="s">
        <v>23</v>
      </c>
      <c r="J239" s="5">
        <v>6000</v>
      </c>
      <c r="K239" s="5">
        <v>700</v>
      </c>
      <c r="L239" s="5" t="s">
        <v>24</v>
      </c>
      <c r="M239" s="5" t="s">
        <v>80</v>
      </c>
      <c r="N239" s="5" t="s">
        <v>18</v>
      </c>
      <c r="O239" s="13">
        <v>7</v>
      </c>
      <c r="P239" t="str">
        <f t="shared" si="5"/>
        <v>Not Active</v>
      </c>
    </row>
    <row r="240" spans="1:16" x14ac:dyDescent="0.3">
      <c r="A240" s="13">
        <f t="shared" si="6"/>
        <v>239</v>
      </c>
      <c r="B240" s="6" t="s">
        <v>70</v>
      </c>
      <c r="C240" s="6" t="s">
        <v>228</v>
      </c>
      <c r="D240" s="5">
        <v>29</v>
      </c>
      <c r="E240" s="5" t="s">
        <v>21</v>
      </c>
      <c r="F240" s="5" t="s">
        <v>15</v>
      </c>
      <c r="G240" s="5">
        <v>2000</v>
      </c>
      <c r="H240" s="5">
        <v>45000</v>
      </c>
      <c r="I240" s="5" t="s">
        <v>16</v>
      </c>
      <c r="J240" s="5">
        <v>0</v>
      </c>
      <c r="K240" s="5">
        <v>670</v>
      </c>
      <c r="L240" s="5" t="s">
        <v>28</v>
      </c>
      <c r="M240" s="5" t="s">
        <v>80</v>
      </c>
      <c r="N240" s="5" t="s">
        <v>25</v>
      </c>
      <c r="O240" s="13">
        <v>13</v>
      </c>
      <c r="P240" t="str">
        <f t="shared" si="5"/>
        <v>Not Active</v>
      </c>
    </row>
    <row r="241" spans="1:16" x14ac:dyDescent="0.3">
      <c r="A241" s="13">
        <f t="shared" si="6"/>
        <v>240</v>
      </c>
      <c r="B241" s="6" t="s">
        <v>295</v>
      </c>
      <c r="C241" s="6" t="s">
        <v>209</v>
      </c>
      <c r="D241" s="5">
        <v>38</v>
      </c>
      <c r="E241" s="5" t="s">
        <v>14</v>
      </c>
      <c r="F241" s="5" t="s">
        <v>22</v>
      </c>
      <c r="G241" s="5">
        <v>6000</v>
      </c>
      <c r="H241" s="5">
        <v>71000</v>
      </c>
      <c r="I241" s="5" t="s">
        <v>23</v>
      </c>
      <c r="J241" s="5">
        <v>12000</v>
      </c>
      <c r="K241" s="5">
        <v>720</v>
      </c>
      <c r="L241" s="5" t="s">
        <v>31</v>
      </c>
      <c r="M241" s="5" t="s">
        <v>80</v>
      </c>
      <c r="N241" s="5" t="s">
        <v>18</v>
      </c>
      <c r="O241" s="13">
        <v>4</v>
      </c>
      <c r="P241" t="str">
        <f t="shared" si="5"/>
        <v>Active user</v>
      </c>
    </row>
    <row r="242" spans="1:16" x14ac:dyDescent="0.3">
      <c r="A242" s="13">
        <f t="shared" si="6"/>
        <v>241</v>
      </c>
      <c r="B242" s="6" t="s">
        <v>169</v>
      </c>
      <c r="C242" s="6" t="s">
        <v>63</v>
      </c>
      <c r="D242" s="5">
        <v>34</v>
      </c>
      <c r="E242" s="5" t="s">
        <v>14</v>
      </c>
      <c r="F242" s="5" t="s">
        <v>15</v>
      </c>
      <c r="G242" s="5">
        <v>2500</v>
      </c>
      <c r="H242" s="5">
        <v>55000</v>
      </c>
      <c r="I242" s="5" t="s">
        <v>16</v>
      </c>
      <c r="J242" s="5">
        <v>0</v>
      </c>
      <c r="K242" s="5">
        <v>720</v>
      </c>
      <c r="L242" s="5" t="s">
        <v>17</v>
      </c>
      <c r="M242" s="5" t="s">
        <v>80</v>
      </c>
      <c r="N242" s="5" t="s">
        <v>18</v>
      </c>
      <c r="O242" s="13">
        <v>15</v>
      </c>
      <c r="P242" t="str">
        <f t="shared" si="5"/>
        <v>Not Active</v>
      </c>
    </row>
    <row r="243" spans="1:16" x14ac:dyDescent="0.3">
      <c r="A243" s="13">
        <f t="shared" si="6"/>
        <v>242</v>
      </c>
      <c r="B243" s="6" t="s">
        <v>126</v>
      </c>
      <c r="C243" s="6" t="s">
        <v>166</v>
      </c>
      <c r="D243" s="5">
        <v>29</v>
      </c>
      <c r="E243" s="5" t="s">
        <v>21</v>
      </c>
      <c r="F243" s="5" t="s">
        <v>22</v>
      </c>
      <c r="G243" s="5">
        <v>8000</v>
      </c>
      <c r="H243" s="5">
        <v>62000</v>
      </c>
      <c r="I243" s="5" t="s">
        <v>23</v>
      </c>
      <c r="J243" s="5">
        <v>15000</v>
      </c>
      <c r="K243" s="5">
        <v>680</v>
      </c>
      <c r="L243" s="5" t="s">
        <v>24</v>
      </c>
      <c r="M243" s="5" t="s">
        <v>81</v>
      </c>
      <c r="N243" s="5" t="s">
        <v>25</v>
      </c>
      <c r="O243" s="13">
        <v>4</v>
      </c>
      <c r="P243" t="str">
        <f t="shared" si="5"/>
        <v>Active user</v>
      </c>
    </row>
    <row r="244" spans="1:16" x14ac:dyDescent="0.3">
      <c r="A244" s="13">
        <f t="shared" si="6"/>
        <v>243</v>
      </c>
      <c r="B244" s="6" t="s">
        <v>216</v>
      </c>
      <c r="C244" s="6" t="s">
        <v>263</v>
      </c>
      <c r="D244" s="5">
        <v>45</v>
      </c>
      <c r="E244" s="5" t="s">
        <v>21</v>
      </c>
      <c r="F244" s="5" t="s">
        <v>15</v>
      </c>
      <c r="G244" s="5">
        <v>12000</v>
      </c>
      <c r="H244" s="5">
        <v>75000</v>
      </c>
      <c r="I244" s="5" t="s">
        <v>16</v>
      </c>
      <c r="J244" s="5">
        <v>0</v>
      </c>
      <c r="K244" s="5">
        <v>750</v>
      </c>
      <c r="L244" s="5" t="s">
        <v>28</v>
      </c>
      <c r="M244" s="5" t="s">
        <v>82</v>
      </c>
      <c r="N244" s="5" t="s">
        <v>18</v>
      </c>
      <c r="O244" s="13">
        <v>15</v>
      </c>
      <c r="P244" t="str">
        <f t="shared" si="5"/>
        <v>Active user</v>
      </c>
    </row>
    <row r="245" spans="1:16" x14ac:dyDescent="0.3">
      <c r="A245" s="13">
        <f t="shared" si="6"/>
        <v>244</v>
      </c>
      <c r="B245" s="6" t="s">
        <v>183</v>
      </c>
      <c r="C245" s="6" t="s">
        <v>191</v>
      </c>
      <c r="D245" s="5">
        <v>52</v>
      </c>
      <c r="E245" s="5" t="s">
        <v>14</v>
      </c>
      <c r="F245" s="5" t="s">
        <v>22</v>
      </c>
      <c r="G245" s="5">
        <v>3000</v>
      </c>
      <c r="H245" s="5">
        <v>48000</v>
      </c>
      <c r="I245" s="5" t="s">
        <v>23</v>
      </c>
      <c r="J245" s="5">
        <v>5000</v>
      </c>
      <c r="K245" s="5">
        <v>690</v>
      </c>
      <c r="L245" s="5" t="s">
        <v>31</v>
      </c>
      <c r="M245" s="5" t="s">
        <v>80</v>
      </c>
      <c r="N245" s="5" t="s">
        <v>18</v>
      </c>
      <c r="O245" s="13">
        <v>14</v>
      </c>
      <c r="P245" t="str">
        <f t="shared" si="5"/>
        <v>Not Active</v>
      </c>
    </row>
    <row r="246" spans="1:16" x14ac:dyDescent="0.3">
      <c r="A246" s="13">
        <f t="shared" si="6"/>
        <v>245</v>
      </c>
      <c r="B246" s="6" t="s">
        <v>227</v>
      </c>
      <c r="C246" s="6" t="s">
        <v>51</v>
      </c>
      <c r="D246" s="5">
        <v>37</v>
      </c>
      <c r="E246" s="5" t="s">
        <v>21</v>
      </c>
      <c r="F246" s="5" t="s">
        <v>15</v>
      </c>
      <c r="G246" s="5">
        <v>5000</v>
      </c>
      <c r="H246" s="5">
        <v>58000</v>
      </c>
      <c r="I246" s="5" t="s">
        <v>16</v>
      </c>
      <c r="J246" s="5">
        <v>0</v>
      </c>
      <c r="K246" s="5">
        <v>710</v>
      </c>
      <c r="L246" s="5" t="s">
        <v>17</v>
      </c>
      <c r="M246" s="5" t="s">
        <v>80</v>
      </c>
      <c r="N246" s="5" t="s">
        <v>25</v>
      </c>
      <c r="O246" s="13">
        <v>10</v>
      </c>
      <c r="P246" t="str">
        <f t="shared" si="5"/>
        <v>Not Active</v>
      </c>
    </row>
    <row r="247" spans="1:16" x14ac:dyDescent="0.3">
      <c r="A247" s="13">
        <f t="shared" si="6"/>
        <v>246</v>
      </c>
      <c r="B247" s="6" t="s">
        <v>108</v>
      </c>
      <c r="C247" s="6" t="s">
        <v>217</v>
      </c>
      <c r="D247" s="5">
        <v>30</v>
      </c>
      <c r="E247" s="5" t="s">
        <v>14</v>
      </c>
      <c r="F247" s="5" t="s">
        <v>22</v>
      </c>
      <c r="G247" s="5">
        <v>6000</v>
      </c>
      <c r="H247" s="5">
        <v>70000</v>
      </c>
      <c r="I247" s="5" t="s">
        <v>23</v>
      </c>
      <c r="J247" s="5">
        <v>20000</v>
      </c>
      <c r="K247" s="5">
        <v>700</v>
      </c>
      <c r="L247" s="5" t="s">
        <v>24</v>
      </c>
      <c r="M247" s="5" t="s">
        <v>80</v>
      </c>
      <c r="N247" s="5" t="s">
        <v>18</v>
      </c>
      <c r="O247" s="13">
        <v>14</v>
      </c>
      <c r="P247" t="str">
        <f t="shared" si="5"/>
        <v>Active user</v>
      </c>
    </row>
    <row r="248" spans="1:16" x14ac:dyDescent="0.3">
      <c r="A248" s="13">
        <f t="shared" si="6"/>
        <v>247</v>
      </c>
      <c r="B248" s="6" t="s">
        <v>139</v>
      </c>
      <c r="C248" s="6" t="s">
        <v>191</v>
      </c>
      <c r="D248" s="5">
        <v>40</v>
      </c>
      <c r="E248" s="5" t="s">
        <v>21</v>
      </c>
      <c r="F248" s="5" t="s">
        <v>15</v>
      </c>
      <c r="G248" s="5">
        <v>15000</v>
      </c>
      <c r="H248" s="5">
        <v>82000</v>
      </c>
      <c r="I248" s="5" t="s">
        <v>16</v>
      </c>
      <c r="J248" s="5">
        <v>0</v>
      </c>
      <c r="K248" s="5">
        <v>730</v>
      </c>
      <c r="L248" s="5" t="s">
        <v>28</v>
      </c>
      <c r="M248" s="5" t="s">
        <v>80</v>
      </c>
      <c r="N248" s="5" t="s">
        <v>25</v>
      </c>
      <c r="O248" s="13">
        <v>15</v>
      </c>
      <c r="P248" t="str">
        <f t="shared" si="5"/>
        <v>Active user</v>
      </c>
    </row>
    <row r="249" spans="1:16" x14ac:dyDescent="0.3">
      <c r="A249" s="13">
        <f t="shared" si="6"/>
        <v>248</v>
      </c>
      <c r="B249" s="6" t="s">
        <v>32</v>
      </c>
      <c r="C249" s="6" t="s">
        <v>67</v>
      </c>
      <c r="D249" s="5">
        <v>25</v>
      </c>
      <c r="E249" s="5" t="s">
        <v>14</v>
      </c>
      <c r="F249" s="5" t="s">
        <v>22</v>
      </c>
      <c r="G249" s="5">
        <v>2000</v>
      </c>
      <c r="H249" s="5">
        <v>43000</v>
      </c>
      <c r="I249" s="5" t="s">
        <v>16</v>
      </c>
      <c r="J249" s="5">
        <v>0</v>
      </c>
      <c r="K249" s="5">
        <v>670</v>
      </c>
      <c r="L249" s="5" t="s">
        <v>31</v>
      </c>
      <c r="M249" s="5" t="s">
        <v>81</v>
      </c>
      <c r="N249" s="5" t="s">
        <v>18</v>
      </c>
      <c r="O249" s="13">
        <v>13</v>
      </c>
      <c r="P249" t="str">
        <f t="shared" si="5"/>
        <v>Not Active</v>
      </c>
    </row>
    <row r="250" spans="1:16" x14ac:dyDescent="0.3">
      <c r="A250" s="13">
        <f t="shared" si="6"/>
        <v>249</v>
      </c>
      <c r="B250" s="6" t="s">
        <v>128</v>
      </c>
      <c r="C250" s="6" t="s">
        <v>150</v>
      </c>
      <c r="D250" s="5">
        <v>31</v>
      </c>
      <c r="E250" s="5" t="s">
        <v>21</v>
      </c>
      <c r="F250" s="5" t="s">
        <v>15</v>
      </c>
      <c r="G250" s="5">
        <v>7000</v>
      </c>
      <c r="H250" s="5">
        <v>55000</v>
      </c>
      <c r="I250" s="5" t="s">
        <v>23</v>
      </c>
      <c r="J250" s="5">
        <v>10000</v>
      </c>
      <c r="K250" s="5">
        <v>720</v>
      </c>
      <c r="L250" s="5" t="s">
        <v>17</v>
      </c>
      <c r="M250" s="5" t="s">
        <v>81</v>
      </c>
      <c r="N250" s="5" t="s">
        <v>18</v>
      </c>
      <c r="O250" s="13">
        <v>7</v>
      </c>
      <c r="P250" t="str">
        <f t="shared" si="5"/>
        <v>Active user</v>
      </c>
    </row>
    <row r="251" spans="1:16" x14ac:dyDescent="0.3">
      <c r="A251" s="13">
        <f t="shared" si="6"/>
        <v>250</v>
      </c>
      <c r="B251" s="6" t="s">
        <v>296</v>
      </c>
      <c r="C251" s="6" t="s">
        <v>180</v>
      </c>
      <c r="D251" s="5">
        <v>44</v>
      </c>
      <c r="E251" s="5" t="s">
        <v>14</v>
      </c>
      <c r="F251" s="5" t="s">
        <v>22</v>
      </c>
      <c r="G251" s="5">
        <v>11000</v>
      </c>
      <c r="H251" s="5">
        <v>65000</v>
      </c>
      <c r="I251" s="5" t="s">
        <v>16</v>
      </c>
      <c r="J251" s="5">
        <v>0</v>
      </c>
      <c r="K251" s="5">
        <v>740</v>
      </c>
      <c r="L251" s="5" t="s">
        <v>24</v>
      </c>
      <c r="M251" s="5" t="s">
        <v>82</v>
      </c>
      <c r="N251" s="5" t="s">
        <v>25</v>
      </c>
      <c r="O251" s="13">
        <v>5</v>
      </c>
      <c r="P251" t="str">
        <f t="shared" si="5"/>
        <v>Active user</v>
      </c>
    </row>
    <row r="252" spans="1:16" x14ac:dyDescent="0.3">
      <c r="A252" s="13">
        <f t="shared" si="6"/>
        <v>251</v>
      </c>
      <c r="B252" s="6" t="s">
        <v>297</v>
      </c>
      <c r="C252" s="6" t="s">
        <v>228</v>
      </c>
      <c r="D252" s="5">
        <v>28</v>
      </c>
      <c r="E252" s="5" t="s">
        <v>21</v>
      </c>
      <c r="F252" s="5" t="s">
        <v>15</v>
      </c>
      <c r="G252" s="5">
        <v>4500</v>
      </c>
      <c r="H252" s="5">
        <v>47000</v>
      </c>
      <c r="I252" s="5" t="s">
        <v>16</v>
      </c>
      <c r="J252" s="5">
        <v>0</v>
      </c>
      <c r="K252" s="5">
        <v>690</v>
      </c>
      <c r="L252" s="5" t="s">
        <v>28</v>
      </c>
      <c r="M252" s="5" t="s">
        <v>80</v>
      </c>
      <c r="N252" s="5" t="s">
        <v>18</v>
      </c>
      <c r="O252" s="13">
        <v>3</v>
      </c>
      <c r="P252" t="str">
        <f t="shared" si="5"/>
        <v>Not Active</v>
      </c>
    </row>
    <row r="253" spans="1:16" x14ac:dyDescent="0.3">
      <c r="A253" s="13">
        <f t="shared" si="6"/>
        <v>252</v>
      </c>
      <c r="B253" s="6" t="s">
        <v>201</v>
      </c>
      <c r="C253" s="6" t="s">
        <v>228</v>
      </c>
      <c r="D253" s="5">
        <v>39</v>
      </c>
      <c r="E253" s="5" t="s">
        <v>14</v>
      </c>
      <c r="F253" s="5" t="s">
        <v>22</v>
      </c>
      <c r="G253" s="5">
        <v>10000</v>
      </c>
      <c r="H253" s="5">
        <v>72000</v>
      </c>
      <c r="I253" s="5" t="s">
        <v>23</v>
      </c>
      <c r="J253" s="5">
        <v>12000</v>
      </c>
      <c r="K253" s="5">
        <v>700</v>
      </c>
      <c r="L253" s="5" t="s">
        <v>31</v>
      </c>
      <c r="M253" s="5" t="s">
        <v>82</v>
      </c>
      <c r="N253" s="5" t="s">
        <v>18</v>
      </c>
      <c r="O253" s="13">
        <v>8</v>
      </c>
      <c r="P253" t="str">
        <f t="shared" si="5"/>
        <v>Active user</v>
      </c>
    </row>
    <row r="254" spans="1:16" x14ac:dyDescent="0.3">
      <c r="A254" s="13">
        <f t="shared" si="6"/>
        <v>253</v>
      </c>
      <c r="B254" s="6" t="s">
        <v>147</v>
      </c>
      <c r="C254" s="6" t="s">
        <v>223</v>
      </c>
      <c r="D254" s="5">
        <v>26</v>
      </c>
      <c r="E254" s="5" t="s">
        <v>21</v>
      </c>
      <c r="F254" s="5" t="s">
        <v>15</v>
      </c>
      <c r="G254" s="5">
        <v>3500</v>
      </c>
      <c r="H254" s="5">
        <v>53000</v>
      </c>
      <c r="I254" s="5" t="s">
        <v>16</v>
      </c>
      <c r="J254" s="5">
        <v>0</v>
      </c>
      <c r="K254" s="5">
        <v>680</v>
      </c>
      <c r="L254" s="5" t="s">
        <v>17</v>
      </c>
      <c r="M254" s="5" t="s">
        <v>81</v>
      </c>
      <c r="N254" s="5" t="s">
        <v>25</v>
      </c>
      <c r="O254" s="13">
        <v>4</v>
      </c>
      <c r="P254" t="str">
        <f t="shared" si="5"/>
        <v>Not Active</v>
      </c>
    </row>
    <row r="255" spans="1:16" x14ac:dyDescent="0.3">
      <c r="A255" s="13">
        <f t="shared" si="6"/>
        <v>254</v>
      </c>
      <c r="B255" s="6" t="s">
        <v>298</v>
      </c>
      <c r="C255" s="6" t="s">
        <v>152</v>
      </c>
      <c r="D255" s="5">
        <v>33</v>
      </c>
      <c r="E255" s="5" t="s">
        <v>14</v>
      </c>
      <c r="F255" s="5" t="s">
        <v>22</v>
      </c>
      <c r="G255" s="5">
        <v>8000</v>
      </c>
      <c r="H255" s="5">
        <v>60000</v>
      </c>
      <c r="I255" s="5" t="s">
        <v>23</v>
      </c>
      <c r="J255" s="5">
        <v>8000</v>
      </c>
      <c r="K255" s="5">
        <v>710</v>
      </c>
      <c r="L255" s="5" t="s">
        <v>24</v>
      </c>
      <c r="M255" s="5" t="s">
        <v>80</v>
      </c>
      <c r="N255" s="5" t="s">
        <v>18</v>
      </c>
      <c r="O255" s="13">
        <v>3</v>
      </c>
      <c r="P255" t="str">
        <f t="shared" si="5"/>
        <v>Active user</v>
      </c>
    </row>
    <row r="256" spans="1:16" x14ac:dyDescent="0.3">
      <c r="A256" s="13">
        <f t="shared" si="6"/>
        <v>255</v>
      </c>
      <c r="B256" s="6" t="s">
        <v>131</v>
      </c>
      <c r="C256" s="6" t="s">
        <v>27</v>
      </c>
      <c r="D256" s="5">
        <v>46</v>
      </c>
      <c r="E256" s="5" t="s">
        <v>21</v>
      </c>
      <c r="F256" s="5" t="s">
        <v>15</v>
      </c>
      <c r="G256" s="5">
        <v>13000</v>
      </c>
      <c r="H256" s="5">
        <v>85000</v>
      </c>
      <c r="I256" s="5" t="s">
        <v>16</v>
      </c>
      <c r="J256" s="5">
        <v>0</v>
      </c>
      <c r="K256" s="5">
        <v>740</v>
      </c>
      <c r="L256" s="5" t="s">
        <v>28</v>
      </c>
      <c r="M256" s="5" t="s">
        <v>82</v>
      </c>
      <c r="N256" s="5" t="s">
        <v>25</v>
      </c>
      <c r="O256" s="13">
        <v>7</v>
      </c>
      <c r="P256" t="str">
        <f t="shared" si="5"/>
        <v>Active user</v>
      </c>
    </row>
    <row r="257" spans="1:16" x14ac:dyDescent="0.3">
      <c r="A257" s="13">
        <f t="shared" si="6"/>
        <v>256</v>
      </c>
      <c r="B257" s="6" t="s">
        <v>102</v>
      </c>
      <c r="C257" s="6" t="s">
        <v>224</v>
      </c>
      <c r="D257" s="5">
        <v>52</v>
      </c>
      <c r="E257" s="5" t="s">
        <v>14</v>
      </c>
      <c r="F257" s="5" t="s">
        <v>22</v>
      </c>
      <c r="G257" s="5">
        <v>4000</v>
      </c>
      <c r="H257" s="5">
        <v>49000</v>
      </c>
      <c r="I257" s="5" t="s">
        <v>23</v>
      </c>
      <c r="J257" s="5">
        <v>7000</v>
      </c>
      <c r="K257" s="5">
        <v>690</v>
      </c>
      <c r="L257" s="5" t="s">
        <v>31</v>
      </c>
      <c r="M257" s="5" t="s">
        <v>80</v>
      </c>
      <c r="N257" s="5" t="s">
        <v>18</v>
      </c>
      <c r="O257" s="13">
        <v>12</v>
      </c>
      <c r="P257" t="str">
        <f t="shared" si="5"/>
        <v>Not Active</v>
      </c>
    </row>
    <row r="258" spans="1:16" x14ac:dyDescent="0.3">
      <c r="A258" s="13">
        <f t="shared" si="6"/>
        <v>257</v>
      </c>
      <c r="B258" s="6" t="s">
        <v>203</v>
      </c>
      <c r="C258" s="6" t="s">
        <v>182</v>
      </c>
      <c r="D258" s="5">
        <v>24</v>
      </c>
      <c r="E258" s="5" t="s">
        <v>14</v>
      </c>
      <c r="F258" s="5" t="s">
        <v>15</v>
      </c>
      <c r="G258" s="5">
        <v>2200</v>
      </c>
      <c r="H258" s="5">
        <v>45000</v>
      </c>
      <c r="I258" s="5" t="s">
        <v>16</v>
      </c>
      <c r="J258" s="5">
        <v>0</v>
      </c>
      <c r="K258" s="5">
        <v>670</v>
      </c>
      <c r="L258" s="5" t="s">
        <v>17</v>
      </c>
      <c r="M258" s="5" t="s">
        <v>81</v>
      </c>
      <c r="N258" s="5" t="s">
        <v>25</v>
      </c>
      <c r="O258" s="13">
        <v>11</v>
      </c>
      <c r="P258" t="str">
        <f t="shared" si="5"/>
        <v>Not Active</v>
      </c>
    </row>
    <row r="259" spans="1:16" x14ac:dyDescent="0.3">
      <c r="A259" s="13">
        <f t="shared" si="6"/>
        <v>258</v>
      </c>
      <c r="B259" s="6" t="s">
        <v>119</v>
      </c>
      <c r="C259" s="6" t="s">
        <v>166</v>
      </c>
      <c r="D259" s="5">
        <v>38</v>
      </c>
      <c r="E259" s="5" t="s">
        <v>14</v>
      </c>
      <c r="F259" s="5" t="s">
        <v>22</v>
      </c>
      <c r="G259" s="5">
        <v>15000</v>
      </c>
      <c r="H259" s="5">
        <v>77000</v>
      </c>
      <c r="I259" s="5" t="s">
        <v>23</v>
      </c>
      <c r="J259" s="5">
        <v>15000</v>
      </c>
      <c r="K259" s="5">
        <v>720</v>
      </c>
      <c r="L259" s="5" t="s">
        <v>24</v>
      </c>
      <c r="M259" s="5" t="s">
        <v>82</v>
      </c>
      <c r="N259" s="5" t="s">
        <v>18</v>
      </c>
      <c r="O259" s="13">
        <v>3</v>
      </c>
      <c r="P259" t="str">
        <f t="shared" ref="P259:P322" si="7">IF(AND(G259&gt;5000,H259&gt;7000),"Active user","Not Active")</f>
        <v>Active user</v>
      </c>
    </row>
    <row r="260" spans="1:16" x14ac:dyDescent="0.3">
      <c r="A260" s="13">
        <f t="shared" si="6"/>
        <v>259</v>
      </c>
      <c r="B260" s="6" t="s">
        <v>123</v>
      </c>
      <c r="C260" s="6" t="s">
        <v>41</v>
      </c>
      <c r="D260" s="5">
        <v>27</v>
      </c>
      <c r="E260" s="5" t="s">
        <v>21</v>
      </c>
      <c r="F260" s="5" t="s">
        <v>15</v>
      </c>
      <c r="G260" s="5">
        <v>4000</v>
      </c>
      <c r="H260" s="5">
        <v>50000</v>
      </c>
      <c r="I260" s="5" t="s">
        <v>16</v>
      </c>
      <c r="J260" s="5">
        <v>0</v>
      </c>
      <c r="K260" s="5">
        <v>680</v>
      </c>
      <c r="L260" s="5" t="s">
        <v>28</v>
      </c>
      <c r="M260" s="5" t="s">
        <v>80</v>
      </c>
      <c r="N260" s="5" t="s">
        <v>25</v>
      </c>
      <c r="O260" s="13">
        <v>5</v>
      </c>
      <c r="P260" t="str">
        <f t="shared" si="7"/>
        <v>Not Active</v>
      </c>
    </row>
    <row r="261" spans="1:16" x14ac:dyDescent="0.3">
      <c r="A261" s="13">
        <f t="shared" si="6"/>
        <v>260</v>
      </c>
      <c r="B261" s="6" t="s">
        <v>36</v>
      </c>
      <c r="C261" s="6" t="s">
        <v>299</v>
      </c>
      <c r="D261" s="5">
        <v>41</v>
      </c>
      <c r="E261" s="5" t="s">
        <v>14</v>
      </c>
      <c r="F261" s="5" t="s">
        <v>22</v>
      </c>
      <c r="G261" s="5">
        <v>9000</v>
      </c>
      <c r="H261" s="5">
        <v>69000</v>
      </c>
      <c r="I261" s="5" t="s">
        <v>23</v>
      </c>
      <c r="J261" s="5">
        <v>12000</v>
      </c>
      <c r="K261" s="5">
        <v>700</v>
      </c>
      <c r="L261" s="5" t="s">
        <v>31</v>
      </c>
      <c r="M261" s="5" t="s">
        <v>82</v>
      </c>
      <c r="N261" s="5" t="s">
        <v>18</v>
      </c>
      <c r="O261" s="13">
        <v>3</v>
      </c>
      <c r="P261" t="str">
        <f t="shared" si="7"/>
        <v>Active user</v>
      </c>
    </row>
    <row r="262" spans="1:16" x14ac:dyDescent="0.3">
      <c r="A262" s="13">
        <f t="shared" si="6"/>
        <v>261</v>
      </c>
      <c r="B262" s="6" t="s">
        <v>274</v>
      </c>
      <c r="C262" s="6" t="s">
        <v>213</v>
      </c>
      <c r="D262" s="5">
        <v>32</v>
      </c>
      <c r="E262" s="5" t="s">
        <v>21</v>
      </c>
      <c r="F262" s="5" t="s">
        <v>15</v>
      </c>
      <c r="G262" s="5">
        <v>5500</v>
      </c>
      <c r="H262" s="5">
        <v>54000</v>
      </c>
      <c r="I262" s="5" t="s">
        <v>16</v>
      </c>
      <c r="J262" s="5">
        <v>0</v>
      </c>
      <c r="K262" s="5">
        <v>710</v>
      </c>
      <c r="L262" s="5" t="s">
        <v>17</v>
      </c>
      <c r="M262" s="5" t="s">
        <v>80</v>
      </c>
      <c r="N262" s="5" t="s">
        <v>25</v>
      </c>
      <c r="O262" s="13">
        <v>11</v>
      </c>
      <c r="P262" t="str">
        <f t="shared" si="7"/>
        <v>Active user</v>
      </c>
    </row>
    <row r="263" spans="1:16" x14ac:dyDescent="0.3">
      <c r="A263" s="13">
        <f t="shared" si="6"/>
        <v>262</v>
      </c>
      <c r="B263" s="6" t="s">
        <v>187</v>
      </c>
      <c r="C263" s="6" t="s">
        <v>63</v>
      </c>
      <c r="D263" s="5">
        <v>47</v>
      </c>
      <c r="E263" s="5" t="s">
        <v>14</v>
      </c>
      <c r="F263" s="5" t="s">
        <v>22</v>
      </c>
      <c r="G263" s="5">
        <v>7000</v>
      </c>
      <c r="H263" s="5">
        <v>74000</v>
      </c>
      <c r="I263" s="5" t="s">
        <v>23</v>
      </c>
      <c r="J263" s="5">
        <v>10000</v>
      </c>
      <c r="K263" s="5">
        <v>690</v>
      </c>
      <c r="L263" s="5" t="s">
        <v>24</v>
      </c>
      <c r="M263" s="5" t="s">
        <v>81</v>
      </c>
      <c r="N263" s="5" t="s">
        <v>18</v>
      </c>
      <c r="O263" s="13">
        <v>11</v>
      </c>
      <c r="P263" t="str">
        <f t="shared" si="7"/>
        <v>Active user</v>
      </c>
    </row>
    <row r="264" spans="1:16" x14ac:dyDescent="0.3">
      <c r="A264" s="13">
        <f t="shared" si="6"/>
        <v>263</v>
      </c>
      <c r="B264" s="6" t="s">
        <v>300</v>
      </c>
      <c r="C264" s="6" t="s">
        <v>152</v>
      </c>
      <c r="D264" s="5">
        <v>35</v>
      </c>
      <c r="E264" s="5" t="s">
        <v>21</v>
      </c>
      <c r="F264" s="5" t="s">
        <v>15</v>
      </c>
      <c r="G264" s="5">
        <v>6000</v>
      </c>
      <c r="H264" s="5">
        <v>68000</v>
      </c>
      <c r="I264" s="5" t="s">
        <v>16</v>
      </c>
      <c r="J264" s="5">
        <v>0</v>
      </c>
      <c r="K264" s="5">
        <v>720</v>
      </c>
      <c r="L264" s="5" t="s">
        <v>28</v>
      </c>
      <c r="M264" s="5" t="s">
        <v>81</v>
      </c>
      <c r="N264" s="5" t="s">
        <v>25</v>
      </c>
      <c r="O264" s="13">
        <v>6</v>
      </c>
      <c r="P264" t="str">
        <f t="shared" si="7"/>
        <v>Active user</v>
      </c>
    </row>
    <row r="265" spans="1:16" x14ac:dyDescent="0.3">
      <c r="A265" s="13">
        <f t="shared" si="6"/>
        <v>264</v>
      </c>
      <c r="B265" s="6" t="s">
        <v>301</v>
      </c>
      <c r="C265" s="6" t="s">
        <v>178</v>
      </c>
      <c r="D265" s="5">
        <v>29</v>
      </c>
      <c r="E265" s="5" t="s">
        <v>14</v>
      </c>
      <c r="F265" s="5" t="s">
        <v>22</v>
      </c>
      <c r="G265" s="5">
        <v>2500</v>
      </c>
      <c r="H265" s="5">
        <v>45000</v>
      </c>
      <c r="I265" s="5" t="s">
        <v>23</v>
      </c>
      <c r="J265" s="5">
        <v>5000</v>
      </c>
      <c r="K265" s="5">
        <v>670</v>
      </c>
      <c r="L265" s="5" t="s">
        <v>31</v>
      </c>
      <c r="M265" s="5" t="s">
        <v>81</v>
      </c>
      <c r="N265" s="5" t="s">
        <v>18</v>
      </c>
      <c r="O265" s="13">
        <v>6</v>
      </c>
      <c r="P265" t="str">
        <f t="shared" si="7"/>
        <v>Not Active</v>
      </c>
    </row>
    <row r="266" spans="1:16" x14ac:dyDescent="0.3">
      <c r="A266" s="13">
        <f t="shared" si="6"/>
        <v>265</v>
      </c>
      <c r="B266" s="6" t="s">
        <v>38</v>
      </c>
      <c r="C266" s="6" t="s">
        <v>20</v>
      </c>
      <c r="D266" s="5">
        <v>42</v>
      </c>
      <c r="E266" s="5" t="s">
        <v>21</v>
      </c>
      <c r="F266" s="5" t="s">
        <v>15</v>
      </c>
      <c r="G266" s="5">
        <v>11000</v>
      </c>
      <c r="H266" s="5">
        <v>80000</v>
      </c>
      <c r="I266" s="5" t="s">
        <v>16</v>
      </c>
      <c r="J266" s="5">
        <v>0</v>
      </c>
      <c r="K266" s="5">
        <v>740</v>
      </c>
      <c r="L266" s="5" t="s">
        <v>17</v>
      </c>
      <c r="M266" s="5" t="s">
        <v>82</v>
      </c>
      <c r="N266" s="5" t="s">
        <v>25</v>
      </c>
      <c r="O266" s="13">
        <v>5</v>
      </c>
      <c r="P266" t="str">
        <f t="shared" si="7"/>
        <v>Active user</v>
      </c>
    </row>
    <row r="267" spans="1:16" x14ac:dyDescent="0.3">
      <c r="A267" s="13">
        <f t="shared" si="6"/>
        <v>266</v>
      </c>
      <c r="B267" s="6" t="s">
        <v>101</v>
      </c>
      <c r="C267" s="6" t="s">
        <v>27</v>
      </c>
      <c r="D267" s="5">
        <v>50</v>
      </c>
      <c r="E267" s="5" t="s">
        <v>14</v>
      </c>
      <c r="F267" s="5" t="s">
        <v>22</v>
      </c>
      <c r="G267" s="5">
        <v>3000</v>
      </c>
      <c r="H267" s="5">
        <v>47000</v>
      </c>
      <c r="I267" s="5" t="s">
        <v>23</v>
      </c>
      <c r="J267" s="5">
        <v>8000</v>
      </c>
      <c r="K267" s="5">
        <v>680</v>
      </c>
      <c r="L267" s="5" t="s">
        <v>24</v>
      </c>
      <c r="M267" s="5" t="s">
        <v>82</v>
      </c>
      <c r="N267" s="5" t="s">
        <v>18</v>
      </c>
      <c r="O267" s="13">
        <v>4</v>
      </c>
      <c r="P267" t="str">
        <f t="shared" si="7"/>
        <v>Not Active</v>
      </c>
    </row>
    <row r="268" spans="1:16" x14ac:dyDescent="0.3">
      <c r="A268" s="13">
        <f t="shared" si="6"/>
        <v>267</v>
      </c>
      <c r="B268" s="6" t="s">
        <v>12</v>
      </c>
      <c r="C268" s="6" t="s">
        <v>30</v>
      </c>
      <c r="D268" s="5">
        <v>28</v>
      </c>
      <c r="E268" s="5" t="s">
        <v>21</v>
      </c>
      <c r="F268" s="5" t="s">
        <v>15</v>
      </c>
      <c r="G268" s="5">
        <v>4000</v>
      </c>
      <c r="H268" s="5">
        <v>53000</v>
      </c>
      <c r="I268" s="5" t="s">
        <v>16</v>
      </c>
      <c r="J268" s="5">
        <v>0</v>
      </c>
      <c r="K268" s="5">
        <v>690</v>
      </c>
      <c r="L268" s="5" t="s">
        <v>28</v>
      </c>
      <c r="M268" s="5" t="s">
        <v>80</v>
      </c>
      <c r="N268" s="5" t="s">
        <v>25</v>
      </c>
      <c r="O268" s="13">
        <v>6</v>
      </c>
      <c r="P268" t="str">
        <f t="shared" si="7"/>
        <v>Not Active</v>
      </c>
    </row>
    <row r="269" spans="1:16" x14ac:dyDescent="0.3">
      <c r="A269" s="13">
        <f t="shared" si="6"/>
        <v>268</v>
      </c>
      <c r="B269" s="6" t="s">
        <v>102</v>
      </c>
      <c r="C269" s="6" t="s">
        <v>103</v>
      </c>
      <c r="D269" s="5">
        <v>36</v>
      </c>
      <c r="E269" s="5" t="s">
        <v>14</v>
      </c>
      <c r="F269" s="5" t="s">
        <v>22</v>
      </c>
      <c r="G269" s="5">
        <v>9000</v>
      </c>
      <c r="H269" s="5">
        <v>71000</v>
      </c>
      <c r="I269" s="5" t="s">
        <v>23</v>
      </c>
      <c r="J269" s="5">
        <v>13000</v>
      </c>
      <c r="K269" s="5">
        <v>700</v>
      </c>
      <c r="L269" s="5" t="s">
        <v>31</v>
      </c>
      <c r="M269" s="5" t="s">
        <v>81</v>
      </c>
      <c r="N269" s="5" t="s">
        <v>18</v>
      </c>
      <c r="O269" s="13">
        <v>5</v>
      </c>
      <c r="P269" t="str">
        <f t="shared" si="7"/>
        <v>Active user</v>
      </c>
    </row>
    <row r="270" spans="1:16" x14ac:dyDescent="0.3">
      <c r="A270" s="13">
        <f t="shared" si="6"/>
        <v>269</v>
      </c>
      <c r="B270" s="6" t="s">
        <v>104</v>
      </c>
      <c r="C270" s="6" t="s">
        <v>105</v>
      </c>
      <c r="D270" s="5">
        <v>41</v>
      </c>
      <c r="E270" s="5" t="s">
        <v>21</v>
      </c>
      <c r="F270" s="5" t="s">
        <v>15</v>
      </c>
      <c r="G270" s="5">
        <v>8000</v>
      </c>
      <c r="H270" s="5">
        <v>67000</v>
      </c>
      <c r="I270" s="5" t="s">
        <v>16</v>
      </c>
      <c r="J270" s="5">
        <v>0</v>
      </c>
      <c r="K270" s="5">
        <v>710</v>
      </c>
      <c r="L270" s="5" t="s">
        <v>17</v>
      </c>
      <c r="M270" s="5" t="s">
        <v>82</v>
      </c>
      <c r="N270" s="5" t="s">
        <v>25</v>
      </c>
      <c r="O270" s="13">
        <v>14</v>
      </c>
      <c r="P270" t="str">
        <f t="shared" si="7"/>
        <v>Active user</v>
      </c>
    </row>
    <row r="271" spans="1:16" x14ac:dyDescent="0.3">
      <c r="A271" s="13">
        <f t="shared" si="6"/>
        <v>270</v>
      </c>
      <c r="B271" s="6" t="s">
        <v>106</v>
      </c>
      <c r="C271" s="6" t="s">
        <v>107</v>
      </c>
      <c r="D271" s="5">
        <v>30</v>
      </c>
      <c r="E271" s="5" t="s">
        <v>14</v>
      </c>
      <c r="F271" s="5" t="s">
        <v>22</v>
      </c>
      <c r="G271" s="5">
        <v>5000</v>
      </c>
      <c r="H271" s="5">
        <v>55000</v>
      </c>
      <c r="I271" s="5" t="s">
        <v>23</v>
      </c>
      <c r="J271" s="5">
        <v>7000</v>
      </c>
      <c r="K271" s="5">
        <v>690</v>
      </c>
      <c r="L271" s="5" t="s">
        <v>24</v>
      </c>
      <c r="M271" s="5" t="s">
        <v>82</v>
      </c>
      <c r="N271" s="5" t="s">
        <v>18</v>
      </c>
      <c r="O271" s="13">
        <v>12</v>
      </c>
      <c r="P271" t="str">
        <f t="shared" si="7"/>
        <v>Not Active</v>
      </c>
    </row>
    <row r="272" spans="1:16" x14ac:dyDescent="0.3">
      <c r="A272" s="13">
        <f t="shared" si="6"/>
        <v>271</v>
      </c>
      <c r="B272" s="6" t="s">
        <v>29</v>
      </c>
      <c r="C272" s="6" t="s">
        <v>33</v>
      </c>
      <c r="D272" s="5">
        <v>29</v>
      </c>
      <c r="E272" s="5" t="s">
        <v>21</v>
      </c>
      <c r="F272" s="5" t="s">
        <v>15</v>
      </c>
      <c r="G272" s="5">
        <v>3000</v>
      </c>
      <c r="H272" s="5">
        <v>48000</v>
      </c>
      <c r="I272" s="5" t="s">
        <v>16</v>
      </c>
      <c r="J272" s="5">
        <v>0</v>
      </c>
      <c r="K272" s="5">
        <v>670</v>
      </c>
      <c r="L272" s="5" t="s">
        <v>28</v>
      </c>
      <c r="M272" s="5" t="s">
        <v>80</v>
      </c>
      <c r="N272" s="5" t="s">
        <v>25</v>
      </c>
      <c r="O272" s="13">
        <v>11</v>
      </c>
      <c r="P272" t="str">
        <f t="shared" si="7"/>
        <v>Not Active</v>
      </c>
    </row>
    <row r="273" spans="1:16" x14ac:dyDescent="0.3">
      <c r="A273" s="13">
        <f t="shared" si="6"/>
        <v>272</v>
      </c>
      <c r="B273" s="6" t="s">
        <v>108</v>
      </c>
      <c r="C273" s="6" t="s">
        <v>109</v>
      </c>
      <c r="D273" s="5">
        <v>34</v>
      </c>
      <c r="E273" s="5" t="s">
        <v>14</v>
      </c>
      <c r="F273" s="5" t="s">
        <v>22</v>
      </c>
      <c r="G273" s="5">
        <v>11000</v>
      </c>
      <c r="H273" s="5">
        <v>62000</v>
      </c>
      <c r="I273" s="5" t="s">
        <v>23</v>
      </c>
      <c r="J273" s="5">
        <v>12000</v>
      </c>
      <c r="K273" s="5">
        <v>720</v>
      </c>
      <c r="L273" s="5" t="s">
        <v>31</v>
      </c>
      <c r="M273" s="5" t="s">
        <v>80</v>
      </c>
      <c r="N273" s="5" t="s">
        <v>18</v>
      </c>
      <c r="O273" s="13">
        <v>8</v>
      </c>
      <c r="P273" t="str">
        <f t="shared" si="7"/>
        <v>Active user</v>
      </c>
    </row>
    <row r="274" spans="1:16" x14ac:dyDescent="0.3">
      <c r="A274" s="13">
        <f t="shared" si="6"/>
        <v>273</v>
      </c>
      <c r="B274" s="6" t="s">
        <v>34</v>
      </c>
      <c r="C274" s="6" t="s">
        <v>110</v>
      </c>
      <c r="D274" s="5">
        <v>37</v>
      </c>
      <c r="E274" s="5" t="s">
        <v>21</v>
      </c>
      <c r="F274" s="5" t="s">
        <v>15</v>
      </c>
      <c r="G274" s="5">
        <v>5500</v>
      </c>
      <c r="H274" s="5">
        <v>69000</v>
      </c>
      <c r="I274" s="5" t="s">
        <v>16</v>
      </c>
      <c r="J274" s="5">
        <v>0</v>
      </c>
      <c r="K274" s="5">
        <v>710</v>
      </c>
      <c r="L274" s="5" t="s">
        <v>17</v>
      </c>
      <c r="M274" s="5" t="s">
        <v>80</v>
      </c>
      <c r="N274" s="5" t="s">
        <v>25</v>
      </c>
      <c r="O274" s="13">
        <v>4</v>
      </c>
      <c r="P274" t="str">
        <f t="shared" si="7"/>
        <v>Active user</v>
      </c>
    </row>
    <row r="275" spans="1:16" x14ac:dyDescent="0.3">
      <c r="A275" s="13">
        <f t="shared" si="6"/>
        <v>274</v>
      </c>
      <c r="B275" s="6" t="s">
        <v>111</v>
      </c>
      <c r="C275" s="6" t="s">
        <v>39</v>
      </c>
      <c r="D275" s="5">
        <v>45</v>
      </c>
      <c r="E275" s="5" t="s">
        <v>14</v>
      </c>
      <c r="F275" s="5" t="s">
        <v>15</v>
      </c>
      <c r="G275" s="5">
        <v>7000</v>
      </c>
      <c r="H275" s="5">
        <v>74000</v>
      </c>
      <c r="I275" s="5" t="s">
        <v>23</v>
      </c>
      <c r="J275" s="5">
        <v>15000</v>
      </c>
      <c r="K275" s="5">
        <v>680</v>
      </c>
      <c r="L275" s="5" t="s">
        <v>24</v>
      </c>
      <c r="M275" s="5" t="s">
        <v>80</v>
      </c>
      <c r="N275" s="5" t="s">
        <v>18</v>
      </c>
      <c r="O275" s="13">
        <v>13</v>
      </c>
      <c r="P275" t="str">
        <f t="shared" si="7"/>
        <v>Active user</v>
      </c>
    </row>
    <row r="276" spans="1:16" x14ac:dyDescent="0.3">
      <c r="A276" s="13">
        <f t="shared" si="6"/>
        <v>275</v>
      </c>
      <c r="B276" s="6" t="s">
        <v>112</v>
      </c>
      <c r="C276" s="6" t="s">
        <v>35</v>
      </c>
      <c r="D276" s="5">
        <v>40</v>
      </c>
      <c r="E276" s="5" t="s">
        <v>21</v>
      </c>
      <c r="F276" s="5" t="s">
        <v>15</v>
      </c>
      <c r="G276" s="5">
        <v>2000</v>
      </c>
      <c r="H276" s="5">
        <v>50000</v>
      </c>
      <c r="I276" s="5" t="s">
        <v>16</v>
      </c>
      <c r="J276" s="5">
        <v>0</v>
      </c>
      <c r="K276" s="5">
        <v>720</v>
      </c>
      <c r="L276" s="5" t="s">
        <v>28</v>
      </c>
      <c r="M276" s="5" t="s">
        <v>80</v>
      </c>
      <c r="N276" s="5" t="s">
        <v>25</v>
      </c>
      <c r="O276" s="13">
        <v>7</v>
      </c>
      <c r="P276" t="str">
        <f t="shared" si="7"/>
        <v>Not Active</v>
      </c>
    </row>
    <row r="277" spans="1:16" x14ac:dyDescent="0.3">
      <c r="A277" s="13">
        <f t="shared" si="6"/>
        <v>276</v>
      </c>
      <c r="B277" s="6" t="s">
        <v>113</v>
      </c>
      <c r="C277" s="6" t="s">
        <v>41</v>
      </c>
      <c r="D277" s="5">
        <v>27</v>
      </c>
      <c r="E277" s="5" t="s">
        <v>14</v>
      </c>
      <c r="F277" s="5" t="s">
        <v>22</v>
      </c>
      <c r="G277" s="5">
        <v>6000</v>
      </c>
      <c r="H277" s="5">
        <v>55000</v>
      </c>
      <c r="I277" s="5" t="s">
        <v>23</v>
      </c>
      <c r="J277" s="5">
        <v>10000</v>
      </c>
      <c r="K277" s="5">
        <v>690</v>
      </c>
      <c r="L277" s="5" t="s">
        <v>31</v>
      </c>
      <c r="M277" s="5" t="s">
        <v>80</v>
      </c>
      <c r="N277" s="5" t="s">
        <v>18</v>
      </c>
      <c r="O277" s="13">
        <v>4</v>
      </c>
      <c r="P277" t="str">
        <f t="shared" si="7"/>
        <v>Active user</v>
      </c>
    </row>
    <row r="278" spans="1:16" x14ac:dyDescent="0.3">
      <c r="A278" s="13">
        <f t="shared" si="6"/>
        <v>277</v>
      </c>
      <c r="B278" s="6" t="s">
        <v>114</v>
      </c>
      <c r="C278" s="6" t="s">
        <v>115</v>
      </c>
      <c r="D278" s="5">
        <v>31</v>
      </c>
      <c r="E278" s="5" t="s">
        <v>21</v>
      </c>
      <c r="F278" s="5" t="s">
        <v>15</v>
      </c>
      <c r="G278" s="5">
        <v>3500</v>
      </c>
      <c r="H278" s="5">
        <v>62000</v>
      </c>
      <c r="I278" s="5" t="s">
        <v>16</v>
      </c>
      <c r="J278" s="5">
        <v>0</v>
      </c>
      <c r="K278" s="5">
        <v>680</v>
      </c>
      <c r="L278" s="5" t="s">
        <v>17</v>
      </c>
      <c r="M278" s="5" t="s">
        <v>82</v>
      </c>
      <c r="N278" s="5" t="s">
        <v>25</v>
      </c>
      <c r="O278" s="13">
        <v>14</v>
      </c>
      <c r="P278" t="str">
        <f t="shared" si="7"/>
        <v>Not Active</v>
      </c>
    </row>
    <row r="279" spans="1:16" x14ac:dyDescent="0.3">
      <c r="A279" s="13">
        <f t="shared" si="6"/>
        <v>278</v>
      </c>
      <c r="B279" s="6" t="s">
        <v>116</v>
      </c>
      <c r="C279" s="6" t="s">
        <v>43</v>
      </c>
      <c r="D279" s="5">
        <v>53</v>
      </c>
      <c r="E279" s="5" t="s">
        <v>14</v>
      </c>
      <c r="F279" s="5" t="s">
        <v>22</v>
      </c>
      <c r="G279" s="5">
        <v>4000</v>
      </c>
      <c r="H279" s="5">
        <v>48000</v>
      </c>
      <c r="I279" s="5" t="s">
        <v>23</v>
      </c>
      <c r="J279" s="5">
        <v>5000</v>
      </c>
      <c r="K279" s="5">
        <v>710</v>
      </c>
      <c r="L279" s="5" t="s">
        <v>24</v>
      </c>
      <c r="M279" s="5" t="s">
        <v>82</v>
      </c>
      <c r="N279" s="5" t="s">
        <v>18</v>
      </c>
      <c r="O279" s="13">
        <v>5</v>
      </c>
      <c r="P279" t="str">
        <f t="shared" si="7"/>
        <v>Not Active</v>
      </c>
    </row>
    <row r="280" spans="1:16" x14ac:dyDescent="0.3">
      <c r="A280" s="13">
        <f t="shared" si="6"/>
        <v>279</v>
      </c>
      <c r="B280" s="6" t="s">
        <v>117</v>
      </c>
      <c r="C280" s="6" t="s">
        <v>118</v>
      </c>
      <c r="D280" s="5">
        <v>28</v>
      </c>
      <c r="E280" s="5" t="s">
        <v>21</v>
      </c>
      <c r="F280" s="5" t="s">
        <v>15</v>
      </c>
      <c r="G280" s="5">
        <v>5500</v>
      </c>
      <c r="H280" s="5">
        <v>59000</v>
      </c>
      <c r="I280" s="5" t="s">
        <v>16</v>
      </c>
      <c r="J280" s="5">
        <v>0</v>
      </c>
      <c r="K280" s="5">
        <v>700</v>
      </c>
      <c r="L280" s="5" t="s">
        <v>28</v>
      </c>
      <c r="M280" s="5" t="s">
        <v>82</v>
      </c>
      <c r="N280" s="5" t="s">
        <v>25</v>
      </c>
      <c r="O280" s="13">
        <v>10</v>
      </c>
      <c r="P280" t="str">
        <f t="shared" si="7"/>
        <v>Active user</v>
      </c>
    </row>
    <row r="281" spans="1:16" x14ac:dyDescent="0.3">
      <c r="A281" s="13">
        <f t="shared" ref="A281:A303" si="8">ROW()-1</f>
        <v>280</v>
      </c>
      <c r="B281" s="6" t="s">
        <v>119</v>
      </c>
      <c r="C281" s="6" t="s">
        <v>120</v>
      </c>
      <c r="D281" s="5">
        <v>46</v>
      </c>
      <c r="E281" s="5" t="s">
        <v>14</v>
      </c>
      <c r="F281" s="5" t="s">
        <v>22</v>
      </c>
      <c r="G281" s="5">
        <v>9000</v>
      </c>
      <c r="H281" s="5">
        <v>73000</v>
      </c>
      <c r="I281" s="5" t="s">
        <v>23</v>
      </c>
      <c r="J281" s="5">
        <v>13000</v>
      </c>
      <c r="K281" s="5">
        <v>720</v>
      </c>
      <c r="L281" s="5" t="s">
        <v>31</v>
      </c>
      <c r="M281" s="5" t="s">
        <v>82</v>
      </c>
      <c r="N281" s="5" t="s">
        <v>18</v>
      </c>
      <c r="O281" s="13">
        <v>10</v>
      </c>
      <c r="P281" t="str">
        <f t="shared" si="7"/>
        <v>Active user</v>
      </c>
    </row>
    <row r="282" spans="1:16" x14ac:dyDescent="0.3">
      <c r="A282" s="13">
        <f t="shared" si="8"/>
        <v>281</v>
      </c>
      <c r="B282" s="6" t="s">
        <v>43</v>
      </c>
      <c r="C282" s="6" t="s">
        <v>121</v>
      </c>
      <c r="D282" s="5">
        <v>39</v>
      </c>
      <c r="E282" s="5" t="s">
        <v>21</v>
      </c>
      <c r="F282" s="5" t="s">
        <v>15</v>
      </c>
      <c r="G282" s="5">
        <v>4000</v>
      </c>
      <c r="H282" s="5">
        <v>65000</v>
      </c>
      <c r="I282" s="5" t="s">
        <v>16</v>
      </c>
      <c r="J282" s="5">
        <v>0</v>
      </c>
      <c r="K282" s="5">
        <v>680</v>
      </c>
      <c r="L282" s="5" t="s">
        <v>17</v>
      </c>
      <c r="M282" s="5" t="s">
        <v>82</v>
      </c>
      <c r="N282" s="5" t="s">
        <v>25</v>
      </c>
      <c r="O282" s="13">
        <v>7</v>
      </c>
      <c r="P282" t="str">
        <f t="shared" si="7"/>
        <v>Not Active</v>
      </c>
    </row>
    <row r="283" spans="1:16" x14ac:dyDescent="0.3">
      <c r="A283" s="13">
        <f t="shared" si="8"/>
        <v>282</v>
      </c>
      <c r="B283" s="6" t="s">
        <v>32</v>
      </c>
      <c r="C283" s="6" t="s">
        <v>122</v>
      </c>
      <c r="D283" s="5">
        <v>27</v>
      </c>
      <c r="E283" s="5" t="s">
        <v>14</v>
      </c>
      <c r="F283" s="5" t="s">
        <v>22</v>
      </c>
      <c r="G283" s="5">
        <v>8000</v>
      </c>
      <c r="H283" s="5">
        <v>60000</v>
      </c>
      <c r="I283" s="5" t="s">
        <v>23</v>
      </c>
      <c r="J283" s="5">
        <v>8000</v>
      </c>
      <c r="K283" s="5">
        <v>710</v>
      </c>
      <c r="L283" s="5" t="s">
        <v>24</v>
      </c>
      <c r="M283" s="5" t="s">
        <v>82</v>
      </c>
      <c r="N283" s="5" t="s">
        <v>18</v>
      </c>
      <c r="O283" s="13">
        <v>5</v>
      </c>
      <c r="P283" t="str">
        <f t="shared" si="7"/>
        <v>Active user</v>
      </c>
    </row>
    <row r="284" spans="1:16" x14ac:dyDescent="0.3">
      <c r="A284" s="13">
        <f t="shared" si="8"/>
        <v>283</v>
      </c>
      <c r="B284" s="6" t="s">
        <v>123</v>
      </c>
      <c r="C284" s="6" t="s">
        <v>78</v>
      </c>
      <c r="D284" s="5">
        <v>34</v>
      </c>
      <c r="E284" s="5" t="s">
        <v>21</v>
      </c>
      <c r="F284" s="5" t="s">
        <v>15</v>
      </c>
      <c r="G284" s="5">
        <v>2500</v>
      </c>
      <c r="H284" s="5">
        <v>53000</v>
      </c>
      <c r="I284" s="5" t="s">
        <v>16</v>
      </c>
      <c r="J284" s="5">
        <v>0</v>
      </c>
      <c r="K284" s="5">
        <v>690</v>
      </c>
      <c r="L284" s="5" t="s">
        <v>28</v>
      </c>
      <c r="M284" s="5" t="s">
        <v>81</v>
      </c>
      <c r="N284" s="5" t="s">
        <v>25</v>
      </c>
      <c r="O284" s="13">
        <v>15</v>
      </c>
      <c r="P284" t="str">
        <f t="shared" si="7"/>
        <v>Not Active</v>
      </c>
    </row>
    <row r="285" spans="1:16" x14ac:dyDescent="0.3">
      <c r="A285" s="13">
        <f t="shared" si="8"/>
        <v>284</v>
      </c>
      <c r="B285" s="6" t="s">
        <v>124</v>
      </c>
      <c r="C285" s="6" t="s">
        <v>45</v>
      </c>
      <c r="D285" s="5">
        <v>32</v>
      </c>
      <c r="E285" s="5" t="s">
        <v>14</v>
      </c>
      <c r="F285" s="5" t="s">
        <v>22</v>
      </c>
      <c r="G285" s="5">
        <v>12000</v>
      </c>
      <c r="H285" s="5">
        <v>68000</v>
      </c>
      <c r="I285" s="5" t="s">
        <v>23</v>
      </c>
      <c r="J285" s="5">
        <v>15000</v>
      </c>
      <c r="K285" s="5">
        <v>720</v>
      </c>
      <c r="L285" s="5" t="s">
        <v>31</v>
      </c>
      <c r="M285" s="5" t="s">
        <v>81</v>
      </c>
      <c r="N285" s="5" t="s">
        <v>18</v>
      </c>
      <c r="O285" s="13">
        <v>4</v>
      </c>
      <c r="P285" t="str">
        <f t="shared" si="7"/>
        <v>Active user</v>
      </c>
    </row>
    <row r="286" spans="1:16" ht="28.8" x14ac:dyDescent="0.3">
      <c r="A286" s="13">
        <f t="shared" si="8"/>
        <v>285</v>
      </c>
      <c r="B286" s="6" t="s">
        <v>125</v>
      </c>
      <c r="C286" s="6" t="s">
        <v>37</v>
      </c>
      <c r="D286" s="5">
        <v>49</v>
      </c>
      <c r="E286" s="5" t="s">
        <v>21</v>
      </c>
      <c r="F286" s="5" t="s">
        <v>15</v>
      </c>
      <c r="G286" s="5">
        <v>7000</v>
      </c>
      <c r="H286" s="5">
        <v>71000</v>
      </c>
      <c r="I286" s="5" t="s">
        <v>16</v>
      </c>
      <c r="J286" s="5">
        <v>0</v>
      </c>
      <c r="K286" s="5">
        <v>680</v>
      </c>
      <c r="L286" s="5" t="s">
        <v>17</v>
      </c>
      <c r="M286" s="5" t="s">
        <v>81</v>
      </c>
      <c r="N286" s="5" t="s">
        <v>25</v>
      </c>
      <c r="O286" s="13">
        <v>15</v>
      </c>
      <c r="P286" t="str">
        <f t="shared" si="7"/>
        <v>Active user</v>
      </c>
    </row>
    <row r="287" spans="1:16" x14ac:dyDescent="0.3">
      <c r="A287" s="13">
        <f t="shared" si="8"/>
        <v>286</v>
      </c>
      <c r="B287" s="6" t="s">
        <v>126</v>
      </c>
      <c r="C287" s="6" t="s">
        <v>47</v>
      </c>
      <c r="D287" s="5">
        <v>24</v>
      </c>
      <c r="E287" s="5" t="s">
        <v>14</v>
      </c>
      <c r="F287" s="5" t="s">
        <v>22</v>
      </c>
      <c r="G287" s="5">
        <v>5000</v>
      </c>
      <c r="H287" s="5">
        <v>56000</v>
      </c>
      <c r="I287" s="5" t="s">
        <v>23</v>
      </c>
      <c r="J287" s="5">
        <v>10000</v>
      </c>
      <c r="K287" s="5">
        <v>700</v>
      </c>
      <c r="L287" s="5" t="s">
        <v>24</v>
      </c>
      <c r="M287" s="5" t="s">
        <v>81</v>
      </c>
      <c r="N287" s="5" t="s">
        <v>18</v>
      </c>
      <c r="O287" s="13">
        <v>3</v>
      </c>
      <c r="P287" t="str">
        <f t="shared" si="7"/>
        <v>Not Active</v>
      </c>
    </row>
    <row r="288" spans="1:16" x14ac:dyDescent="0.3">
      <c r="A288" s="13">
        <f t="shared" si="8"/>
        <v>287</v>
      </c>
      <c r="B288" s="6" t="s">
        <v>54</v>
      </c>
      <c r="C288" s="6" t="s">
        <v>49</v>
      </c>
      <c r="D288" s="5">
        <v>29</v>
      </c>
      <c r="E288" s="5" t="s">
        <v>21</v>
      </c>
      <c r="F288" s="5" t="s">
        <v>15</v>
      </c>
      <c r="G288" s="5">
        <v>1500</v>
      </c>
      <c r="H288" s="5">
        <v>45000</v>
      </c>
      <c r="I288" s="5" t="s">
        <v>16</v>
      </c>
      <c r="J288" s="5">
        <v>0</v>
      </c>
      <c r="K288" s="5">
        <v>670</v>
      </c>
      <c r="L288" s="5" t="s">
        <v>28</v>
      </c>
      <c r="M288" s="5" t="s">
        <v>81</v>
      </c>
      <c r="N288" s="5" t="s">
        <v>25</v>
      </c>
      <c r="O288" s="13">
        <v>14</v>
      </c>
      <c r="P288" t="str">
        <f t="shared" si="7"/>
        <v>Not Active</v>
      </c>
    </row>
    <row r="289" spans="1:16" x14ac:dyDescent="0.3">
      <c r="A289" s="13">
        <f t="shared" si="8"/>
        <v>288</v>
      </c>
      <c r="B289" s="6" t="s">
        <v>127</v>
      </c>
      <c r="C289" s="6" t="s">
        <v>51</v>
      </c>
      <c r="D289" s="5">
        <v>43</v>
      </c>
      <c r="E289" s="5" t="s">
        <v>14</v>
      </c>
      <c r="F289" s="5" t="s">
        <v>22</v>
      </c>
      <c r="G289" s="5">
        <v>11000</v>
      </c>
      <c r="H289" s="5">
        <v>74000</v>
      </c>
      <c r="I289" s="5" t="s">
        <v>23</v>
      </c>
      <c r="J289" s="5">
        <v>12000</v>
      </c>
      <c r="K289" s="5">
        <v>720</v>
      </c>
      <c r="L289" s="5" t="s">
        <v>31</v>
      </c>
      <c r="M289" s="5" t="s">
        <v>81</v>
      </c>
      <c r="N289" s="5" t="s">
        <v>18</v>
      </c>
      <c r="O289" s="13">
        <v>8</v>
      </c>
      <c r="P289" t="str">
        <f t="shared" si="7"/>
        <v>Active user</v>
      </c>
    </row>
    <row r="290" spans="1:16" x14ac:dyDescent="0.3">
      <c r="A290" s="13">
        <f t="shared" si="8"/>
        <v>289</v>
      </c>
      <c r="B290" s="6" t="s">
        <v>128</v>
      </c>
      <c r="C290" s="6" t="s">
        <v>129</v>
      </c>
      <c r="D290" s="5">
        <v>36</v>
      </c>
      <c r="E290" s="5" t="s">
        <v>21</v>
      </c>
      <c r="F290" s="5" t="s">
        <v>15</v>
      </c>
      <c r="G290" s="5">
        <v>8000</v>
      </c>
      <c r="H290" s="5">
        <v>63000</v>
      </c>
      <c r="I290" s="5" t="s">
        <v>16</v>
      </c>
      <c r="J290" s="5">
        <v>0</v>
      </c>
      <c r="K290" s="5">
        <v>710</v>
      </c>
      <c r="L290" s="5" t="s">
        <v>17</v>
      </c>
      <c r="M290" s="5" t="s">
        <v>80</v>
      </c>
      <c r="N290" s="5" t="s">
        <v>25</v>
      </c>
      <c r="O290" s="13">
        <v>15</v>
      </c>
      <c r="P290" t="str">
        <f t="shared" si="7"/>
        <v>Active user</v>
      </c>
    </row>
    <row r="291" spans="1:16" x14ac:dyDescent="0.3">
      <c r="A291" s="13">
        <f t="shared" si="8"/>
        <v>290</v>
      </c>
      <c r="B291" s="6" t="s">
        <v>130</v>
      </c>
      <c r="C291" s="6" t="s">
        <v>53</v>
      </c>
      <c r="D291" s="5">
        <v>28</v>
      </c>
      <c r="E291" s="5" t="s">
        <v>14</v>
      </c>
      <c r="F291" s="5" t="s">
        <v>22</v>
      </c>
      <c r="G291" s="5">
        <v>2000</v>
      </c>
      <c r="H291" s="5">
        <v>47000</v>
      </c>
      <c r="I291" s="5" t="s">
        <v>23</v>
      </c>
      <c r="J291" s="5">
        <v>5000</v>
      </c>
      <c r="K291" s="5">
        <v>680</v>
      </c>
      <c r="L291" s="5" t="s">
        <v>24</v>
      </c>
      <c r="M291" s="5" t="s">
        <v>80</v>
      </c>
      <c r="N291" s="5" t="s">
        <v>18</v>
      </c>
      <c r="O291" s="13">
        <v>9</v>
      </c>
      <c r="P291" t="str">
        <f t="shared" si="7"/>
        <v>Not Active</v>
      </c>
    </row>
    <row r="292" spans="1:16" x14ac:dyDescent="0.3">
      <c r="A292" s="13">
        <f t="shared" si="8"/>
        <v>291</v>
      </c>
      <c r="B292" s="6" t="s">
        <v>131</v>
      </c>
      <c r="C292" s="6" t="s">
        <v>132</v>
      </c>
      <c r="D292" s="5">
        <v>31</v>
      </c>
      <c r="E292" s="5" t="s">
        <v>21</v>
      </c>
      <c r="F292" s="5" t="s">
        <v>15</v>
      </c>
      <c r="G292" s="5">
        <v>4000</v>
      </c>
      <c r="H292" s="5">
        <v>55000</v>
      </c>
      <c r="I292" s="5" t="s">
        <v>16</v>
      </c>
      <c r="J292" s="5">
        <v>0</v>
      </c>
      <c r="K292" s="5">
        <v>690</v>
      </c>
      <c r="L292" s="5" t="s">
        <v>28</v>
      </c>
      <c r="M292" s="5" t="s">
        <v>81</v>
      </c>
      <c r="N292" s="5" t="s">
        <v>25</v>
      </c>
      <c r="O292" s="13">
        <v>4</v>
      </c>
      <c r="P292" t="str">
        <f t="shared" si="7"/>
        <v>Not Active</v>
      </c>
    </row>
    <row r="293" spans="1:16" x14ac:dyDescent="0.3">
      <c r="A293" s="13">
        <f t="shared" si="8"/>
        <v>292</v>
      </c>
      <c r="B293" s="6" t="s">
        <v>133</v>
      </c>
      <c r="C293" s="6" t="s">
        <v>55</v>
      </c>
      <c r="D293" s="5">
        <v>44</v>
      </c>
      <c r="E293" s="5" t="s">
        <v>14</v>
      </c>
      <c r="F293" s="5" t="s">
        <v>22</v>
      </c>
      <c r="G293" s="5">
        <v>6000</v>
      </c>
      <c r="H293" s="5">
        <v>62000</v>
      </c>
      <c r="I293" s="5" t="s">
        <v>23</v>
      </c>
      <c r="J293" s="5">
        <v>10000</v>
      </c>
      <c r="K293" s="5">
        <v>700</v>
      </c>
      <c r="L293" s="5" t="s">
        <v>31</v>
      </c>
      <c r="M293" s="5" t="s">
        <v>81</v>
      </c>
      <c r="N293" s="5" t="s">
        <v>18</v>
      </c>
      <c r="O293" s="13">
        <v>13</v>
      </c>
      <c r="P293" t="str">
        <f t="shared" si="7"/>
        <v>Active user</v>
      </c>
    </row>
    <row r="294" spans="1:16" x14ac:dyDescent="0.3">
      <c r="A294" s="13">
        <f t="shared" si="8"/>
        <v>293</v>
      </c>
      <c r="B294" s="6" t="s">
        <v>134</v>
      </c>
      <c r="C294" s="6" t="s">
        <v>59</v>
      </c>
      <c r="D294" s="5">
        <v>39</v>
      </c>
      <c r="E294" s="5" t="s">
        <v>21</v>
      </c>
      <c r="F294" s="5" t="s">
        <v>15</v>
      </c>
      <c r="G294" s="5">
        <v>9000</v>
      </c>
      <c r="H294" s="5">
        <v>67000</v>
      </c>
      <c r="I294" s="5" t="s">
        <v>16</v>
      </c>
      <c r="J294" s="5">
        <v>0</v>
      </c>
      <c r="K294" s="5">
        <v>720</v>
      </c>
      <c r="L294" s="5" t="s">
        <v>17</v>
      </c>
      <c r="M294" s="5" t="s">
        <v>81</v>
      </c>
      <c r="N294" s="5" t="s">
        <v>25</v>
      </c>
      <c r="O294" s="13">
        <v>5</v>
      </c>
      <c r="P294" t="str">
        <f t="shared" si="7"/>
        <v>Active user</v>
      </c>
    </row>
    <row r="295" spans="1:16" x14ac:dyDescent="0.3">
      <c r="A295" s="13">
        <f t="shared" si="8"/>
        <v>294</v>
      </c>
      <c r="B295" s="6" t="s">
        <v>135</v>
      </c>
      <c r="C295" s="6" t="s">
        <v>57</v>
      </c>
      <c r="D295" s="5">
        <v>27</v>
      </c>
      <c r="E295" s="5" t="s">
        <v>14</v>
      </c>
      <c r="F295" s="5" t="s">
        <v>22</v>
      </c>
      <c r="G295" s="5">
        <v>2500</v>
      </c>
      <c r="H295" s="5">
        <v>49000</v>
      </c>
      <c r="I295" s="5" t="s">
        <v>23</v>
      </c>
      <c r="J295" s="5">
        <v>7000</v>
      </c>
      <c r="K295" s="5">
        <v>680</v>
      </c>
      <c r="L295" s="5" t="s">
        <v>24</v>
      </c>
      <c r="M295" s="5" t="s">
        <v>82</v>
      </c>
      <c r="N295" s="5" t="s">
        <v>18</v>
      </c>
      <c r="O295" s="13">
        <v>11</v>
      </c>
      <c r="P295" t="str">
        <f t="shared" si="7"/>
        <v>Not Active</v>
      </c>
    </row>
    <row r="296" spans="1:16" x14ac:dyDescent="0.3">
      <c r="A296" s="13">
        <f t="shared" si="8"/>
        <v>295</v>
      </c>
      <c r="B296" s="6" t="s">
        <v>136</v>
      </c>
      <c r="C296" s="6" t="s">
        <v>61</v>
      </c>
      <c r="D296" s="5">
        <v>40</v>
      </c>
      <c r="E296" s="5" t="s">
        <v>21</v>
      </c>
      <c r="F296" s="5" t="s">
        <v>15</v>
      </c>
      <c r="G296" s="5">
        <v>7000</v>
      </c>
      <c r="H296" s="5">
        <v>71000</v>
      </c>
      <c r="I296" s="5" t="s">
        <v>16</v>
      </c>
      <c r="J296" s="5">
        <v>0</v>
      </c>
      <c r="K296" s="5">
        <v>710</v>
      </c>
      <c r="L296" s="5" t="s">
        <v>28</v>
      </c>
      <c r="M296" s="5" t="s">
        <v>82</v>
      </c>
      <c r="N296" s="5" t="s">
        <v>25</v>
      </c>
      <c r="O296" s="13">
        <v>4</v>
      </c>
      <c r="P296" t="str">
        <f t="shared" si="7"/>
        <v>Active user</v>
      </c>
    </row>
    <row r="297" spans="1:16" x14ac:dyDescent="0.3">
      <c r="A297" s="13">
        <f t="shared" si="8"/>
        <v>296</v>
      </c>
      <c r="B297" s="6" t="s">
        <v>137</v>
      </c>
      <c r="C297" s="6" t="s">
        <v>138</v>
      </c>
      <c r="D297" s="5">
        <v>34</v>
      </c>
      <c r="E297" s="5" t="s">
        <v>14</v>
      </c>
      <c r="F297" s="5" t="s">
        <v>22</v>
      </c>
      <c r="G297" s="5">
        <v>15000</v>
      </c>
      <c r="H297" s="5">
        <v>73000</v>
      </c>
      <c r="I297" s="5" t="s">
        <v>23</v>
      </c>
      <c r="J297" s="5">
        <v>13000</v>
      </c>
      <c r="K297" s="5">
        <v>720</v>
      </c>
      <c r="L297" s="5" t="s">
        <v>31</v>
      </c>
      <c r="M297" s="5" t="s">
        <v>82</v>
      </c>
      <c r="N297" s="5" t="s">
        <v>18</v>
      </c>
      <c r="O297" s="13">
        <v>14</v>
      </c>
      <c r="P297" t="str">
        <f t="shared" si="7"/>
        <v>Active user</v>
      </c>
    </row>
    <row r="298" spans="1:16" x14ac:dyDescent="0.3">
      <c r="A298" s="13">
        <f t="shared" si="8"/>
        <v>297</v>
      </c>
      <c r="B298" s="6" t="s">
        <v>139</v>
      </c>
      <c r="C298" s="6" t="s">
        <v>63</v>
      </c>
      <c r="D298" s="5">
        <v>29</v>
      </c>
      <c r="E298" s="5" t="s">
        <v>21</v>
      </c>
      <c r="F298" s="5" t="s">
        <v>15</v>
      </c>
      <c r="G298" s="5">
        <v>2500</v>
      </c>
      <c r="H298" s="5">
        <v>47000</v>
      </c>
      <c r="I298" s="5" t="s">
        <v>16</v>
      </c>
      <c r="J298" s="5">
        <v>0</v>
      </c>
      <c r="K298" s="5">
        <v>680</v>
      </c>
      <c r="L298" s="5" t="s">
        <v>17</v>
      </c>
      <c r="M298" s="5" t="s">
        <v>80</v>
      </c>
      <c r="N298" s="5" t="s">
        <v>25</v>
      </c>
      <c r="O298" s="13">
        <v>7</v>
      </c>
      <c r="P298" t="str">
        <f t="shared" si="7"/>
        <v>Not Active</v>
      </c>
    </row>
    <row r="299" spans="1:16" x14ac:dyDescent="0.3">
      <c r="A299" s="13">
        <f t="shared" si="8"/>
        <v>298</v>
      </c>
      <c r="B299" s="6" t="s">
        <v>140</v>
      </c>
      <c r="C299" s="6" t="s">
        <v>65</v>
      </c>
      <c r="D299" s="5">
        <v>31</v>
      </c>
      <c r="E299" s="5" t="s">
        <v>14</v>
      </c>
      <c r="F299" s="5" t="s">
        <v>22</v>
      </c>
      <c r="G299" s="5">
        <v>5000</v>
      </c>
      <c r="H299" s="5">
        <v>53000</v>
      </c>
      <c r="I299" s="5" t="s">
        <v>23</v>
      </c>
      <c r="J299" s="5">
        <v>8000</v>
      </c>
      <c r="K299" s="5">
        <v>690</v>
      </c>
      <c r="L299" s="5" t="s">
        <v>24</v>
      </c>
      <c r="M299" s="5" t="s">
        <v>80</v>
      </c>
      <c r="N299" s="5" t="s">
        <v>18</v>
      </c>
      <c r="O299" s="13">
        <v>6</v>
      </c>
      <c r="P299" t="str">
        <f t="shared" si="7"/>
        <v>Not Active</v>
      </c>
    </row>
    <row r="300" spans="1:16" x14ac:dyDescent="0.3">
      <c r="A300" s="13">
        <f t="shared" si="8"/>
        <v>299</v>
      </c>
      <c r="B300" s="6" t="s">
        <v>141</v>
      </c>
      <c r="C300" s="6" t="s">
        <v>69</v>
      </c>
      <c r="D300" s="5">
        <v>42</v>
      </c>
      <c r="E300" s="5" t="s">
        <v>21</v>
      </c>
      <c r="F300" s="5" t="s">
        <v>15</v>
      </c>
      <c r="G300" s="5">
        <v>6000</v>
      </c>
      <c r="H300" s="5">
        <v>69000</v>
      </c>
      <c r="I300" s="5" t="s">
        <v>16</v>
      </c>
      <c r="J300" s="5">
        <v>0</v>
      </c>
      <c r="K300" s="5">
        <v>720</v>
      </c>
      <c r="L300" s="5" t="s">
        <v>28</v>
      </c>
      <c r="M300" s="5" t="s">
        <v>80</v>
      </c>
      <c r="N300" s="5" t="s">
        <v>25</v>
      </c>
      <c r="O300" s="13">
        <v>4</v>
      </c>
      <c r="P300" t="str">
        <f t="shared" si="7"/>
        <v>Active user</v>
      </c>
    </row>
    <row r="301" spans="1:16" x14ac:dyDescent="0.3">
      <c r="A301" s="13">
        <f t="shared" si="8"/>
        <v>300</v>
      </c>
      <c r="B301" s="6" t="s">
        <v>142</v>
      </c>
      <c r="C301" s="6" t="s">
        <v>67</v>
      </c>
      <c r="D301" s="5">
        <v>36</v>
      </c>
      <c r="E301" s="5" t="s">
        <v>14</v>
      </c>
      <c r="F301" s="5" t="s">
        <v>22</v>
      </c>
      <c r="G301" s="5">
        <v>2000</v>
      </c>
      <c r="H301" s="5">
        <v>45000</v>
      </c>
      <c r="I301" s="5" t="s">
        <v>23</v>
      </c>
      <c r="J301" s="5">
        <v>5000</v>
      </c>
      <c r="K301" s="5">
        <v>700</v>
      </c>
      <c r="L301" s="5" t="s">
        <v>31</v>
      </c>
      <c r="M301" s="5" t="s">
        <v>80</v>
      </c>
      <c r="N301" s="5" t="s">
        <v>18</v>
      </c>
      <c r="O301" s="13">
        <v>7</v>
      </c>
      <c r="P301" t="str">
        <f t="shared" si="7"/>
        <v>Not Active</v>
      </c>
    </row>
    <row r="302" spans="1:16" x14ac:dyDescent="0.3">
      <c r="A302" s="13">
        <f t="shared" si="8"/>
        <v>301</v>
      </c>
      <c r="B302" s="6" t="s">
        <v>143</v>
      </c>
      <c r="C302" s="6" t="s">
        <v>144</v>
      </c>
      <c r="D302" s="5">
        <v>48</v>
      </c>
      <c r="E302" s="5" t="s">
        <v>21</v>
      </c>
      <c r="F302" s="5" t="s">
        <v>15</v>
      </c>
      <c r="G302" s="5">
        <v>8000</v>
      </c>
      <c r="H302" s="5">
        <v>74000</v>
      </c>
      <c r="I302" s="5" t="s">
        <v>16</v>
      </c>
      <c r="J302" s="5">
        <v>0</v>
      </c>
      <c r="K302" s="5">
        <v>680</v>
      </c>
      <c r="L302" s="5" t="s">
        <v>17</v>
      </c>
      <c r="M302" s="5" t="s">
        <v>81</v>
      </c>
      <c r="N302" s="5" t="s">
        <v>25</v>
      </c>
      <c r="O302" s="13">
        <v>13</v>
      </c>
      <c r="P302" t="str">
        <f t="shared" si="7"/>
        <v>Active user</v>
      </c>
    </row>
    <row r="303" spans="1:16" x14ac:dyDescent="0.3">
      <c r="A303" s="13">
        <f t="shared" si="8"/>
        <v>302</v>
      </c>
      <c r="B303" s="6" t="s">
        <v>145</v>
      </c>
      <c r="C303" s="6" t="s">
        <v>71</v>
      </c>
      <c r="D303" s="5">
        <v>33</v>
      </c>
      <c r="E303" s="5" t="s">
        <v>14</v>
      </c>
      <c r="F303" s="5" t="s">
        <v>22</v>
      </c>
      <c r="G303" s="5">
        <v>4000</v>
      </c>
      <c r="H303" s="5">
        <v>60000</v>
      </c>
      <c r="I303" s="5" t="s">
        <v>23</v>
      </c>
      <c r="J303" s="5">
        <v>8000</v>
      </c>
      <c r="K303" s="5">
        <v>720</v>
      </c>
      <c r="L303" s="5" t="s">
        <v>24</v>
      </c>
      <c r="M303" s="5" t="s">
        <v>81</v>
      </c>
      <c r="N303" s="5" t="s">
        <v>18</v>
      </c>
      <c r="O303" s="13">
        <v>4</v>
      </c>
      <c r="P303" t="str">
        <f t="shared" si="7"/>
        <v>Not Active</v>
      </c>
    </row>
    <row r="304" spans="1:16" x14ac:dyDescent="0.3">
      <c r="A304" s="13">
        <v>303</v>
      </c>
      <c r="B304" s="6" t="s">
        <v>163</v>
      </c>
      <c r="C304" s="6" t="s">
        <v>197</v>
      </c>
      <c r="D304" s="5">
        <v>36</v>
      </c>
      <c r="E304" s="5" t="s">
        <v>14</v>
      </c>
      <c r="F304" s="5" t="s">
        <v>15</v>
      </c>
      <c r="G304" s="5">
        <v>2500</v>
      </c>
      <c r="H304" s="5">
        <v>55000</v>
      </c>
      <c r="I304" s="5" t="s">
        <v>16</v>
      </c>
      <c r="J304" s="5">
        <v>12000</v>
      </c>
      <c r="K304" s="5">
        <v>720</v>
      </c>
      <c r="L304" s="5" t="s">
        <v>17</v>
      </c>
      <c r="M304" s="5" t="s">
        <v>80</v>
      </c>
      <c r="N304" s="5" t="s">
        <v>25</v>
      </c>
      <c r="O304" s="13">
        <v>15</v>
      </c>
      <c r="P304" t="str">
        <f t="shared" si="7"/>
        <v>Not Active</v>
      </c>
    </row>
    <row r="305" spans="1:16" x14ac:dyDescent="0.3">
      <c r="A305" s="13">
        <f>ROW()-1</f>
        <v>304</v>
      </c>
      <c r="B305" s="6" t="s">
        <v>169</v>
      </c>
      <c r="C305" s="6" t="s">
        <v>152</v>
      </c>
      <c r="D305" s="5">
        <v>29</v>
      </c>
      <c r="E305" s="5" t="s">
        <v>21</v>
      </c>
      <c r="F305" s="5" t="s">
        <v>22</v>
      </c>
      <c r="G305" s="5">
        <v>8000</v>
      </c>
      <c r="H305" s="5">
        <v>62000</v>
      </c>
      <c r="I305" s="5" t="s">
        <v>23</v>
      </c>
      <c r="J305" s="5">
        <v>0</v>
      </c>
      <c r="K305" s="5">
        <v>680</v>
      </c>
      <c r="L305" s="5" t="s">
        <v>24</v>
      </c>
      <c r="M305" s="5" t="s">
        <v>81</v>
      </c>
      <c r="N305" s="5" t="s">
        <v>18</v>
      </c>
      <c r="O305" s="13">
        <v>4</v>
      </c>
      <c r="P305" t="str">
        <f t="shared" si="7"/>
        <v>Active user</v>
      </c>
    </row>
    <row r="306" spans="1:16" x14ac:dyDescent="0.3">
      <c r="A306" s="13">
        <f t="shared" ref="A306:A350" si="9">ROW()-1</f>
        <v>305</v>
      </c>
      <c r="B306" s="6" t="s">
        <v>77</v>
      </c>
      <c r="C306" s="6" t="s">
        <v>168</v>
      </c>
      <c r="D306" s="5">
        <v>38</v>
      </c>
      <c r="E306" s="5" t="s">
        <v>21</v>
      </c>
      <c r="F306" s="5" t="s">
        <v>15</v>
      </c>
      <c r="G306" s="5">
        <v>12000</v>
      </c>
      <c r="H306" s="5">
        <v>75000</v>
      </c>
      <c r="I306" s="5" t="s">
        <v>16</v>
      </c>
      <c r="J306" s="5">
        <v>10000</v>
      </c>
      <c r="K306" s="5">
        <v>750</v>
      </c>
      <c r="L306" s="5" t="s">
        <v>28</v>
      </c>
      <c r="M306" s="5" t="s">
        <v>82</v>
      </c>
      <c r="N306" s="5" t="s">
        <v>25</v>
      </c>
      <c r="O306" s="13">
        <v>15</v>
      </c>
      <c r="P306" t="str">
        <f t="shared" si="7"/>
        <v>Active user</v>
      </c>
    </row>
    <row r="307" spans="1:16" x14ac:dyDescent="0.3">
      <c r="A307" s="13">
        <f t="shared" si="9"/>
        <v>306</v>
      </c>
      <c r="B307" s="6" t="s">
        <v>284</v>
      </c>
      <c r="C307" s="6" t="s">
        <v>63</v>
      </c>
      <c r="D307" s="5">
        <v>34</v>
      </c>
      <c r="E307" s="5" t="s">
        <v>14</v>
      </c>
      <c r="F307" s="5" t="s">
        <v>22</v>
      </c>
      <c r="G307" s="5">
        <v>3000</v>
      </c>
      <c r="H307" s="5">
        <v>48000</v>
      </c>
      <c r="I307" s="5" t="s">
        <v>23</v>
      </c>
      <c r="J307" s="5">
        <v>0</v>
      </c>
      <c r="K307" s="5">
        <v>690</v>
      </c>
      <c r="L307" s="5" t="s">
        <v>31</v>
      </c>
      <c r="M307" s="5" t="s">
        <v>80</v>
      </c>
      <c r="N307" s="5" t="s">
        <v>18</v>
      </c>
      <c r="O307" s="13">
        <v>14</v>
      </c>
      <c r="P307" t="str">
        <f t="shared" si="7"/>
        <v>Not Active</v>
      </c>
    </row>
    <row r="308" spans="1:16" x14ac:dyDescent="0.3">
      <c r="A308" s="13">
        <f t="shared" si="9"/>
        <v>307</v>
      </c>
      <c r="B308" s="6" t="s">
        <v>266</v>
      </c>
      <c r="C308" s="6" t="s">
        <v>45</v>
      </c>
      <c r="D308" s="5">
        <v>29</v>
      </c>
      <c r="E308" s="5" t="s">
        <v>21</v>
      </c>
      <c r="F308" s="5" t="s">
        <v>15</v>
      </c>
      <c r="G308" s="5">
        <v>5000</v>
      </c>
      <c r="H308" s="5">
        <v>58000</v>
      </c>
      <c r="I308" s="5" t="s">
        <v>16</v>
      </c>
      <c r="J308" s="5">
        <v>5000</v>
      </c>
      <c r="K308" s="5">
        <v>710</v>
      </c>
      <c r="L308" s="5" t="s">
        <v>17</v>
      </c>
      <c r="M308" s="5" t="s">
        <v>80</v>
      </c>
      <c r="N308" s="5" t="s">
        <v>25</v>
      </c>
      <c r="O308" s="13">
        <v>10</v>
      </c>
      <c r="P308" t="str">
        <f t="shared" si="7"/>
        <v>Not Active</v>
      </c>
    </row>
    <row r="309" spans="1:16" x14ac:dyDescent="0.3">
      <c r="A309" s="13">
        <f t="shared" si="9"/>
        <v>308</v>
      </c>
      <c r="B309" s="6" t="s">
        <v>285</v>
      </c>
      <c r="C309" s="6" t="s">
        <v>38</v>
      </c>
      <c r="D309" s="5">
        <v>45</v>
      </c>
      <c r="E309" s="5" t="s">
        <v>14</v>
      </c>
      <c r="F309" s="5" t="s">
        <v>22</v>
      </c>
      <c r="G309" s="5">
        <v>6000</v>
      </c>
      <c r="H309" s="5">
        <v>70000</v>
      </c>
      <c r="I309" s="5" t="s">
        <v>23</v>
      </c>
      <c r="J309" s="5">
        <v>0</v>
      </c>
      <c r="K309" s="5">
        <v>700</v>
      </c>
      <c r="L309" s="5" t="s">
        <v>24</v>
      </c>
      <c r="M309" s="5" t="s">
        <v>80</v>
      </c>
      <c r="N309" s="5" t="s">
        <v>18</v>
      </c>
      <c r="O309" s="13">
        <v>14</v>
      </c>
      <c r="P309" t="str">
        <f t="shared" si="7"/>
        <v>Active user</v>
      </c>
    </row>
    <row r="310" spans="1:16" x14ac:dyDescent="0.3">
      <c r="A310" s="13">
        <f t="shared" si="9"/>
        <v>309</v>
      </c>
      <c r="B310" s="6" t="s">
        <v>286</v>
      </c>
      <c r="C310" s="6" t="s">
        <v>172</v>
      </c>
      <c r="D310" s="5">
        <v>52</v>
      </c>
      <c r="E310" s="5" t="s">
        <v>21</v>
      </c>
      <c r="F310" s="5" t="s">
        <v>15</v>
      </c>
      <c r="G310" s="5">
        <v>15000</v>
      </c>
      <c r="H310" s="5">
        <v>82000</v>
      </c>
      <c r="I310" s="5" t="s">
        <v>16</v>
      </c>
      <c r="J310" s="5">
        <v>8000</v>
      </c>
      <c r="K310" s="5">
        <v>730</v>
      </c>
      <c r="L310" s="5" t="s">
        <v>28</v>
      </c>
      <c r="M310" s="5" t="s">
        <v>80</v>
      </c>
      <c r="N310" s="5" t="s">
        <v>25</v>
      </c>
      <c r="O310" s="13">
        <v>15</v>
      </c>
      <c r="P310" t="str">
        <f t="shared" si="7"/>
        <v>Active user</v>
      </c>
    </row>
    <row r="311" spans="1:16" x14ac:dyDescent="0.3">
      <c r="A311" s="13">
        <f t="shared" si="9"/>
        <v>310</v>
      </c>
      <c r="B311" s="6" t="s">
        <v>287</v>
      </c>
      <c r="C311" s="6" t="s">
        <v>238</v>
      </c>
      <c r="D311" s="5">
        <v>37</v>
      </c>
      <c r="E311" s="5" t="s">
        <v>14</v>
      </c>
      <c r="F311" s="5" t="s">
        <v>22</v>
      </c>
      <c r="G311" s="5">
        <v>2000</v>
      </c>
      <c r="H311" s="5">
        <v>43000</v>
      </c>
      <c r="I311" s="5" t="s">
        <v>16</v>
      </c>
      <c r="J311" s="5">
        <v>0</v>
      </c>
      <c r="K311" s="5">
        <v>670</v>
      </c>
      <c r="L311" s="5" t="s">
        <v>31</v>
      </c>
      <c r="M311" s="5" t="s">
        <v>81</v>
      </c>
      <c r="N311" s="5" t="s">
        <v>18</v>
      </c>
      <c r="O311" s="13">
        <v>13</v>
      </c>
      <c r="P311" t="str">
        <f t="shared" si="7"/>
        <v>Not Active</v>
      </c>
    </row>
    <row r="312" spans="1:16" x14ac:dyDescent="0.3">
      <c r="A312" s="13">
        <f t="shared" si="9"/>
        <v>311</v>
      </c>
      <c r="B312" s="6" t="s">
        <v>288</v>
      </c>
      <c r="C312" s="6" t="s">
        <v>71</v>
      </c>
      <c r="D312" s="5">
        <v>30</v>
      </c>
      <c r="E312" s="5" t="s">
        <v>21</v>
      </c>
      <c r="F312" s="5" t="s">
        <v>15</v>
      </c>
      <c r="G312" s="5">
        <v>7000</v>
      </c>
      <c r="H312" s="5">
        <v>55000</v>
      </c>
      <c r="I312" s="5" t="s">
        <v>23</v>
      </c>
      <c r="J312" s="5">
        <v>13000</v>
      </c>
      <c r="K312" s="5">
        <v>720</v>
      </c>
      <c r="L312" s="5" t="s">
        <v>17</v>
      </c>
      <c r="M312" s="5" t="s">
        <v>81</v>
      </c>
      <c r="N312" s="5" t="s">
        <v>25</v>
      </c>
      <c r="O312" s="13">
        <v>7</v>
      </c>
      <c r="P312" t="str">
        <f t="shared" si="7"/>
        <v>Active user</v>
      </c>
    </row>
    <row r="313" spans="1:16" x14ac:dyDescent="0.3">
      <c r="A313" s="13">
        <f t="shared" si="9"/>
        <v>312</v>
      </c>
      <c r="B313" s="6" t="s">
        <v>289</v>
      </c>
      <c r="C313" s="6" t="s">
        <v>39</v>
      </c>
      <c r="D313" s="5">
        <v>40</v>
      </c>
      <c r="E313" s="5" t="s">
        <v>14</v>
      </c>
      <c r="F313" s="5" t="s">
        <v>22</v>
      </c>
      <c r="G313" s="5">
        <v>11000</v>
      </c>
      <c r="H313" s="5">
        <v>65000</v>
      </c>
      <c r="I313" s="5" t="s">
        <v>16</v>
      </c>
      <c r="J313" s="5">
        <v>0</v>
      </c>
      <c r="K313" s="5">
        <v>740</v>
      </c>
      <c r="L313" s="5" t="s">
        <v>24</v>
      </c>
      <c r="M313" s="5" t="s">
        <v>82</v>
      </c>
      <c r="N313" s="5" t="s">
        <v>18</v>
      </c>
      <c r="O313" s="13">
        <v>5</v>
      </c>
      <c r="P313" t="str">
        <f t="shared" si="7"/>
        <v>Active user</v>
      </c>
    </row>
    <row r="314" spans="1:16" x14ac:dyDescent="0.3">
      <c r="A314" s="13">
        <f t="shared" si="9"/>
        <v>313</v>
      </c>
      <c r="B314" s="6" t="s">
        <v>201</v>
      </c>
      <c r="C314" s="6" t="s">
        <v>214</v>
      </c>
      <c r="D314" s="5">
        <v>25</v>
      </c>
      <c r="E314" s="5" t="s">
        <v>21</v>
      </c>
      <c r="F314" s="5" t="s">
        <v>15</v>
      </c>
      <c r="G314" s="5">
        <v>4500</v>
      </c>
      <c r="H314" s="5">
        <v>47000</v>
      </c>
      <c r="I314" s="5" t="s">
        <v>16</v>
      </c>
      <c r="J314" s="5">
        <v>7000</v>
      </c>
      <c r="K314" s="5">
        <v>690</v>
      </c>
      <c r="L314" s="5" t="s">
        <v>28</v>
      </c>
      <c r="M314" s="5" t="s">
        <v>80</v>
      </c>
      <c r="N314" s="5" t="s">
        <v>25</v>
      </c>
      <c r="O314" s="13">
        <v>3</v>
      </c>
      <c r="P314" t="str">
        <f t="shared" si="7"/>
        <v>Not Active</v>
      </c>
    </row>
    <row r="315" spans="1:16" x14ac:dyDescent="0.3">
      <c r="A315" s="13">
        <f t="shared" si="9"/>
        <v>314</v>
      </c>
      <c r="B315" s="6" t="s">
        <v>290</v>
      </c>
      <c r="C315" s="6" t="s">
        <v>180</v>
      </c>
      <c r="D315" s="5">
        <v>31</v>
      </c>
      <c r="E315" s="5" t="s">
        <v>14</v>
      </c>
      <c r="F315" s="5" t="s">
        <v>22</v>
      </c>
      <c r="G315" s="5">
        <v>10000</v>
      </c>
      <c r="H315" s="5">
        <v>72000</v>
      </c>
      <c r="I315" s="5" t="s">
        <v>23</v>
      </c>
      <c r="J315" s="5">
        <v>0</v>
      </c>
      <c r="K315" s="5">
        <v>700</v>
      </c>
      <c r="L315" s="5" t="s">
        <v>31</v>
      </c>
      <c r="M315" s="5" t="s">
        <v>82</v>
      </c>
      <c r="N315" s="5" t="s">
        <v>18</v>
      </c>
      <c r="O315" s="13">
        <v>8</v>
      </c>
      <c r="P315" t="str">
        <f t="shared" si="7"/>
        <v>Active user</v>
      </c>
    </row>
    <row r="316" spans="1:16" x14ac:dyDescent="0.3">
      <c r="A316" s="13">
        <f t="shared" si="9"/>
        <v>315</v>
      </c>
      <c r="B316" s="6" t="s">
        <v>142</v>
      </c>
      <c r="C316" s="6" t="s">
        <v>164</v>
      </c>
      <c r="D316" s="5">
        <v>44</v>
      </c>
      <c r="E316" s="5" t="s">
        <v>21</v>
      </c>
      <c r="F316" s="5" t="s">
        <v>15</v>
      </c>
      <c r="G316" s="5">
        <v>3500</v>
      </c>
      <c r="H316" s="5">
        <v>53000</v>
      </c>
      <c r="I316" s="5" t="s">
        <v>16</v>
      </c>
      <c r="J316" s="5">
        <v>12000</v>
      </c>
      <c r="K316" s="5">
        <v>680</v>
      </c>
      <c r="L316" s="5" t="s">
        <v>17</v>
      </c>
      <c r="M316" s="5" t="s">
        <v>81</v>
      </c>
      <c r="N316" s="5" t="s">
        <v>25</v>
      </c>
      <c r="O316" s="13">
        <v>4</v>
      </c>
      <c r="P316" t="str">
        <f t="shared" si="7"/>
        <v>Not Active</v>
      </c>
    </row>
    <row r="317" spans="1:16" x14ac:dyDescent="0.3">
      <c r="A317" s="13">
        <f t="shared" si="9"/>
        <v>316</v>
      </c>
      <c r="B317" s="6" t="s">
        <v>291</v>
      </c>
      <c r="C317" s="6" t="s">
        <v>120</v>
      </c>
      <c r="D317" s="5">
        <v>28</v>
      </c>
      <c r="E317" s="5" t="s">
        <v>14</v>
      </c>
      <c r="F317" s="5" t="s">
        <v>22</v>
      </c>
      <c r="G317" s="5">
        <v>8000</v>
      </c>
      <c r="H317" s="5">
        <v>60000</v>
      </c>
      <c r="I317" s="5" t="s">
        <v>23</v>
      </c>
      <c r="J317" s="5">
        <v>0</v>
      </c>
      <c r="K317" s="5">
        <v>710</v>
      </c>
      <c r="L317" s="5" t="s">
        <v>24</v>
      </c>
      <c r="M317" s="5" t="s">
        <v>80</v>
      </c>
      <c r="N317" s="5" t="s">
        <v>18</v>
      </c>
      <c r="O317" s="13">
        <v>3</v>
      </c>
      <c r="P317" t="str">
        <f t="shared" si="7"/>
        <v>Active user</v>
      </c>
    </row>
    <row r="318" spans="1:16" x14ac:dyDescent="0.3">
      <c r="A318" s="13">
        <f t="shared" si="9"/>
        <v>317</v>
      </c>
      <c r="B318" s="6" t="s">
        <v>263</v>
      </c>
      <c r="C318" s="6" t="s">
        <v>174</v>
      </c>
      <c r="D318" s="5">
        <v>39</v>
      </c>
      <c r="E318" s="5" t="s">
        <v>21</v>
      </c>
      <c r="F318" s="5" t="s">
        <v>15</v>
      </c>
      <c r="G318" s="5">
        <v>13000</v>
      </c>
      <c r="H318" s="5">
        <v>85000</v>
      </c>
      <c r="I318" s="5" t="s">
        <v>16</v>
      </c>
      <c r="J318" s="5">
        <v>15000</v>
      </c>
      <c r="K318" s="5">
        <v>740</v>
      </c>
      <c r="L318" s="5" t="s">
        <v>28</v>
      </c>
      <c r="M318" s="5" t="s">
        <v>82</v>
      </c>
      <c r="N318" s="5" t="s">
        <v>25</v>
      </c>
      <c r="O318" s="13">
        <v>7</v>
      </c>
      <c r="P318" t="str">
        <f t="shared" si="7"/>
        <v>Active user</v>
      </c>
    </row>
    <row r="319" spans="1:16" x14ac:dyDescent="0.3">
      <c r="A319" s="13">
        <f t="shared" si="9"/>
        <v>318</v>
      </c>
      <c r="B319" s="6" t="s">
        <v>143</v>
      </c>
      <c r="C319" s="6" t="s">
        <v>221</v>
      </c>
      <c r="D319" s="5">
        <v>26</v>
      </c>
      <c r="E319" s="5" t="s">
        <v>14</v>
      </c>
      <c r="F319" s="5" t="s">
        <v>22</v>
      </c>
      <c r="G319" s="5">
        <v>4000</v>
      </c>
      <c r="H319" s="5">
        <v>49000</v>
      </c>
      <c r="I319" s="5" t="s">
        <v>23</v>
      </c>
      <c r="J319" s="5">
        <v>0</v>
      </c>
      <c r="K319" s="5">
        <v>690</v>
      </c>
      <c r="L319" s="5" t="s">
        <v>31</v>
      </c>
      <c r="M319" s="5" t="s">
        <v>80</v>
      </c>
      <c r="N319" s="5" t="s">
        <v>18</v>
      </c>
      <c r="O319" s="13">
        <v>12</v>
      </c>
      <c r="P319" t="str">
        <f t="shared" si="7"/>
        <v>Not Active</v>
      </c>
    </row>
    <row r="320" spans="1:16" x14ac:dyDescent="0.3">
      <c r="A320" s="13">
        <f t="shared" si="9"/>
        <v>319</v>
      </c>
      <c r="B320" s="6" t="s">
        <v>292</v>
      </c>
      <c r="C320" s="6" t="s">
        <v>156</v>
      </c>
      <c r="D320" s="5">
        <v>33</v>
      </c>
      <c r="E320" s="5" t="s">
        <v>14</v>
      </c>
      <c r="F320" s="5" t="s">
        <v>15</v>
      </c>
      <c r="G320" s="5">
        <v>2200</v>
      </c>
      <c r="H320" s="5">
        <v>45000</v>
      </c>
      <c r="I320" s="5" t="s">
        <v>16</v>
      </c>
      <c r="J320" s="5">
        <v>10000</v>
      </c>
      <c r="K320" s="5">
        <v>670</v>
      </c>
      <c r="L320" s="5" t="s">
        <v>17</v>
      </c>
      <c r="M320" s="5" t="s">
        <v>81</v>
      </c>
      <c r="N320" s="5" t="s">
        <v>25</v>
      </c>
      <c r="O320" s="13">
        <v>11</v>
      </c>
      <c r="P320" t="str">
        <f t="shared" si="7"/>
        <v>Not Active</v>
      </c>
    </row>
    <row r="321" spans="1:16" x14ac:dyDescent="0.3">
      <c r="A321" s="13">
        <f t="shared" si="9"/>
        <v>320</v>
      </c>
      <c r="B321" s="6" t="s">
        <v>282</v>
      </c>
      <c r="C321" s="6" t="s">
        <v>154</v>
      </c>
      <c r="D321" s="5">
        <v>46</v>
      </c>
      <c r="E321" s="5" t="s">
        <v>14</v>
      </c>
      <c r="F321" s="5" t="s">
        <v>22</v>
      </c>
      <c r="G321" s="5">
        <v>15000</v>
      </c>
      <c r="H321" s="5">
        <v>77000</v>
      </c>
      <c r="I321" s="5" t="s">
        <v>23</v>
      </c>
      <c r="J321" s="5">
        <v>0</v>
      </c>
      <c r="K321" s="5">
        <v>720</v>
      </c>
      <c r="L321" s="5" t="s">
        <v>24</v>
      </c>
      <c r="M321" s="5" t="s">
        <v>82</v>
      </c>
      <c r="N321" s="5" t="s">
        <v>18</v>
      </c>
      <c r="O321" s="13">
        <v>3</v>
      </c>
      <c r="P321" t="str">
        <f t="shared" si="7"/>
        <v>Active user</v>
      </c>
    </row>
    <row r="322" spans="1:16" x14ac:dyDescent="0.3">
      <c r="A322" s="13">
        <f t="shared" si="9"/>
        <v>321</v>
      </c>
      <c r="B322" s="6" t="s">
        <v>293</v>
      </c>
      <c r="C322" s="6" t="s">
        <v>184</v>
      </c>
      <c r="D322" s="5">
        <v>52</v>
      </c>
      <c r="E322" s="5" t="s">
        <v>21</v>
      </c>
      <c r="F322" s="5" t="s">
        <v>15</v>
      </c>
      <c r="G322" s="5">
        <v>4000</v>
      </c>
      <c r="H322" s="5">
        <v>50000</v>
      </c>
      <c r="I322" s="5" t="s">
        <v>16</v>
      </c>
      <c r="J322" s="5">
        <v>5000</v>
      </c>
      <c r="K322" s="5">
        <v>680</v>
      </c>
      <c r="L322" s="5" t="s">
        <v>28</v>
      </c>
      <c r="M322" s="5" t="s">
        <v>80</v>
      </c>
      <c r="N322" s="5" t="s">
        <v>25</v>
      </c>
      <c r="O322" s="13">
        <v>5</v>
      </c>
      <c r="P322" t="str">
        <f t="shared" si="7"/>
        <v>Not Active</v>
      </c>
    </row>
    <row r="323" spans="1:16" x14ac:dyDescent="0.3">
      <c r="A323" s="13">
        <f t="shared" si="9"/>
        <v>322</v>
      </c>
      <c r="B323" s="6" t="s">
        <v>149</v>
      </c>
      <c r="C323" s="6" t="s">
        <v>162</v>
      </c>
      <c r="D323" s="5">
        <v>24</v>
      </c>
      <c r="E323" s="5" t="s">
        <v>14</v>
      </c>
      <c r="F323" s="5" t="s">
        <v>15</v>
      </c>
      <c r="G323" s="5">
        <v>9000</v>
      </c>
      <c r="H323" s="5">
        <v>69000</v>
      </c>
      <c r="I323" s="5" t="s">
        <v>23</v>
      </c>
      <c r="J323" s="5">
        <v>0</v>
      </c>
      <c r="K323" s="5">
        <v>700</v>
      </c>
      <c r="L323" s="5" t="s">
        <v>31</v>
      </c>
      <c r="M323" s="5" t="s">
        <v>82</v>
      </c>
      <c r="N323" s="5" t="s">
        <v>18</v>
      </c>
      <c r="O323" s="13">
        <v>3</v>
      </c>
      <c r="P323" t="str">
        <f t="shared" ref="P323:P350" si="10">IF(AND(G323&gt;5000,H323&gt;7000),"Active user","Not Active")</f>
        <v>Active user</v>
      </c>
    </row>
    <row r="324" spans="1:16" x14ac:dyDescent="0.3">
      <c r="A324" s="13">
        <f t="shared" si="9"/>
        <v>323</v>
      </c>
      <c r="B324" s="6" t="s">
        <v>294</v>
      </c>
      <c r="C324" s="6" t="s">
        <v>180</v>
      </c>
      <c r="D324" s="5">
        <v>38</v>
      </c>
      <c r="E324" s="5" t="s">
        <v>21</v>
      </c>
      <c r="F324" s="5" t="s">
        <v>22</v>
      </c>
      <c r="G324" s="5">
        <v>5500</v>
      </c>
      <c r="H324" s="5">
        <v>54000</v>
      </c>
      <c r="I324" s="5" t="s">
        <v>16</v>
      </c>
      <c r="J324" s="5">
        <v>13000</v>
      </c>
      <c r="K324" s="5">
        <v>710</v>
      </c>
      <c r="L324" s="5" t="s">
        <v>17</v>
      </c>
      <c r="M324" s="5" t="s">
        <v>80</v>
      </c>
      <c r="N324" s="5" t="s">
        <v>25</v>
      </c>
      <c r="O324" s="13">
        <v>11</v>
      </c>
      <c r="P324" t="str">
        <f t="shared" si="10"/>
        <v>Active user</v>
      </c>
    </row>
    <row r="325" spans="1:16" x14ac:dyDescent="0.3">
      <c r="A325" s="13">
        <f t="shared" si="9"/>
        <v>324</v>
      </c>
      <c r="B325" s="6" t="s">
        <v>70</v>
      </c>
      <c r="C325" s="6" t="s">
        <v>228</v>
      </c>
      <c r="D325" s="5">
        <v>27</v>
      </c>
      <c r="E325" s="5" t="s">
        <v>14</v>
      </c>
      <c r="F325" s="5" t="s">
        <v>15</v>
      </c>
      <c r="G325" s="5">
        <v>7000</v>
      </c>
      <c r="H325" s="5">
        <v>74000</v>
      </c>
      <c r="I325" s="5" t="s">
        <v>23</v>
      </c>
      <c r="J325" s="5">
        <v>0</v>
      </c>
      <c r="K325" s="5">
        <v>690</v>
      </c>
      <c r="L325" s="5" t="s">
        <v>24</v>
      </c>
      <c r="M325" s="5" t="s">
        <v>81</v>
      </c>
      <c r="N325" s="5" t="s">
        <v>18</v>
      </c>
      <c r="O325" s="13">
        <v>11</v>
      </c>
      <c r="P325" t="str">
        <f t="shared" si="10"/>
        <v>Active user</v>
      </c>
    </row>
    <row r="326" spans="1:16" x14ac:dyDescent="0.3">
      <c r="A326" s="13">
        <f t="shared" si="9"/>
        <v>325</v>
      </c>
      <c r="B326" s="6" t="s">
        <v>295</v>
      </c>
      <c r="C326" s="6" t="s">
        <v>209</v>
      </c>
      <c r="D326" s="5">
        <v>41</v>
      </c>
      <c r="E326" s="5" t="s">
        <v>21</v>
      </c>
      <c r="F326" s="5" t="s">
        <v>22</v>
      </c>
      <c r="G326" s="5">
        <v>6000</v>
      </c>
      <c r="H326" s="5">
        <v>68000</v>
      </c>
      <c r="I326" s="5" t="s">
        <v>16</v>
      </c>
      <c r="J326" s="5">
        <v>8000</v>
      </c>
      <c r="K326" s="5">
        <v>720</v>
      </c>
      <c r="L326" s="5" t="s">
        <v>28</v>
      </c>
      <c r="M326" s="5" t="s">
        <v>81</v>
      </c>
      <c r="N326" s="5" t="s">
        <v>25</v>
      </c>
      <c r="O326" s="13">
        <v>6</v>
      </c>
      <c r="P326" t="str">
        <f t="shared" si="10"/>
        <v>Active user</v>
      </c>
    </row>
    <row r="327" spans="1:16" x14ac:dyDescent="0.3">
      <c r="A327" s="13">
        <f t="shared" si="9"/>
        <v>326</v>
      </c>
      <c r="B327" s="6" t="s">
        <v>169</v>
      </c>
      <c r="C327" s="6" t="s">
        <v>63</v>
      </c>
      <c r="D327" s="5">
        <v>32</v>
      </c>
      <c r="E327" s="5" t="s">
        <v>14</v>
      </c>
      <c r="F327" s="5" t="s">
        <v>15</v>
      </c>
      <c r="G327" s="5">
        <v>2500</v>
      </c>
      <c r="H327" s="5">
        <v>45000</v>
      </c>
      <c r="I327" s="5" t="s">
        <v>23</v>
      </c>
      <c r="J327" s="5">
        <v>0</v>
      </c>
      <c r="K327" s="5">
        <v>670</v>
      </c>
      <c r="L327" s="5" t="s">
        <v>31</v>
      </c>
      <c r="M327" s="5" t="s">
        <v>81</v>
      </c>
      <c r="N327" s="5" t="s">
        <v>18</v>
      </c>
      <c r="O327" s="13">
        <v>6</v>
      </c>
      <c r="P327" t="str">
        <f t="shared" si="10"/>
        <v>Not Active</v>
      </c>
    </row>
    <row r="328" spans="1:16" x14ac:dyDescent="0.3">
      <c r="A328" s="13">
        <f t="shared" si="9"/>
        <v>327</v>
      </c>
      <c r="B328" s="6" t="s">
        <v>126</v>
      </c>
      <c r="C328" s="6" t="s">
        <v>166</v>
      </c>
      <c r="D328" s="5">
        <v>47</v>
      </c>
      <c r="E328" s="5" t="s">
        <v>21</v>
      </c>
      <c r="F328" s="5" t="s">
        <v>22</v>
      </c>
      <c r="G328" s="5">
        <v>11000</v>
      </c>
      <c r="H328" s="5">
        <v>80000</v>
      </c>
      <c r="I328" s="5" t="s">
        <v>16</v>
      </c>
      <c r="J328" s="5">
        <v>15000</v>
      </c>
      <c r="K328" s="5">
        <v>740</v>
      </c>
      <c r="L328" s="5" t="s">
        <v>17</v>
      </c>
      <c r="M328" s="5" t="s">
        <v>82</v>
      </c>
      <c r="N328" s="5" t="s">
        <v>25</v>
      </c>
      <c r="O328" s="13">
        <v>5</v>
      </c>
      <c r="P328" t="str">
        <f t="shared" si="10"/>
        <v>Active user</v>
      </c>
    </row>
    <row r="329" spans="1:16" x14ac:dyDescent="0.3">
      <c r="A329" s="13">
        <f t="shared" si="9"/>
        <v>328</v>
      </c>
      <c r="B329" s="6" t="s">
        <v>216</v>
      </c>
      <c r="C329" s="6" t="s">
        <v>263</v>
      </c>
      <c r="D329" s="5">
        <v>35</v>
      </c>
      <c r="E329" s="5" t="s">
        <v>14</v>
      </c>
      <c r="F329" s="5" t="s">
        <v>15</v>
      </c>
      <c r="G329" s="5">
        <v>3000</v>
      </c>
      <c r="H329" s="5">
        <v>47000</v>
      </c>
      <c r="I329" s="5" t="s">
        <v>23</v>
      </c>
      <c r="J329" s="5">
        <v>0</v>
      </c>
      <c r="K329" s="5">
        <v>680</v>
      </c>
      <c r="L329" s="5" t="s">
        <v>24</v>
      </c>
      <c r="M329" s="5" t="s">
        <v>82</v>
      </c>
      <c r="N329" s="5" t="s">
        <v>18</v>
      </c>
      <c r="O329" s="13">
        <v>4</v>
      </c>
      <c r="P329" t="str">
        <f t="shared" si="10"/>
        <v>Not Active</v>
      </c>
    </row>
    <row r="330" spans="1:16" x14ac:dyDescent="0.3">
      <c r="A330" s="13">
        <f t="shared" si="9"/>
        <v>329</v>
      </c>
      <c r="B330" s="6" t="s">
        <v>183</v>
      </c>
      <c r="C330" s="6" t="s">
        <v>191</v>
      </c>
      <c r="D330" s="5">
        <v>29</v>
      </c>
      <c r="E330" s="5" t="s">
        <v>21</v>
      </c>
      <c r="F330" s="5" t="s">
        <v>22</v>
      </c>
      <c r="G330" s="5">
        <v>4000</v>
      </c>
      <c r="H330" s="5">
        <v>53000</v>
      </c>
      <c r="I330" s="5" t="s">
        <v>16</v>
      </c>
      <c r="J330" s="5">
        <v>10000</v>
      </c>
      <c r="K330" s="5">
        <v>690</v>
      </c>
      <c r="L330" s="5" t="s">
        <v>28</v>
      </c>
      <c r="M330" s="5" t="s">
        <v>80</v>
      </c>
      <c r="N330" s="5" t="s">
        <v>25</v>
      </c>
      <c r="O330" s="13">
        <v>6</v>
      </c>
      <c r="P330" t="str">
        <f t="shared" si="10"/>
        <v>Not Active</v>
      </c>
    </row>
    <row r="331" spans="1:16" x14ac:dyDescent="0.3">
      <c r="A331" s="13">
        <f t="shared" si="9"/>
        <v>330</v>
      </c>
      <c r="B331" s="6" t="s">
        <v>227</v>
      </c>
      <c r="C331" s="6" t="s">
        <v>51</v>
      </c>
      <c r="D331" s="5">
        <v>42</v>
      </c>
      <c r="E331" s="5" t="s">
        <v>14</v>
      </c>
      <c r="F331" s="5" t="s">
        <v>15</v>
      </c>
      <c r="G331" s="5">
        <v>9000</v>
      </c>
      <c r="H331" s="5">
        <v>71000</v>
      </c>
      <c r="I331" s="5" t="s">
        <v>23</v>
      </c>
      <c r="J331" s="5">
        <v>0</v>
      </c>
      <c r="K331" s="5">
        <v>700</v>
      </c>
      <c r="L331" s="5" t="s">
        <v>31</v>
      </c>
      <c r="M331" s="5" t="s">
        <v>81</v>
      </c>
      <c r="N331" s="5" t="s">
        <v>18</v>
      </c>
      <c r="O331" s="13">
        <v>5</v>
      </c>
      <c r="P331" t="str">
        <f t="shared" si="10"/>
        <v>Active user</v>
      </c>
    </row>
    <row r="332" spans="1:16" x14ac:dyDescent="0.3">
      <c r="A332" s="13">
        <f t="shared" si="9"/>
        <v>331</v>
      </c>
      <c r="B332" s="6" t="s">
        <v>108</v>
      </c>
      <c r="C332" s="6" t="s">
        <v>217</v>
      </c>
      <c r="D332" s="5">
        <v>50</v>
      </c>
      <c r="E332" s="5" t="s">
        <v>21</v>
      </c>
      <c r="F332" s="5" t="s">
        <v>22</v>
      </c>
      <c r="G332" s="5">
        <v>8000</v>
      </c>
      <c r="H332" s="5">
        <v>67000</v>
      </c>
      <c r="I332" s="5" t="s">
        <v>16</v>
      </c>
      <c r="J332" s="5">
        <v>12000</v>
      </c>
      <c r="K332" s="5">
        <v>710</v>
      </c>
      <c r="L332" s="5" t="s">
        <v>17</v>
      </c>
      <c r="M332" s="5" t="s">
        <v>82</v>
      </c>
      <c r="N332" s="5" t="s">
        <v>25</v>
      </c>
      <c r="O332" s="13">
        <v>14</v>
      </c>
      <c r="P332" t="str">
        <f t="shared" si="10"/>
        <v>Active user</v>
      </c>
    </row>
    <row r="333" spans="1:16" x14ac:dyDescent="0.3">
      <c r="A333" s="13">
        <f t="shared" si="9"/>
        <v>332</v>
      </c>
      <c r="B333" s="6" t="s">
        <v>139</v>
      </c>
      <c r="C333" s="6" t="s">
        <v>191</v>
      </c>
      <c r="D333" s="5">
        <v>28</v>
      </c>
      <c r="E333" s="5" t="s">
        <v>14</v>
      </c>
      <c r="F333" s="5" t="s">
        <v>15</v>
      </c>
      <c r="G333" s="5">
        <v>5000</v>
      </c>
      <c r="H333" s="5">
        <v>55000</v>
      </c>
      <c r="I333" s="5" t="s">
        <v>23</v>
      </c>
      <c r="J333" s="5">
        <v>0</v>
      </c>
      <c r="K333" s="5">
        <v>690</v>
      </c>
      <c r="L333" s="5" t="s">
        <v>24</v>
      </c>
      <c r="M333" s="5" t="s">
        <v>82</v>
      </c>
      <c r="N333" s="5" t="s">
        <v>18</v>
      </c>
      <c r="O333" s="13">
        <v>12</v>
      </c>
      <c r="P333" t="str">
        <f t="shared" si="10"/>
        <v>Not Active</v>
      </c>
    </row>
    <row r="334" spans="1:16" x14ac:dyDescent="0.3">
      <c r="A334" s="13">
        <f t="shared" si="9"/>
        <v>333</v>
      </c>
      <c r="B334" s="6" t="s">
        <v>32</v>
      </c>
      <c r="C334" s="6" t="s">
        <v>67</v>
      </c>
      <c r="D334" s="5">
        <v>36</v>
      </c>
      <c r="E334" s="5" t="s">
        <v>21</v>
      </c>
      <c r="F334" s="5" t="s">
        <v>22</v>
      </c>
      <c r="G334" s="5">
        <v>3000</v>
      </c>
      <c r="H334" s="5">
        <v>48000</v>
      </c>
      <c r="I334" s="5" t="s">
        <v>16</v>
      </c>
      <c r="J334" s="5">
        <v>5000</v>
      </c>
      <c r="K334" s="5">
        <v>670</v>
      </c>
      <c r="L334" s="5" t="s">
        <v>28</v>
      </c>
      <c r="M334" s="5" t="s">
        <v>80</v>
      </c>
      <c r="N334" s="5" t="s">
        <v>25</v>
      </c>
      <c r="O334" s="13">
        <v>11</v>
      </c>
      <c r="P334" t="str">
        <f t="shared" si="10"/>
        <v>Not Active</v>
      </c>
    </row>
    <row r="335" spans="1:16" x14ac:dyDescent="0.3">
      <c r="A335" s="13">
        <f t="shared" si="9"/>
        <v>334</v>
      </c>
      <c r="B335" s="6" t="s">
        <v>128</v>
      </c>
      <c r="C335" s="6" t="s">
        <v>150</v>
      </c>
      <c r="D335" s="5">
        <v>41</v>
      </c>
      <c r="E335" s="5" t="s">
        <v>14</v>
      </c>
      <c r="F335" s="5" t="s">
        <v>15</v>
      </c>
      <c r="G335" s="5">
        <v>11000</v>
      </c>
      <c r="H335" s="5">
        <v>62000</v>
      </c>
      <c r="I335" s="5" t="s">
        <v>23</v>
      </c>
      <c r="J335" s="5">
        <v>0</v>
      </c>
      <c r="K335" s="5">
        <v>720</v>
      </c>
      <c r="L335" s="5" t="s">
        <v>31</v>
      </c>
      <c r="M335" s="5" t="s">
        <v>80</v>
      </c>
      <c r="N335" s="5" t="s">
        <v>18</v>
      </c>
      <c r="O335" s="13">
        <v>8</v>
      </c>
      <c r="P335" t="str">
        <f t="shared" si="10"/>
        <v>Active user</v>
      </c>
    </row>
    <row r="336" spans="1:16" x14ac:dyDescent="0.3">
      <c r="A336" s="13">
        <f t="shared" si="9"/>
        <v>335</v>
      </c>
      <c r="B336" s="6" t="s">
        <v>296</v>
      </c>
      <c r="C336" s="6" t="s">
        <v>180</v>
      </c>
      <c r="D336" s="5">
        <v>30</v>
      </c>
      <c r="E336" s="5" t="s">
        <v>21</v>
      </c>
      <c r="F336" s="5" t="s">
        <v>22</v>
      </c>
      <c r="G336" s="5">
        <v>5500</v>
      </c>
      <c r="H336" s="5">
        <v>69000</v>
      </c>
      <c r="I336" s="5" t="s">
        <v>16</v>
      </c>
      <c r="J336" s="5">
        <v>10000</v>
      </c>
      <c r="K336" s="5">
        <v>710</v>
      </c>
      <c r="L336" s="5" t="s">
        <v>17</v>
      </c>
      <c r="M336" s="5" t="s">
        <v>80</v>
      </c>
      <c r="N336" s="5" t="s">
        <v>25</v>
      </c>
      <c r="O336" s="13">
        <v>4</v>
      </c>
      <c r="P336" t="str">
        <f t="shared" si="10"/>
        <v>Active user</v>
      </c>
    </row>
    <row r="337" spans="1:16" x14ac:dyDescent="0.3">
      <c r="A337" s="13">
        <f t="shared" si="9"/>
        <v>336</v>
      </c>
      <c r="B337" s="6" t="s">
        <v>297</v>
      </c>
      <c r="C337" s="6" t="s">
        <v>228</v>
      </c>
      <c r="D337" s="5">
        <v>29</v>
      </c>
      <c r="E337" s="5" t="s">
        <v>14</v>
      </c>
      <c r="F337" s="5" t="s">
        <v>15</v>
      </c>
      <c r="G337" s="5">
        <v>7000</v>
      </c>
      <c r="H337" s="5">
        <v>74000</v>
      </c>
      <c r="I337" s="5" t="s">
        <v>23</v>
      </c>
      <c r="J337" s="5">
        <v>0</v>
      </c>
      <c r="K337" s="5">
        <v>680</v>
      </c>
      <c r="L337" s="5" t="s">
        <v>24</v>
      </c>
      <c r="M337" s="5" t="s">
        <v>80</v>
      </c>
      <c r="N337" s="5" t="s">
        <v>18</v>
      </c>
      <c r="O337" s="13">
        <v>13</v>
      </c>
      <c r="P337" t="str">
        <f t="shared" si="10"/>
        <v>Active user</v>
      </c>
    </row>
    <row r="338" spans="1:16" x14ac:dyDescent="0.3">
      <c r="A338" s="13">
        <f t="shared" si="9"/>
        <v>337</v>
      </c>
      <c r="B338" s="6" t="s">
        <v>201</v>
      </c>
      <c r="C338" s="6" t="s">
        <v>228</v>
      </c>
      <c r="D338" s="5">
        <v>34</v>
      </c>
      <c r="E338" s="5" t="s">
        <v>21</v>
      </c>
      <c r="F338" s="5" t="s">
        <v>22</v>
      </c>
      <c r="G338" s="5">
        <v>2000</v>
      </c>
      <c r="H338" s="5">
        <v>50000</v>
      </c>
      <c r="I338" s="5" t="s">
        <v>16</v>
      </c>
      <c r="J338" s="5">
        <v>7000</v>
      </c>
      <c r="K338" s="5">
        <v>720</v>
      </c>
      <c r="L338" s="5" t="s">
        <v>28</v>
      </c>
      <c r="M338" s="5" t="s">
        <v>80</v>
      </c>
      <c r="N338" s="5" t="s">
        <v>25</v>
      </c>
      <c r="O338" s="13">
        <v>7</v>
      </c>
      <c r="P338" t="str">
        <f t="shared" si="10"/>
        <v>Not Active</v>
      </c>
    </row>
    <row r="339" spans="1:16" x14ac:dyDescent="0.3">
      <c r="A339" s="13">
        <f t="shared" si="9"/>
        <v>338</v>
      </c>
      <c r="B339" s="6" t="s">
        <v>147</v>
      </c>
      <c r="C339" s="6" t="s">
        <v>223</v>
      </c>
      <c r="D339" s="5">
        <v>37</v>
      </c>
      <c r="E339" s="5" t="s">
        <v>14</v>
      </c>
      <c r="F339" s="5" t="s">
        <v>15</v>
      </c>
      <c r="G339" s="5">
        <v>6000</v>
      </c>
      <c r="H339" s="5">
        <v>55000</v>
      </c>
      <c r="I339" s="5" t="s">
        <v>23</v>
      </c>
      <c r="J339" s="5">
        <v>0</v>
      </c>
      <c r="K339" s="5">
        <v>690</v>
      </c>
      <c r="L339" s="5" t="s">
        <v>31</v>
      </c>
      <c r="M339" s="5" t="s">
        <v>80</v>
      </c>
      <c r="N339" s="5" t="s">
        <v>18</v>
      </c>
      <c r="O339" s="13">
        <v>4</v>
      </c>
      <c r="P339" t="str">
        <f t="shared" si="10"/>
        <v>Active user</v>
      </c>
    </row>
    <row r="340" spans="1:16" x14ac:dyDescent="0.3">
      <c r="A340" s="13">
        <f t="shared" si="9"/>
        <v>339</v>
      </c>
      <c r="B340" s="6" t="s">
        <v>298</v>
      </c>
      <c r="C340" s="6" t="s">
        <v>152</v>
      </c>
      <c r="D340" s="5">
        <v>45</v>
      </c>
      <c r="E340" s="5" t="s">
        <v>21</v>
      </c>
      <c r="F340" s="5" t="s">
        <v>22</v>
      </c>
      <c r="G340" s="5">
        <v>3500</v>
      </c>
      <c r="H340" s="5">
        <v>62000</v>
      </c>
      <c r="I340" s="5" t="s">
        <v>16</v>
      </c>
      <c r="J340" s="5">
        <v>13000</v>
      </c>
      <c r="K340" s="5">
        <v>680</v>
      </c>
      <c r="L340" s="5" t="s">
        <v>17</v>
      </c>
      <c r="M340" s="5" t="s">
        <v>82</v>
      </c>
      <c r="N340" s="5" t="s">
        <v>25</v>
      </c>
      <c r="O340" s="13">
        <v>14</v>
      </c>
      <c r="P340" t="str">
        <f t="shared" si="10"/>
        <v>Not Active</v>
      </c>
    </row>
    <row r="341" spans="1:16" x14ac:dyDescent="0.3">
      <c r="A341" s="13">
        <f t="shared" si="9"/>
        <v>340</v>
      </c>
      <c r="B341" s="6" t="s">
        <v>131</v>
      </c>
      <c r="C341" s="6" t="s">
        <v>27</v>
      </c>
      <c r="D341" s="5">
        <v>40</v>
      </c>
      <c r="E341" s="5" t="s">
        <v>14</v>
      </c>
      <c r="F341" s="5" t="s">
        <v>15</v>
      </c>
      <c r="G341" s="5">
        <v>4000</v>
      </c>
      <c r="H341" s="5">
        <v>48000</v>
      </c>
      <c r="I341" s="5" t="s">
        <v>23</v>
      </c>
      <c r="J341" s="5">
        <v>0</v>
      </c>
      <c r="K341" s="5">
        <v>710</v>
      </c>
      <c r="L341" s="5" t="s">
        <v>24</v>
      </c>
      <c r="M341" s="5" t="s">
        <v>82</v>
      </c>
      <c r="N341" s="5" t="s">
        <v>18</v>
      </c>
      <c r="O341" s="13">
        <v>5</v>
      </c>
      <c r="P341" t="str">
        <f t="shared" si="10"/>
        <v>Not Active</v>
      </c>
    </row>
    <row r="342" spans="1:16" x14ac:dyDescent="0.3">
      <c r="A342" s="13">
        <f t="shared" si="9"/>
        <v>341</v>
      </c>
      <c r="B342" s="6" t="s">
        <v>102</v>
      </c>
      <c r="C342" s="6" t="s">
        <v>224</v>
      </c>
      <c r="D342" s="5">
        <v>27</v>
      </c>
      <c r="E342" s="5" t="s">
        <v>21</v>
      </c>
      <c r="F342" s="5" t="s">
        <v>15</v>
      </c>
      <c r="G342" s="5">
        <v>5500</v>
      </c>
      <c r="H342" s="5">
        <v>59000</v>
      </c>
      <c r="I342" s="5" t="s">
        <v>16</v>
      </c>
      <c r="J342" s="5">
        <v>8000</v>
      </c>
      <c r="K342" s="5">
        <v>700</v>
      </c>
      <c r="L342" s="5" t="s">
        <v>28</v>
      </c>
      <c r="M342" s="5" t="s">
        <v>82</v>
      </c>
      <c r="N342" s="5" t="s">
        <v>25</v>
      </c>
      <c r="O342" s="13">
        <v>10</v>
      </c>
      <c r="P342" t="str">
        <f t="shared" si="10"/>
        <v>Active user</v>
      </c>
    </row>
    <row r="343" spans="1:16" x14ac:dyDescent="0.3">
      <c r="A343" s="13">
        <f t="shared" si="9"/>
        <v>342</v>
      </c>
      <c r="B343" s="6" t="s">
        <v>203</v>
      </c>
      <c r="C343" s="6" t="s">
        <v>182</v>
      </c>
      <c r="D343" s="5">
        <v>31</v>
      </c>
      <c r="E343" s="5" t="s">
        <v>14</v>
      </c>
      <c r="F343" s="5" t="s">
        <v>22</v>
      </c>
      <c r="G343" s="5">
        <v>9000</v>
      </c>
      <c r="H343" s="5">
        <v>73000</v>
      </c>
      <c r="I343" s="5" t="s">
        <v>23</v>
      </c>
      <c r="J343" s="5">
        <v>0</v>
      </c>
      <c r="K343" s="5">
        <v>720</v>
      </c>
      <c r="L343" s="5" t="s">
        <v>31</v>
      </c>
      <c r="M343" s="5" t="s">
        <v>82</v>
      </c>
      <c r="N343" s="5" t="s">
        <v>18</v>
      </c>
      <c r="O343" s="13">
        <v>10</v>
      </c>
      <c r="P343" t="str">
        <f t="shared" si="10"/>
        <v>Active user</v>
      </c>
    </row>
    <row r="344" spans="1:16" x14ac:dyDescent="0.3">
      <c r="A344" s="13">
        <f t="shared" si="9"/>
        <v>343</v>
      </c>
      <c r="B344" s="6" t="s">
        <v>119</v>
      </c>
      <c r="C344" s="6" t="s">
        <v>166</v>
      </c>
      <c r="D344" s="5">
        <v>53</v>
      </c>
      <c r="E344" s="5" t="s">
        <v>21</v>
      </c>
      <c r="F344" s="5" t="s">
        <v>15</v>
      </c>
      <c r="G344" s="5">
        <v>4000</v>
      </c>
      <c r="H344" s="5">
        <v>65000</v>
      </c>
      <c r="I344" s="5" t="s">
        <v>16</v>
      </c>
      <c r="J344" s="5">
        <v>5000</v>
      </c>
      <c r="K344" s="5">
        <v>680</v>
      </c>
      <c r="L344" s="5" t="s">
        <v>17</v>
      </c>
      <c r="M344" s="5" t="s">
        <v>82</v>
      </c>
      <c r="N344" s="5" t="s">
        <v>25</v>
      </c>
      <c r="O344" s="13">
        <v>7</v>
      </c>
      <c r="P344" t="str">
        <f t="shared" si="10"/>
        <v>Not Active</v>
      </c>
    </row>
    <row r="345" spans="1:16" x14ac:dyDescent="0.3">
      <c r="A345" s="13">
        <f t="shared" si="9"/>
        <v>344</v>
      </c>
      <c r="B345" s="6" t="s">
        <v>123</v>
      </c>
      <c r="C345" s="6" t="s">
        <v>41</v>
      </c>
      <c r="D345" s="5">
        <v>28</v>
      </c>
      <c r="E345" s="5" t="s">
        <v>14</v>
      </c>
      <c r="F345" s="5" t="s">
        <v>22</v>
      </c>
      <c r="G345" s="5">
        <v>8000</v>
      </c>
      <c r="H345" s="5">
        <v>60000</v>
      </c>
      <c r="I345" s="5" t="s">
        <v>23</v>
      </c>
      <c r="J345" s="5">
        <v>0</v>
      </c>
      <c r="K345" s="5">
        <v>710</v>
      </c>
      <c r="L345" s="5" t="s">
        <v>24</v>
      </c>
      <c r="M345" s="5" t="s">
        <v>82</v>
      </c>
      <c r="N345" s="5" t="s">
        <v>18</v>
      </c>
      <c r="O345" s="13">
        <v>5</v>
      </c>
      <c r="P345" t="str">
        <f t="shared" si="10"/>
        <v>Active user</v>
      </c>
    </row>
    <row r="346" spans="1:16" x14ac:dyDescent="0.3">
      <c r="A346" s="13">
        <f t="shared" si="9"/>
        <v>345</v>
      </c>
      <c r="B346" s="6" t="s">
        <v>36</v>
      </c>
      <c r="C346" s="6" t="s">
        <v>299</v>
      </c>
      <c r="D346" s="5">
        <v>46</v>
      </c>
      <c r="E346" s="5" t="s">
        <v>21</v>
      </c>
      <c r="F346" s="5" t="s">
        <v>15</v>
      </c>
      <c r="G346" s="5">
        <v>2500</v>
      </c>
      <c r="H346" s="5">
        <v>53000</v>
      </c>
      <c r="I346" s="5" t="s">
        <v>16</v>
      </c>
      <c r="J346" s="5">
        <v>8000</v>
      </c>
      <c r="K346" s="5">
        <v>690</v>
      </c>
      <c r="L346" s="5" t="s">
        <v>28</v>
      </c>
      <c r="M346" s="5" t="s">
        <v>81</v>
      </c>
      <c r="N346" s="5" t="s">
        <v>25</v>
      </c>
      <c r="O346" s="13">
        <v>15</v>
      </c>
      <c r="P346" t="str">
        <f t="shared" si="10"/>
        <v>Not Active</v>
      </c>
    </row>
    <row r="347" spans="1:16" x14ac:dyDescent="0.3">
      <c r="A347" s="13">
        <f t="shared" si="9"/>
        <v>346</v>
      </c>
      <c r="B347" s="6" t="s">
        <v>274</v>
      </c>
      <c r="C347" s="6" t="s">
        <v>213</v>
      </c>
      <c r="D347" s="5">
        <v>39</v>
      </c>
      <c r="E347" s="5" t="s">
        <v>14</v>
      </c>
      <c r="F347" s="5" t="s">
        <v>22</v>
      </c>
      <c r="G347" s="5">
        <v>12000</v>
      </c>
      <c r="H347" s="5">
        <v>68000</v>
      </c>
      <c r="I347" s="5" t="s">
        <v>23</v>
      </c>
      <c r="J347" s="5">
        <v>0</v>
      </c>
      <c r="K347" s="5">
        <v>720</v>
      </c>
      <c r="L347" s="5" t="s">
        <v>31</v>
      </c>
      <c r="M347" s="5" t="s">
        <v>81</v>
      </c>
      <c r="N347" s="5" t="s">
        <v>18</v>
      </c>
      <c r="O347" s="13">
        <v>4</v>
      </c>
      <c r="P347" t="str">
        <f t="shared" si="10"/>
        <v>Active user</v>
      </c>
    </row>
    <row r="348" spans="1:16" x14ac:dyDescent="0.3">
      <c r="A348" s="13">
        <f t="shared" si="9"/>
        <v>347</v>
      </c>
      <c r="B348" s="6" t="s">
        <v>187</v>
      </c>
      <c r="C348" s="6" t="s">
        <v>63</v>
      </c>
      <c r="D348" s="5">
        <v>27</v>
      </c>
      <c r="E348" s="5" t="s">
        <v>21</v>
      </c>
      <c r="F348" s="5" t="s">
        <v>15</v>
      </c>
      <c r="G348" s="5">
        <v>7000</v>
      </c>
      <c r="H348" s="5">
        <v>71000</v>
      </c>
      <c r="I348" s="5" t="s">
        <v>16</v>
      </c>
      <c r="J348" s="5">
        <v>12000</v>
      </c>
      <c r="K348" s="5">
        <v>680</v>
      </c>
      <c r="L348" s="5" t="s">
        <v>17</v>
      </c>
      <c r="M348" s="5" t="s">
        <v>81</v>
      </c>
      <c r="N348" s="5" t="s">
        <v>25</v>
      </c>
      <c r="O348" s="13">
        <v>15</v>
      </c>
      <c r="P348" t="str">
        <f t="shared" si="10"/>
        <v>Active user</v>
      </c>
    </row>
    <row r="349" spans="1:16" x14ac:dyDescent="0.3">
      <c r="A349" s="13">
        <f t="shared" si="9"/>
        <v>348</v>
      </c>
      <c r="B349" s="6" t="s">
        <v>300</v>
      </c>
      <c r="C349" s="6" t="s">
        <v>152</v>
      </c>
      <c r="D349" s="5">
        <v>34</v>
      </c>
      <c r="E349" s="5" t="s">
        <v>14</v>
      </c>
      <c r="F349" s="5" t="s">
        <v>22</v>
      </c>
      <c r="G349" s="5">
        <v>5000</v>
      </c>
      <c r="H349" s="5">
        <v>56000</v>
      </c>
      <c r="I349" s="5" t="s">
        <v>23</v>
      </c>
      <c r="J349" s="5">
        <v>0</v>
      </c>
      <c r="K349" s="5">
        <v>700</v>
      </c>
      <c r="L349" s="5" t="s">
        <v>24</v>
      </c>
      <c r="M349" s="5" t="s">
        <v>81</v>
      </c>
      <c r="N349" s="5" t="s">
        <v>18</v>
      </c>
      <c r="O349" s="13">
        <v>3</v>
      </c>
      <c r="P349" t="str">
        <f t="shared" si="10"/>
        <v>Not Active</v>
      </c>
    </row>
    <row r="350" spans="1:16" x14ac:dyDescent="0.3">
      <c r="A350" s="13">
        <f t="shared" si="9"/>
        <v>349</v>
      </c>
      <c r="B350" s="6" t="s">
        <v>301</v>
      </c>
      <c r="C350" s="6" t="s">
        <v>178</v>
      </c>
      <c r="D350" s="5">
        <v>32</v>
      </c>
      <c r="E350" s="5" t="s">
        <v>21</v>
      </c>
      <c r="F350" s="5" t="s">
        <v>15</v>
      </c>
      <c r="G350" s="5">
        <v>1500</v>
      </c>
      <c r="H350" s="5">
        <v>45000</v>
      </c>
      <c r="I350" s="5" t="s">
        <v>16</v>
      </c>
      <c r="J350" s="5">
        <v>0</v>
      </c>
      <c r="K350" s="5">
        <v>670</v>
      </c>
      <c r="L350" s="5" t="s">
        <v>28</v>
      </c>
      <c r="M350" s="5" t="s">
        <v>81</v>
      </c>
      <c r="N350" s="5" t="s">
        <v>25</v>
      </c>
      <c r="O350" s="13">
        <v>14</v>
      </c>
      <c r="P350" t="str">
        <f t="shared" si="10"/>
        <v>Not Active</v>
      </c>
    </row>
    <row r="351" spans="1:16" x14ac:dyDescent="0.3">
      <c r="A351" s="13"/>
      <c r="B351" s="13"/>
      <c r="C351" s="13"/>
      <c r="D351" s="13"/>
      <c r="E351" s="13"/>
      <c r="F351" s="13"/>
      <c r="G351" s="13"/>
      <c r="H351" s="13"/>
      <c r="I351" s="13"/>
      <c r="J351" s="13"/>
      <c r="K351" s="13"/>
      <c r="L351" s="13"/>
      <c r="M351" s="13"/>
      <c r="N351" s="5"/>
      <c r="O35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Sheet5</vt:lpstr>
      <vt:lpstr>Easy</vt:lpstr>
      <vt:lpstr>Easy(10)</vt:lpstr>
      <vt:lpstr>Easy(11)</vt:lpstr>
      <vt:lpstr>Easy(12 &amp; 13)</vt:lpstr>
      <vt:lpstr>Medium</vt:lpstr>
      <vt:lpstr>Medium(9)</vt:lpstr>
      <vt:lpstr>Medium(10)</vt:lpstr>
      <vt:lpstr>Medium12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mithlesh choudhury</cp:lastModifiedBy>
  <dcterms:created xsi:type="dcterms:W3CDTF">2024-09-05T16:39:58Z</dcterms:created>
  <dcterms:modified xsi:type="dcterms:W3CDTF">2025-08-24T20:48:30Z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