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PCA_AquacultureSystem\data\"/>
    </mc:Choice>
  </mc:AlternateContent>
  <xr:revisionPtr revIDLastSave="0" documentId="13_ncr:1_{30C40FD2-146E-4A21-8DDD-7948CB294931}" xr6:coauthVersionLast="45" xr6:coauthVersionMax="45" xr10:uidLastSave="{00000000-0000-0000-0000-000000000000}"/>
  <bookViews>
    <workbookView xWindow="-98" yWindow="-98" windowWidth="18451" windowHeight="10996" xr2:uid="{DEE516F9-ADFD-4C63-AF22-1265D4977E59}"/>
  </bookViews>
  <sheets>
    <sheet name="Carcinicultura Relativizado" sheetId="16" r:id="rId1"/>
    <sheet name="Piscicultura Relativizado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16" l="1"/>
  <c r="AB5" i="16"/>
  <c r="AA5" i="16"/>
  <c r="AJ12" i="18" l="1"/>
  <c r="AJ8" i="18"/>
  <c r="AJ7" i="18"/>
  <c r="AJ6" i="18"/>
  <c r="AI12" i="18"/>
  <c r="AI8" i="18"/>
  <c r="AI7" i="18"/>
  <c r="AI6" i="18"/>
  <c r="AH12" i="18"/>
  <c r="AH8" i="18"/>
  <c r="AH7" i="18"/>
  <c r="AH6" i="18"/>
  <c r="AG12" i="18"/>
  <c r="AG11" i="18"/>
  <c r="AG10" i="18"/>
  <c r="AG8" i="18"/>
  <c r="AG7" i="18"/>
  <c r="AG6" i="18"/>
  <c r="AF8" i="18"/>
  <c r="AE12" i="18"/>
  <c r="AE8" i="18"/>
  <c r="AE7" i="18"/>
  <c r="AE6" i="18"/>
  <c r="AD12" i="18"/>
  <c r="AD11" i="18"/>
  <c r="AD10" i="18"/>
  <c r="AD9" i="18"/>
  <c r="AD8" i="18"/>
  <c r="AC8" i="18"/>
  <c r="AB8" i="18"/>
  <c r="AA11" i="18"/>
  <c r="AA8" i="18"/>
  <c r="AA7" i="18"/>
  <c r="AA6" i="18"/>
  <c r="Z12" i="18"/>
  <c r="Z8" i="18"/>
  <c r="X13" i="18"/>
  <c r="X8" i="18"/>
  <c r="X7" i="18"/>
  <c r="X6" i="18"/>
  <c r="W13" i="18"/>
  <c r="W11" i="18"/>
  <c r="W10" i="18"/>
  <c r="W9" i="18"/>
  <c r="W8" i="18"/>
  <c r="U13" i="18"/>
  <c r="U12" i="18"/>
  <c r="U8" i="18"/>
  <c r="U7" i="18"/>
  <c r="U6" i="18"/>
  <c r="N13" i="18"/>
  <c r="N7" i="18"/>
  <c r="N6" i="18"/>
  <c r="K12" i="18"/>
  <c r="K11" i="18"/>
  <c r="F8" i="18"/>
  <c r="D7" i="18"/>
  <c r="D6" i="18"/>
</calcChain>
</file>

<file path=xl/sharedStrings.xml><?xml version="1.0" encoding="utf-8"?>
<sst xmlns="http://schemas.openxmlformats.org/spreadsheetml/2006/main" count="295" uniqueCount="133">
  <si>
    <t>1. Razão entre Receita líquida e Investimento inicial %</t>
  </si>
  <si>
    <t>2. Taxa Interna de Retorno %.aa</t>
  </si>
  <si>
    <t>3. Período de Retorno do Capital anos</t>
  </si>
  <si>
    <t>4. Razão Benefício-custo R$</t>
  </si>
  <si>
    <t>5. Valor presente líquido R$</t>
  </si>
  <si>
    <t>6. Lucro líquido R$</t>
  </si>
  <si>
    <t>9. Receita anual R$</t>
  </si>
  <si>
    <t>10. Permanência do proprietário na atividade (anos)</t>
  </si>
  <si>
    <t>11. Taxa de Risco %</t>
  </si>
  <si>
    <t>12. Diversidade de Produtos</t>
  </si>
  <si>
    <t>13. Diversidade de Mercados</t>
  </si>
  <si>
    <t>2. Dependência de água (m³/t)</t>
  </si>
  <si>
    <t>3. Uso de energia (MJ/t)</t>
  </si>
  <si>
    <t>5. Uso de nitrogênio (kg/t)</t>
  </si>
  <si>
    <t>6. Uso do fósforo (kg/t)</t>
  </si>
  <si>
    <t>7. Eficiência no Uso de Energia (%)</t>
  </si>
  <si>
    <t>8. Eficiência no uso de nitrogênio (%)</t>
  </si>
  <si>
    <t>9. Eficiência no uso de fósforo (%)</t>
  </si>
  <si>
    <t>12. Potencial de Poluição Orgânica (kg/t)</t>
  </si>
  <si>
    <t>19. Acúmulo de fósforo (kg/t)</t>
  </si>
  <si>
    <t>20. Acúmulo de Matéria Orgânica (kg/t)</t>
  </si>
  <si>
    <t>22. Risco de espécies cultivadas</t>
  </si>
  <si>
    <t>1. Potencial de retenção de carbono (kg/t)</t>
  </si>
  <si>
    <t>3. Potencial de retenção de fósforo (kg/t)</t>
  </si>
  <si>
    <t>4. Eficiência no uso de carbono (%)</t>
  </si>
  <si>
    <t>1. Desenvolvimento da economia local (%)</t>
  </si>
  <si>
    <t>2. Uso de mão-de-obra local %</t>
  </si>
  <si>
    <t>3. Remuneração dos trabalhadores por unidade de produção (R$/kg)</t>
  </si>
  <si>
    <t>4. Empregos diretos gerados pelo investimento (R$/emprego)</t>
  </si>
  <si>
    <t>5. Total de empregos gerados pelo investimento (R$/emprego)</t>
  </si>
  <si>
    <t>6. Proporção de autoempregos (%)</t>
  </si>
  <si>
    <t>7. Permanência na atividade (anos)</t>
  </si>
  <si>
    <t>8. Trabalho requerido por unidade de área ocupada (MHY/m²)</t>
  </si>
  <si>
    <t>9. Trabalho requerido por unidade de produção (HH/kg)</t>
  </si>
  <si>
    <t>10. Segurança no local de trabalho (%)</t>
  </si>
  <si>
    <t>11. Consumo local da produção (%)</t>
  </si>
  <si>
    <t>13. Custo proporcional do trabalho (%)</t>
  </si>
  <si>
    <t>14. Distribuição da renda (R$)</t>
  </si>
  <si>
    <t>15. Acesso a plano de saúde (%)</t>
  </si>
  <si>
    <t>16. Educação (%)</t>
  </si>
  <si>
    <t>17. Participação em atividades da comunidade (%)</t>
  </si>
  <si>
    <t>18. Inclusão de gênero (%)</t>
  </si>
  <si>
    <t>19. Inclusão racial (%)</t>
  </si>
  <si>
    <t>20. Inclusão etária (%)</t>
  </si>
  <si>
    <t>M. rosenbergii - Espírito Santo-</t>
  </si>
  <si>
    <t>P. vannamei - Sergipe - Semi intensivo</t>
  </si>
  <si>
    <t>L. vannamei - Aquafort</t>
  </si>
  <si>
    <t>L. vannamei - Northern</t>
  </si>
  <si>
    <t>L. vannamei - Aquacrusta</t>
  </si>
  <si>
    <t>L. vannamei  - HM</t>
  </si>
  <si>
    <t>L. vannamei - Ilha</t>
  </si>
  <si>
    <t>L. vannamei -Carpixe</t>
  </si>
  <si>
    <t>L. vannamei  -Marinus</t>
  </si>
  <si>
    <t>L. vannamei -Aquabrasilis</t>
  </si>
  <si>
    <t>L. vannamei - Aquarium - baixa densid.</t>
  </si>
  <si>
    <t>L. vannamei - Aquarium - alta densis</t>
  </si>
  <si>
    <t>L. vannamei - Aquarium-  bifásico</t>
  </si>
  <si>
    <t>Truta - race-way</t>
  </si>
  <si>
    <t>Tilápia - gaiola - RS</t>
  </si>
  <si>
    <t>Tambatinga - viveiro 23</t>
  </si>
  <si>
    <t>Tambaqui - M amazonicum - policultivo - SP</t>
  </si>
  <si>
    <t>Tilápia - tanque rede - RN</t>
  </si>
  <si>
    <t xml:space="preserve">2. Potencial de retenção de nitrogênio (kg/t)
</t>
  </si>
  <si>
    <t>Código - Fazendas</t>
  </si>
  <si>
    <t>Carcinicultura</t>
  </si>
  <si>
    <t>Piscicultura</t>
  </si>
  <si>
    <t>ESTADO</t>
  </si>
  <si>
    <t>FORÇA MOTRIZ</t>
  </si>
  <si>
    <t>FORÇA MOTRIZ RESPOSTA</t>
  </si>
  <si>
    <t>PRESSÃO</t>
  </si>
  <si>
    <t>IMPACTO</t>
  </si>
  <si>
    <t>ESTADO/ RESPOSTA</t>
  </si>
  <si>
    <t>ESTADO/ PRESSÃO</t>
  </si>
  <si>
    <t>FORÇA MOTRIZ/ PRESSÃO</t>
  </si>
  <si>
    <t>DPSIR</t>
  </si>
  <si>
    <t>Tilápia - gaiolas - SP - com restrição alimentar</t>
  </si>
  <si>
    <t>Tilápia - gaiolas - SP -  sem restrição alimentar</t>
  </si>
  <si>
    <t>Tambatinga - viveiro 250</t>
  </si>
  <si>
    <t>Lambari - semi intensivo - alto controle</t>
  </si>
  <si>
    <t>Lambari - semi intensivo - médio controle</t>
  </si>
  <si>
    <t>Lambari - semi intensivo - baixo controle</t>
  </si>
  <si>
    <t>ECONÔMICO</t>
  </si>
  <si>
    <t>AMBIENTAL</t>
  </si>
  <si>
    <t>SOCIAL</t>
  </si>
  <si>
    <t>Carcinicultura - Indicadores (valores relativizados) PCA E MULINO</t>
  </si>
  <si>
    <t>Piscicultura Indicadores (valores relativizados) PCA E MULINO</t>
  </si>
  <si>
    <t>Tambatinga - viveiro 2</t>
  </si>
  <si>
    <t>E1_RRLII</t>
  </si>
  <si>
    <t>E2_TIR</t>
  </si>
  <si>
    <t>E3_PRC</t>
  </si>
  <si>
    <t>E4_RBC</t>
  </si>
  <si>
    <t>E5_VPL</t>
  </si>
  <si>
    <t>E6_LL</t>
  </si>
  <si>
    <t>E9_R</t>
  </si>
  <si>
    <t>E10_PPA</t>
  </si>
  <si>
    <t>E11_TR</t>
  </si>
  <si>
    <t>E12_DP</t>
  </si>
  <si>
    <t>E13_DM</t>
  </si>
  <si>
    <t>A2_DA</t>
  </si>
  <si>
    <t>A3_UE</t>
  </si>
  <si>
    <t>A5_UN</t>
  </si>
  <si>
    <t>A6_UF</t>
  </si>
  <si>
    <t>A7_EUE</t>
  </si>
  <si>
    <t>A8_EUN</t>
  </si>
  <si>
    <t>A9_EUF</t>
  </si>
  <si>
    <t>A11_PEPN</t>
  </si>
  <si>
    <t>A12_PPO</t>
  </si>
  <si>
    <t>A22_REC</t>
  </si>
  <si>
    <t>A4_EUC</t>
  </si>
  <si>
    <t>S1_DEL</t>
  </si>
  <si>
    <t>S2_UMOL</t>
  </si>
  <si>
    <t>S3_RTUP</t>
  </si>
  <si>
    <t>S4_EDGI</t>
  </si>
  <si>
    <t>S6_PA</t>
  </si>
  <si>
    <t>S7_PA</t>
  </si>
  <si>
    <t>S8_TRUAO</t>
  </si>
  <si>
    <t>S9_TRUP</t>
  </si>
  <si>
    <t>S10_SLT</t>
  </si>
  <si>
    <t>S11_CLP</t>
  </si>
  <si>
    <t>S13_CPT</t>
  </si>
  <si>
    <t>S14_DR</t>
  </si>
  <si>
    <t>S15_APS</t>
  </si>
  <si>
    <t>S16_E</t>
  </si>
  <si>
    <t>S17_PAC</t>
  </si>
  <si>
    <t>S18_IG</t>
  </si>
  <si>
    <t>S19_IR</t>
  </si>
  <si>
    <t>S20_IE</t>
  </si>
  <si>
    <t xml:space="preserve">11 Potencial de Eutrofização P e N (kg/t)
</t>
  </si>
  <si>
    <t>A19_AF</t>
  </si>
  <si>
    <t>A20_AMO</t>
  </si>
  <si>
    <t>A1_PRC</t>
  </si>
  <si>
    <t>A2_PRN</t>
  </si>
  <si>
    <t>A3_PRF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</si>
</sst>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4"/>
      <name val="Arial"/>
      <family val="2"/>
    </font>
    <font>
      <sz val="12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/>
    </xf>
    <xf numFmtId="2" fontId="2" fillId="0" borderId="1" xfId="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2" fillId="0" borderId="1" xfId="1" applyNumberFormat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</xf>
    <xf numFmtId="167" fontId="2" fillId="0" borderId="1" xfId="1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2" fontId="11" fillId="0" borderId="1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 applyProtection="1">
      <alignment vertical="center" wrapText="1"/>
    </xf>
    <xf numFmtId="0" fontId="7" fillId="0" borderId="3" xfId="1" applyFont="1" applyFill="1" applyBorder="1" applyAlignment="1" applyProtection="1">
      <alignment vertical="center" wrapText="1"/>
    </xf>
    <xf numFmtId="0" fontId="7" fillId="0" borderId="4" xfId="1" applyFont="1" applyFill="1" applyBorder="1" applyAlignment="1" applyProtection="1">
      <alignment vertical="center" wrapText="1"/>
    </xf>
    <xf numFmtId="0" fontId="7" fillId="0" borderId="5" xfId="1" applyFont="1" applyFill="1" applyBorder="1" applyAlignment="1" applyProtection="1">
      <alignment vertical="center" wrapText="1"/>
    </xf>
    <xf numFmtId="0" fontId="7" fillId="0" borderId="6" xfId="1" applyFont="1" applyFill="1" applyBorder="1" applyAlignment="1" applyProtection="1">
      <alignment vertical="center" wrapText="1"/>
    </xf>
    <xf numFmtId="0" fontId="7" fillId="0" borderId="7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4" fillId="0" borderId="3" xfId="1" applyFont="1" applyFill="1" applyBorder="1" applyAlignment="1" applyProtection="1">
      <alignment vertical="center" wrapText="1"/>
    </xf>
    <xf numFmtId="0" fontId="4" fillId="0" borderId="4" xfId="1" applyFont="1" applyFill="1" applyBorder="1" applyAlignment="1" applyProtection="1">
      <alignment vertical="center" wrapText="1"/>
    </xf>
    <xf numFmtId="0" fontId="4" fillId="0" borderId="5" xfId="1" applyFont="1" applyFill="1" applyBorder="1" applyAlignment="1" applyProtection="1">
      <alignment vertical="center" wrapText="1"/>
    </xf>
    <xf numFmtId="0" fontId="4" fillId="0" borderId="6" xfId="1" applyFont="1" applyFill="1" applyBorder="1" applyAlignment="1" applyProtection="1">
      <alignment vertical="center" wrapText="1"/>
    </xf>
    <xf numFmtId="0" fontId="4" fillId="0" borderId="7" xfId="1" applyFont="1" applyFill="1" applyBorder="1" applyAlignment="1" applyProtection="1">
      <alignment vertical="center" wrapText="1"/>
    </xf>
  </cellXfs>
  <cellStyles count="2">
    <cellStyle name="Normal" xfId="0" builtinId="0"/>
    <cellStyle name="Normal_Planilha1" xfId="1" xr:uid="{85EE0679-BEA2-47D9-8331-A8D6A377DC82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D1E5-35DE-40FA-9024-A7AF08E417FD}">
  <dimension ref="A1:AW19"/>
  <sheetViews>
    <sheetView tabSelected="1" topLeftCell="A4" zoomScale="80" zoomScaleNormal="80" workbookViewId="0">
      <selection activeCell="AW17" sqref="D5:AW17"/>
    </sheetView>
  </sheetViews>
  <sheetFormatPr defaultColWidth="8.86328125" defaultRowHeight="14.25" x14ac:dyDescent="0.45"/>
  <cols>
    <col min="1" max="1" width="18.33203125" style="9" customWidth="1"/>
    <col min="2" max="2" width="47.796875" style="9" bestFit="1" customWidth="1"/>
    <col min="3" max="3" width="18.6640625" style="9" bestFit="1" customWidth="1"/>
    <col min="4" max="48" width="15.796875" style="9" customWidth="1"/>
    <col min="49" max="49" width="14.46484375" style="9" customWidth="1"/>
    <col min="50" max="16384" width="8.86328125" style="9"/>
  </cols>
  <sheetData>
    <row r="1" spans="1:49" s="2" customFormat="1" ht="48" customHeight="1" x14ac:dyDescent="0.45">
      <c r="A1" s="42" t="s">
        <v>84</v>
      </c>
      <c r="B1" s="43"/>
      <c r="D1" s="28" t="s">
        <v>81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6" t="s">
        <v>82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7"/>
      <c r="AE1" s="24" t="s">
        <v>83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/>
    </row>
    <row r="2" spans="1:49" s="1" customFormat="1" ht="49.8" customHeight="1" x14ac:dyDescent="0.45">
      <c r="A2" s="44"/>
      <c r="B2" s="45"/>
      <c r="C2" s="3" t="s">
        <v>74</v>
      </c>
      <c r="D2" s="1" t="s">
        <v>67</v>
      </c>
      <c r="E2" s="1" t="s">
        <v>67</v>
      </c>
      <c r="F2" s="1" t="s">
        <v>68</v>
      </c>
      <c r="G2" s="1" t="s">
        <v>66</v>
      </c>
      <c r="H2" s="1" t="s">
        <v>67</v>
      </c>
      <c r="I2" s="1" t="s">
        <v>67</v>
      </c>
      <c r="J2" s="1" t="s">
        <v>67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73</v>
      </c>
      <c r="P2" s="1" t="s">
        <v>69</v>
      </c>
      <c r="Q2" s="1" t="s">
        <v>69</v>
      </c>
      <c r="R2" s="1" t="s">
        <v>69</v>
      </c>
      <c r="S2" s="1" t="s">
        <v>66</v>
      </c>
      <c r="T2" s="1" t="s">
        <v>66</v>
      </c>
      <c r="U2" s="1" t="s">
        <v>66</v>
      </c>
      <c r="V2" s="1" t="s">
        <v>70</v>
      </c>
      <c r="W2" s="1" t="s">
        <v>70</v>
      </c>
      <c r="X2" s="1" t="s">
        <v>72</v>
      </c>
      <c r="Y2" s="1" t="s">
        <v>72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71</v>
      </c>
      <c r="AE2" s="1" t="s">
        <v>71</v>
      </c>
      <c r="AF2" s="1" t="s">
        <v>71</v>
      </c>
      <c r="AG2" s="1" t="s">
        <v>66</v>
      </c>
      <c r="AH2" s="1" t="s">
        <v>71</v>
      </c>
      <c r="AI2" s="1" t="s">
        <v>71</v>
      </c>
      <c r="AJ2" s="1" t="s">
        <v>66</v>
      </c>
      <c r="AK2" s="1" t="s">
        <v>66</v>
      </c>
      <c r="AL2" s="1" t="s">
        <v>67</v>
      </c>
      <c r="AM2" s="1" t="s">
        <v>67</v>
      </c>
      <c r="AN2" s="1" t="s">
        <v>66</v>
      </c>
      <c r="AO2" s="1" t="s">
        <v>66</v>
      </c>
      <c r="AP2" s="1" t="s">
        <v>69</v>
      </c>
      <c r="AQ2" s="1" t="s">
        <v>66</v>
      </c>
      <c r="AR2" s="1" t="s">
        <v>66</v>
      </c>
      <c r="AS2" s="1" t="s">
        <v>66</v>
      </c>
      <c r="AT2" s="1" t="s">
        <v>66</v>
      </c>
      <c r="AU2" s="1" t="s">
        <v>66</v>
      </c>
      <c r="AV2" s="1" t="s">
        <v>66</v>
      </c>
      <c r="AW2" s="1" t="s">
        <v>66</v>
      </c>
    </row>
    <row r="3" spans="1:49" s="1" customFormat="1" ht="49.8" customHeight="1" x14ac:dyDescent="0.45">
      <c r="A3" s="44"/>
      <c r="B3" s="45"/>
      <c r="C3" s="3"/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128</v>
      </c>
      <c r="Y3" t="s">
        <v>129</v>
      </c>
      <c r="Z3" t="s">
        <v>107</v>
      </c>
      <c r="AA3" s="1" t="s">
        <v>130</v>
      </c>
      <c r="AB3" s="1" t="s">
        <v>131</v>
      </c>
      <c r="AC3" s="1" t="s">
        <v>132</v>
      </c>
      <c r="AD3" s="1" t="s">
        <v>108</v>
      </c>
      <c r="AE3" t="s">
        <v>109</v>
      </c>
      <c r="AF3" t="s">
        <v>110</v>
      </c>
      <c r="AG3" t="s">
        <v>111</v>
      </c>
      <c r="AH3" t="s">
        <v>111</v>
      </c>
      <c r="AI3" t="s">
        <v>112</v>
      </c>
      <c r="AJ3" t="s">
        <v>113</v>
      </c>
      <c r="AK3" t="s">
        <v>114</v>
      </c>
      <c r="AL3" t="s">
        <v>115</v>
      </c>
      <c r="AM3" t="s">
        <v>116</v>
      </c>
      <c r="AN3" t="s">
        <v>117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</row>
    <row r="4" spans="1:49" s="4" customFormat="1" ht="100.25" customHeight="1" x14ac:dyDescent="0.45">
      <c r="A4" s="46"/>
      <c r="B4" s="47"/>
      <c r="C4" s="5" t="s">
        <v>63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127</v>
      </c>
      <c r="W4" s="5" t="s">
        <v>18</v>
      </c>
      <c r="X4" s="5" t="s">
        <v>19</v>
      </c>
      <c r="Y4" s="5" t="s">
        <v>20</v>
      </c>
      <c r="Z4" s="5" t="s">
        <v>21</v>
      </c>
      <c r="AA4" s="5" t="s">
        <v>22</v>
      </c>
      <c r="AB4" s="5" t="s">
        <v>62</v>
      </c>
      <c r="AC4" s="5" t="s">
        <v>23</v>
      </c>
      <c r="AD4" s="5" t="s">
        <v>24</v>
      </c>
      <c r="AE4" s="5" t="s">
        <v>25</v>
      </c>
      <c r="AF4" s="5" t="s">
        <v>26</v>
      </c>
      <c r="AG4" s="5" t="s">
        <v>27</v>
      </c>
      <c r="AH4" s="5" t="s">
        <v>28</v>
      </c>
      <c r="AI4" s="5" t="s">
        <v>29</v>
      </c>
      <c r="AJ4" s="5" t="s">
        <v>30</v>
      </c>
      <c r="AK4" s="5" t="s">
        <v>31</v>
      </c>
      <c r="AL4" s="5" t="s">
        <v>32</v>
      </c>
      <c r="AM4" s="5" t="s">
        <v>33</v>
      </c>
      <c r="AN4" s="5" t="s">
        <v>34</v>
      </c>
      <c r="AO4" s="5" t="s">
        <v>35</v>
      </c>
      <c r="AP4" s="5" t="s">
        <v>36</v>
      </c>
      <c r="AQ4" s="5" t="s">
        <v>37</v>
      </c>
      <c r="AR4" s="5" t="s">
        <v>38</v>
      </c>
      <c r="AS4" s="5" t="s">
        <v>39</v>
      </c>
      <c r="AT4" s="5" t="s">
        <v>40</v>
      </c>
      <c r="AU4" s="5" t="s">
        <v>41</v>
      </c>
      <c r="AV4" s="5" t="s">
        <v>42</v>
      </c>
      <c r="AW4" s="5" t="s">
        <v>43</v>
      </c>
    </row>
    <row r="5" spans="1:49" s="8" customFormat="1" ht="22.05" customHeight="1" x14ac:dyDescent="0.45">
      <c r="A5" s="4" t="s">
        <v>64</v>
      </c>
      <c r="B5" s="6" t="s">
        <v>44</v>
      </c>
      <c r="C5" s="6">
        <v>1</v>
      </c>
      <c r="D5" s="15">
        <v>11.247161683254461</v>
      </c>
      <c r="E5" s="15">
        <v>17.661847894406034</v>
      </c>
      <c r="F5" s="15">
        <v>29.210526315789476</v>
      </c>
      <c r="G5" s="15">
        <v>4.1814703470893679</v>
      </c>
      <c r="H5" s="15">
        <v>14.000797534527118</v>
      </c>
      <c r="I5" s="15">
        <v>10.781111138281844</v>
      </c>
      <c r="J5" s="15">
        <v>11.607500770119856</v>
      </c>
      <c r="K5" s="15">
        <v>42.5</v>
      </c>
      <c r="L5" s="6">
        <v>9.1</v>
      </c>
      <c r="M5" s="15">
        <v>33.333333333333336</v>
      </c>
      <c r="N5" s="15">
        <v>33.333333333333336</v>
      </c>
      <c r="O5" s="15">
        <v>3.2273516436601679</v>
      </c>
      <c r="P5" s="15">
        <v>4.5566464384112278E-2</v>
      </c>
      <c r="Q5" s="15">
        <v>64.219913759310074</v>
      </c>
      <c r="R5" s="15">
        <v>77.876106194690266</v>
      </c>
      <c r="S5" s="15">
        <v>100</v>
      </c>
      <c r="T5" s="15">
        <v>73.158719498544883</v>
      </c>
      <c r="U5" s="15">
        <v>91.9435593991807</v>
      </c>
      <c r="V5" s="15">
        <v>53.666666666666671</v>
      </c>
      <c r="W5" s="15">
        <v>69.885714285714286</v>
      </c>
      <c r="X5" s="15">
        <v>20.000000000000004</v>
      </c>
      <c r="Y5" s="15">
        <v>21.111111111111114</v>
      </c>
      <c r="Z5" s="15">
        <v>100</v>
      </c>
      <c r="AA5" s="22">
        <f>AVERAGE(AA6:AA17)</f>
        <v>91.389193506643608</v>
      </c>
      <c r="AB5" s="22">
        <f>AVERAGE(AB6:AB17)</f>
        <v>85.366401156913412</v>
      </c>
      <c r="AC5" s="22">
        <f>AVERAGE(AC6:AC17)</f>
        <v>80.588208879631523</v>
      </c>
      <c r="AD5" s="15">
        <v>0</v>
      </c>
      <c r="AE5" s="15">
        <v>100</v>
      </c>
      <c r="AF5" s="15">
        <v>67</v>
      </c>
      <c r="AG5" s="15">
        <v>11.17141564902759</v>
      </c>
      <c r="AH5" s="15">
        <v>13.848790029259145</v>
      </c>
      <c r="AI5" s="15">
        <v>9.6931038446038418</v>
      </c>
      <c r="AJ5" s="15">
        <v>100</v>
      </c>
      <c r="AK5" s="15">
        <v>30.824999999999999</v>
      </c>
      <c r="AL5" s="15">
        <v>100</v>
      </c>
      <c r="AM5" s="15">
        <v>4.1474654377880187</v>
      </c>
      <c r="AN5" s="15">
        <v>0</v>
      </c>
      <c r="AO5" s="15">
        <v>100</v>
      </c>
      <c r="AP5" s="15">
        <v>30</v>
      </c>
      <c r="AQ5" s="15">
        <v>12.658227848101266</v>
      </c>
      <c r="AR5" s="15">
        <v>100</v>
      </c>
      <c r="AS5" s="15">
        <v>0</v>
      </c>
      <c r="AT5" s="15">
        <v>0</v>
      </c>
      <c r="AU5" s="15">
        <v>64.31991717354731</v>
      </c>
      <c r="AV5" s="15">
        <v>76</v>
      </c>
      <c r="AW5" s="15">
        <v>87.098530212302663</v>
      </c>
    </row>
    <row r="6" spans="1:49" s="8" customFormat="1" ht="22.05" customHeight="1" x14ac:dyDescent="0.45">
      <c r="A6" s="4" t="s">
        <v>64</v>
      </c>
      <c r="B6" s="6" t="s">
        <v>45</v>
      </c>
      <c r="C6" s="6">
        <v>2</v>
      </c>
      <c r="D6" s="15">
        <v>100</v>
      </c>
      <c r="E6" s="15">
        <v>100</v>
      </c>
      <c r="F6" s="15">
        <v>88.095238095238102</v>
      </c>
      <c r="G6" s="15">
        <v>100</v>
      </c>
      <c r="H6" s="15">
        <v>99.471451505984831</v>
      </c>
      <c r="I6" s="15">
        <v>100</v>
      </c>
      <c r="J6" s="15">
        <v>97.88832043026008</v>
      </c>
      <c r="K6" s="15">
        <v>30</v>
      </c>
      <c r="L6" s="6">
        <v>0</v>
      </c>
      <c r="M6" s="15">
        <v>66.666666666666671</v>
      </c>
      <c r="N6" s="15">
        <v>33.333333333333336</v>
      </c>
      <c r="O6" s="15">
        <v>10.339482392160475</v>
      </c>
      <c r="P6" s="15">
        <v>8.4332771590032066E-2</v>
      </c>
      <c r="Q6" s="15">
        <v>81.545545047287206</v>
      </c>
      <c r="R6" s="15">
        <v>32.70024772914946</v>
      </c>
      <c r="S6" s="15">
        <v>42.318023099650823</v>
      </c>
      <c r="T6" s="15">
        <v>100</v>
      </c>
      <c r="U6" s="15">
        <v>100</v>
      </c>
      <c r="V6" s="15">
        <v>58.175248419150861</v>
      </c>
      <c r="W6" s="15">
        <v>87.670250896057354</v>
      </c>
      <c r="X6" s="15">
        <v>18.181818181818183</v>
      </c>
      <c r="Y6" s="15">
        <v>20</v>
      </c>
      <c r="Z6" s="15">
        <v>80</v>
      </c>
      <c r="AA6" s="15">
        <v>72.025723472668815</v>
      </c>
      <c r="AB6" s="15">
        <v>65.432098765432102</v>
      </c>
      <c r="AC6" s="15">
        <v>62.557924003707136</v>
      </c>
      <c r="AD6" s="15">
        <v>100</v>
      </c>
      <c r="AE6" s="15">
        <v>5.9090909090909092</v>
      </c>
      <c r="AF6" s="15">
        <v>100</v>
      </c>
      <c r="AG6" s="15">
        <v>100</v>
      </c>
      <c r="AH6" s="15">
        <v>14.211539099565375</v>
      </c>
      <c r="AI6" s="15">
        <v>8.8420703384207027</v>
      </c>
      <c r="AJ6" s="15">
        <v>75.757575757575751</v>
      </c>
      <c r="AK6" s="15">
        <v>50</v>
      </c>
      <c r="AL6" s="15">
        <v>0.18221258134490242</v>
      </c>
      <c r="AM6" s="15">
        <v>100</v>
      </c>
      <c r="AN6" s="15">
        <v>58.82</v>
      </c>
      <c r="AO6" s="15">
        <v>8.3199999999999993E-3</v>
      </c>
      <c r="AP6" s="15">
        <v>68.08</v>
      </c>
      <c r="AQ6" s="15">
        <v>100</v>
      </c>
      <c r="AR6" s="15">
        <v>0</v>
      </c>
      <c r="AS6" s="15">
        <v>100</v>
      </c>
      <c r="AT6" s="15">
        <v>0</v>
      </c>
      <c r="AU6" s="15">
        <v>100</v>
      </c>
      <c r="AV6" s="15">
        <v>11.48</v>
      </c>
      <c r="AW6" s="15">
        <v>94.647069497368904</v>
      </c>
    </row>
    <row r="7" spans="1:49" s="13" customFormat="1" ht="22.05" customHeight="1" x14ac:dyDescent="0.45">
      <c r="A7" s="4" t="s">
        <v>64</v>
      </c>
      <c r="B7" s="6" t="s">
        <v>46</v>
      </c>
      <c r="C7" s="6">
        <v>3</v>
      </c>
      <c r="D7" s="15">
        <v>15.565647348428579</v>
      </c>
      <c r="E7" s="15">
        <v>28.975487115021998</v>
      </c>
      <c r="F7" s="15">
        <v>42.528735632183917</v>
      </c>
      <c r="G7" s="15">
        <v>13.812517081169718</v>
      </c>
      <c r="H7" s="15">
        <v>7.6875779629862357</v>
      </c>
      <c r="I7" s="15">
        <v>8.0058856341051481</v>
      </c>
      <c r="J7" s="15">
        <v>8.5794381787971794</v>
      </c>
      <c r="K7" s="15">
        <v>75</v>
      </c>
      <c r="L7" s="6">
        <v>0</v>
      </c>
      <c r="M7" s="15">
        <v>100</v>
      </c>
      <c r="N7" s="15">
        <v>100</v>
      </c>
      <c r="O7" s="15">
        <v>10.734415676622332</v>
      </c>
      <c r="P7" s="15">
        <v>7.2454392547548194E-2</v>
      </c>
      <c r="Q7" s="15">
        <v>88.601946998377514</v>
      </c>
      <c r="R7" s="15">
        <v>36.99205978514712</v>
      </c>
      <c r="S7" s="15">
        <v>26.376578028471666</v>
      </c>
      <c r="T7" s="15">
        <v>82.874412357286772</v>
      </c>
      <c r="U7" s="15">
        <v>79.60855712335001</v>
      </c>
      <c r="V7" s="15">
        <v>22.214556743704723</v>
      </c>
      <c r="W7" s="15">
        <v>37.758567459092319</v>
      </c>
      <c r="X7" s="15">
        <v>8.6956521739130448</v>
      </c>
      <c r="Y7" s="15">
        <v>6.3651591289782248</v>
      </c>
      <c r="Z7" s="15">
        <v>100</v>
      </c>
      <c r="AA7" s="15">
        <v>92.164930403571731</v>
      </c>
      <c r="AB7" s="15">
        <v>93.055013655872045</v>
      </c>
      <c r="AC7" s="15">
        <v>87.548638132295721</v>
      </c>
      <c r="AD7" s="15">
        <v>84.626488632262721</v>
      </c>
      <c r="AE7" s="15">
        <v>14.909090909090908</v>
      </c>
      <c r="AF7" s="15">
        <v>97.3</v>
      </c>
      <c r="AG7" s="15">
        <v>3.0755314337403892</v>
      </c>
      <c r="AH7" s="15">
        <v>3.8973211211913563</v>
      </c>
      <c r="AI7" s="15">
        <v>1.9496195864221617</v>
      </c>
      <c r="AJ7" s="15">
        <v>5.3636363636363633</v>
      </c>
      <c r="AK7" s="15">
        <v>75</v>
      </c>
      <c r="AL7" s="15">
        <v>21.691973969631235</v>
      </c>
      <c r="AM7" s="15">
        <v>47.158218125960062</v>
      </c>
      <c r="AN7" s="15">
        <v>100</v>
      </c>
      <c r="AO7" s="15">
        <v>20</v>
      </c>
      <c r="AP7" s="15">
        <v>29.6</v>
      </c>
      <c r="AQ7" s="15">
        <v>3.79746835443038</v>
      </c>
      <c r="AR7" s="15">
        <v>9.0909090909090925E-2</v>
      </c>
      <c r="AS7" s="15">
        <v>44</v>
      </c>
      <c r="AT7" s="15">
        <v>0</v>
      </c>
      <c r="AU7" s="15">
        <v>75.79914585220655</v>
      </c>
      <c r="AV7" s="15">
        <v>76.94</v>
      </c>
      <c r="AW7" s="15">
        <v>77.426964253311553</v>
      </c>
    </row>
    <row r="8" spans="1:49" s="13" customFormat="1" ht="22.05" customHeight="1" x14ac:dyDescent="0.45">
      <c r="A8" s="4" t="s">
        <v>64</v>
      </c>
      <c r="B8" s="6" t="s">
        <v>47</v>
      </c>
      <c r="C8" s="6">
        <v>4</v>
      </c>
      <c r="D8" s="15">
        <v>16.594868747745263</v>
      </c>
      <c r="E8" s="15">
        <v>24.450031426775613</v>
      </c>
      <c r="F8" s="15">
        <v>36.393442622950822</v>
      </c>
      <c r="G8" s="15">
        <v>13.916370593058211</v>
      </c>
      <c r="H8" s="15">
        <v>9.7777019837899939</v>
      </c>
      <c r="I8" s="15">
        <v>9.1253307181814485</v>
      </c>
      <c r="J8" s="15">
        <v>11.571309465450677</v>
      </c>
      <c r="K8" s="15">
        <v>50</v>
      </c>
      <c r="L8" s="6">
        <v>0</v>
      </c>
      <c r="M8" s="15">
        <v>33.333333333333336</v>
      </c>
      <c r="N8" s="15">
        <v>66.666666666666671</v>
      </c>
      <c r="O8" s="15">
        <v>11.587604993605474</v>
      </c>
      <c r="P8" s="15">
        <v>6.8083202536585605E-2</v>
      </c>
      <c r="Q8" s="15">
        <v>79.411051866214251</v>
      </c>
      <c r="R8" s="15">
        <v>32.090761750405186</v>
      </c>
      <c r="S8" s="15">
        <v>22.777330110126243</v>
      </c>
      <c r="T8" s="15">
        <v>74.009402283411688</v>
      </c>
      <c r="U8" s="15">
        <v>61.993627674101049</v>
      </c>
      <c r="V8" s="15">
        <v>17.490494296577946</v>
      </c>
      <c r="W8" s="15">
        <v>14.351933345068357</v>
      </c>
      <c r="X8" s="15">
        <v>17.39130434782609</v>
      </c>
      <c r="Y8" s="15">
        <v>35.514018691588781</v>
      </c>
      <c r="Z8" s="15">
        <v>100</v>
      </c>
      <c r="AA8" s="15">
        <v>100</v>
      </c>
      <c r="AB8" s="15">
        <v>84.33521923620934</v>
      </c>
      <c r="AC8" s="15">
        <v>100</v>
      </c>
      <c r="AD8" s="15">
        <v>78.852399855647775</v>
      </c>
      <c r="AE8" s="15">
        <v>11.090909090909092</v>
      </c>
      <c r="AF8" s="15">
        <v>100</v>
      </c>
      <c r="AG8" s="15">
        <v>6.5581184984170058</v>
      </c>
      <c r="AH8" s="15">
        <v>7.3680285028261743</v>
      </c>
      <c r="AI8" s="15">
        <v>4.1143764724791803</v>
      </c>
      <c r="AJ8" s="15">
        <v>9.6060606060606055</v>
      </c>
      <c r="AK8" s="15">
        <v>50</v>
      </c>
      <c r="AL8" s="15">
        <v>77.223427331887208</v>
      </c>
      <c r="AM8" s="15">
        <v>64.055299539170505</v>
      </c>
      <c r="AN8" s="15">
        <v>100</v>
      </c>
      <c r="AO8" s="15">
        <v>20</v>
      </c>
      <c r="AP8" s="15">
        <v>42.8</v>
      </c>
      <c r="AQ8" s="15">
        <v>18.9873417721519</v>
      </c>
      <c r="AR8" s="15">
        <v>0.12121212121212124</v>
      </c>
      <c r="AS8" s="15">
        <v>0</v>
      </c>
      <c r="AT8" s="15">
        <v>0</v>
      </c>
      <c r="AU8" s="15">
        <v>74.077908632069366</v>
      </c>
      <c r="AV8" s="15">
        <v>79.959999999999994</v>
      </c>
      <c r="AW8" s="15">
        <v>84.866630375612417</v>
      </c>
    </row>
    <row r="9" spans="1:49" s="13" customFormat="1" ht="22.05" customHeight="1" x14ac:dyDescent="0.45">
      <c r="A9" s="4" t="s">
        <v>64</v>
      </c>
      <c r="B9" s="6" t="s">
        <v>48</v>
      </c>
      <c r="C9" s="6">
        <v>5</v>
      </c>
      <c r="D9" s="15">
        <v>30.35035969696327</v>
      </c>
      <c r="E9" s="15">
        <v>46.825895663104966</v>
      </c>
      <c r="F9" s="15">
        <v>60.989010989010993</v>
      </c>
      <c r="G9" s="15">
        <v>28.975129816889858</v>
      </c>
      <c r="H9" s="15">
        <v>16.39006423871151</v>
      </c>
      <c r="I9" s="15">
        <v>16.205182506243496</v>
      </c>
      <c r="J9" s="15">
        <v>17.085101529371606</v>
      </c>
      <c r="K9" s="15">
        <v>100</v>
      </c>
      <c r="L9" s="6">
        <v>0</v>
      </c>
      <c r="M9" s="15">
        <v>66.666666666666671</v>
      </c>
      <c r="N9" s="15">
        <v>83.333333333333329</v>
      </c>
      <c r="O9" s="15">
        <v>16.978634647836291</v>
      </c>
      <c r="P9" s="15">
        <v>9.111239283108169E-2</v>
      </c>
      <c r="Q9" s="15">
        <v>87.117787822387669</v>
      </c>
      <c r="R9" s="15">
        <v>24.707533926064574</v>
      </c>
      <c r="S9" s="15">
        <v>32.59468170829976</v>
      </c>
      <c r="T9" s="15">
        <v>70.651443922095368</v>
      </c>
      <c r="U9" s="15">
        <v>53.618570778334096</v>
      </c>
      <c r="V9" s="15">
        <v>100</v>
      </c>
      <c r="W9" s="15">
        <v>43.788041532402438</v>
      </c>
      <c r="X9" s="15">
        <v>100</v>
      </c>
      <c r="Y9" s="15">
        <v>33.928571428571423</v>
      </c>
      <c r="Z9" s="15">
        <v>100</v>
      </c>
      <c r="AA9" s="15">
        <v>95.01805054151626</v>
      </c>
      <c r="AB9" s="15">
        <v>100</v>
      </c>
      <c r="AC9" s="15">
        <v>88.932806324110672</v>
      </c>
      <c r="AD9" s="15">
        <v>78.058462648863227</v>
      </c>
      <c r="AE9" s="15">
        <v>6.5454545454545459</v>
      </c>
      <c r="AF9" s="15">
        <v>100</v>
      </c>
      <c r="AG9" s="15">
        <v>2.4875621890547266</v>
      </c>
      <c r="AH9" s="15">
        <v>5.094865883369776</v>
      </c>
      <c r="AI9" s="15">
        <v>2.8816319660389125</v>
      </c>
      <c r="AJ9" s="15">
        <v>8.9090909090909083</v>
      </c>
      <c r="AK9" s="15">
        <v>100</v>
      </c>
      <c r="AL9" s="15">
        <v>25.813449023861171</v>
      </c>
      <c r="AM9" s="15">
        <v>30.875576036866356</v>
      </c>
      <c r="AN9" s="15">
        <v>100</v>
      </c>
      <c r="AO9" s="15">
        <v>20</v>
      </c>
      <c r="AP9" s="15">
        <v>27.46</v>
      </c>
      <c r="AQ9" s="15">
        <v>3.79746835443038</v>
      </c>
      <c r="AR9" s="15">
        <v>9.0909090909090925E-2</v>
      </c>
      <c r="AS9" s="15">
        <v>13.32</v>
      </c>
      <c r="AT9" s="15">
        <v>0</v>
      </c>
      <c r="AU9" s="15">
        <v>75.307363789310216</v>
      </c>
      <c r="AV9" s="15">
        <v>77.150000000000006</v>
      </c>
      <c r="AW9" s="15">
        <v>84.812193794229728</v>
      </c>
    </row>
    <row r="10" spans="1:49" s="13" customFormat="1" ht="22.05" customHeight="1" x14ac:dyDescent="0.45">
      <c r="A10" s="4" t="s">
        <v>64</v>
      </c>
      <c r="B10" s="6" t="s">
        <v>49</v>
      </c>
      <c r="C10" s="6">
        <v>6</v>
      </c>
      <c r="D10" s="15">
        <v>19.048023258281518</v>
      </c>
      <c r="E10" s="15">
        <v>34.003771213073541</v>
      </c>
      <c r="F10" s="15">
        <v>48.898678414096914</v>
      </c>
      <c r="G10" s="15">
        <v>17.551243509155505</v>
      </c>
      <c r="H10" s="15">
        <v>10.466353175114758</v>
      </c>
      <c r="I10" s="15">
        <v>9.2480444751099462</v>
      </c>
      <c r="J10" s="15">
        <v>11.282978238043546</v>
      </c>
      <c r="K10" s="15">
        <v>20</v>
      </c>
      <c r="L10" s="6">
        <v>0</v>
      </c>
      <c r="M10" s="15">
        <v>33.333333333333336</v>
      </c>
      <c r="N10" s="15">
        <v>66.666666666666671</v>
      </c>
      <c r="O10" s="15">
        <v>17.120123803951913</v>
      </c>
      <c r="P10" s="15">
        <v>8.4056412359744939E-2</v>
      </c>
      <c r="Q10" s="15">
        <v>86.817700052994169</v>
      </c>
      <c r="R10" s="15">
        <v>27.466620426564933</v>
      </c>
      <c r="S10" s="15">
        <v>30.539887187751816</v>
      </c>
      <c r="T10" s="15">
        <v>86.814416834564582</v>
      </c>
      <c r="U10" s="15">
        <v>72.189349112426044</v>
      </c>
      <c r="V10" s="15">
        <v>14.649681528662422</v>
      </c>
      <c r="W10" s="15">
        <v>16.542675503854998</v>
      </c>
      <c r="X10" s="15">
        <v>5.4054054054054053</v>
      </c>
      <c r="Y10" s="15">
        <v>10.888252148997134</v>
      </c>
      <c r="Z10" s="15">
        <v>100</v>
      </c>
      <c r="AA10" s="15">
        <v>94.421524663677133</v>
      </c>
      <c r="AB10" s="15">
        <v>81.122448979591837</v>
      </c>
      <c r="AC10" s="15">
        <v>73.449401523394997</v>
      </c>
      <c r="AD10" s="15">
        <v>82.822085889570545</v>
      </c>
      <c r="AE10" s="15">
        <v>12.5</v>
      </c>
      <c r="AF10" s="15">
        <v>100</v>
      </c>
      <c r="AG10" s="15">
        <v>4.545454545454545</v>
      </c>
      <c r="AH10" s="15">
        <v>4.0374812874052362</v>
      </c>
      <c r="AI10" s="15">
        <v>2.309362614094189</v>
      </c>
      <c r="AJ10" s="15">
        <v>18.363636363636363</v>
      </c>
      <c r="AK10" s="15">
        <v>20</v>
      </c>
      <c r="AL10" s="15">
        <v>34.490238611713664</v>
      </c>
      <c r="AM10" s="15">
        <v>29.800307219662059</v>
      </c>
      <c r="AN10" s="15">
        <v>100</v>
      </c>
      <c r="AO10" s="15">
        <v>20</v>
      </c>
      <c r="AP10" s="15">
        <v>45.08</v>
      </c>
      <c r="AQ10" s="15">
        <v>8.8607594936708871</v>
      </c>
      <c r="AR10" s="15">
        <v>0.45454545454545459</v>
      </c>
      <c r="AS10" s="15">
        <v>0</v>
      </c>
      <c r="AT10" s="15">
        <v>0</v>
      </c>
      <c r="AU10" s="15">
        <v>71.916655881972304</v>
      </c>
      <c r="AV10" s="15">
        <v>81.63</v>
      </c>
      <c r="AW10" s="15">
        <v>84.866630375612417</v>
      </c>
    </row>
    <row r="11" spans="1:49" s="8" customFormat="1" ht="22.05" customHeight="1" x14ac:dyDescent="0.45">
      <c r="A11" s="4" t="s">
        <v>64</v>
      </c>
      <c r="B11" s="6" t="s">
        <v>50</v>
      </c>
      <c r="C11" s="6">
        <v>7</v>
      </c>
      <c r="D11" s="15">
        <v>25.348555906881987</v>
      </c>
      <c r="E11" s="15">
        <v>36.077938403519802</v>
      </c>
      <c r="F11" s="15">
        <v>49.333333333333343</v>
      </c>
      <c r="G11" s="15">
        <v>23.263186663022683</v>
      </c>
      <c r="H11" s="15">
        <v>18.416400528015785</v>
      </c>
      <c r="I11" s="15">
        <v>14.178455436493071</v>
      </c>
      <c r="J11" s="15">
        <v>20.02021257720606</v>
      </c>
      <c r="K11" s="15">
        <v>42.5</v>
      </c>
      <c r="L11" s="6">
        <v>0</v>
      </c>
      <c r="M11" s="15">
        <v>33.333333333333336</v>
      </c>
      <c r="N11" s="15">
        <v>66.666666666666671</v>
      </c>
      <c r="O11" s="15">
        <v>24.901999969254891</v>
      </c>
      <c r="P11" s="15">
        <v>7.7816469855845005E-2</v>
      </c>
      <c r="Q11" s="15">
        <v>76.304145319049837</v>
      </c>
      <c r="R11" s="15">
        <v>26.779374471682168</v>
      </c>
      <c r="S11" s="15">
        <v>28.149341928552246</v>
      </c>
      <c r="T11" s="15">
        <v>88.359077680770085</v>
      </c>
      <c r="U11" s="15">
        <v>68.274920345926262</v>
      </c>
      <c r="V11" s="15">
        <v>52.743652743652746</v>
      </c>
      <c r="W11" s="15">
        <v>25.924748277689456</v>
      </c>
      <c r="X11" s="15">
        <v>6.8965517241379306</v>
      </c>
      <c r="Y11" s="15">
        <v>12.5</v>
      </c>
      <c r="Z11" s="15">
        <v>100</v>
      </c>
      <c r="AA11" s="15">
        <v>91.072664359861591</v>
      </c>
      <c r="AB11" s="15">
        <v>80.710659898477161</v>
      </c>
      <c r="AC11" s="15">
        <v>73.529411764705884</v>
      </c>
      <c r="AD11" s="15">
        <v>87.513533020570193</v>
      </c>
      <c r="AE11" s="15">
        <v>6.1363636363636367</v>
      </c>
      <c r="AF11" s="15">
        <v>100</v>
      </c>
      <c r="AG11" s="15">
        <v>5.4726368159203984</v>
      </c>
      <c r="AH11" s="15">
        <v>2.9962786967044557</v>
      </c>
      <c r="AI11" s="15">
        <v>1.7088033538362535</v>
      </c>
      <c r="AJ11" s="15">
        <v>30.303030303030305</v>
      </c>
      <c r="AK11" s="15">
        <v>42.5</v>
      </c>
      <c r="AL11" s="15">
        <v>38.394793926247289</v>
      </c>
      <c r="AM11" s="15">
        <v>22.273425499231951</v>
      </c>
      <c r="AN11" s="15">
        <v>100</v>
      </c>
      <c r="AO11" s="15">
        <v>20</v>
      </c>
      <c r="AP11" s="15">
        <v>45.72</v>
      </c>
      <c r="AQ11" s="15">
        <v>15.18987341772152</v>
      </c>
      <c r="AR11" s="15">
        <v>0.3636363636363637</v>
      </c>
      <c r="AS11" s="15">
        <v>0</v>
      </c>
      <c r="AT11" s="15">
        <v>0</v>
      </c>
      <c r="AU11" s="15">
        <v>83.007635563608133</v>
      </c>
      <c r="AV11" s="15">
        <v>77.81</v>
      </c>
      <c r="AW11" s="15">
        <v>96.87896933405915</v>
      </c>
    </row>
    <row r="12" spans="1:49" s="8" customFormat="1" ht="22.05" customHeight="1" x14ac:dyDescent="0.45">
      <c r="A12" s="4" t="s">
        <v>64</v>
      </c>
      <c r="B12" s="6" t="s">
        <v>51</v>
      </c>
      <c r="C12" s="6">
        <v>8</v>
      </c>
      <c r="D12" s="15">
        <v>53.525879082401374</v>
      </c>
      <c r="E12" s="15">
        <v>68.447517284726587</v>
      </c>
      <c r="F12" s="15">
        <v>87.401574803149614</v>
      </c>
      <c r="G12" s="15">
        <v>52.238316479912541</v>
      </c>
      <c r="H12" s="15">
        <v>45.483012357161265</v>
      </c>
      <c r="I12" s="15">
        <v>32.783593449612226</v>
      </c>
      <c r="J12" s="15">
        <v>46.434661549886179</v>
      </c>
      <c r="K12" s="15">
        <v>62.5</v>
      </c>
      <c r="L12" s="6">
        <v>9.1</v>
      </c>
      <c r="M12" s="15">
        <v>33.333333333333336</v>
      </c>
      <c r="N12" s="15">
        <v>66.666666666666671</v>
      </c>
      <c r="O12" s="15">
        <v>53.578246078246082</v>
      </c>
      <c r="P12" s="15">
        <v>8.82922505024578E-2</v>
      </c>
      <c r="Q12" s="15">
        <v>81.60647571606475</v>
      </c>
      <c r="R12" s="15">
        <v>25.396825396825395</v>
      </c>
      <c r="S12" s="15">
        <v>32.044050496911098</v>
      </c>
      <c r="T12" s="15">
        <v>82.561002910230584</v>
      </c>
      <c r="U12" s="15">
        <v>57.487482931269916</v>
      </c>
      <c r="V12" s="15">
        <v>67.013527575442239</v>
      </c>
      <c r="W12" s="15">
        <v>45.405606088732128</v>
      </c>
      <c r="X12" s="15">
        <v>9.5238095238095237</v>
      </c>
      <c r="Y12" s="15">
        <v>24.836601307189543</v>
      </c>
      <c r="Z12" s="15">
        <v>100</v>
      </c>
      <c r="AA12" s="15">
        <v>90.291595197255575</v>
      </c>
      <c r="AB12" s="15">
        <v>79.76588628762542</v>
      </c>
      <c r="AC12" s="15">
        <v>84.798994974874375</v>
      </c>
      <c r="AD12" s="15">
        <v>78.419343197401659</v>
      </c>
      <c r="AE12" s="15">
        <v>5.2272727272727266</v>
      </c>
      <c r="AF12" s="15">
        <v>100</v>
      </c>
      <c r="AG12" s="15">
        <v>8.7743102668475803</v>
      </c>
      <c r="AH12" s="15">
        <v>3.9271473746054855</v>
      </c>
      <c r="AI12" s="15">
        <v>3.3595285772895935</v>
      </c>
      <c r="AJ12" s="15">
        <v>75.757575757575751</v>
      </c>
      <c r="AK12" s="15">
        <v>62.5</v>
      </c>
      <c r="AL12" s="15">
        <v>65.509761388286336</v>
      </c>
      <c r="AM12" s="15">
        <v>8.7557603686635961</v>
      </c>
      <c r="AN12" s="15">
        <v>100</v>
      </c>
      <c r="AO12" s="15">
        <v>10</v>
      </c>
      <c r="AP12" s="15">
        <v>82.68</v>
      </c>
      <c r="AQ12" s="15">
        <v>18.9873417721519</v>
      </c>
      <c r="AR12" s="15">
        <v>0.90909090909090917</v>
      </c>
      <c r="AS12" s="15">
        <v>0</v>
      </c>
      <c r="AT12" s="15">
        <v>0</v>
      </c>
      <c r="AU12" s="15">
        <v>67.607092015012299</v>
      </c>
      <c r="AV12" s="15">
        <v>71.63</v>
      </c>
      <c r="AW12" s="15">
        <v>82.398838686263844</v>
      </c>
    </row>
    <row r="13" spans="1:49" s="8" customFormat="1" ht="22.05" customHeight="1" x14ac:dyDescent="0.45">
      <c r="A13" s="4" t="s">
        <v>64</v>
      </c>
      <c r="B13" s="6" t="s">
        <v>52</v>
      </c>
      <c r="C13" s="6">
        <v>9</v>
      </c>
      <c r="D13" s="15">
        <v>40.689260021645481</v>
      </c>
      <c r="E13" s="15">
        <v>48.837209302325583</v>
      </c>
      <c r="F13" s="15">
        <v>62.711864406779661</v>
      </c>
      <c r="G13" s="15">
        <v>38.841213446296798</v>
      </c>
      <c r="H13" s="15">
        <v>35.010913374709112</v>
      </c>
      <c r="I13" s="15">
        <v>26.720948833215413</v>
      </c>
      <c r="J13" s="15">
        <v>36.523932867063479</v>
      </c>
      <c r="K13" s="15">
        <v>37.5</v>
      </c>
      <c r="L13" s="6">
        <v>9.1</v>
      </c>
      <c r="M13" s="15">
        <v>33.333333333333336</v>
      </c>
      <c r="N13" s="15">
        <v>33.333333333333336</v>
      </c>
      <c r="O13" s="15">
        <v>63.079516249262923</v>
      </c>
      <c r="P13" s="15">
        <v>8.3674568683746745E-2</v>
      </c>
      <c r="Q13" s="15">
        <v>100</v>
      </c>
      <c r="R13" s="15">
        <v>30.171428571428571</v>
      </c>
      <c r="S13" s="15">
        <v>30.486167069567557</v>
      </c>
      <c r="T13" s="15">
        <v>83.36691291694649</v>
      </c>
      <c r="U13" s="15">
        <v>73.736913973600366</v>
      </c>
      <c r="V13" s="15">
        <v>72.440944881889763</v>
      </c>
      <c r="W13" s="15">
        <v>44.996320824135395</v>
      </c>
      <c r="X13" s="15">
        <v>7.0175438596491224</v>
      </c>
      <c r="Y13" s="15">
        <v>20.652173913043477</v>
      </c>
      <c r="Z13" s="15">
        <v>100</v>
      </c>
      <c r="AA13" s="15">
        <v>91.907463989524231</v>
      </c>
      <c r="AB13" s="15">
        <v>96.754563894523329</v>
      </c>
      <c r="AC13" s="15">
        <v>78.579743888242149</v>
      </c>
      <c r="AD13" s="15">
        <v>89.101407434139304</v>
      </c>
      <c r="AE13" s="15">
        <v>8.3181818181818183</v>
      </c>
      <c r="AF13" s="15">
        <v>100</v>
      </c>
      <c r="AG13" s="15">
        <v>7.033016734509272</v>
      </c>
      <c r="AH13" s="15">
        <v>4.0249439270389056</v>
      </c>
      <c r="AI13" s="15">
        <v>2.6830051106968646</v>
      </c>
      <c r="AJ13" s="15">
        <v>37.878787878787875</v>
      </c>
      <c r="AK13" s="15">
        <v>37.5</v>
      </c>
      <c r="AL13" s="15">
        <v>59.869848156182215</v>
      </c>
      <c r="AM13" s="15">
        <v>21.658986175115206</v>
      </c>
      <c r="AN13" s="15">
        <v>100</v>
      </c>
      <c r="AO13" s="15">
        <v>10</v>
      </c>
      <c r="AP13" s="15">
        <v>62.06</v>
      </c>
      <c r="AQ13" s="15">
        <v>16.455696202531644</v>
      </c>
      <c r="AR13" s="15">
        <v>1.0000000000000002</v>
      </c>
      <c r="AS13" s="15">
        <v>0</v>
      </c>
      <c r="AT13" s="15">
        <v>0</v>
      </c>
      <c r="AU13" s="15">
        <v>88.391354988999623</v>
      </c>
      <c r="AV13" s="15">
        <v>68.010000000000005</v>
      </c>
      <c r="AW13" s="15">
        <v>81.745599709671566</v>
      </c>
    </row>
    <row r="14" spans="1:49" s="8" customFormat="1" ht="22.05" customHeight="1" x14ac:dyDescent="0.45">
      <c r="A14" s="4" t="s">
        <v>64</v>
      </c>
      <c r="B14" s="6" t="s">
        <v>53</v>
      </c>
      <c r="C14" s="6">
        <v>10</v>
      </c>
      <c r="D14" s="15">
        <v>68.136578740742308</v>
      </c>
      <c r="E14" s="15">
        <v>81.018227529855437</v>
      </c>
      <c r="F14" s="15">
        <v>100</v>
      </c>
      <c r="G14" s="15">
        <v>67.920196775075141</v>
      </c>
      <c r="H14" s="15">
        <v>100</v>
      </c>
      <c r="I14" s="15">
        <v>73.23180845803904</v>
      </c>
      <c r="J14" s="15">
        <v>100</v>
      </c>
      <c r="K14" s="15">
        <v>50</v>
      </c>
      <c r="L14" s="6">
        <v>9.1</v>
      </c>
      <c r="M14" s="15">
        <v>33.333333333333336</v>
      </c>
      <c r="N14" s="15">
        <v>50</v>
      </c>
      <c r="O14" s="15">
        <v>100</v>
      </c>
      <c r="P14" s="15">
        <v>8.6653570630010154E-2</v>
      </c>
      <c r="Q14" s="15">
        <v>74.712119484665365</v>
      </c>
      <c r="R14" s="15">
        <v>20.536756126021004</v>
      </c>
      <c r="S14" s="15">
        <v>35.871608917539625</v>
      </c>
      <c r="T14" s="15">
        <v>78.24042981867025</v>
      </c>
      <c r="U14" s="15">
        <v>63.814292216659084</v>
      </c>
      <c r="V14" s="15">
        <v>90.576652601969073</v>
      </c>
      <c r="W14" s="15">
        <v>100</v>
      </c>
      <c r="X14" s="15">
        <v>50</v>
      </c>
      <c r="Y14" s="15">
        <v>100</v>
      </c>
      <c r="Z14" s="15">
        <v>100</v>
      </c>
      <c r="AA14" s="15">
        <v>86.013071895424829</v>
      </c>
      <c r="AB14" s="15">
        <v>77.034883720930239</v>
      </c>
      <c r="AC14" s="15">
        <v>61.700182815356484</v>
      </c>
      <c r="AD14" s="15">
        <v>80.9455070371707</v>
      </c>
      <c r="AE14" s="15">
        <v>3.1363636363636371</v>
      </c>
      <c r="AF14" s="15">
        <v>100</v>
      </c>
      <c r="AG14" s="15">
        <v>3.3469018543645408</v>
      </c>
      <c r="AH14" s="15">
        <v>3.0626958301290905</v>
      </c>
      <c r="AI14" s="15">
        <v>2.0642600878335866</v>
      </c>
      <c r="AJ14" s="15">
        <v>54.545454545454547</v>
      </c>
      <c r="AK14" s="15">
        <v>50</v>
      </c>
      <c r="AL14" s="15">
        <v>52.711496746203906</v>
      </c>
      <c r="AM14" s="15">
        <v>2.7649769585253461</v>
      </c>
      <c r="AN14" s="15">
        <v>100</v>
      </c>
      <c r="AO14" s="15">
        <v>0</v>
      </c>
      <c r="AP14" s="15">
        <v>32.74</v>
      </c>
      <c r="AQ14" s="15">
        <v>6.3291139240506338</v>
      </c>
      <c r="AR14" s="15">
        <v>1.0000000000000002</v>
      </c>
      <c r="AS14" s="15">
        <v>0</v>
      </c>
      <c r="AT14" s="15">
        <v>0</v>
      </c>
      <c r="AU14" s="15">
        <v>83.784133557654968</v>
      </c>
      <c r="AV14" s="15">
        <v>71.63</v>
      </c>
      <c r="AW14" s="15">
        <v>100</v>
      </c>
    </row>
    <row r="15" spans="1:49" s="8" customFormat="1" ht="22.05" customHeight="1" x14ac:dyDescent="0.45">
      <c r="A15" s="4" t="s">
        <v>64</v>
      </c>
      <c r="B15" s="6" t="s">
        <v>54</v>
      </c>
      <c r="C15" s="6">
        <v>11</v>
      </c>
      <c r="D15" s="15">
        <v>54.045795047004646</v>
      </c>
      <c r="E15" s="15">
        <v>21.181646763042117</v>
      </c>
      <c r="F15" s="15">
        <v>12.891986062717772</v>
      </c>
      <c r="G15" s="15">
        <v>9.3194861984148663</v>
      </c>
      <c r="H15" s="15">
        <v>5.1821777647575509</v>
      </c>
      <c r="I15" s="15">
        <v>6.4613445846336264</v>
      </c>
      <c r="J15" s="15">
        <v>15.218080657243121</v>
      </c>
      <c r="K15" s="15">
        <v>47.5</v>
      </c>
      <c r="L15" s="6">
        <v>27</v>
      </c>
      <c r="M15" s="15">
        <v>33.333333333333336</v>
      </c>
      <c r="N15" s="15">
        <v>100</v>
      </c>
      <c r="O15" s="15">
        <v>2.5308677796625303</v>
      </c>
      <c r="P15" s="15">
        <v>51.025056947608206</v>
      </c>
      <c r="Q15" s="15">
        <v>87.513354700854705</v>
      </c>
      <c r="R15" s="15">
        <v>100</v>
      </c>
      <c r="S15" s="15">
        <v>28.203062046736505</v>
      </c>
      <c r="T15" s="15">
        <v>76.113722856503244</v>
      </c>
      <c r="U15" s="15">
        <v>45.516613563950841</v>
      </c>
      <c r="V15" s="15">
        <v>10.152924483682799</v>
      </c>
      <c r="W15" s="15">
        <v>58.238095238095241</v>
      </c>
      <c r="X15" s="15">
        <v>5.7142857142857153</v>
      </c>
      <c r="Y15" s="15">
        <v>4.9350649350649353E-2</v>
      </c>
      <c r="Z15" s="15">
        <v>100</v>
      </c>
      <c r="AA15" s="15">
        <v>96.587155963302749</v>
      </c>
      <c r="AB15" s="15">
        <v>92.013888888888886</v>
      </c>
      <c r="AC15" s="15">
        <v>91.83673469387756</v>
      </c>
      <c r="AD15" s="15">
        <v>80.512450378924569</v>
      </c>
      <c r="AE15" s="15">
        <v>10.909090909090908</v>
      </c>
      <c r="AF15" s="15">
        <v>60</v>
      </c>
      <c r="AG15" s="15">
        <v>19.109000452284032</v>
      </c>
      <c r="AH15" s="15">
        <v>71.397616468039004</v>
      </c>
      <c r="AI15" s="15">
        <v>71.428571428571431</v>
      </c>
      <c r="AJ15" s="15">
        <v>60.606060606060609</v>
      </c>
      <c r="AK15" s="15">
        <v>50</v>
      </c>
      <c r="AL15" s="15">
        <v>0.31670281995661603</v>
      </c>
      <c r="AM15" s="15">
        <v>0.46082949308755761</v>
      </c>
      <c r="AN15" s="15">
        <v>67</v>
      </c>
      <c r="AO15" s="15">
        <v>0</v>
      </c>
      <c r="AP15" s="15">
        <v>94</v>
      </c>
      <c r="AQ15" s="15">
        <v>88.60759493670885</v>
      </c>
      <c r="AR15" s="15">
        <v>0</v>
      </c>
      <c r="AS15" s="15">
        <v>60</v>
      </c>
      <c r="AT15" s="15">
        <v>100</v>
      </c>
      <c r="AU15" s="15">
        <v>78.943962728096295</v>
      </c>
      <c r="AV15" s="15">
        <v>100</v>
      </c>
      <c r="AW15" s="15">
        <v>90.727635637815283</v>
      </c>
    </row>
    <row r="16" spans="1:49" s="8" customFormat="1" ht="22.05" customHeight="1" x14ac:dyDescent="0.45">
      <c r="A16" s="4" t="s">
        <v>64</v>
      </c>
      <c r="B16" s="6" t="s">
        <v>55</v>
      </c>
      <c r="C16" s="6">
        <v>12</v>
      </c>
      <c r="D16" s="15">
        <v>0</v>
      </c>
      <c r="E16" s="15">
        <v>0</v>
      </c>
      <c r="F16" s="15">
        <v>13.875</v>
      </c>
      <c r="G16" s="15">
        <v>0</v>
      </c>
      <c r="H16" s="15">
        <v>-52.782724486367464</v>
      </c>
      <c r="I16" s="15">
        <v>-48.850537416737815</v>
      </c>
      <c r="J16" s="15">
        <v>26.361153670055028</v>
      </c>
      <c r="K16" s="15">
        <v>47.5</v>
      </c>
      <c r="L16" s="6">
        <v>27</v>
      </c>
      <c r="M16" s="15">
        <v>33.333333333333336</v>
      </c>
      <c r="N16" s="15">
        <v>100</v>
      </c>
      <c r="O16" s="15">
        <v>5.7335794104262527</v>
      </c>
      <c r="P16" s="15">
        <v>100.00000000000001</v>
      </c>
      <c r="Q16" s="15">
        <v>42.830065359477118</v>
      </c>
      <c r="R16" s="15">
        <v>48.813559322033889</v>
      </c>
      <c r="S16" s="15">
        <v>29.546065001343006</v>
      </c>
      <c r="T16" s="15">
        <v>76.113722856503244</v>
      </c>
      <c r="U16" s="15">
        <v>45.516613563950841</v>
      </c>
      <c r="V16" s="15">
        <v>12.180820881407225</v>
      </c>
      <c r="W16" s="15">
        <v>36.507462686567166</v>
      </c>
      <c r="X16" s="15">
        <v>8.0000000000000018</v>
      </c>
      <c r="Y16" s="15">
        <v>0.11176470588235293</v>
      </c>
      <c r="Z16" s="15">
        <v>100</v>
      </c>
      <c r="AA16" s="15">
        <v>94</v>
      </c>
      <c r="AB16" s="15">
        <v>87.759107077149523</v>
      </c>
      <c r="AC16" s="15">
        <v>77.58620689655173</v>
      </c>
      <c r="AD16" s="15">
        <v>79.910982798027192</v>
      </c>
      <c r="AE16" s="15">
        <v>10.000000000000002</v>
      </c>
      <c r="AF16" s="15">
        <v>50</v>
      </c>
      <c r="AG16" s="15">
        <v>19.109000452284032</v>
      </c>
      <c r="AH16" s="15">
        <v>100</v>
      </c>
      <c r="AI16" s="15">
        <v>100</v>
      </c>
      <c r="AJ16" s="15">
        <v>75.757575757575751</v>
      </c>
      <c r="AK16" s="15">
        <v>50</v>
      </c>
      <c r="AL16" s="15">
        <v>0.25379609544468545</v>
      </c>
      <c r="AM16" s="15">
        <v>0.15360983102918588</v>
      </c>
      <c r="AN16" s="15">
        <v>67</v>
      </c>
      <c r="AO16" s="15">
        <v>0</v>
      </c>
      <c r="AP16" s="15">
        <v>100</v>
      </c>
      <c r="AQ16" s="15">
        <v>88.60759493670885</v>
      </c>
      <c r="AR16" s="15">
        <v>0</v>
      </c>
      <c r="AS16" s="15">
        <v>60</v>
      </c>
      <c r="AT16" s="15">
        <v>100</v>
      </c>
      <c r="AU16" s="15">
        <v>78.943962728096295</v>
      </c>
      <c r="AV16" s="15">
        <v>100</v>
      </c>
      <c r="AW16" s="15">
        <v>90.727635637815283</v>
      </c>
    </row>
    <row r="17" spans="1:49" s="8" customFormat="1" ht="22.05" customHeight="1" x14ac:dyDescent="0.45">
      <c r="A17" s="4" t="s">
        <v>64</v>
      </c>
      <c r="B17" s="6" t="s">
        <v>56</v>
      </c>
      <c r="C17" s="6">
        <v>13</v>
      </c>
      <c r="D17" s="15">
        <v>32.661333106975363</v>
      </c>
      <c r="E17" s="15">
        <v>18.158390949088624</v>
      </c>
      <c r="F17" s="15">
        <v>17.507886435331233</v>
      </c>
      <c r="G17" s="15">
        <v>6.0945613555616287</v>
      </c>
      <c r="H17" s="15">
        <v>1.6378897717907537</v>
      </c>
      <c r="I17" s="15">
        <v>3.4859732969257298</v>
      </c>
      <c r="J17" s="15">
        <v>14.196492153377733</v>
      </c>
      <c r="K17" s="15">
        <v>47.5</v>
      </c>
      <c r="L17" s="6">
        <v>27</v>
      </c>
      <c r="M17" s="15">
        <v>33.333333333333336</v>
      </c>
      <c r="N17" s="15">
        <v>100</v>
      </c>
      <c r="O17" s="15">
        <v>2.1831326229050547</v>
      </c>
      <c r="P17" s="15">
        <v>33.684210526315788</v>
      </c>
      <c r="Q17" s="15">
        <v>57.991150442477874</v>
      </c>
      <c r="R17" s="15">
        <v>65.999999999999986</v>
      </c>
      <c r="S17" s="15">
        <v>26.860059092130005</v>
      </c>
      <c r="T17" s="15">
        <v>76.113722856503244</v>
      </c>
      <c r="U17" s="15">
        <v>45.516613563950841</v>
      </c>
      <c r="V17" s="15">
        <v>11.103448275862069</v>
      </c>
      <c r="W17" s="15">
        <v>41.457627118644069</v>
      </c>
      <c r="X17" s="15">
        <v>1.2121212121212124</v>
      </c>
      <c r="Y17" s="15">
        <v>0.14074074074074072</v>
      </c>
      <c r="Z17" s="15">
        <v>100</v>
      </c>
      <c r="AA17" s="15">
        <v>93.168141592920364</v>
      </c>
      <c r="AB17" s="15">
        <v>86.413043478260875</v>
      </c>
      <c r="AC17" s="15">
        <v>86.538461538461533</v>
      </c>
      <c r="AD17" s="15">
        <v>82.798027186334636</v>
      </c>
      <c r="AE17" s="15">
        <v>8.1818181818181817</v>
      </c>
      <c r="AF17" s="15">
        <v>60</v>
      </c>
      <c r="AG17" s="15">
        <v>19.109000452284032</v>
      </c>
      <c r="AH17" s="15">
        <v>100</v>
      </c>
      <c r="AI17" s="15">
        <v>98.399999999999991</v>
      </c>
      <c r="AJ17" s="15">
        <v>60.606060606060609</v>
      </c>
      <c r="AK17" s="15">
        <v>50</v>
      </c>
      <c r="AL17" s="15">
        <v>0.31670281995661603</v>
      </c>
      <c r="AM17" s="15">
        <v>0.46082949308755761</v>
      </c>
      <c r="AN17" s="15">
        <v>67</v>
      </c>
      <c r="AO17" s="15">
        <v>0</v>
      </c>
      <c r="AP17" s="15">
        <v>94</v>
      </c>
      <c r="AQ17" s="15">
        <v>88.60759493670885</v>
      </c>
      <c r="AR17" s="15">
        <v>0</v>
      </c>
      <c r="AS17" s="15">
        <v>60</v>
      </c>
      <c r="AT17" s="15">
        <v>100</v>
      </c>
      <c r="AU17" s="15">
        <v>78.943962728096295</v>
      </c>
      <c r="AV17" s="15">
        <v>100</v>
      </c>
      <c r="AW17" s="15">
        <v>90.727635637815283</v>
      </c>
    </row>
    <row r="18" spans="1:49" ht="15" x14ac:dyDescent="0.45">
      <c r="AG18" s="14"/>
      <c r="AI18" s="14"/>
    </row>
    <row r="19" spans="1:49" ht="17.649999999999999" x14ac:dyDescent="0.45">
      <c r="C19" s="2"/>
    </row>
  </sheetData>
  <mergeCells count="3">
    <mergeCell ref="AE1:AW1"/>
    <mergeCell ref="O1:AD1"/>
    <mergeCell ref="D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1CD3-C21F-4235-B102-E29CDC568F62}">
  <dimension ref="A1:AK18"/>
  <sheetViews>
    <sheetView zoomScale="50" zoomScaleNormal="50" workbookViewId="0">
      <selection activeCell="C16" sqref="A5:C16"/>
    </sheetView>
  </sheetViews>
  <sheetFormatPr defaultColWidth="8.86328125" defaultRowHeight="14.25" x14ac:dyDescent="0.45"/>
  <cols>
    <col min="1" max="1" width="15.796875" style="20" customWidth="1"/>
    <col min="2" max="2" width="47.6640625" style="20" bestFit="1" customWidth="1"/>
    <col min="3" max="35" width="16.796875" style="20" customWidth="1"/>
    <col min="36" max="37" width="16.796875" style="21" customWidth="1"/>
    <col min="38" max="16384" width="8.86328125" style="20"/>
  </cols>
  <sheetData>
    <row r="1" spans="1:37" s="18" customFormat="1" ht="64.8" customHeight="1" x14ac:dyDescent="0.45">
      <c r="A1" s="36" t="s">
        <v>85</v>
      </c>
      <c r="B1" s="37"/>
      <c r="D1" s="30"/>
      <c r="E1" s="30"/>
      <c r="F1" s="30"/>
      <c r="G1" s="30"/>
      <c r="H1" s="30"/>
      <c r="I1" s="30"/>
      <c r="J1" s="30"/>
      <c r="K1" s="30"/>
      <c r="L1" s="30"/>
      <c r="M1" s="31"/>
      <c r="N1" s="32"/>
      <c r="O1" s="32"/>
      <c r="P1" s="32"/>
      <c r="Q1" s="32"/>
      <c r="R1" s="32"/>
      <c r="S1" s="32"/>
      <c r="T1" s="32"/>
      <c r="U1" s="32"/>
      <c r="V1" s="32"/>
      <c r="W1" s="33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7" s="19" customFormat="1" ht="66" customHeight="1" x14ac:dyDescent="0.45">
      <c r="A2" s="38"/>
      <c r="B2" s="39"/>
      <c r="C2" s="19" t="s">
        <v>74</v>
      </c>
      <c r="D2" s="19" t="s">
        <v>67</v>
      </c>
      <c r="E2" s="19" t="s">
        <v>67</v>
      </c>
      <c r="F2" s="19" t="s">
        <v>68</v>
      </c>
      <c r="G2" s="19" t="s">
        <v>66</v>
      </c>
      <c r="H2" s="19" t="s">
        <v>67</v>
      </c>
      <c r="I2" s="19" t="s">
        <v>67</v>
      </c>
      <c r="J2" s="19" t="s">
        <v>67</v>
      </c>
      <c r="K2" s="19" t="s">
        <v>66</v>
      </c>
      <c r="L2" s="19" t="s">
        <v>66</v>
      </c>
      <c r="M2" s="19" t="s">
        <v>66</v>
      </c>
      <c r="N2" s="19" t="s">
        <v>73</v>
      </c>
      <c r="O2" s="19" t="s">
        <v>69</v>
      </c>
      <c r="P2" s="19" t="s">
        <v>69</v>
      </c>
      <c r="Q2" s="19" t="s">
        <v>69</v>
      </c>
      <c r="R2" s="19" t="s">
        <v>66</v>
      </c>
      <c r="S2" s="19" t="s">
        <v>66</v>
      </c>
      <c r="T2" s="19" t="s">
        <v>66</v>
      </c>
      <c r="U2" s="19" t="s">
        <v>70</v>
      </c>
      <c r="V2" s="19" t="s">
        <v>70</v>
      </c>
      <c r="W2" s="19" t="s">
        <v>71</v>
      </c>
      <c r="X2" s="19" t="s">
        <v>71</v>
      </c>
      <c r="Y2" s="19" t="s">
        <v>71</v>
      </c>
      <c r="Z2" s="19" t="s">
        <v>66</v>
      </c>
      <c r="AA2" s="19" t="s">
        <v>66</v>
      </c>
      <c r="AB2" s="19" t="s">
        <v>67</v>
      </c>
      <c r="AC2" s="19" t="s">
        <v>67</v>
      </c>
      <c r="AD2" s="19" t="s">
        <v>66</v>
      </c>
      <c r="AE2" s="19" t="s">
        <v>66</v>
      </c>
      <c r="AF2" s="19" t="s">
        <v>69</v>
      </c>
      <c r="AG2" s="19" t="s">
        <v>66</v>
      </c>
      <c r="AH2" s="19" t="s">
        <v>66</v>
      </c>
      <c r="AI2" s="19" t="s">
        <v>66</v>
      </c>
      <c r="AJ2" s="19" t="s">
        <v>66</v>
      </c>
    </row>
    <row r="3" spans="1:37" s="19" customFormat="1" ht="66" customHeight="1" x14ac:dyDescent="0.45">
      <c r="A3" s="38"/>
      <c r="B3" s="39"/>
      <c r="C3"/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106</v>
      </c>
      <c r="V3" t="s">
        <v>107</v>
      </c>
      <c r="W3" t="s">
        <v>108</v>
      </c>
      <c r="X3" t="s">
        <v>109</v>
      </c>
      <c r="Y3" t="s">
        <v>110</v>
      </c>
      <c r="Z3" t="s">
        <v>111</v>
      </c>
      <c r="AA3" t="s">
        <v>113</v>
      </c>
      <c r="AB3" t="s">
        <v>115</v>
      </c>
      <c r="AC3" t="s">
        <v>116</v>
      </c>
      <c r="AD3" t="s">
        <v>117</v>
      </c>
      <c r="AE3" t="s">
        <v>118</v>
      </c>
      <c r="AF3" t="s">
        <v>119</v>
      </c>
      <c r="AG3" t="s">
        <v>120</v>
      </c>
      <c r="AH3" t="s">
        <v>124</v>
      </c>
      <c r="AI3" t="s">
        <v>125</v>
      </c>
      <c r="AJ3" t="s">
        <v>126</v>
      </c>
    </row>
    <row r="4" spans="1:37" s="4" customFormat="1" ht="72.599999999999994" customHeight="1" x14ac:dyDescent="0.45">
      <c r="A4" s="40"/>
      <c r="B4" s="41"/>
      <c r="C4" s="5" t="s">
        <v>63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21</v>
      </c>
      <c r="W4" s="5" t="s">
        <v>24</v>
      </c>
      <c r="X4" s="5" t="s">
        <v>25</v>
      </c>
      <c r="Y4" s="5" t="s">
        <v>26</v>
      </c>
      <c r="Z4" s="5" t="s">
        <v>27</v>
      </c>
      <c r="AA4" s="5" t="s">
        <v>30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 t="s">
        <v>37</v>
      </c>
      <c r="AH4" s="5" t="s">
        <v>41</v>
      </c>
      <c r="AI4" s="5" t="s">
        <v>42</v>
      </c>
      <c r="AJ4" s="5" t="s">
        <v>43</v>
      </c>
    </row>
    <row r="5" spans="1:37" ht="30" customHeight="1" x14ac:dyDescent="0.45">
      <c r="A5" s="4" t="s">
        <v>65</v>
      </c>
      <c r="B5" s="5" t="s">
        <v>57</v>
      </c>
      <c r="C5" s="5">
        <v>1</v>
      </c>
      <c r="D5" s="15">
        <v>0.4470899470899472</v>
      </c>
      <c r="E5" s="15">
        <v>31.096563011456627</v>
      </c>
      <c r="F5" s="15">
        <v>28.95296755774519</v>
      </c>
      <c r="G5" s="15">
        <v>6.1349693251533743</v>
      </c>
      <c r="H5" s="15">
        <v>100</v>
      </c>
      <c r="I5" s="15">
        <v>99.404294658742927</v>
      </c>
      <c r="J5" s="15">
        <v>100</v>
      </c>
      <c r="K5" s="6">
        <v>20</v>
      </c>
      <c r="L5" s="15">
        <v>31.578947368421055</v>
      </c>
      <c r="M5" s="15">
        <v>40</v>
      </c>
      <c r="N5" s="15">
        <v>100</v>
      </c>
      <c r="O5" s="15">
        <v>0.13216576369817051</v>
      </c>
      <c r="P5" s="15">
        <v>9.5740689187717098</v>
      </c>
      <c r="Q5" s="15">
        <v>12.157493110889366</v>
      </c>
      <c r="R5" s="15">
        <v>41.129379132148507</v>
      </c>
      <c r="S5" s="15">
        <v>91.895206095929424</v>
      </c>
      <c r="T5" s="15">
        <v>17.771904620448041</v>
      </c>
      <c r="U5" s="15">
        <v>4.1357852293150774</v>
      </c>
      <c r="V5" s="15">
        <v>20</v>
      </c>
      <c r="W5" s="15">
        <v>30.28022194566265</v>
      </c>
      <c r="X5" s="16">
        <v>0</v>
      </c>
      <c r="Y5" s="17">
        <v>0</v>
      </c>
      <c r="Z5" s="15">
        <v>10.26194569346355</v>
      </c>
      <c r="AA5" s="15">
        <v>33.33</v>
      </c>
      <c r="AB5" s="16">
        <v>2.016448370392933E-3</v>
      </c>
      <c r="AC5" s="15">
        <v>3.2537823916398811E-2</v>
      </c>
      <c r="AD5" s="15">
        <v>98.901098901098905</v>
      </c>
      <c r="AE5" s="15">
        <v>0</v>
      </c>
      <c r="AF5" s="15">
        <v>28.535832080515501</v>
      </c>
      <c r="AG5" s="15">
        <v>7.1808808411898157</v>
      </c>
      <c r="AH5" s="15">
        <v>100</v>
      </c>
      <c r="AI5" s="15">
        <v>100</v>
      </c>
      <c r="AJ5" s="15">
        <v>41.893939393939391</v>
      </c>
      <c r="AK5" s="20"/>
    </row>
    <row r="6" spans="1:37" ht="42" customHeight="1" x14ac:dyDescent="0.45">
      <c r="A6" s="4" t="s">
        <v>65</v>
      </c>
      <c r="B6" s="5" t="s">
        <v>76</v>
      </c>
      <c r="C6" s="5">
        <v>2</v>
      </c>
      <c r="D6" s="22">
        <f>AVERAGE(D8:D16,D5)</f>
        <v>32.576863764247115</v>
      </c>
      <c r="E6" s="15">
        <v>97.626841243862515</v>
      </c>
      <c r="F6" s="15">
        <v>6.7900955810847066</v>
      </c>
      <c r="G6" s="15">
        <v>1.4040877771987725</v>
      </c>
      <c r="H6" s="15">
        <v>16.908534071294849</v>
      </c>
      <c r="I6" s="15">
        <v>39.65992364005433</v>
      </c>
      <c r="J6" s="15">
        <v>13.748362346317331</v>
      </c>
      <c r="K6" s="12">
        <v>0.83</v>
      </c>
      <c r="L6" s="15">
        <v>15.789473684210527</v>
      </c>
      <c r="M6" s="15">
        <v>60</v>
      </c>
      <c r="N6" s="22">
        <f>AVERAGE(N5,N8:N12,N14:N16)</f>
        <v>19.010546115426695</v>
      </c>
      <c r="O6" s="15">
        <v>87.443118927561173</v>
      </c>
      <c r="P6" s="15">
        <v>59.946949602122025</v>
      </c>
      <c r="Q6" s="15">
        <v>9.3012600229095064</v>
      </c>
      <c r="R6" s="15">
        <v>91.250883392226143</v>
      </c>
      <c r="S6" s="15">
        <v>95.971495891040746</v>
      </c>
      <c r="T6" s="15">
        <v>97.832351835609572</v>
      </c>
      <c r="U6" s="22">
        <f>AVERAGE(U5,U9:U11,U14:U16)</f>
        <v>36.047371082820455</v>
      </c>
      <c r="V6" s="15">
        <v>20</v>
      </c>
      <c r="W6" s="15">
        <v>89.161481900452472</v>
      </c>
      <c r="X6" s="22">
        <f>AVERAGE(X5,X9:X12,X14:X16)</f>
        <v>44.199391620322388</v>
      </c>
      <c r="Y6" s="15">
        <v>100</v>
      </c>
      <c r="Z6" s="15">
        <v>4.7571332900397749</v>
      </c>
      <c r="AA6" s="22">
        <f>AVERAGE(AA5,AA9:AA10,AA12:AA16)</f>
        <v>57.074166666666663</v>
      </c>
      <c r="AB6" s="15">
        <v>0.31312823636917453</v>
      </c>
      <c r="AC6" s="15">
        <v>5.7498438951359816E-2</v>
      </c>
      <c r="AD6" s="15">
        <v>0.36263736263736263</v>
      </c>
      <c r="AE6" s="22">
        <f>AVERAGE(AE5,AE9:AE11,AE13:AE16)</f>
        <v>57.625</v>
      </c>
      <c r="AF6" s="15">
        <v>23.78409090909091</v>
      </c>
      <c r="AG6" s="22">
        <f>AVERAGE(AG5,AG9,AG13:AG16)</f>
        <v>43.917909652285068</v>
      </c>
      <c r="AH6" s="22">
        <f>AVERAGE(AH5,AH9:AH11,AH13:AH16)</f>
        <v>29.358762254901961</v>
      </c>
      <c r="AI6" s="22">
        <f>AVERAGE(AI5,AI9:AI11,AI13:AI16)</f>
        <v>23.134517045454547</v>
      </c>
      <c r="AJ6" s="22">
        <f>AVERAGE(AJ5,AJ9:AJ11,AJ13:AJ16)</f>
        <v>26.802881944444444</v>
      </c>
      <c r="AK6" s="20"/>
    </row>
    <row r="7" spans="1:37" ht="37.799999999999997" customHeight="1" x14ac:dyDescent="0.45">
      <c r="A7" s="4" t="s">
        <v>65</v>
      </c>
      <c r="B7" s="5" t="s">
        <v>75</v>
      </c>
      <c r="C7" s="5">
        <v>3</v>
      </c>
      <c r="D7" s="22">
        <f>AVERAGE(D8:D16,D5)</f>
        <v>32.576863764247115</v>
      </c>
      <c r="E7" s="15">
        <v>100</v>
      </c>
      <c r="F7" s="15">
        <v>6.6271332871386734</v>
      </c>
      <c r="G7" s="15">
        <v>1.443796141938557</v>
      </c>
      <c r="H7" s="15">
        <v>16.592275034509626</v>
      </c>
      <c r="I7" s="15">
        <v>38.946693689680174</v>
      </c>
      <c r="J7" s="15">
        <v>13.792823217400949</v>
      </c>
      <c r="K7" s="6">
        <v>0.83</v>
      </c>
      <c r="L7" s="15">
        <v>15.789473684210527</v>
      </c>
      <c r="M7" s="15">
        <v>60</v>
      </c>
      <c r="N7" s="22">
        <f>AVERAGE(N5,N8:N12,N14:N16)</f>
        <v>19.010546115426695</v>
      </c>
      <c r="O7" s="15">
        <v>100</v>
      </c>
      <c r="P7" s="15">
        <v>64.022662889518415</v>
      </c>
      <c r="Q7" s="15">
        <v>9.9315068493150687</v>
      </c>
      <c r="R7" s="15">
        <v>100</v>
      </c>
      <c r="S7" s="15">
        <v>100</v>
      </c>
      <c r="T7" s="15">
        <v>100</v>
      </c>
      <c r="U7" s="22">
        <f>AVERAGE(U5,U9:U11,U14:U16)</f>
        <v>36.047371082820455</v>
      </c>
      <c r="V7" s="15">
        <v>20</v>
      </c>
      <c r="W7" s="15">
        <v>100</v>
      </c>
      <c r="X7" s="22">
        <f>AVERAGE(X5,X9:X12,X14:X16)</f>
        <v>44.199391620322388</v>
      </c>
      <c r="Y7" s="15">
        <v>100</v>
      </c>
      <c r="Z7" s="15">
        <v>5.0830475282084588</v>
      </c>
      <c r="AA7" s="22">
        <f>AVERAGE(AA5,AA9:AA10,AA12:AA16)</f>
        <v>57.074166666666663</v>
      </c>
      <c r="AB7" s="15">
        <v>0.27231190983856229</v>
      </c>
      <c r="AC7" s="15">
        <v>5.3075482108947518E-2</v>
      </c>
      <c r="AD7" s="15">
        <v>0.36263736263736263</v>
      </c>
      <c r="AE7" s="22">
        <f>AVERAGE(AE5,AE9:AE11,AE13:AE16)</f>
        <v>57.625</v>
      </c>
      <c r="AF7" s="15">
        <v>22.727272727272727</v>
      </c>
      <c r="AG7" s="22">
        <f>AVERAGE(AG5,AG9,AG13:AG16)</f>
        <v>43.917909652285068</v>
      </c>
      <c r="AH7" s="22">
        <f>AVERAGE(AH5,AH9:AH11,AH13:AH16)</f>
        <v>29.358762254901961</v>
      </c>
      <c r="AI7" s="22">
        <f>AVERAGE(AI5,AI9:AI11,AI13:AI16)</f>
        <v>23.134517045454547</v>
      </c>
      <c r="AJ7" s="22">
        <f>AVERAGE(AJ5,AJ9:AJ11,AJ13:AJ16)</f>
        <v>26.802881944444444</v>
      </c>
      <c r="AK7" s="20"/>
    </row>
    <row r="8" spans="1:37" ht="30" customHeight="1" x14ac:dyDescent="0.45">
      <c r="A8" s="4" t="s">
        <v>65</v>
      </c>
      <c r="B8" s="5" t="s">
        <v>58</v>
      </c>
      <c r="C8" s="5">
        <v>4</v>
      </c>
      <c r="D8" s="15">
        <v>7.9365079365079375E-2</v>
      </c>
      <c r="E8" s="15">
        <v>2.7823240589198037</v>
      </c>
      <c r="F8" s="22">
        <f>AVERAGE(F5:F7,F9:F16)</f>
        <v>37.270411474241349</v>
      </c>
      <c r="G8" s="15">
        <v>20</v>
      </c>
      <c r="H8" s="15">
        <v>0</v>
      </c>
      <c r="I8" s="15">
        <v>0</v>
      </c>
      <c r="J8" s="15">
        <v>0.52227581527318434</v>
      </c>
      <c r="K8" s="5">
        <v>0.64500000000000002</v>
      </c>
      <c r="L8" s="15">
        <v>15.789473684210527</v>
      </c>
      <c r="M8" s="15">
        <v>20</v>
      </c>
      <c r="N8" s="15">
        <v>28.804800800133354</v>
      </c>
      <c r="O8" s="15">
        <v>9.476714738890518</v>
      </c>
      <c r="P8" s="15">
        <v>100</v>
      </c>
      <c r="Q8" s="15">
        <v>100</v>
      </c>
      <c r="R8" s="15">
        <v>9.8374558303886932</v>
      </c>
      <c r="S8" s="15">
        <v>27.929429343141202</v>
      </c>
      <c r="T8" s="15">
        <v>30.071419621601301</v>
      </c>
      <c r="U8" s="22">
        <f>AVERAGE(U5,U9:U11,U14:U16)</f>
        <v>36.047371082820455</v>
      </c>
      <c r="V8" s="15">
        <v>20</v>
      </c>
      <c r="W8" s="22">
        <f>AVERAGE(W5:W7,W12,W14:W16)</f>
        <v>53.166920258363881</v>
      </c>
      <c r="X8" s="22">
        <f>AVERAGE(X5,X9:X12,X14:X16)</f>
        <v>44.199391620322388</v>
      </c>
      <c r="Y8" s="15">
        <v>100</v>
      </c>
      <c r="Z8" s="22">
        <f>AVERAGE(Z5:Z7,Z10:Z11,Z13:Z16)</f>
        <v>33.082608787741592</v>
      </c>
      <c r="AA8" s="22">
        <f>AVERAGE(AA5,AA9:AA10,AA12:AA16)</f>
        <v>57.074166666666663</v>
      </c>
      <c r="AB8" s="22">
        <f>AVERAGE(AB5:AB7,AB10:AB16)</f>
        <v>23.966123311929557</v>
      </c>
      <c r="AC8" s="22">
        <f>AVERAGE(AC5:AC7,AC10:AC16)</f>
        <v>18.922089927581105</v>
      </c>
      <c r="AD8" s="22">
        <f>AVERAGE(AD5:AD7,AD13:AD16)</f>
        <v>41.791557648700504</v>
      </c>
      <c r="AE8" s="22">
        <f>AVERAGE(AE5,AE9:AE11,AE13:AE16)</f>
        <v>57.625</v>
      </c>
      <c r="AF8" s="22">
        <f>AVERAGE(AF5:AF7,AF10:AF16)</f>
        <v>31.854417168596211</v>
      </c>
      <c r="AG8" s="22">
        <f>AVERAGE(AG5,AG9,AG13:AG16)</f>
        <v>43.917909652285068</v>
      </c>
      <c r="AH8" s="22">
        <f>AVERAGE(AH5,AH9:AH11,AH13:AH16)</f>
        <v>29.358762254901961</v>
      </c>
      <c r="AI8" s="22">
        <f>AVERAGE(AI5,AI9:AI11,AI13:AI16)</f>
        <v>23.134517045454547</v>
      </c>
      <c r="AJ8" s="22">
        <f>AVERAGE(AJ5,AJ9:AJ11,AJ13:AJ16)</f>
        <v>26.802881944444444</v>
      </c>
      <c r="AK8" s="20"/>
    </row>
    <row r="9" spans="1:37" ht="30" customHeight="1" x14ac:dyDescent="0.45">
      <c r="A9" s="4"/>
      <c r="B9" s="5" t="s">
        <v>86</v>
      </c>
      <c r="C9" s="5">
        <v>5</v>
      </c>
      <c r="D9" s="15">
        <v>52.436810417056385</v>
      </c>
      <c r="E9" s="15">
        <v>26.584247637012542</v>
      </c>
      <c r="F9" s="15">
        <v>36.519766256109783</v>
      </c>
      <c r="G9" s="15">
        <v>1.935889045520413</v>
      </c>
      <c r="H9" s="15">
        <v>8.8015731500943328</v>
      </c>
      <c r="I9" s="15">
        <v>17.333311091877029</v>
      </c>
      <c r="J9" s="15">
        <v>7.9825593023216745</v>
      </c>
      <c r="K9" s="10">
        <v>8</v>
      </c>
      <c r="L9" s="15">
        <v>99.999999999999986</v>
      </c>
      <c r="M9" s="15">
        <v>26</v>
      </c>
      <c r="N9" s="15">
        <v>18.809632511734197</v>
      </c>
      <c r="O9" s="15">
        <v>0.48134749152426376</v>
      </c>
      <c r="P9" s="15">
        <v>9.8697344779397085</v>
      </c>
      <c r="Q9" s="15">
        <v>8.6850418764482189</v>
      </c>
      <c r="R9" s="15">
        <v>1.1132507144655976</v>
      </c>
      <c r="S9" s="15">
        <v>1.3761404782321409</v>
      </c>
      <c r="T9" s="15">
        <v>1.1382972375896707</v>
      </c>
      <c r="U9" s="15">
        <v>100</v>
      </c>
      <c r="V9" s="15">
        <v>25</v>
      </c>
      <c r="W9" s="22">
        <f>AVERAGE(W5:W7,W12,W14:W16)</f>
        <v>53.166920258363881</v>
      </c>
      <c r="X9" s="15">
        <v>1.033262413206264</v>
      </c>
      <c r="Y9" s="15">
        <v>100</v>
      </c>
      <c r="Z9" s="15">
        <v>12.780587370832739</v>
      </c>
      <c r="AA9" s="15">
        <v>84.3</v>
      </c>
      <c r="AB9" s="15">
        <v>27.387704727006717</v>
      </c>
      <c r="AC9" s="15">
        <v>61.903699480445596</v>
      </c>
      <c r="AD9" s="22">
        <f>AVERAGE(AD5:AD7,AD13:AD16)</f>
        <v>41.791557648700504</v>
      </c>
      <c r="AE9" s="15">
        <v>81</v>
      </c>
      <c r="AF9" s="15">
        <v>0.19633379577967014</v>
      </c>
      <c r="AG9" s="15">
        <v>52.108241381231977</v>
      </c>
      <c r="AH9" s="15">
        <v>0.93850267379679164</v>
      </c>
      <c r="AI9" s="15">
        <v>0.85113636363636358</v>
      </c>
      <c r="AJ9" s="15">
        <v>0.51106060606060599</v>
      </c>
      <c r="AK9" s="20"/>
    </row>
    <row r="10" spans="1:37" ht="30" customHeight="1" x14ac:dyDescent="0.45">
      <c r="A10" s="4" t="s">
        <v>65</v>
      </c>
      <c r="B10" s="5" t="s">
        <v>59</v>
      </c>
      <c r="C10" s="5">
        <v>6</v>
      </c>
      <c r="D10" s="15">
        <v>16.432076208721391</v>
      </c>
      <c r="E10" s="15">
        <v>4.4751398447101769</v>
      </c>
      <c r="F10" s="15">
        <v>85.877508247000776</v>
      </c>
      <c r="G10" s="15">
        <v>100</v>
      </c>
      <c r="H10" s="15">
        <v>0</v>
      </c>
      <c r="I10" s="15">
        <v>0</v>
      </c>
      <c r="J10" s="15">
        <v>25.492255863005504</v>
      </c>
      <c r="K10" s="10">
        <v>4.5</v>
      </c>
      <c r="L10" s="15">
        <v>39.473684210526315</v>
      </c>
      <c r="M10" s="15">
        <v>20</v>
      </c>
      <c r="N10" s="15">
        <v>8.5596493599029522</v>
      </c>
      <c r="O10" s="15">
        <v>0.10977720215854721</v>
      </c>
      <c r="P10" s="15">
        <v>8.8768248553579525</v>
      </c>
      <c r="Q10" s="15">
        <v>6.4205575653788136</v>
      </c>
      <c r="R10" s="15">
        <v>0.94066507582073922</v>
      </c>
      <c r="S10" s="15">
        <v>1.2858937840615823</v>
      </c>
      <c r="T10" s="15">
        <v>0.87347417665364713</v>
      </c>
      <c r="U10" s="15">
        <v>32.656920719143315</v>
      </c>
      <c r="V10" s="15">
        <v>25</v>
      </c>
      <c r="W10" s="22">
        <f>AVERAGE(W5:W7,W12,W14:W16)</f>
        <v>53.166920258363881</v>
      </c>
      <c r="X10" s="15">
        <v>1.0759300233041038</v>
      </c>
      <c r="Y10" s="15">
        <v>100</v>
      </c>
      <c r="Z10" s="15">
        <v>19.360846533869605</v>
      </c>
      <c r="AA10" s="15">
        <v>19.666666666666668</v>
      </c>
      <c r="AB10" s="15">
        <v>20.424779636842985</v>
      </c>
      <c r="AC10" s="15">
        <v>73.510206480415505</v>
      </c>
      <c r="AD10" s="22">
        <f>AVERAGE(AD5:AD7,AD13:AD16)</f>
        <v>41.791557648700504</v>
      </c>
      <c r="AE10" s="15">
        <v>53.333333333333343</v>
      </c>
      <c r="AF10" s="15">
        <v>0.2514637417487714</v>
      </c>
      <c r="AG10" s="22">
        <f>AVERAGE(AG5,AG9,AG13:AG16)</f>
        <v>43.917909652285068</v>
      </c>
      <c r="AH10" s="15">
        <v>1.0929144385026739</v>
      </c>
      <c r="AI10" s="15">
        <v>0.77556818181818177</v>
      </c>
      <c r="AJ10" s="15">
        <v>0.57310606060606051</v>
      </c>
      <c r="AK10" s="20"/>
    </row>
    <row r="11" spans="1:37" ht="30" customHeight="1" x14ac:dyDescent="0.45">
      <c r="A11" s="4" t="s">
        <v>65</v>
      </c>
      <c r="B11" s="5" t="s">
        <v>77</v>
      </c>
      <c r="C11" s="5">
        <v>7</v>
      </c>
      <c r="D11" s="15">
        <v>11.778983820926211</v>
      </c>
      <c r="E11" s="15">
        <v>2.1848239800176148</v>
      </c>
      <c r="F11" s="15">
        <v>100</v>
      </c>
      <c r="G11" s="15">
        <v>100</v>
      </c>
      <c r="H11" s="15">
        <v>0</v>
      </c>
      <c r="I11" s="15">
        <v>0</v>
      </c>
      <c r="J11" s="15">
        <v>90.517012918481512</v>
      </c>
      <c r="K11" s="23">
        <f>AVERAGE(K5:K10,K13:K16)</f>
        <v>25.880500000000001</v>
      </c>
      <c r="L11" s="15">
        <v>94.736842105263165</v>
      </c>
      <c r="M11" s="15">
        <v>20</v>
      </c>
      <c r="N11" s="15">
        <v>7.310627198401674</v>
      </c>
      <c r="O11" s="15">
        <v>0.11746433032386308</v>
      </c>
      <c r="P11" s="15">
        <v>9.8166350031220055</v>
      </c>
      <c r="Q11" s="15">
        <v>7.5551888167389984</v>
      </c>
      <c r="R11" s="15">
        <v>1.0348729279969218</v>
      </c>
      <c r="S11" s="15">
        <v>1.3676354075548569</v>
      </c>
      <c r="T11" s="15">
        <v>1.0163637435160815</v>
      </c>
      <c r="U11" s="15">
        <v>6.1695679376744303</v>
      </c>
      <c r="V11" s="15">
        <v>25</v>
      </c>
      <c r="W11" s="22">
        <f>AVERAGE(W5:W7,W12,W14:W16)</f>
        <v>53.166920258363881</v>
      </c>
      <c r="X11" s="15">
        <v>1.1803849705131229</v>
      </c>
      <c r="Y11" s="15">
        <v>100</v>
      </c>
      <c r="Z11" s="15">
        <v>30.001835616312771</v>
      </c>
      <c r="AA11" s="22">
        <f>AVERAGE(AA5,AA9:AA10,AA12:AA16)</f>
        <v>57.074166666666663</v>
      </c>
      <c r="AB11" s="15">
        <v>9.500090182392956</v>
      </c>
      <c r="AC11" s="15">
        <v>100</v>
      </c>
      <c r="AD11" s="22">
        <f>AVERAGE(AD5:AD7,AD13:AD16)</f>
        <v>41.791557648700504</v>
      </c>
      <c r="AE11" s="15">
        <v>10</v>
      </c>
      <c r="AF11" s="15">
        <v>0.32639871905571682</v>
      </c>
      <c r="AG11" s="22">
        <f>AVERAGE(AG5,AG9,AG13:AG16)</f>
        <v>43.917909652285068</v>
      </c>
      <c r="AH11" s="15">
        <v>1.1287242169595111</v>
      </c>
      <c r="AI11" s="15">
        <v>0.73352272727272727</v>
      </c>
      <c r="AJ11" s="15">
        <v>0.76818181818181797</v>
      </c>
      <c r="AK11" s="20"/>
    </row>
    <row r="12" spans="1:37" ht="30" customHeight="1" x14ac:dyDescent="0.45">
      <c r="A12" s="4" t="s">
        <v>65</v>
      </c>
      <c r="B12" s="11" t="s">
        <v>60</v>
      </c>
      <c r="C12" s="5">
        <v>8</v>
      </c>
      <c r="D12" s="15">
        <v>100</v>
      </c>
      <c r="E12" s="15">
        <v>79.869067103109657</v>
      </c>
      <c r="F12" s="15">
        <v>12.765379692439248</v>
      </c>
      <c r="G12" s="15">
        <v>1.8796992481203008</v>
      </c>
      <c r="H12" s="15">
        <v>73.088837721600967</v>
      </c>
      <c r="I12" s="15">
        <v>100</v>
      </c>
      <c r="J12" s="15">
        <v>42.103867718091706</v>
      </c>
      <c r="K12" s="23">
        <f>AVERAGE(K5:K10,K13:K16)</f>
        <v>25.880500000000001</v>
      </c>
      <c r="L12" s="15">
        <v>47.368421052631582</v>
      </c>
      <c r="M12" s="15">
        <v>60</v>
      </c>
      <c r="N12" s="15">
        <v>1.6078965586547265</v>
      </c>
      <c r="O12" s="15">
        <v>3.0500857541690934E-2</v>
      </c>
      <c r="P12" s="15">
        <v>15.91549295774648</v>
      </c>
      <c r="Q12" s="15">
        <v>18.796296296296294</v>
      </c>
      <c r="R12" s="15">
        <v>25.300353356890454</v>
      </c>
      <c r="S12" s="15">
        <v>59.4218723061893</v>
      </c>
      <c r="T12" s="15">
        <v>28.81844380403458</v>
      </c>
      <c r="U12" s="22">
        <f>AVERAGE(U5,U9:U11,U14:U16)</f>
        <v>36.047371082820455</v>
      </c>
      <c r="V12" s="15">
        <v>100</v>
      </c>
      <c r="W12" s="15">
        <v>51.75339366515837</v>
      </c>
      <c r="X12" s="15">
        <v>90</v>
      </c>
      <c r="Y12" s="15">
        <v>100</v>
      </c>
      <c r="Z12" s="22">
        <f>AVERAGE(Z5:Z7,Z10:Z11,Z13:Z16)</f>
        <v>33.082608787741592</v>
      </c>
      <c r="AA12" s="15">
        <v>50</v>
      </c>
      <c r="AB12" s="15">
        <v>100</v>
      </c>
      <c r="AC12" s="15">
        <v>14.153461895719339</v>
      </c>
      <c r="AD12" s="22">
        <f>AVERAGE(AD5:AD7,AD13:AD16)</f>
        <v>41.791557648700504</v>
      </c>
      <c r="AE12" s="22">
        <f>AVERAGE(AE5,AE9:AE11,AE13:AE16)</f>
        <v>57.625</v>
      </c>
      <c r="AF12" s="15">
        <v>100</v>
      </c>
      <c r="AG12" s="22">
        <f>AVERAGE(AG5,AG9,AG13:AG16)</f>
        <v>43.917909652285068</v>
      </c>
      <c r="AH12" s="22">
        <f>AVERAGE(AH5,AH9:AH11,AH13:AH16)</f>
        <v>29.358762254901961</v>
      </c>
      <c r="AI12" s="22">
        <f>AVERAGE(AI5,AI9:AI11,AI13:AI16)</f>
        <v>23.134517045454547</v>
      </c>
      <c r="AJ12" s="22">
        <f>AVERAGE(AJ5,AJ9:AJ11,AJ13:AJ16)</f>
        <v>26.802881944444444</v>
      </c>
      <c r="AK12" s="20"/>
    </row>
    <row r="13" spans="1:37" ht="30" customHeight="1" x14ac:dyDescent="0.45">
      <c r="A13" s="4" t="s">
        <v>65</v>
      </c>
      <c r="B13" s="5" t="s">
        <v>61</v>
      </c>
      <c r="C13" s="5">
        <v>10</v>
      </c>
      <c r="D13" s="15">
        <v>7.0281746031746044</v>
      </c>
      <c r="E13" s="15">
        <v>85.106382978723403</v>
      </c>
      <c r="F13" s="15">
        <v>17.491286216874204</v>
      </c>
      <c r="G13" s="15">
        <v>7.4074074074074074</v>
      </c>
      <c r="H13" s="15">
        <v>5.4558418211494448</v>
      </c>
      <c r="I13" s="15">
        <v>16.881429077153676</v>
      </c>
      <c r="J13" s="15">
        <v>6.2009539463732892</v>
      </c>
      <c r="K13" s="6">
        <v>75</v>
      </c>
      <c r="L13" s="15">
        <v>78.94736842105263</v>
      </c>
      <c r="M13" s="15">
        <v>100</v>
      </c>
      <c r="N13" s="22">
        <f>AVERAGE(N5,N8:N12,N14:N16)</f>
        <v>19.010546115426695</v>
      </c>
      <c r="O13" s="15">
        <v>36.268108549275652</v>
      </c>
      <c r="P13" s="15">
        <v>9.5890410958904102</v>
      </c>
      <c r="Q13" s="15">
        <v>19.538017324350339</v>
      </c>
      <c r="R13" s="15">
        <v>7.0671378091872787</v>
      </c>
      <c r="S13" s="15">
        <v>24.136543876788693</v>
      </c>
      <c r="T13" s="15">
        <v>21.300588898634256</v>
      </c>
      <c r="U13" s="22">
        <f>AVERAGE(U5,U9:U11,U14:U16)</f>
        <v>36.047371082820455</v>
      </c>
      <c r="V13" s="15">
        <v>20</v>
      </c>
      <c r="W13" s="22">
        <f>AVERAGE(W5:W7,W12,W14:W16)</f>
        <v>53.166920258363881</v>
      </c>
      <c r="X13" s="22">
        <f>AVERAGE(X5,X9:X12,X14:X16)</f>
        <v>44.199391620322388</v>
      </c>
      <c r="Y13" s="15">
        <v>100</v>
      </c>
      <c r="Z13" s="15">
        <v>26.530068897637793</v>
      </c>
      <c r="AA13" s="15">
        <v>100</v>
      </c>
      <c r="AB13" s="15">
        <v>0.906183368869936</v>
      </c>
      <c r="AC13" s="15">
        <v>0.38922020213228181</v>
      </c>
      <c r="AD13" s="15">
        <v>100</v>
      </c>
      <c r="AE13" s="15">
        <v>100</v>
      </c>
      <c r="AF13" s="15">
        <v>95.454545454545453</v>
      </c>
      <c r="AG13" s="15">
        <v>100</v>
      </c>
      <c r="AH13" s="15">
        <v>91.673032849503443</v>
      </c>
      <c r="AI13" s="15">
        <v>62.5</v>
      </c>
      <c r="AJ13" s="15">
        <v>100</v>
      </c>
      <c r="AK13" s="20"/>
    </row>
    <row r="14" spans="1:37" ht="30" customHeight="1" x14ac:dyDescent="0.45">
      <c r="A14" s="4" t="s">
        <v>65</v>
      </c>
      <c r="B14" s="5" t="s">
        <v>80</v>
      </c>
      <c r="C14" s="5">
        <v>11</v>
      </c>
      <c r="D14" s="15">
        <v>26.455026455026456</v>
      </c>
      <c r="E14" s="15">
        <v>30.969517115082621</v>
      </c>
      <c r="F14" s="15">
        <v>45.436707978172869</v>
      </c>
      <c r="G14" s="15">
        <v>0.93467595919315782</v>
      </c>
      <c r="H14" s="15">
        <v>7.2170787782853028</v>
      </c>
      <c r="I14" s="15">
        <v>9.5852012370911712</v>
      </c>
      <c r="J14" s="15">
        <v>6.1833153262565261</v>
      </c>
      <c r="K14" s="7">
        <v>35</v>
      </c>
      <c r="L14" s="15">
        <v>52.631578947368432</v>
      </c>
      <c r="M14" s="15">
        <v>53.333333333333329</v>
      </c>
      <c r="N14" s="15">
        <v>0.74597890746062656</v>
      </c>
      <c r="O14" s="15">
        <v>3.3355741280877482E-2</v>
      </c>
      <c r="P14" s="15">
        <v>10.896672576591495</v>
      </c>
      <c r="Q14" s="15">
        <v>4.457804185506042</v>
      </c>
      <c r="R14" s="15">
        <v>18.346997408600195</v>
      </c>
      <c r="S14" s="15">
        <v>50.656610444249623</v>
      </c>
      <c r="T14" s="15">
        <v>7.208970997901333</v>
      </c>
      <c r="U14" s="15">
        <v>15.705107956068328</v>
      </c>
      <c r="V14" s="15">
        <v>100</v>
      </c>
      <c r="W14" s="15">
        <v>57.150591320931063</v>
      </c>
      <c r="X14" s="15">
        <v>100</v>
      </c>
      <c r="Y14" s="15">
        <v>100</v>
      </c>
      <c r="Z14" s="15">
        <v>100</v>
      </c>
      <c r="AA14" s="15">
        <v>100</v>
      </c>
      <c r="AB14" s="15">
        <v>24.596131477263462</v>
      </c>
      <c r="AC14" s="15">
        <v>0.60932785420832525</v>
      </c>
      <c r="AD14" s="15">
        <v>9.8778998778998783</v>
      </c>
      <c r="AE14" s="15">
        <v>100</v>
      </c>
      <c r="AF14" s="15">
        <v>13.979719568884564</v>
      </c>
      <c r="AG14" s="15">
        <v>7.0813224971476378</v>
      </c>
      <c r="AH14" s="15">
        <v>5.3412274000509301</v>
      </c>
      <c r="AI14" s="15">
        <v>1.7689393939393938</v>
      </c>
      <c r="AJ14" s="15">
        <v>7.7979797979797976</v>
      </c>
      <c r="AK14" s="20"/>
    </row>
    <row r="15" spans="1:37" ht="30" customHeight="1" x14ac:dyDescent="0.45">
      <c r="A15" s="4" t="s">
        <v>65</v>
      </c>
      <c r="B15" s="5" t="s">
        <v>79</v>
      </c>
      <c r="C15" s="5">
        <v>12</v>
      </c>
      <c r="D15" s="15">
        <v>46.737213403880077</v>
      </c>
      <c r="E15" s="15">
        <v>42.824621635883176</v>
      </c>
      <c r="F15" s="15">
        <v>29.656182777103808</v>
      </c>
      <c r="G15" s="15">
        <v>0.56295317049000515</v>
      </c>
      <c r="H15" s="15">
        <v>42.688047677419434</v>
      </c>
      <c r="I15" s="15">
        <v>65.749286517180536</v>
      </c>
      <c r="J15" s="15">
        <v>28.430440960084326</v>
      </c>
      <c r="K15" s="7">
        <v>57</v>
      </c>
      <c r="L15" s="15">
        <v>47.368421052631582</v>
      </c>
      <c r="M15" s="15">
        <v>60</v>
      </c>
      <c r="N15" s="15">
        <v>2.4223683793177537</v>
      </c>
      <c r="O15" s="15">
        <v>3.3336668310786494E-2</v>
      </c>
      <c r="P15" s="15">
        <v>7.7107605999512945</v>
      </c>
      <c r="Q15" s="15">
        <v>4.4890061674625024</v>
      </c>
      <c r="R15" s="15">
        <v>0.44162197494969613</v>
      </c>
      <c r="S15" s="15">
        <v>54.597159435099137</v>
      </c>
      <c r="T15" s="15">
        <v>0.56826695601651189</v>
      </c>
      <c r="U15" s="15">
        <v>56.628630020691922</v>
      </c>
      <c r="V15" s="15">
        <v>100</v>
      </c>
      <c r="W15" s="15">
        <v>14.600520557979937</v>
      </c>
      <c r="X15" s="15">
        <v>88.8888888888889</v>
      </c>
      <c r="Y15" s="15">
        <v>100</v>
      </c>
      <c r="Z15" s="15">
        <v>43.399646477648915</v>
      </c>
      <c r="AA15" s="15">
        <v>30.553333333333331</v>
      </c>
      <c r="AB15" s="15">
        <v>39.649022825307306</v>
      </c>
      <c r="AC15" s="15">
        <v>0.23719254684773849</v>
      </c>
      <c r="AD15" s="15">
        <v>39.084249084249088</v>
      </c>
      <c r="AE15" s="15">
        <v>70</v>
      </c>
      <c r="AF15" s="15">
        <v>14.469696969696971</v>
      </c>
      <c r="AG15" s="15">
        <v>39.541933665060689</v>
      </c>
      <c r="AH15" s="15">
        <v>10.122230710466004</v>
      </c>
      <c r="AI15" s="15">
        <v>5.7954545454545459</v>
      </c>
      <c r="AJ15" s="15">
        <v>26.111111111111114</v>
      </c>
      <c r="AK15" s="20"/>
    </row>
    <row r="16" spans="1:37" ht="30" customHeight="1" x14ac:dyDescent="0.45">
      <c r="A16" s="4" t="s">
        <v>65</v>
      </c>
      <c r="B16" s="5" t="s">
        <v>78</v>
      </c>
      <c r="C16" s="5">
        <v>13</v>
      </c>
      <c r="D16" s="15">
        <v>64.373897707231038</v>
      </c>
      <c r="E16" s="15">
        <v>49.042172750401512</v>
      </c>
      <c r="F16" s="15">
        <v>39.857498622985567</v>
      </c>
      <c r="G16" s="15">
        <v>1.1342319361639523</v>
      </c>
      <c r="H16" s="15">
        <v>7.5875463455939167</v>
      </c>
      <c r="I16" s="15">
        <v>14.369878708770331</v>
      </c>
      <c r="J16" s="15">
        <v>8.8538261484921446</v>
      </c>
      <c r="K16" s="7">
        <v>57</v>
      </c>
      <c r="L16" s="15">
        <v>36.842105263157897</v>
      </c>
      <c r="M16" s="15">
        <v>66.666666666666671</v>
      </c>
      <c r="N16" s="15">
        <v>2.8339613232349645</v>
      </c>
      <c r="O16" s="15">
        <v>3.6190805137251453E-2</v>
      </c>
      <c r="P16" s="15">
        <v>7.4434045817196761</v>
      </c>
      <c r="Q16" s="15">
        <v>4.949783362067512</v>
      </c>
      <c r="R16" s="15">
        <v>0.3928725038027745</v>
      </c>
      <c r="S16" s="15">
        <v>60.440141712148176</v>
      </c>
      <c r="T16" s="15">
        <v>0.80018930559191837</v>
      </c>
      <c r="U16" s="15">
        <v>37.035585716850122</v>
      </c>
      <c r="V16" s="15">
        <v>100</v>
      </c>
      <c r="W16" s="15">
        <v>29.222232418362626</v>
      </c>
      <c r="X16" s="15">
        <v>71.416666666666671</v>
      </c>
      <c r="Y16" s="15">
        <v>100</v>
      </c>
      <c r="Z16" s="15">
        <v>58.348955052493444</v>
      </c>
      <c r="AA16" s="15">
        <v>38.743333333333332</v>
      </c>
      <c r="AB16" s="15">
        <v>43.997569034040815</v>
      </c>
      <c r="AC16" s="15">
        <v>0.17837855151112944</v>
      </c>
      <c r="AD16" s="15">
        <v>43.952380952380949</v>
      </c>
      <c r="AE16" s="15">
        <v>46.666666666666657</v>
      </c>
      <c r="AF16" s="15">
        <v>19.015151515151516</v>
      </c>
      <c r="AG16" s="15">
        <v>57.595079529080316</v>
      </c>
      <c r="AH16" s="15">
        <v>24.573465749936339</v>
      </c>
      <c r="AI16" s="15">
        <v>12.65151515151515</v>
      </c>
      <c r="AJ16" s="15">
        <v>36.767676767676768</v>
      </c>
      <c r="AK16" s="20"/>
    </row>
    <row r="17" spans="36:37" ht="30" customHeight="1" x14ac:dyDescent="0.45">
      <c r="AJ17" s="20"/>
      <c r="AK17" s="20"/>
    </row>
    <row r="18" spans="36:37" ht="30" customHeight="1" x14ac:dyDescent="0.45">
      <c r="AJ18" s="20"/>
      <c r="AK18" s="20"/>
    </row>
  </sheetData>
  <mergeCells count="3">
    <mergeCell ref="D1:M1"/>
    <mergeCell ref="N1:W1"/>
    <mergeCell ref="X1:A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Carcinicultura Relativizado</vt:lpstr>
      <vt:lpstr>Piscicultura Relativizado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Christian</cp:lastModifiedBy>
  <dcterms:created xsi:type="dcterms:W3CDTF">2020-06-29T11:12:59Z</dcterms:created>
  <dcterms:modified xsi:type="dcterms:W3CDTF">2020-07-30T22:02:51Z</dcterms:modified>
</cp:coreProperties>
</file>