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dd13f1415ee159e/Desktop/Project/"/>
    </mc:Choice>
  </mc:AlternateContent>
  <xr:revisionPtr revIDLastSave="10" documentId="8_{294082BB-DABE-4BFF-8263-87A0EA4721C4}" xr6:coauthVersionLast="47" xr6:coauthVersionMax="47" xr10:uidLastSave="{544F0298-7D97-489B-9C39-C8CAF1C0A41D}"/>
  <bookViews>
    <workbookView xWindow="-120" yWindow="-120" windowWidth="38640" windowHeight="21120" xr2:uid="{F92B2429-3F31-4D34-9297-F723FD16564D}"/>
  </bookViews>
  <sheets>
    <sheet name="Recovery 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 s="1"/>
  <c r="I7" i="2" s="1"/>
  <c r="I18" i="2" s="1"/>
  <c r="I9" i="2" l="1"/>
  <c r="I11" i="2" l="1"/>
  <c r="I19" i="2"/>
  <c r="I13" i="2" l="1"/>
  <c r="I20" i="2"/>
  <c r="I15" i="2" l="1"/>
  <c r="I21" i="2"/>
</calcChain>
</file>

<file path=xl/sharedStrings.xml><?xml version="1.0" encoding="utf-8"?>
<sst xmlns="http://schemas.openxmlformats.org/spreadsheetml/2006/main" count="55" uniqueCount="55">
  <si>
    <t>Adjusted EBITDA</t>
  </si>
  <si>
    <t>(x) S&amp;P Distressed Multiple</t>
  </si>
  <si>
    <t>(=) Distressed EV</t>
  </si>
  <si>
    <t>(=) Available for 1L Senior Secured</t>
  </si>
  <si>
    <t>(-) Senior Secured Loan Outstanding</t>
  </si>
  <si>
    <t>(-) Super Priority Loan Outstanding</t>
  </si>
  <si>
    <t xml:space="preserve">(=) Available for Junior Secured </t>
  </si>
  <si>
    <t>(-) Junior Secured Outstanding</t>
  </si>
  <si>
    <t>(=) Available for Unsecured</t>
  </si>
  <si>
    <t xml:space="preserve">(-) Unsecured Outstanding </t>
  </si>
  <si>
    <t>(=) Available for Hedge Provider and Other Liabilities</t>
  </si>
  <si>
    <t xml:space="preserve">Recovery Analysis ($-mm) </t>
  </si>
  <si>
    <t>1Q25 LTM</t>
  </si>
  <si>
    <t>(-) Admin Agent Fee (5%)</t>
  </si>
  <si>
    <t>Recovery %</t>
  </si>
  <si>
    <t xml:space="preserve">Superiority </t>
  </si>
  <si>
    <t>1L Senior Secured</t>
  </si>
  <si>
    <t>Junior Secured</t>
  </si>
  <si>
    <t>Unsecured</t>
  </si>
  <si>
    <t> </t>
  </si>
  <si>
    <t>Multiple (x)</t>
  </si>
  <si>
    <t>Discount to S&amp;P Capital IQ 15-year average (%)*</t>
  </si>
  <si>
    <t>S&amp;P Capital IQ 15-year average (x)*</t>
  </si>
  <si>
    <t>Aerospace and defense</t>
  </si>
  <si>
    <t>Agribusiness and commodity foods</t>
  </si>
  <si>
    <t>Auto OEM</t>
  </si>
  <si>
    <t>Auto suppliers</t>
  </si>
  <si>
    <t>Branded nondurables</t>
  </si>
  <si>
    <t>Building materials</t>
  </si>
  <si>
    <t>Business and consumer services</t>
  </si>
  <si>
    <t>Capital goods</t>
  </si>
  <si>
    <t>Commodity chemicals</t>
  </si>
  <si>
    <t>Consumer durables</t>
  </si>
  <si>
    <t>Containers and packaging</t>
  </si>
  <si>
    <t>Engineering and construction</t>
  </si>
  <si>
    <t>Environmental services</t>
  </si>
  <si>
    <t>Forest and paper products</t>
  </si>
  <si>
    <t>Health care equipment</t>
  </si>
  <si>
    <t>Health care services</t>
  </si>
  <si>
    <t>Leisure and sports</t>
  </si>
  <si>
    <t>Media and entertainment</t>
  </si>
  <si>
    <t>Metals and mining downstream</t>
  </si>
  <si>
    <t>Metals and mining upstream</t>
  </si>
  <si>
    <t>Midstream energy</t>
  </si>
  <si>
    <t>Oil and gas drilling, equipment, and services</t>
  </si>
  <si>
    <t>Pharmaceuticals</t>
  </si>
  <si>
    <t>Railroads and package express</t>
  </si>
  <si>
    <t>Retail and restaurants</t>
  </si>
  <si>
    <t>Specialty chemicals</t>
  </si>
  <si>
    <t>Technology--hardware and semiconductors</t>
  </si>
  <si>
    <t>Technology--software and services</t>
  </si>
  <si>
    <t>Telecom and cable</t>
  </si>
  <si>
    <t>Transportation cyclical</t>
  </si>
  <si>
    <t>*Based on historical data for the period 2000-2015.</t>
  </si>
  <si>
    <t>(=) Distressed EV available for Superiority 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</si>
</sst>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\x"/>
    <numFmt numFmtId="167" formatCode="0.0%"/>
    <numFmt numFmtId="168" formatCode="&quot;$&quot;#,##0.0_);[Red]\(&quot;$&quot;#,##0.0\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166" fontId="2" fillId="0" borderId="1" xfId="0" applyNumberFormat="1" applyFont="1" applyBorder="1" applyAlignment="1">
      <alignment vertical="center"/>
    </xf>
    <xf numFmtId="9" fontId="2" fillId="0" borderId="0" xfId="1" applyFont="1" applyAlignment="1">
      <alignment vertical="center"/>
    </xf>
    <xf numFmtId="168" fontId="2" fillId="2" borderId="0" xfId="0" applyNumberFormat="1" applyFont="1" applyFill="1" applyAlignment="1">
      <alignment vertical="center"/>
    </xf>
    <xf numFmtId="167" fontId="2" fillId="0" borderId="1" xfId="0" applyNumberFormat="1" applyFont="1" applyBorder="1" applyAlignment="1">
      <alignment vertical="center"/>
    </xf>
    <xf numFmtId="168" fontId="2" fillId="2" borderId="1" xfId="0" applyNumberFormat="1" applyFont="1" applyFill="1" applyBorder="1" applyAlignment="1">
      <alignment vertical="center"/>
    </xf>
    <xf numFmtId="168" fontId="3" fillId="0" borderId="0" xfId="0" applyNumberFormat="1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6" fillId="0" borderId="0" xfId="2" applyFont="1" applyAlignment="1"/>
  </cellXfs>
  <cellStyles count="3">
    <cellStyle name="Normal" xfId="0" builtinId="0"/>
    <cellStyle name="Normal 2" xfId="2" xr:uid="{E8CB0B24-2CE2-47C0-BEB1-74559405023E}"/>
    <cellStyle name="Percent" xfId="1" builtinId="5"/>
  </cellStyles>
  <dxfs count="6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rgb="FFFFCC99"/>
        </patternFill>
      </fill>
    </dxf>
    <dxf>
      <font>
        <b/>
        <i val="0"/>
      </font>
      <fill>
        <patternFill>
          <bgColor rgb="FFFF9999"/>
        </patternFill>
      </fill>
    </dxf>
    <dxf>
      <font>
        <b/>
        <i val="0"/>
      </font>
      <numFmt numFmtId="0" formatCode="General"/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FFCC"/>
      <color rgb="FFFF9999"/>
      <color rgb="FFFFCC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ABC3D-E1BC-4184-8CF1-75D6E1CF414D}">
  <dimension ref="B1:N33"/>
  <sheetViews>
    <sheetView showGridLines="0" tabSelected="1" workbookViewId="0">
      <selection activeCell="N25" sqref="N25"/>
    </sheetView>
  </sheetViews>
  <sheetFormatPr defaultRowHeight="21.95" customHeight="1" x14ac:dyDescent="0.25"/>
  <cols>
    <col min="1" max="1" width="9.140625" style="1"/>
    <col min="2" max="2" width="2.42578125" style="1" customWidth="1"/>
    <col min="3" max="8" width="9.140625" style="1"/>
    <col min="9" max="9" width="17.28515625" style="1" customWidth="1"/>
    <col min="10" max="10" width="9.140625" style="1"/>
    <col min="11" max="11" width="43.85546875" style="1" bestFit="1" customWidth="1"/>
    <col min="12" max="12" width="10.140625" style="1" bestFit="1" customWidth="1"/>
    <col min="13" max="13" width="42.42578125" style="1" bestFit="1" customWidth="1"/>
    <col min="14" max="14" width="31.28515625" style="1" bestFit="1" customWidth="1"/>
    <col min="15" max="16384" width="9.140625" style="1"/>
  </cols>
  <sheetData>
    <row r="1" spans="2:14" ht="21.95" customHeight="1" thickBot="1" x14ac:dyDescent="0.3"/>
    <row r="2" spans="2:14" ht="21.95" customHeight="1" thickBot="1" x14ac:dyDescent="0.25">
      <c r="B2" s="8" t="s">
        <v>11</v>
      </c>
      <c r="C2" s="8"/>
      <c r="D2" s="8"/>
      <c r="E2" s="8"/>
      <c r="F2" s="8"/>
      <c r="G2" s="8"/>
      <c r="H2" s="8"/>
      <c r="I2" s="9" t="s">
        <v>12</v>
      </c>
      <c r="K2" s="10" t="s">
        <v>19</v>
      </c>
      <c r="L2" s="10" t="s">
        <v>20</v>
      </c>
      <c r="M2" s="10" t="s">
        <v>21</v>
      </c>
      <c r="N2" s="10" t="s">
        <v>22</v>
      </c>
    </row>
    <row r="3" spans="2:14" ht="21.95" customHeight="1" x14ac:dyDescent="0.2">
      <c r="B3" s="1" t="s">
        <v>0</v>
      </c>
      <c r="I3" s="4">
        <v>817.4</v>
      </c>
      <c r="K3" s="10" t="s">
        <v>23</v>
      </c>
      <c r="L3" s="10">
        <v>5</v>
      </c>
      <c r="M3" s="10">
        <v>42</v>
      </c>
      <c r="N3" s="10">
        <v>8.6</v>
      </c>
    </row>
    <row r="4" spans="2:14" ht="21.95" customHeight="1" x14ac:dyDescent="0.2">
      <c r="B4" s="1" t="s">
        <v>1</v>
      </c>
      <c r="I4" s="2">
        <f>L28</f>
        <v>5.5</v>
      </c>
      <c r="K4" s="10" t="s">
        <v>24</v>
      </c>
      <c r="L4" s="10">
        <v>5</v>
      </c>
      <c r="M4" s="10">
        <v>39</v>
      </c>
      <c r="N4" s="10">
        <v>8.1999999999999993</v>
      </c>
    </row>
    <row r="5" spans="2:14" ht="21.95" customHeight="1" x14ac:dyDescent="0.2">
      <c r="B5" s="1" t="s">
        <v>2</v>
      </c>
      <c r="I5" s="7">
        <f>I3*I4</f>
        <v>4495.7</v>
      </c>
      <c r="K5" s="10" t="s">
        <v>25</v>
      </c>
      <c r="L5" s="10">
        <v>5.5</v>
      </c>
      <c r="M5" s="10">
        <v>36</v>
      </c>
      <c r="N5" s="10">
        <v>8.6</v>
      </c>
    </row>
    <row r="6" spans="2:14" ht="21.95" customHeight="1" x14ac:dyDescent="0.2">
      <c r="B6" s="1" t="s">
        <v>13</v>
      </c>
      <c r="I6" s="5">
        <v>-0.05</v>
      </c>
      <c r="K6" s="10" t="s">
        <v>26</v>
      </c>
      <c r="L6" s="10">
        <v>5</v>
      </c>
      <c r="M6" s="10">
        <v>21</v>
      </c>
      <c r="N6" s="10">
        <v>6.3</v>
      </c>
    </row>
    <row r="7" spans="2:14" ht="21.95" customHeight="1" x14ac:dyDescent="0.2">
      <c r="B7" s="1" t="s">
        <v>54</v>
      </c>
      <c r="I7" s="7">
        <f>I5*(1+I6)</f>
        <v>4270.915</v>
      </c>
      <c r="K7" s="10" t="s">
        <v>27</v>
      </c>
      <c r="L7" s="10">
        <v>6</v>
      </c>
      <c r="M7" s="10">
        <v>30</v>
      </c>
      <c r="N7" s="10">
        <v>8.6</v>
      </c>
    </row>
    <row r="8" spans="2:14" ht="21.95" customHeight="1" x14ac:dyDescent="0.2">
      <c r="B8" s="1" t="s">
        <v>5</v>
      </c>
      <c r="I8" s="6">
        <v>461</v>
      </c>
      <c r="K8" s="10" t="s">
        <v>28</v>
      </c>
      <c r="L8" s="10">
        <v>5</v>
      </c>
      <c r="M8" s="10">
        <v>33</v>
      </c>
      <c r="N8" s="10">
        <v>7.5</v>
      </c>
    </row>
    <row r="9" spans="2:14" ht="21.95" customHeight="1" x14ac:dyDescent="0.2">
      <c r="B9" s="1" t="s">
        <v>3</v>
      </c>
      <c r="I9" s="7">
        <f>I7-I8</f>
        <v>3809.915</v>
      </c>
      <c r="K9" s="10" t="s">
        <v>29</v>
      </c>
      <c r="L9" s="10">
        <v>5.5</v>
      </c>
      <c r="M9" s="10">
        <v>37</v>
      </c>
      <c r="N9" s="10">
        <v>8.6999999999999993</v>
      </c>
    </row>
    <row r="10" spans="2:14" ht="21.95" customHeight="1" x14ac:dyDescent="0.2">
      <c r="B10" s="1" t="s">
        <v>4</v>
      </c>
      <c r="I10" s="6">
        <v>2509.6</v>
      </c>
      <c r="K10" s="10" t="s">
        <v>30</v>
      </c>
      <c r="L10" s="10">
        <v>5</v>
      </c>
      <c r="M10" s="10">
        <v>41</v>
      </c>
      <c r="N10" s="10">
        <v>8.5</v>
      </c>
    </row>
    <row r="11" spans="2:14" ht="21.95" customHeight="1" x14ac:dyDescent="0.2">
      <c r="B11" s="1" t="s">
        <v>6</v>
      </c>
      <c r="I11" s="7">
        <f>+I9-I10</f>
        <v>1300.3150000000001</v>
      </c>
      <c r="K11" s="10" t="s">
        <v>31</v>
      </c>
      <c r="L11" s="10">
        <v>5</v>
      </c>
      <c r="M11" s="10">
        <v>29</v>
      </c>
      <c r="N11" s="10">
        <v>7</v>
      </c>
    </row>
    <row r="12" spans="2:14" ht="21.95" customHeight="1" x14ac:dyDescent="0.2">
      <c r="B12" s="1" t="s">
        <v>7</v>
      </c>
      <c r="I12" s="6">
        <v>0</v>
      </c>
      <c r="K12" s="10" t="s">
        <v>32</v>
      </c>
      <c r="L12" s="10">
        <v>5</v>
      </c>
      <c r="M12" s="10">
        <v>39</v>
      </c>
      <c r="N12" s="10">
        <v>8.1999999999999993</v>
      </c>
    </row>
    <row r="13" spans="2:14" ht="21.95" customHeight="1" x14ac:dyDescent="0.2">
      <c r="B13" s="1" t="s">
        <v>8</v>
      </c>
      <c r="I13" s="7">
        <f>+I11-I12</f>
        <v>1300.3150000000001</v>
      </c>
      <c r="K13" s="10" t="s">
        <v>33</v>
      </c>
      <c r="L13" s="10">
        <v>5</v>
      </c>
      <c r="M13" s="10">
        <v>29</v>
      </c>
      <c r="N13" s="10">
        <v>7</v>
      </c>
    </row>
    <row r="14" spans="2:14" ht="21.95" customHeight="1" x14ac:dyDescent="0.2">
      <c r="B14" s="1" t="s">
        <v>9</v>
      </c>
      <c r="I14" s="6">
        <v>85.9</v>
      </c>
      <c r="K14" s="10" t="s">
        <v>34</v>
      </c>
      <c r="L14" s="10">
        <v>5</v>
      </c>
      <c r="M14" s="10">
        <v>26</v>
      </c>
      <c r="N14" s="10">
        <v>6.8</v>
      </c>
    </row>
    <row r="15" spans="2:14" ht="21.95" customHeight="1" x14ac:dyDescent="0.2">
      <c r="B15" s="1" t="s">
        <v>10</v>
      </c>
      <c r="I15" s="7">
        <f>+I13-I14</f>
        <v>1214.415</v>
      </c>
      <c r="K15" s="10" t="s">
        <v>35</v>
      </c>
      <c r="L15" s="10">
        <v>6</v>
      </c>
      <c r="M15" s="10">
        <v>36</v>
      </c>
      <c r="N15" s="10">
        <v>9.4</v>
      </c>
    </row>
    <row r="16" spans="2:14" ht="21.95" customHeight="1" thickBot="1" x14ac:dyDescent="0.25">
      <c r="K16" s="10" t="s">
        <v>36</v>
      </c>
      <c r="L16" s="10">
        <v>5</v>
      </c>
      <c r="M16" s="10">
        <v>36</v>
      </c>
      <c r="N16" s="10">
        <v>7.8</v>
      </c>
    </row>
    <row r="17" spans="2:14" ht="21.95" customHeight="1" thickBot="1" x14ac:dyDescent="0.25">
      <c r="B17" s="8" t="s">
        <v>14</v>
      </c>
      <c r="C17" s="8"/>
      <c r="D17" s="8"/>
      <c r="E17" s="8"/>
      <c r="F17" s="8"/>
      <c r="G17" s="8"/>
      <c r="H17" s="8"/>
      <c r="I17" s="8"/>
      <c r="K17" s="10" t="s">
        <v>37</v>
      </c>
      <c r="L17" s="10">
        <v>6</v>
      </c>
      <c r="M17" s="10">
        <v>52</v>
      </c>
      <c r="N17" s="10">
        <v>12.5</v>
      </c>
    </row>
    <row r="18" spans="2:14" ht="21.95" customHeight="1" x14ac:dyDescent="0.2">
      <c r="B18" s="1" t="s">
        <v>15</v>
      </c>
      <c r="I18" s="3">
        <f>IF(I7&gt;=I8,100%,I7/I8)</f>
        <v>1</v>
      </c>
      <c r="K18" s="10" t="s">
        <v>38</v>
      </c>
      <c r="L18" s="10">
        <v>5.5</v>
      </c>
      <c r="M18" s="10">
        <v>41</v>
      </c>
      <c r="N18" s="10">
        <v>9.3000000000000007</v>
      </c>
    </row>
    <row r="19" spans="2:14" ht="21.95" customHeight="1" x14ac:dyDescent="0.2">
      <c r="B19" s="1" t="s">
        <v>16</v>
      </c>
      <c r="I19" s="3">
        <f>IF(I9&gt;=I10,100%,I9/I10)</f>
        <v>1</v>
      </c>
      <c r="K19" s="10" t="s">
        <v>39</v>
      </c>
      <c r="L19" s="10">
        <v>6.5</v>
      </c>
      <c r="M19" s="10">
        <v>33</v>
      </c>
      <c r="N19" s="10">
        <v>9.6999999999999993</v>
      </c>
    </row>
    <row r="20" spans="2:14" ht="21.95" customHeight="1" x14ac:dyDescent="0.2">
      <c r="B20" s="1" t="s">
        <v>17</v>
      </c>
      <c r="I20" s="3">
        <f>IF(I11&gt;=I12,100%,I11/I12)</f>
        <v>1</v>
      </c>
      <c r="K20" s="10" t="s">
        <v>40</v>
      </c>
      <c r="L20" s="10">
        <v>6.5</v>
      </c>
      <c r="M20" s="10">
        <v>34</v>
      </c>
      <c r="N20" s="10">
        <v>9.9</v>
      </c>
    </row>
    <row r="21" spans="2:14" ht="21.95" customHeight="1" x14ac:dyDescent="0.2">
      <c r="B21" s="1" t="s">
        <v>18</v>
      </c>
      <c r="I21" s="3">
        <f>IF(I13&gt;=I14,100%,I13/I14)</f>
        <v>1</v>
      </c>
      <c r="K21" s="10" t="s">
        <v>41</v>
      </c>
      <c r="L21" s="10">
        <v>5.5</v>
      </c>
      <c r="M21" s="10">
        <v>36</v>
      </c>
      <c r="N21" s="10">
        <v>8.6</v>
      </c>
    </row>
    <row r="22" spans="2:14" ht="21.95" customHeight="1" x14ac:dyDescent="0.2">
      <c r="K22" s="10" t="s">
        <v>42</v>
      </c>
      <c r="L22" s="10">
        <v>5</v>
      </c>
      <c r="M22" s="10">
        <v>42</v>
      </c>
      <c r="N22" s="10">
        <v>8.6</v>
      </c>
    </row>
    <row r="23" spans="2:14" ht="21.95" customHeight="1" x14ac:dyDescent="0.2">
      <c r="K23" s="10" t="s">
        <v>43</v>
      </c>
      <c r="L23" s="10">
        <v>6.5</v>
      </c>
      <c r="M23" s="10">
        <v>40</v>
      </c>
      <c r="N23" s="10">
        <v>10.9</v>
      </c>
    </row>
    <row r="24" spans="2:14" ht="21.95" customHeight="1" x14ac:dyDescent="0.2">
      <c r="K24" s="10" t="s">
        <v>44</v>
      </c>
      <c r="L24" s="10">
        <v>5.5</v>
      </c>
      <c r="M24" s="10">
        <v>39</v>
      </c>
      <c r="N24" s="10">
        <v>9</v>
      </c>
    </row>
    <row r="25" spans="2:14" ht="21.95" customHeight="1" x14ac:dyDescent="0.2">
      <c r="K25" s="10" t="s">
        <v>45</v>
      </c>
      <c r="L25" s="10">
        <v>6.5</v>
      </c>
      <c r="M25" s="10">
        <v>47</v>
      </c>
      <c r="N25" s="10">
        <v>12.2</v>
      </c>
    </row>
    <row r="26" spans="2:14" ht="21.95" customHeight="1" x14ac:dyDescent="0.2">
      <c r="K26" s="10" t="s">
        <v>46</v>
      </c>
      <c r="L26" s="10">
        <v>5.5</v>
      </c>
      <c r="M26" s="10">
        <v>36</v>
      </c>
      <c r="N26" s="10">
        <v>8.6</v>
      </c>
    </row>
    <row r="27" spans="2:14" ht="21.95" customHeight="1" x14ac:dyDescent="0.2">
      <c r="K27" s="10" t="s">
        <v>47</v>
      </c>
      <c r="L27" s="10">
        <v>5</v>
      </c>
      <c r="M27" s="10">
        <v>39</v>
      </c>
      <c r="N27" s="10">
        <v>8.1999999999999993</v>
      </c>
    </row>
    <row r="28" spans="2:14" ht="21.95" customHeight="1" x14ac:dyDescent="0.2">
      <c r="K28" s="10" t="s">
        <v>48</v>
      </c>
      <c r="L28" s="10">
        <v>5.5</v>
      </c>
      <c r="M28" s="10">
        <v>34</v>
      </c>
      <c r="N28" s="10">
        <v>8.3000000000000007</v>
      </c>
    </row>
    <row r="29" spans="2:14" ht="21.95" customHeight="1" x14ac:dyDescent="0.2">
      <c r="K29" s="10" t="s">
        <v>49</v>
      </c>
      <c r="L29" s="10">
        <v>6</v>
      </c>
      <c r="M29" s="10">
        <v>42</v>
      </c>
      <c r="N29" s="10">
        <v>10.3</v>
      </c>
    </row>
    <row r="30" spans="2:14" ht="21.95" customHeight="1" x14ac:dyDescent="0.2">
      <c r="K30" s="10" t="s">
        <v>50</v>
      </c>
      <c r="L30" s="10">
        <v>6.5</v>
      </c>
      <c r="M30" s="10">
        <v>44</v>
      </c>
      <c r="N30" s="10">
        <v>11.7</v>
      </c>
    </row>
    <row r="31" spans="2:14" ht="21.95" customHeight="1" x14ac:dyDescent="0.2">
      <c r="K31" s="10" t="s">
        <v>51</v>
      </c>
      <c r="L31" s="10">
        <v>6</v>
      </c>
      <c r="M31" s="10">
        <v>38</v>
      </c>
      <c r="N31" s="10">
        <v>9.6</v>
      </c>
    </row>
    <row r="32" spans="2:14" ht="21.95" customHeight="1" x14ac:dyDescent="0.2">
      <c r="K32" s="10" t="s">
        <v>52</v>
      </c>
      <c r="L32" s="10">
        <v>5</v>
      </c>
      <c r="M32" s="10">
        <v>21</v>
      </c>
      <c r="N32" s="10">
        <v>6.3</v>
      </c>
    </row>
    <row r="33" spans="11:14" ht="21.95" customHeight="1" x14ac:dyDescent="0.2">
      <c r="K33" s="10" t="s">
        <v>53</v>
      </c>
      <c r="L33" s="10"/>
      <c r="M33" s="10"/>
      <c r="N33" s="10"/>
    </row>
  </sheetData>
  <conditionalFormatting sqref="I18:I21">
    <cfRule type="cellIs" dxfId="5" priority="1" operator="lessThan">
      <formula>1%</formula>
    </cfRule>
    <cfRule type="cellIs" dxfId="4" priority="2" operator="between">
      <formula>0.01</formula>
      <formula>0.25</formula>
    </cfRule>
    <cfRule type="cellIs" dxfId="3" priority="3" operator="between">
      <formula>0.25</formula>
      <formula>0.5</formula>
    </cfRule>
    <cfRule type="cellIs" dxfId="2" priority="4" operator="between">
      <formula>0.5</formula>
      <formula>0.75</formula>
    </cfRule>
    <cfRule type="cellIs" dxfId="1" priority="5" operator="between">
      <formula>0.75</formula>
      <formula>0.99</formula>
    </cfRule>
    <cfRule type="cellIs" dxfId="0" priority="6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Nguyen</dc:creator>
  <cp:lastModifiedBy>Phuoc Nguyen</cp:lastModifiedBy>
  <dcterms:created xsi:type="dcterms:W3CDTF">2025-08-18T02:16:50Z</dcterms:created>
  <dcterms:modified xsi:type="dcterms:W3CDTF">2025-08-18T03:29:38Z</dcterms:modified>
</cp:coreProperties>
</file>