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xr:revisionPtr revIDLastSave="0" documentId="13_ncr:1_{BEC76789-F0FC-418C-A7D7-CCBD08E97B5B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Target List" sheetId="2" r:id="rId1"/>
    <sheet name="Sheet1" sheetId="4" r:id="rId2"/>
    <sheet name="기존 Docking 결과" sheetId="1" r:id="rId3"/>
    <sheet name="200603-GBSA" sheetId="3" r:id="rId4"/>
  </sheets>
  <externalReferences>
    <externalReference r:id="rId5"/>
  </externalReferences>
  <definedNames>
    <definedName name="_xlnm._FilterDatabase" localSheetId="0" hidden="1">'Target List'!$B$1:$C$1</definedName>
    <definedName name="_xlnm._FilterDatabase" localSheetId="2" hidden="1">'기존 Docking 결과'!$B$11:$AA$11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4" i="2"/>
  <c r="F14" i="2"/>
  <c r="E15" i="2"/>
  <c r="F15" i="2"/>
  <c r="E16" i="2"/>
  <c r="F16" i="2"/>
  <c r="E17" i="2"/>
  <c r="F17" i="2"/>
  <c r="E18" i="2"/>
  <c r="F18" i="2"/>
  <c r="E19" i="2"/>
  <c r="F19" i="2"/>
  <c r="E22" i="2"/>
  <c r="F22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F2" i="2"/>
  <c r="E2" i="2"/>
  <c r="F143" i="2" l="1"/>
  <c r="F144" i="2"/>
  <c r="F146" i="2"/>
  <c r="F147" i="2"/>
  <c r="F148" i="2"/>
  <c r="F149" i="2"/>
  <c r="F150" i="2"/>
  <c r="F151" i="2"/>
  <c r="F152" i="2"/>
  <c r="F153" i="2"/>
  <c r="F154" i="2"/>
  <c r="F155" i="2"/>
  <c r="F157" i="2"/>
  <c r="F158" i="2"/>
  <c r="F159" i="2"/>
  <c r="F160" i="2"/>
  <c r="F161" i="2"/>
  <c r="F162" i="2"/>
  <c r="F163" i="2"/>
  <c r="F164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5" i="2"/>
  <c r="F186" i="2"/>
  <c r="F187" i="2"/>
  <c r="F188" i="2"/>
  <c r="F189" i="2"/>
  <c r="F190" i="2"/>
  <c r="F191" i="2"/>
  <c r="F192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5" i="2"/>
  <c r="F246" i="2"/>
  <c r="F247" i="2"/>
  <c r="F248" i="2"/>
  <c r="F249" i="2"/>
  <c r="F250" i="2"/>
  <c r="F251" i="2"/>
  <c r="F252" i="2"/>
  <c r="F253" i="2"/>
  <c r="F255" i="2"/>
  <c r="F256" i="2"/>
  <c r="F257" i="2"/>
  <c r="F258" i="2"/>
  <c r="F259" i="2"/>
  <c r="F260" i="2"/>
  <c r="F261" i="2"/>
  <c r="F262" i="2"/>
  <c r="F263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142" i="2"/>
  <c r="E143" i="2"/>
  <c r="E144" i="2"/>
  <c r="E146" i="2"/>
  <c r="E147" i="2"/>
  <c r="E148" i="2"/>
  <c r="E149" i="2"/>
  <c r="E150" i="2"/>
  <c r="E151" i="2"/>
  <c r="E152" i="2"/>
  <c r="E153" i="2"/>
  <c r="E154" i="2"/>
  <c r="E155" i="2"/>
  <c r="E157" i="2"/>
  <c r="E158" i="2"/>
  <c r="E159" i="2"/>
  <c r="E160" i="2"/>
  <c r="E161" i="2"/>
  <c r="E162" i="2"/>
  <c r="E163" i="2"/>
  <c r="E164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5" i="2"/>
  <c r="E246" i="2"/>
  <c r="E247" i="2"/>
  <c r="E248" i="2"/>
  <c r="E249" i="2"/>
  <c r="E250" i="2"/>
  <c r="E251" i="2"/>
  <c r="E252" i="2"/>
  <c r="E253" i="2"/>
  <c r="E255" i="2"/>
  <c r="E256" i="2"/>
  <c r="E257" i="2"/>
  <c r="E258" i="2"/>
  <c r="E259" i="2"/>
  <c r="E260" i="2"/>
  <c r="E261" i="2"/>
  <c r="E262" i="2"/>
  <c r="E263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142" i="2"/>
  <c r="E300" i="2" l="1"/>
  <c r="F299" i="2"/>
  <c r="F300" i="2"/>
  <c r="E299" i="2"/>
  <c r="N7" i="1"/>
  <c r="W2" i="1"/>
  <c r="O7" i="1"/>
  <c r="X2" i="1"/>
  <c r="U148" i="1" s="1"/>
  <c r="T137" i="1" l="1"/>
  <c r="U151" i="1"/>
  <c r="U35" i="1"/>
  <c r="U83" i="1"/>
  <c r="U131" i="1"/>
  <c r="T35" i="1"/>
  <c r="T107" i="1"/>
  <c r="U14" i="1"/>
  <c r="U110" i="1"/>
  <c r="T38" i="1"/>
  <c r="T134" i="1"/>
  <c r="U17" i="1"/>
  <c r="U41" i="1"/>
  <c r="U65" i="1"/>
  <c r="U89" i="1"/>
  <c r="U113" i="1"/>
  <c r="U137" i="1"/>
  <c r="V137" i="1" s="1"/>
  <c r="W137" i="1" s="1"/>
  <c r="T53" i="1"/>
  <c r="V53" i="1" s="1"/>
  <c r="W53" i="1" s="1"/>
  <c r="T149" i="1"/>
  <c r="U32" i="1"/>
  <c r="U104" i="1"/>
  <c r="U2" i="1"/>
  <c r="T56" i="1"/>
  <c r="T128" i="1"/>
  <c r="T2" i="1"/>
  <c r="V2" i="1" s="1"/>
  <c r="U59" i="1"/>
  <c r="U107" i="1"/>
  <c r="V107" i="1" s="1"/>
  <c r="W107" i="1" s="1"/>
  <c r="T13" i="1"/>
  <c r="T131" i="1"/>
  <c r="U86" i="1"/>
  <c r="T110" i="1"/>
  <c r="T17" i="1"/>
  <c r="V17" i="1" s="1"/>
  <c r="W17" i="1" s="1"/>
  <c r="T41" i="1"/>
  <c r="T65" i="1"/>
  <c r="V65" i="1" s="1"/>
  <c r="W65" i="1" s="1"/>
  <c r="T89" i="1"/>
  <c r="V89" i="1" s="1"/>
  <c r="W89" i="1" s="1"/>
  <c r="T113" i="1"/>
  <c r="V113" i="1" s="1"/>
  <c r="W113" i="1" s="1"/>
  <c r="T151" i="1"/>
  <c r="U62" i="1"/>
  <c r="T86" i="1"/>
  <c r="U20" i="1"/>
  <c r="U44" i="1"/>
  <c r="U68" i="1"/>
  <c r="U92" i="1"/>
  <c r="V92" i="1" s="1"/>
  <c r="W92" i="1" s="1"/>
  <c r="U116" i="1"/>
  <c r="V116" i="1" s="1"/>
  <c r="W116" i="1" s="1"/>
  <c r="U140" i="1"/>
  <c r="T59" i="1"/>
  <c r="T83" i="1"/>
  <c r="V83" i="1" s="1"/>
  <c r="W83" i="1" s="1"/>
  <c r="U38" i="1"/>
  <c r="U134" i="1"/>
  <c r="T14" i="1"/>
  <c r="V14" i="1" s="1"/>
  <c r="W14" i="1" s="1"/>
  <c r="T62" i="1"/>
  <c r="V62" i="1" s="1"/>
  <c r="W62" i="1" s="1"/>
  <c r="T20" i="1"/>
  <c r="V20" i="1" s="1"/>
  <c r="W20" i="1" s="1"/>
  <c r="T44" i="1"/>
  <c r="T68" i="1"/>
  <c r="T92" i="1"/>
  <c r="T116" i="1"/>
  <c r="T140" i="1"/>
  <c r="T29" i="1"/>
  <c r="T125" i="1"/>
  <c r="U3" i="1"/>
  <c r="U80" i="1"/>
  <c r="V80" i="1" s="1"/>
  <c r="W80" i="1" s="1"/>
  <c r="T80" i="1"/>
  <c r="U47" i="1"/>
  <c r="U95" i="1"/>
  <c r="U143" i="1"/>
  <c r="T47" i="1"/>
  <c r="V47" i="1" s="1"/>
  <c r="W47" i="1" s="1"/>
  <c r="T95" i="1"/>
  <c r="V95" i="1" s="1"/>
  <c r="W95" i="1" s="1"/>
  <c r="T143" i="1"/>
  <c r="U50" i="1"/>
  <c r="U74" i="1"/>
  <c r="U122" i="1"/>
  <c r="T26" i="1"/>
  <c r="T74" i="1"/>
  <c r="V74" i="1" s="1"/>
  <c r="W74" i="1" s="1"/>
  <c r="T98" i="1"/>
  <c r="V98" i="1" s="1"/>
  <c r="W98" i="1" s="1"/>
  <c r="T122" i="1"/>
  <c r="V122" i="1" s="1"/>
  <c r="W122" i="1" s="1"/>
  <c r="T146" i="1"/>
  <c r="V146" i="1" s="1"/>
  <c r="W146" i="1" s="1"/>
  <c r="T77" i="1"/>
  <c r="V77" i="1" s="1"/>
  <c r="W77" i="1" s="1"/>
  <c r="T101" i="1"/>
  <c r="U56" i="1"/>
  <c r="V56" i="1" s="1"/>
  <c r="W56" i="1" s="1"/>
  <c r="U128" i="1"/>
  <c r="T32" i="1"/>
  <c r="T104" i="1"/>
  <c r="V104" i="1" s="1"/>
  <c r="W104" i="1" s="1"/>
  <c r="U23" i="1"/>
  <c r="U71" i="1"/>
  <c r="U119" i="1"/>
  <c r="T23" i="1"/>
  <c r="T71" i="1"/>
  <c r="T119" i="1"/>
  <c r="U26" i="1"/>
  <c r="U98" i="1"/>
  <c r="U146" i="1"/>
  <c r="T50" i="1"/>
  <c r="U29" i="1"/>
  <c r="U53" i="1"/>
  <c r="U77" i="1"/>
  <c r="U101" i="1"/>
  <c r="U125" i="1"/>
  <c r="U149" i="1"/>
  <c r="V68" i="1"/>
  <c r="W68" i="1" s="1"/>
  <c r="V86" i="1"/>
  <c r="W86" i="1" s="1"/>
  <c r="V110" i="1"/>
  <c r="W110" i="1" s="1"/>
  <c r="V128" i="1"/>
  <c r="W128" i="1" s="1"/>
  <c r="V35" i="1"/>
  <c r="W35" i="1" s="1"/>
  <c r="V38" i="1"/>
  <c r="W38" i="1" s="1"/>
  <c r="V134" i="1"/>
  <c r="W134" i="1" s="1"/>
  <c r="V13" i="1"/>
  <c r="W13" i="1" s="1"/>
  <c r="V119" i="1"/>
  <c r="W119" i="1" s="1"/>
  <c r="U12" i="1"/>
  <c r="U21" i="1"/>
  <c r="U27" i="1"/>
  <c r="U33" i="1"/>
  <c r="U39" i="1"/>
  <c r="U45" i="1"/>
  <c r="U51" i="1"/>
  <c r="U60" i="1"/>
  <c r="U66" i="1"/>
  <c r="U69" i="1"/>
  <c r="U75" i="1"/>
  <c r="U78" i="1"/>
  <c r="U84" i="1"/>
  <c r="U87" i="1"/>
  <c r="U90" i="1"/>
  <c r="U96" i="1"/>
  <c r="U99" i="1"/>
  <c r="U105" i="1"/>
  <c r="U111" i="1"/>
  <c r="U114" i="1"/>
  <c r="U120" i="1"/>
  <c r="U126" i="1"/>
  <c r="U129" i="1"/>
  <c r="U138" i="1"/>
  <c r="U150" i="1"/>
  <c r="U6" i="1"/>
  <c r="T6" i="1"/>
  <c r="V6" i="1" s="1"/>
  <c r="U18" i="1"/>
  <c r="U24" i="1"/>
  <c r="U30" i="1"/>
  <c r="U36" i="1"/>
  <c r="U42" i="1"/>
  <c r="U48" i="1"/>
  <c r="U54" i="1"/>
  <c r="U57" i="1"/>
  <c r="U63" i="1"/>
  <c r="U72" i="1"/>
  <c r="U81" i="1"/>
  <c r="U93" i="1"/>
  <c r="U102" i="1"/>
  <c r="U108" i="1"/>
  <c r="U117" i="1"/>
  <c r="U123" i="1"/>
  <c r="U132" i="1"/>
  <c r="U135" i="1"/>
  <c r="U141" i="1"/>
  <c r="U144" i="1"/>
  <c r="U147" i="1"/>
  <c r="T24" i="1"/>
  <c r="T36" i="1"/>
  <c r="T42" i="1"/>
  <c r="T48" i="1"/>
  <c r="T51" i="1"/>
  <c r="T54" i="1"/>
  <c r="T57" i="1"/>
  <c r="T60" i="1"/>
  <c r="V60" i="1" s="1"/>
  <c r="W60" i="1" s="1"/>
  <c r="T63" i="1"/>
  <c r="T66" i="1"/>
  <c r="V66" i="1" s="1"/>
  <c r="W66" i="1" s="1"/>
  <c r="T69" i="1"/>
  <c r="V69" i="1" s="1"/>
  <c r="W69" i="1" s="1"/>
  <c r="T72" i="1"/>
  <c r="T75" i="1"/>
  <c r="T78" i="1"/>
  <c r="V78" i="1" s="1"/>
  <c r="W78" i="1" s="1"/>
  <c r="T81" i="1"/>
  <c r="T84" i="1"/>
  <c r="T87" i="1"/>
  <c r="T90" i="1"/>
  <c r="V90" i="1" s="1"/>
  <c r="W90" i="1" s="1"/>
  <c r="T93" i="1"/>
  <c r="T96" i="1"/>
  <c r="T99" i="1"/>
  <c r="V99" i="1" s="1"/>
  <c r="W99" i="1" s="1"/>
  <c r="T102" i="1"/>
  <c r="T105" i="1"/>
  <c r="T108" i="1"/>
  <c r="T111" i="1"/>
  <c r="T114" i="1"/>
  <c r="T117" i="1"/>
  <c r="T120" i="1"/>
  <c r="T123" i="1"/>
  <c r="T126" i="1"/>
  <c r="V126" i="1" s="1"/>
  <c r="W126" i="1" s="1"/>
  <c r="T129" i="1"/>
  <c r="T132" i="1"/>
  <c r="T135" i="1"/>
  <c r="T138" i="1"/>
  <c r="V138" i="1" s="1"/>
  <c r="W138" i="1" s="1"/>
  <c r="T141" i="1"/>
  <c r="T144" i="1"/>
  <c r="T147" i="1"/>
  <c r="T150" i="1"/>
  <c r="U15" i="1"/>
  <c r="T15" i="1"/>
  <c r="T18" i="1"/>
  <c r="T21" i="1"/>
  <c r="V21" i="1" s="1"/>
  <c r="W21" i="1" s="1"/>
  <c r="T27" i="1"/>
  <c r="V27" i="1" s="1"/>
  <c r="W27" i="1" s="1"/>
  <c r="T30" i="1"/>
  <c r="T33" i="1"/>
  <c r="V33" i="1" s="1"/>
  <c r="W33" i="1" s="1"/>
  <c r="T39" i="1"/>
  <c r="V39" i="1" s="1"/>
  <c r="W39" i="1" s="1"/>
  <c r="T45" i="1"/>
  <c r="U5" i="1"/>
  <c r="T12" i="1"/>
  <c r="V12" i="1" s="1"/>
  <c r="W12" i="1" s="1"/>
  <c r="T5" i="1"/>
  <c r="U13" i="1"/>
  <c r="U16" i="1"/>
  <c r="U19" i="1"/>
  <c r="U22" i="1"/>
  <c r="U25" i="1"/>
  <c r="U28" i="1"/>
  <c r="U31" i="1"/>
  <c r="U34" i="1"/>
  <c r="U37" i="1"/>
  <c r="U40" i="1"/>
  <c r="U43" i="1"/>
  <c r="U46" i="1"/>
  <c r="U49" i="1"/>
  <c r="U52" i="1"/>
  <c r="U55" i="1"/>
  <c r="U58" i="1"/>
  <c r="U61" i="1"/>
  <c r="U64" i="1"/>
  <c r="U67" i="1"/>
  <c r="U70" i="1"/>
  <c r="U73" i="1"/>
  <c r="U76" i="1"/>
  <c r="U79" i="1"/>
  <c r="U82" i="1"/>
  <c r="U85" i="1"/>
  <c r="U88" i="1"/>
  <c r="U91" i="1"/>
  <c r="U94" i="1"/>
  <c r="U97" i="1"/>
  <c r="U100" i="1"/>
  <c r="U103" i="1"/>
  <c r="U106" i="1"/>
  <c r="U109" i="1"/>
  <c r="U112" i="1"/>
  <c r="U115" i="1"/>
  <c r="U118" i="1"/>
  <c r="U121" i="1"/>
  <c r="U124" i="1"/>
  <c r="U127" i="1"/>
  <c r="U130" i="1"/>
  <c r="U133" i="1"/>
  <c r="U136" i="1"/>
  <c r="U139" i="1"/>
  <c r="U142" i="1"/>
  <c r="U145" i="1"/>
  <c r="T46" i="1"/>
  <c r="T100" i="1"/>
  <c r="T19" i="1"/>
  <c r="T25" i="1"/>
  <c r="T31" i="1"/>
  <c r="T37" i="1"/>
  <c r="T43" i="1"/>
  <c r="T52" i="1"/>
  <c r="V52" i="1" s="1"/>
  <c r="W52" i="1" s="1"/>
  <c r="T58" i="1"/>
  <c r="T64" i="1"/>
  <c r="T70" i="1"/>
  <c r="T76" i="1"/>
  <c r="V76" i="1" s="1"/>
  <c r="W76" i="1" s="1"/>
  <c r="T82" i="1"/>
  <c r="T88" i="1"/>
  <c r="T94" i="1"/>
  <c r="T103" i="1"/>
  <c r="T109" i="1"/>
  <c r="T112" i="1"/>
  <c r="T118" i="1"/>
  <c r="T124" i="1"/>
  <c r="T130" i="1"/>
  <c r="T139" i="1"/>
  <c r="T145" i="1"/>
  <c r="T3" i="1"/>
  <c r="T16" i="1"/>
  <c r="T22" i="1"/>
  <c r="T28" i="1"/>
  <c r="T34" i="1"/>
  <c r="T40" i="1"/>
  <c r="V40" i="1" s="1"/>
  <c r="W40" i="1" s="1"/>
  <c r="T49" i="1"/>
  <c r="V49" i="1" s="1"/>
  <c r="W49" i="1" s="1"/>
  <c r="T55" i="1"/>
  <c r="V55" i="1" s="1"/>
  <c r="W55" i="1" s="1"/>
  <c r="T61" i="1"/>
  <c r="T67" i="1"/>
  <c r="T73" i="1"/>
  <c r="T79" i="1"/>
  <c r="V79" i="1" s="1"/>
  <c r="W79" i="1" s="1"/>
  <c r="T85" i="1"/>
  <c r="T91" i="1"/>
  <c r="T97" i="1"/>
  <c r="T106" i="1"/>
  <c r="T115" i="1"/>
  <c r="V115" i="1" s="1"/>
  <c r="W115" i="1" s="1"/>
  <c r="T121" i="1"/>
  <c r="T127" i="1"/>
  <c r="V127" i="1" s="1"/>
  <c r="W127" i="1" s="1"/>
  <c r="T133" i="1"/>
  <c r="T136" i="1"/>
  <c r="T142" i="1"/>
  <c r="T148" i="1"/>
  <c r="V148" i="1" s="1"/>
  <c r="W148" i="1" s="1"/>
  <c r="V70" i="1" l="1"/>
  <c r="W70" i="1" s="1"/>
  <c r="V64" i="1"/>
  <c r="W64" i="1" s="1"/>
  <c r="V18" i="1"/>
  <c r="W18" i="1" s="1"/>
  <c r="V63" i="1"/>
  <c r="W63" i="1" s="1"/>
  <c r="V121" i="1"/>
  <c r="W121" i="1" s="1"/>
  <c r="V101" i="1"/>
  <c r="W101" i="1" s="1"/>
  <c r="V59" i="1"/>
  <c r="W59" i="1" s="1"/>
  <c r="V140" i="1"/>
  <c r="W140" i="1" s="1"/>
  <c r="V118" i="1"/>
  <c r="W118" i="1" s="1"/>
  <c r="V5" i="1"/>
  <c r="V26" i="1"/>
  <c r="W26" i="1" s="1"/>
  <c r="V112" i="1"/>
  <c r="W112" i="1" s="1"/>
  <c r="V71" i="1"/>
  <c r="W71" i="1" s="1"/>
  <c r="V67" i="1"/>
  <c r="W67" i="1" s="1"/>
  <c r="V23" i="1"/>
  <c r="W23" i="1" s="1"/>
  <c r="V61" i="1"/>
  <c r="W61" i="1" s="1"/>
  <c r="V45" i="1"/>
  <c r="W45" i="1" s="1"/>
  <c r="V81" i="1"/>
  <c r="W81" i="1" s="1"/>
  <c r="V50" i="1"/>
  <c r="W50" i="1" s="1"/>
  <c r="V44" i="1"/>
  <c r="W44" i="1" s="1"/>
  <c r="V151" i="1"/>
  <c r="W151" i="1" s="1"/>
  <c r="V125" i="1"/>
  <c r="W125" i="1" s="1"/>
  <c r="V32" i="1"/>
  <c r="W32" i="1" s="1"/>
  <c r="V143" i="1"/>
  <c r="W143" i="1" s="1"/>
  <c r="V41" i="1"/>
  <c r="W41" i="1" s="1"/>
  <c r="V58" i="1"/>
  <c r="W58" i="1" s="1"/>
  <c r="V15" i="1"/>
  <c r="W15" i="1" s="1"/>
  <c r="V150" i="1"/>
  <c r="W150" i="1" s="1"/>
  <c r="V131" i="1"/>
  <c r="W131" i="1" s="1"/>
  <c r="V43" i="1"/>
  <c r="W43" i="1" s="1"/>
  <c r="V102" i="1"/>
  <c r="W102" i="1" s="1"/>
  <c r="V139" i="1"/>
  <c r="W139" i="1" s="1"/>
  <c r="V147" i="1"/>
  <c r="W147" i="1" s="1"/>
  <c r="V130" i="1"/>
  <c r="W130" i="1" s="1"/>
  <c r="V96" i="1"/>
  <c r="W96" i="1" s="1"/>
  <c r="V105" i="1"/>
  <c r="W105" i="1" s="1"/>
  <c r="V85" i="1"/>
  <c r="W85" i="1" s="1"/>
  <c r="V124" i="1"/>
  <c r="W124" i="1" s="1"/>
  <c r="V141" i="1"/>
  <c r="W141" i="1" s="1"/>
  <c r="V93" i="1"/>
  <c r="W93" i="1" s="1"/>
  <c r="V29" i="1"/>
  <c r="W29" i="1" s="1"/>
  <c r="V135" i="1"/>
  <c r="W135" i="1" s="1"/>
  <c r="V87" i="1"/>
  <c r="W87" i="1" s="1"/>
  <c r="V132" i="1"/>
  <c r="W132" i="1" s="1"/>
  <c r="V84" i="1"/>
  <c r="W84" i="1" s="1"/>
  <c r="V142" i="1"/>
  <c r="W142" i="1" s="1"/>
  <c r="V82" i="1"/>
  <c r="W82" i="1" s="1"/>
  <c r="V30" i="1"/>
  <c r="W30" i="1" s="1"/>
  <c r="V149" i="1"/>
  <c r="W149" i="1" s="1"/>
  <c r="V145" i="1"/>
  <c r="W145" i="1" s="1"/>
  <c r="V73" i="1"/>
  <c r="W73" i="1" s="1"/>
  <c r="V133" i="1"/>
  <c r="W133" i="1" s="1"/>
  <c r="V54" i="1"/>
  <c r="W54" i="1" s="1"/>
  <c r="V7" i="1"/>
  <c r="V37" i="1"/>
  <c r="W37" i="1" s="1"/>
  <c r="V123" i="1"/>
  <c r="W123" i="1" s="1"/>
  <c r="V51" i="1"/>
  <c r="W51" i="1" s="1"/>
  <c r="V31" i="1"/>
  <c r="W31" i="1" s="1"/>
  <c r="V120" i="1"/>
  <c r="W120" i="1" s="1"/>
  <c r="V48" i="1"/>
  <c r="W48" i="1" s="1"/>
  <c r="V57" i="1"/>
  <c r="W57" i="1" s="1"/>
  <c r="V25" i="1"/>
  <c r="W25" i="1" s="1"/>
  <c r="V117" i="1"/>
  <c r="W117" i="1" s="1"/>
  <c r="V42" i="1"/>
  <c r="W42" i="1" s="1"/>
  <c r="V3" i="1"/>
  <c r="T7" i="1"/>
  <c r="V136" i="1"/>
  <c r="W136" i="1" s="1"/>
  <c r="V129" i="1"/>
  <c r="W129" i="1" s="1"/>
  <c r="V109" i="1"/>
  <c r="W109" i="1" s="1"/>
  <c r="V106" i="1"/>
  <c r="W106" i="1" s="1"/>
  <c r="V28" i="1"/>
  <c r="W28" i="1" s="1"/>
  <c r="V94" i="1"/>
  <c r="W94" i="1" s="1"/>
  <c r="V19" i="1"/>
  <c r="W19" i="1" s="1"/>
  <c r="V114" i="1"/>
  <c r="W114" i="1" s="1"/>
  <c r="V36" i="1"/>
  <c r="W36" i="1" s="1"/>
  <c r="V34" i="1"/>
  <c r="W34" i="1" s="1"/>
  <c r="V97" i="1"/>
  <c r="W97" i="1" s="1"/>
  <c r="V88" i="1"/>
  <c r="W88" i="1" s="1"/>
  <c r="V100" i="1"/>
  <c r="W100" i="1" s="1"/>
  <c r="V111" i="1"/>
  <c r="W111" i="1" s="1"/>
  <c r="V75" i="1"/>
  <c r="W75" i="1" s="1"/>
  <c r="V24" i="1"/>
  <c r="W24" i="1" s="1"/>
  <c r="V103" i="1"/>
  <c r="W103" i="1" s="1"/>
  <c r="V22" i="1"/>
  <c r="W22" i="1" s="1"/>
  <c r="V91" i="1"/>
  <c r="W91" i="1" s="1"/>
  <c r="V16" i="1"/>
  <c r="W16" i="1" s="1"/>
  <c r="V46" i="1"/>
  <c r="W46" i="1" s="1"/>
  <c r="V144" i="1"/>
  <c r="W144" i="1" s="1"/>
  <c r="V108" i="1"/>
  <c r="W108" i="1" s="1"/>
  <c r="V72" i="1"/>
  <c r="W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Jongwoon Kim</author>
  </authors>
  <commentList>
    <comment ref="O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Dr. Jongwoon Kim:</t>
        </r>
        <r>
          <rPr>
            <sz val="9"/>
            <color indexed="81"/>
            <rFont val="Tahoma"/>
            <family val="2"/>
          </rPr>
          <t xml:space="preserve">
Agonist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distance </t>
        </r>
        <r>
          <rPr>
            <sz val="9"/>
            <color indexed="81"/>
            <rFont val="돋움"/>
            <family val="3"/>
            <charset val="129"/>
          </rPr>
          <t>계산하지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>. Antagonist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>, actived form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steric clash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a helix </t>
        </r>
        <r>
          <rPr>
            <sz val="9"/>
            <color indexed="81"/>
            <rFont val="돋움"/>
            <family val="3"/>
            <charset val="129"/>
          </rPr>
          <t>구조를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밀어내면서</t>
        </r>
        <r>
          <rPr>
            <sz val="9"/>
            <color indexed="81"/>
            <rFont val="Tahoma"/>
            <family val="2"/>
          </rPr>
          <t xml:space="preserve"> inactivated form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적용함</t>
        </r>
      </text>
    </comment>
  </commentList>
</comments>
</file>

<file path=xl/sharedStrings.xml><?xml version="1.0" encoding="utf-8"?>
<sst xmlns="http://schemas.openxmlformats.org/spreadsheetml/2006/main" count="1740" uniqueCount="851">
  <si>
    <t>CAS No.</t>
    <phoneticPr fontId="4" type="noConversion"/>
  </si>
  <si>
    <t>리간드(Antagonist) : Inactivated form에 결합</t>
    <phoneticPr fontId="4" type="noConversion"/>
  </si>
  <si>
    <t>PDB</t>
    <phoneticPr fontId="4" type="noConversion"/>
  </si>
  <si>
    <t>CAS_CID</t>
    <phoneticPr fontId="4" type="noConversion"/>
  </si>
  <si>
    <t>name_CID</t>
    <phoneticPr fontId="4" type="noConversion"/>
  </si>
  <si>
    <t>-CDOCKER_ENERGY</t>
  </si>
  <si>
    <t xml:space="preserve"> -CDOCKER_INTERACTION_ENERGY</t>
    <phoneticPr fontId="4" type="noConversion"/>
  </si>
  <si>
    <t>Distance</t>
  </si>
  <si>
    <t>normEnergy</t>
    <phoneticPr fontId="4" type="noConversion"/>
  </si>
  <si>
    <t>normdist</t>
    <phoneticPr fontId="4" type="noConversion"/>
  </si>
  <si>
    <t>score2</t>
    <phoneticPr fontId="4" type="noConversion"/>
  </si>
  <si>
    <t>stdEnergy</t>
    <phoneticPr fontId="4" type="noConversion"/>
  </si>
  <si>
    <t>stdDistance</t>
    <phoneticPr fontId="4" type="noConversion"/>
  </si>
  <si>
    <t>살생물제</t>
    <phoneticPr fontId="4" type="noConversion"/>
  </si>
  <si>
    <t>용매</t>
    <phoneticPr fontId="4" type="noConversion"/>
  </si>
  <si>
    <t>용매+살생</t>
    <phoneticPr fontId="4" type="noConversion"/>
  </si>
  <si>
    <t>용매(VOC)</t>
    <phoneticPr fontId="4" type="noConversion"/>
  </si>
  <si>
    <t>기준이 되는 결과</t>
    <phoneticPr fontId="4" type="noConversion"/>
  </si>
  <si>
    <t>472-15-1</t>
    <phoneticPr fontId="4" type="noConversion"/>
  </si>
  <si>
    <t>betulinic acid (BA)</t>
    <phoneticPr fontId="4" type="noConversion"/>
  </si>
  <si>
    <t>5LSG</t>
    <phoneticPr fontId="4" type="noConversion"/>
  </si>
  <si>
    <t>crystal 구조 2개, 도킹 결과 2개</t>
    <phoneticPr fontId="4" type="noConversion"/>
  </si>
  <si>
    <t>1338259-05-4</t>
  </si>
  <si>
    <t>SR1664</t>
    <phoneticPr fontId="4" type="noConversion"/>
  </si>
  <si>
    <t>4R2U</t>
    <phoneticPr fontId="4" type="noConversion"/>
  </si>
  <si>
    <t>이 구조는 binding site가 다른 경우라 제외</t>
    <phoneticPr fontId="4" type="noConversion"/>
  </si>
  <si>
    <t>22978-25-2</t>
    <phoneticPr fontId="4" type="noConversion"/>
  </si>
  <si>
    <t>GW9662(GW9662 is a selective PPAR antagonist for PPARγ with IC50 of 3.3 nM)</t>
    <phoneticPr fontId="4" type="noConversion"/>
  </si>
  <si>
    <t>108409-83-2</t>
  </si>
  <si>
    <t>FH535 (FH535 is a Wnt/β-catenin signaling inhibitor and also a dual PPARγ and PPARδ antagonist)</t>
    <phoneticPr fontId="4" type="noConversion"/>
  </si>
  <si>
    <t>평균값</t>
    <phoneticPr fontId="4" type="noConversion"/>
  </si>
  <si>
    <t>CAS No.</t>
    <phoneticPr fontId="4" type="noConversion"/>
  </si>
  <si>
    <t>리간드(Agonist) : Activated form에 결합</t>
    <phoneticPr fontId="4" type="noConversion"/>
  </si>
  <si>
    <t xml:space="preserve"> -CDOCKER_INTERACTION_ENERGY</t>
    <phoneticPr fontId="4" type="noConversion"/>
  </si>
  <si>
    <t>normEnergy</t>
    <phoneticPr fontId="4" type="noConversion"/>
  </si>
  <si>
    <t>Lobeglitazone</t>
    <phoneticPr fontId="4" type="noConversion"/>
  </si>
  <si>
    <t xml:space="preserve">5YCP </t>
    <phoneticPr fontId="4" type="noConversion"/>
  </si>
  <si>
    <t>True면 anta. False면 ago.</t>
    <phoneticPr fontId="4" type="noConversion"/>
  </si>
  <si>
    <t>Antagonist Prediction</t>
    <phoneticPr fontId="4" type="noConversion"/>
  </si>
  <si>
    <t>Agonist Prediction</t>
    <phoneticPr fontId="4" type="noConversion"/>
  </si>
  <si>
    <t>Agonist</t>
    <phoneticPr fontId="4" type="noConversion"/>
  </si>
  <si>
    <t>2미만은 낮음</t>
    <phoneticPr fontId="4" type="noConversion"/>
  </si>
  <si>
    <t>: feature가 6개라 만점 6점</t>
    <phoneticPr fontId="4" type="noConversion"/>
  </si>
  <si>
    <t>No.</t>
    <phoneticPr fontId="4" type="noConversion"/>
  </si>
  <si>
    <t>리간드</t>
    <phoneticPr fontId="4" type="noConversion"/>
  </si>
  <si>
    <t>Cluster</t>
    <phoneticPr fontId="4" type="noConversion"/>
  </si>
  <si>
    <t>CID(PubChem)</t>
    <phoneticPr fontId="4" type="noConversion"/>
  </si>
  <si>
    <t>SID(PubChem)</t>
    <phoneticPr fontId="4" type="noConversion"/>
  </si>
  <si>
    <t>normEnergy</t>
    <phoneticPr fontId="4" type="noConversion"/>
  </si>
  <si>
    <t>normdist</t>
    <phoneticPr fontId="4" type="noConversion"/>
  </si>
  <si>
    <t>score2</t>
    <phoneticPr fontId="4" type="noConversion"/>
  </si>
  <si>
    <t>Inactivation</t>
    <phoneticPr fontId="4" type="noConversion"/>
  </si>
  <si>
    <t>TLR4_FitValue</t>
    <phoneticPr fontId="4" type="noConversion"/>
  </si>
  <si>
    <t>64742-47-8</t>
    <phoneticPr fontId="4" type="noConversion"/>
  </si>
  <si>
    <t>Distillates (petroleum), hydrotreated light</t>
  </si>
  <si>
    <t>68476-85-7</t>
  </si>
  <si>
    <t>liquefied petroleum gas</t>
  </si>
  <si>
    <t>7440-22-4</t>
    <phoneticPr fontId="4" type="noConversion"/>
  </si>
  <si>
    <t>Silver</t>
    <phoneticPr fontId="4" type="noConversion"/>
  </si>
  <si>
    <t>7440-50-8</t>
  </si>
  <si>
    <t xml:space="preserve">Copper </t>
  </si>
  <si>
    <t>139-33-3</t>
  </si>
  <si>
    <t>Disodium dihydrogen ethylenediaminetetraacetate</t>
  </si>
  <si>
    <t>18472-51-0</t>
  </si>
  <si>
    <t>D-gluconic acid, compound with N,N''-bis(4-chlorophenyl)-3,12-diimino-2,4,11,13-tetraazatetradecanediamidine (2:1)</t>
  </si>
  <si>
    <t>103-23-1</t>
  </si>
  <si>
    <t>Bis(2-ethylhexyl) adipate</t>
  </si>
  <si>
    <t>27519-02-4</t>
  </si>
  <si>
    <t>muscalure</t>
  </si>
  <si>
    <t>8003-34-7</t>
    <phoneticPr fontId="4" type="noConversion"/>
  </si>
  <si>
    <t>pyrethrin extract</t>
  </si>
  <si>
    <t>66230-04-4</t>
  </si>
  <si>
    <t>esfenvalerate</t>
  </si>
  <si>
    <t>51-03-6</t>
    <phoneticPr fontId="4" type="noConversion"/>
  </si>
  <si>
    <t>piperonyl butoxide</t>
  </si>
  <si>
    <t>7173-51-5</t>
    <phoneticPr fontId="4" type="noConversion"/>
  </si>
  <si>
    <t xml:space="preserve">Didecyldemethyl ammonium chloride </t>
  </si>
  <si>
    <t>2915-53-9</t>
  </si>
  <si>
    <t>Dioctyl Maleate</t>
  </si>
  <si>
    <t>56073-10-0</t>
  </si>
  <si>
    <t>brodifacoum</t>
  </si>
  <si>
    <t>80844-07-1</t>
  </si>
  <si>
    <t>etofenprox</t>
  </si>
  <si>
    <t>1934-21-0</t>
    <phoneticPr fontId="4" type="noConversion"/>
  </si>
  <si>
    <t>Trisodium 5-hydroxy-1-(4-sulphophenyl)-4-(4-sulphophenylazo)pyrazole-3-carboxylate</t>
    <phoneticPr fontId="4" type="noConversion"/>
  </si>
  <si>
    <t>91465-08-6</t>
  </si>
  <si>
    <t>cyhalothrin</t>
  </si>
  <si>
    <t>90035-08-8</t>
  </si>
  <si>
    <t>flocoumafen</t>
  </si>
  <si>
    <t>173584-44-6</t>
  </si>
  <si>
    <t>indoxacarb</t>
  </si>
  <si>
    <t>67485-29-4</t>
  </si>
  <si>
    <t>hydramethylnon</t>
  </si>
  <si>
    <t>52315-07-8</t>
  </si>
  <si>
    <t>cypermethrin</t>
  </si>
  <si>
    <t>67375-30-8</t>
  </si>
  <si>
    <t>alphamethrin</t>
  </si>
  <si>
    <t>39515-40-7</t>
  </si>
  <si>
    <t>Cyphenothrin</t>
  </si>
  <si>
    <t>51630-58-1</t>
  </si>
  <si>
    <t>fenvalerate</t>
  </si>
  <si>
    <t>68359-37-5</t>
  </si>
  <si>
    <t>Cyfluthrin</t>
  </si>
  <si>
    <t>52645-53-1</t>
  </si>
  <si>
    <t>permethrin</t>
  </si>
  <si>
    <t>65733-16-6</t>
  </si>
  <si>
    <t>s-methoprene</t>
  </si>
  <si>
    <t>110-27-0</t>
  </si>
  <si>
    <t>Isopropyl myristate</t>
  </si>
  <si>
    <t>10453-86-8</t>
  </si>
  <si>
    <t>resmethrin</t>
  </si>
  <si>
    <t>28434-01-7</t>
  </si>
  <si>
    <t>Bioresmethrin</t>
  </si>
  <si>
    <t>26002-80-2</t>
  </si>
  <si>
    <t>d-phenothrin</t>
  </si>
  <si>
    <t>123-03-5</t>
  </si>
  <si>
    <t>Cetylpyridinium chloride</t>
  </si>
  <si>
    <t>68391-01-5</t>
  </si>
  <si>
    <t>Alkyl (C12-18) dimethylbenzyl ammonium chloride (ADBAC (C12-18))</t>
  </si>
  <si>
    <t>144171-61-9</t>
    <phoneticPr fontId="4" type="noConversion"/>
  </si>
  <si>
    <t>s-indoxacarb</t>
  </si>
  <si>
    <t>82657-04-3</t>
  </si>
  <si>
    <t>bifenthrin</t>
  </si>
  <si>
    <t>116714-46-6</t>
    <phoneticPr fontId="4" type="noConversion"/>
  </si>
  <si>
    <t>novaluron</t>
  </si>
  <si>
    <t>7696-12-0</t>
  </si>
  <si>
    <t>phthalthrin</t>
  </si>
  <si>
    <t>28434-00-6</t>
  </si>
  <si>
    <t>d-transallethrin(bioallethrin)</t>
  </si>
  <si>
    <t>52918-63-5</t>
  </si>
  <si>
    <t>deltamethrin</t>
  </si>
  <si>
    <t>584-79-2</t>
  </si>
  <si>
    <t>allethrin</t>
  </si>
  <si>
    <t>72963-72-5</t>
  </si>
  <si>
    <t>imiprothrin</t>
  </si>
  <si>
    <t>64628-44-0</t>
  </si>
  <si>
    <t>triflumuron</t>
  </si>
  <si>
    <t>23031-36-9</t>
  </si>
  <si>
    <t>2-Methyl-4-oxo-3-(2-propinyl)-2-cyclopentene-1-yl 2,2-dimethyl-3-(2-methyl-1-propenyl)-1-cyclopropane carboxylate</t>
  </si>
  <si>
    <t>240494-70-6</t>
  </si>
  <si>
    <t>Metofluthrin</t>
  </si>
  <si>
    <t>118712-89-3</t>
  </si>
  <si>
    <t>transfluthrin; 2,3,5,6-tetrafluorobenzyl trans-2-(2-2-dichlorovinyl)-3,3-dimerhylcyclopropanecarboxylate</t>
  </si>
  <si>
    <t>136-45-8</t>
  </si>
  <si>
    <t>dipropyl isocinchomeronate</t>
  </si>
  <si>
    <t>201593-84-2</t>
  </si>
  <si>
    <t>Bistrifluron</t>
  </si>
  <si>
    <t>60207-90-1</t>
    <phoneticPr fontId="4" type="noConversion"/>
  </si>
  <si>
    <t>Propiconazole</t>
  </si>
  <si>
    <t>52304-36-6</t>
  </si>
  <si>
    <t>Ethyl butylacetylaminopropionate</t>
  </si>
  <si>
    <t>143-07-7</t>
  </si>
  <si>
    <t>Lauric acid</t>
  </si>
  <si>
    <t>333-41-5</t>
  </si>
  <si>
    <t>diazinon</t>
  </si>
  <si>
    <t>31218-83-4</t>
  </si>
  <si>
    <t>propetamphos</t>
  </si>
  <si>
    <t>3734-33-6</t>
  </si>
  <si>
    <t>Denatonium benzoate</t>
  </si>
  <si>
    <t>2921-88-2</t>
  </si>
  <si>
    <t>chlorpyrifos</t>
  </si>
  <si>
    <t>64359-81-5</t>
  </si>
  <si>
    <t>dichloroctylisothiazolone /DCOIT</t>
  </si>
  <si>
    <t>26530-20-1</t>
  </si>
  <si>
    <t>2-octyl-2H-isothiazol-3-one</t>
  </si>
  <si>
    <t>5836-29-3</t>
  </si>
  <si>
    <t>coumatetralyl</t>
  </si>
  <si>
    <t>8028-48-6</t>
    <phoneticPr fontId="4" type="noConversion"/>
  </si>
  <si>
    <t>Orange, sweet, ext.</t>
    <phoneticPr fontId="4" type="noConversion"/>
  </si>
  <si>
    <t>119515-38-7</t>
  </si>
  <si>
    <t>icaridin</t>
  </si>
  <si>
    <t>334-48-5</t>
  </si>
  <si>
    <t>Decanoic acid</t>
  </si>
  <si>
    <t>107534-96-3</t>
    <phoneticPr fontId="4" type="noConversion"/>
  </si>
  <si>
    <t>Tebuconazole</t>
  </si>
  <si>
    <t>122-40-7</t>
  </si>
  <si>
    <t>2-benzylideneheptanal</t>
  </si>
  <si>
    <t>55406-53-6</t>
    <phoneticPr fontId="4" type="noConversion"/>
  </si>
  <si>
    <t>3-iodo-2-propynyl butylcarbamate</t>
    <phoneticPr fontId="4" type="noConversion"/>
  </si>
  <si>
    <t>120068-37-3</t>
  </si>
  <si>
    <t>fipronil</t>
  </si>
  <si>
    <t>122-14-5</t>
  </si>
  <si>
    <t>fenitrothion</t>
  </si>
  <si>
    <t>111988-49-9</t>
  </si>
  <si>
    <t>[3-(6-chloro-3-pyridinyl) methyl]-2-thiazolidinylidene</t>
  </si>
  <si>
    <t>16252-70-0</t>
    <phoneticPr fontId="4" type="noConversion"/>
  </si>
  <si>
    <t>dinotefuran</t>
  </si>
  <si>
    <t>106-23-0</t>
  </si>
  <si>
    <t>Citronellal</t>
  </si>
  <si>
    <t>8000-29-1</t>
  </si>
  <si>
    <t>citronella oil</t>
  </si>
  <si>
    <t>134-62-3</t>
  </si>
  <si>
    <t>n,n-diethyl-m-toluamide</t>
  </si>
  <si>
    <t>330-54-1</t>
    <phoneticPr fontId="4" type="noConversion"/>
  </si>
  <si>
    <t>Diuron</t>
  </si>
  <si>
    <t>114-26-1</t>
  </si>
  <si>
    <t>Propoxur</t>
  </si>
  <si>
    <t>94-13-3</t>
  </si>
  <si>
    <t>Propyl 4-hydroxybenzoate</t>
  </si>
  <si>
    <t>25265-71-8</t>
    <phoneticPr fontId="4" type="noConversion"/>
  </si>
  <si>
    <t>Oxydipropanol</t>
    <phoneticPr fontId="4" type="noConversion"/>
  </si>
  <si>
    <t>127-90-2</t>
  </si>
  <si>
    <t>octachlorodipropylether</t>
  </si>
  <si>
    <t>34590-94-8</t>
    <phoneticPr fontId="4" type="noConversion"/>
  </si>
  <si>
    <t>(2-methoxymethylethoxy)propanol</t>
    <phoneticPr fontId="4" type="noConversion"/>
  </si>
  <si>
    <t>62-73-7</t>
  </si>
  <si>
    <t>dichlorvos</t>
  </si>
  <si>
    <t>106-24-1</t>
  </si>
  <si>
    <t>Geraniol</t>
  </si>
  <si>
    <t>2893-78-9</t>
    <phoneticPr fontId="4" type="noConversion"/>
  </si>
  <si>
    <t>Troclosene sodium</t>
    <phoneticPr fontId="4" type="noConversion"/>
  </si>
  <si>
    <t>110-98-5</t>
    <phoneticPr fontId="4" type="noConversion"/>
  </si>
  <si>
    <t>1,1'-oxydipropan-2-ol</t>
    <phoneticPr fontId="4" type="noConversion"/>
  </si>
  <si>
    <t>123-66-0</t>
    <phoneticPr fontId="4" type="noConversion"/>
  </si>
  <si>
    <t>Ethyl hexanoate</t>
    <phoneticPr fontId="4" type="noConversion"/>
  </si>
  <si>
    <t>78-70-6</t>
  </si>
  <si>
    <t>Linalool</t>
  </si>
  <si>
    <t>77-92-9</t>
    <phoneticPr fontId="4" type="noConversion"/>
  </si>
  <si>
    <t>Citric acid</t>
  </si>
  <si>
    <t>24634-61-5</t>
    <phoneticPr fontId="4" type="noConversion"/>
  </si>
  <si>
    <t>Potassium (E,E)-hexa-2,4-dienoate</t>
    <phoneticPr fontId="4" type="noConversion"/>
  </si>
  <si>
    <t>3391-86-4</t>
  </si>
  <si>
    <t>Oct-1-ene-3-ol</t>
  </si>
  <si>
    <t>111-76-2</t>
  </si>
  <si>
    <t>2-butoxyethanol</t>
  </si>
  <si>
    <t>6440-58-0</t>
  </si>
  <si>
    <t>1,3-Bis(hydroxymethyl)-5,5-dimethyl-2,4-imidazolidinedione ; Glydant</t>
  </si>
  <si>
    <t>10605-21-7</t>
  </si>
  <si>
    <t>Carbendazim</t>
  </si>
  <si>
    <t>123-92-2</t>
  </si>
  <si>
    <t>Isopentyl acetate</t>
  </si>
  <si>
    <t>120068-79-3</t>
  </si>
  <si>
    <t>5-Amino-1-[2,6-dichloro-4-(trifluoromethyl)phenyl]-1H-pyrazole-3-carbonitrile</t>
  </si>
  <si>
    <t>532-32-1</t>
  </si>
  <si>
    <t>Sodium benzoate</t>
  </si>
  <si>
    <t>90-43-7</t>
  </si>
  <si>
    <t>2-Phenylphenol</t>
  </si>
  <si>
    <t>118-52-5</t>
    <phoneticPr fontId="4" type="noConversion"/>
  </si>
  <si>
    <t>1,3-dichloro-5,5-dimethylhydantoin</t>
    <phoneticPr fontId="4" type="noConversion"/>
  </si>
  <si>
    <t>99-76-3</t>
    <phoneticPr fontId="4" type="noConversion"/>
  </si>
  <si>
    <t>methylparaben</t>
  </si>
  <si>
    <t>2216-51-5</t>
  </si>
  <si>
    <t>L-Menthol</t>
  </si>
  <si>
    <t>122-99-6</t>
  </si>
  <si>
    <t>2-phenoxyethanol</t>
  </si>
  <si>
    <t>104-55-2</t>
  </si>
  <si>
    <t>Cinnamaldehyde</t>
  </si>
  <si>
    <t>148-79-8</t>
  </si>
  <si>
    <t>Thiabendazole</t>
  </si>
  <si>
    <t>5989-27-5</t>
  </si>
  <si>
    <t>(R)-p-mentha-1,8-diene</t>
  </si>
  <si>
    <t>107-41-5</t>
    <phoneticPr fontId="4" type="noConversion"/>
  </si>
  <si>
    <t>2-methylpentane-2,4-diol</t>
    <phoneticPr fontId="4" type="noConversion"/>
  </si>
  <si>
    <t>69-72-7</t>
    <phoneticPr fontId="4" type="noConversion"/>
  </si>
  <si>
    <t>Salicylic acid</t>
    <phoneticPr fontId="4" type="noConversion"/>
  </si>
  <si>
    <t>138-86-3</t>
    <phoneticPr fontId="4" type="noConversion"/>
  </si>
  <si>
    <t>Dipentene</t>
    <phoneticPr fontId="4" type="noConversion"/>
  </si>
  <si>
    <t>56539-66-3</t>
  </si>
  <si>
    <t>3-methoxy-3-methylbutan-1-ol</t>
  </si>
  <si>
    <t>52-51-7</t>
  </si>
  <si>
    <t>Bronopol</t>
  </si>
  <si>
    <t>110-54-3</t>
  </si>
  <si>
    <t>N-hexane</t>
  </si>
  <si>
    <t>100-51-6</t>
  </si>
  <si>
    <t>Benzyl alcohol</t>
  </si>
  <si>
    <t>10222-01-2</t>
  </si>
  <si>
    <t>2,2-dibromo-3-nitrilopropionamide</t>
  </si>
  <si>
    <t>65-85-0</t>
  </si>
  <si>
    <t>Benzoic acid</t>
  </si>
  <si>
    <t>96-29-7</t>
  </si>
  <si>
    <t>methyl ethyl ketoxime</t>
  </si>
  <si>
    <t>56-81-5</t>
  </si>
  <si>
    <t>Glycerol</t>
  </si>
  <si>
    <t>107-88-0</t>
  </si>
  <si>
    <t>Butane-1,3-diol</t>
  </si>
  <si>
    <t>1330-20-7</t>
    <phoneticPr fontId="4" type="noConversion"/>
  </si>
  <si>
    <t>Xylene</t>
    <phoneticPr fontId="4" type="noConversion"/>
  </si>
  <si>
    <t>79-33-4</t>
  </si>
  <si>
    <t>L-(+)-lactic acid</t>
  </si>
  <si>
    <t>26172-55-4</t>
    <phoneticPr fontId="4" type="noConversion"/>
  </si>
  <si>
    <t>5-chloro-2-methyl-2H-isothiazol-3-one</t>
    <phoneticPr fontId="4" type="noConversion"/>
  </si>
  <si>
    <t>55965-84-9</t>
  </si>
  <si>
    <t>CMIT/MIT</t>
  </si>
  <si>
    <t>2634-33-5</t>
  </si>
  <si>
    <t>benzisothiazolinone</t>
  </si>
  <si>
    <t>57-55-6</t>
    <phoneticPr fontId="4" type="noConversion"/>
  </si>
  <si>
    <t>Propane-1,2-diol</t>
    <phoneticPr fontId="4" type="noConversion"/>
  </si>
  <si>
    <t>108-88-3</t>
    <phoneticPr fontId="4" type="noConversion"/>
  </si>
  <si>
    <t>Toluene</t>
    <phoneticPr fontId="4" type="noConversion"/>
  </si>
  <si>
    <t>1302-78-9</t>
    <phoneticPr fontId="4" type="noConversion"/>
  </si>
  <si>
    <t>Bentonite</t>
  </si>
  <si>
    <t>26172-54-3</t>
  </si>
  <si>
    <t>Methylisothiazolinone</t>
  </si>
  <si>
    <t>2682-20-4</t>
  </si>
  <si>
    <t>2-methyl-2H-isothiazol-3-one</t>
  </si>
  <si>
    <t>25322-68-3</t>
  </si>
  <si>
    <t>polyethylene glycol</t>
  </si>
  <si>
    <t>67-63-0</t>
  </si>
  <si>
    <t>Propan-2-ol</t>
  </si>
  <si>
    <t xml:space="preserve">10043-35-3 </t>
    <phoneticPr fontId="4" type="noConversion"/>
  </si>
  <si>
    <t>Boric acid</t>
  </si>
  <si>
    <t>3811-73-2</t>
    <phoneticPr fontId="4" type="noConversion"/>
  </si>
  <si>
    <t>2-Pyridinethiol-1-oxide, copper salt</t>
  </si>
  <si>
    <t>12069-69-1</t>
    <phoneticPr fontId="4" type="noConversion"/>
  </si>
  <si>
    <t>Copper carbonate hydroxide (Cu2(OH)2CO3)</t>
    <phoneticPr fontId="4" type="noConversion"/>
  </si>
  <si>
    <t>144-55-8</t>
    <phoneticPr fontId="4" type="noConversion"/>
  </si>
  <si>
    <t>Sodium hydrogencarbonate</t>
    <phoneticPr fontId="4" type="noConversion"/>
  </si>
  <si>
    <t>106-97-8</t>
    <phoneticPr fontId="4" type="noConversion"/>
  </si>
  <si>
    <t>Butane</t>
    <phoneticPr fontId="4" type="noConversion"/>
  </si>
  <si>
    <t>1330-43-4</t>
    <phoneticPr fontId="4" type="noConversion"/>
  </si>
  <si>
    <t>Disodium tetraborate</t>
    <phoneticPr fontId="4" type="noConversion"/>
  </si>
  <si>
    <t>8030-30-6</t>
    <phoneticPr fontId="4" type="noConversion"/>
  </si>
  <si>
    <t>naphtha</t>
    <phoneticPr fontId="4" type="noConversion"/>
  </si>
  <si>
    <t>64-19-7</t>
  </si>
  <si>
    <t>Acetic acid</t>
    <phoneticPr fontId="4" type="noConversion"/>
  </si>
  <si>
    <t>64-17-5</t>
  </si>
  <si>
    <t>Ethanol</t>
  </si>
  <si>
    <t>64-18-6</t>
  </si>
  <si>
    <t>Formic acid</t>
  </si>
  <si>
    <t>7722-84-1</t>
  </si>
  <si>
    <t>Hydrogen peroxide</t>
  </si>
  <si>
    <t>1317-38-0</t>
  </si>
  <si>
    <t>Copper monoxide</t>
  </si>
  <si>
    <t>7631-86-9</t>
    <phoneticPr fontId="4" type="noConversion"/>
  </si>
  <si>
    <t>Silicon dioxide</t>
    <phoneticPr fontId="4" type="noConversion"/>
  </si>
  <si>
    <t>50-00-0</t>
    <phoneticPr fontId="4" type="noConversion"/>
  </si>
  <si>
    <t>Formaldehyde</t>
    <phoneticPr fontId="4" type="noConversion"/>
  </si>
  <si>
    <t>7757-83-7</t>
    <phoneticPr fontId="4" type="noConversion"/>
  </si>
  <si>
    <t>Sodium sulphite</t>
    <phoneticPr fontId="4" type="noConversion"/>
  </si>
  <si>
    <t>1317-39-1</t>
    <phoneticPr fontId="4" type="noConversion"/>
  </si>
  <si>
    <t>Dicopper oxide</t>
  </si>
  <si>
    <t>7681-52-9</t>
  </si>
  <si>
    <t>Sodium hypochlorite</t>
  </si>
  <si>
    <t>13463-41-7</t>
  </si>
  <si>
    <t>Zinc pyrithione</t>
  </si>
  <si>
    <t>68424-85-1</t>
  </si>
  <si>
    <t>Quaternary ammonium compounds, benzylalkyl(C=12-16)dimethyl, chlorides(벤질알킬(C=12-16)디메틸암모늄)</t>
  </si>
  <si>
    <t>27083-27-8</t>
  </si>
  <si>
    <t>Poly(hexamethylenebiguanide) hydrochloride; PHMB(폴리(헥사메틸렌비구아니드)의 염산염)</t>
  </si>
  <si>
    <t>7758-99-8</t>
  </si>
  <si>
    <t>Cupric Sulfate</t>
  </si>
  <si>
    <t>68439-46-3</t>
  </si>
  <si>
    <t>Ethoxylated alcohols (C=9-11)(알코올, C9-11, 에톡실레이티드)</t>
  </si>
  <si>
    <t>85409-23-0</t>
  </si>
  <si>
    <t>Quaternary  ammonium compounds, alkyl(C=12~14)[(ethylphenyl)methyl]dimethyl, chlorides(염화 알킬(C=12~14)[(에틸페닐)메틸]디메틸 암모늄)</t>
  </si>
  <si>
    <t>85409-22-9</t>
  </si>
  <si>
    <t>Quaternary ammonium compounds, benzylalkyl(C=12-14)dimethyl, chlorides(벤질(C=12-14)알킬디메틸암모늄염화물)</t>
  </si>
  <si>
    <t>71-23-8</t>
  </si>
  <si>
    <t>1-Propanol; Propyl alcohol</t>
  </si>
  <si>
    <t>1310-73-2</t>
  </si>
  <si>
    <t>Sodium hydroxide(수산화 나트륨)</t>
  </si>
  <si>
    <t>7440-66-6</t>
  </si>
  <si>
    <t>Zinc</t>
  </si>
  <si>
    <t>8000-28-0</t>
  </si>
  <si>
    <t>Lavender oils</t>
  </si>
  <si>
    <t>7647-14-5</t>
  </si>
  <si>
    <t>Sodium chloride</t>
  </si>
  <si>
    <t>15630-89-4</t>
  </si>
  <si>
    <t>Sodium percarbonate(과탄산 나트륨)</t>
  </si>
  <si>
    <t>12125-02-9</t>
  </si>
  <si>
    <t>Ammonium chloride(염화 암모늄)</t>
  </si>
  <si>
    <t>37222-66-5</t>
  </si>
  <si>
    <t>Potassium monopersulfate triple salt</t>
  </si>
  <si>
    <t>2372-82-9</t>
  </si>
  <si>
    <t>N1-(3-Aminopropyl)-N1-dodecyl-1,3-propanediamine(N1-(3-아미노프로필)-N1-도데실-1,3-프로판디아민)</t>
  </si>
  <si>
    <t>64-02-8</t>
  </si>
  <si>
    <t>Ethylenediaminetetraacetic acid tetrasodium salt; Tetrasodium EDTA</t>
  </si>
  <si>
    <t>8001-54-5</t>
  </si>
  <si>
    <t>Alkyldimethylbenzylammonium chloride(알킬디메틸벤질암모늄클로라이드)</t>
  </si>
  <si>
    <t>14701-21-4</t>
  </si>
  <si>
    <t>silver ion</t>
  </si>
  <si>
    <t>68956-79-6</t>
  </si>
  <si>
    <t>Quaternary ammonium compounds, C12-18-alkyl[(ethylphenyl)methyl]dimethyl, chlorides</t>
  </si>
  <si>
    <t>143-19-1</t>
  </si>
  <si>
    <t>(Z)-9-Octadecenoic acid sodium salt</t>
  </si>
  <si>
    <t>79-21-0</t>
  </si>
  <si>
    <t>Ethaneperoxoic acid(퍼옥시아세트산)</t>
  </si>
  <si>
    <t>27668-52-6</t>
  </si>
  <si>
    <t>[3-(Trimethoxysilyl)propyl]dimethyl octadecyl ammonium chloride</t>
  </si>
  <si>
    <t>1344-09-8</t>
  </si>
  <si>
    <t>Sodium silicate(규산나트륨)</t>
    <phoneticPr fontId="4" type="noConversion"/>
  </si>
  <si>
    <t>7757-82-6</t>
  </si>
  <si>
    <t>Sodium sulfate(황산나트륨)</t>
  </si>
  <si>
    <t>9012-76-4</t>
  </si>
  <si>
    <t>Chitosan</t>
  </si>
  <si>
    <t>7440-70-2</t>
  </si>
  <si>
    <t>Calcium(칼슘)</t>
  </si>
  <si>
    <t>866-84-2</t>
  </si>
  <si>
    <t>2-Hydroxy-1,2,3-propanetricarboxylic acid tripotassium salt(트라이포타슘 시트레이트)</t>
  </si>
  <si>
    <t>1314-13-2</t>
  </si>
  <si>
    <t>Zinc oxide</t>
  </si>
  <si>
    <t>63391-01-5</t>
  </si>
  <si>
    <t>(C=12-18)알킬벤질디메틸암모늄염화물</t>
  </si>
  <si>
    <t>8000-34-8</t>
  </si>
  <si>
    <t>Oil eugenia caryophyllata; Oil eugenia caryophyllata leaf, Oil eugenia caryophyllata stem</t>
  </si>
  <si>
    <t>1401-55-4</t>
  </si>
  <si>
    <t>Tannic acid</t>
  </si>
  <si>
    <t>9012-72-0</t>
  </si>
  <si>
    <t>polysaccharide</t>
  </si>
  <si>
    <t>518-82-1</t>
  </si>
  <si>
    <t>1,3,8-Trihydroxy-6-methyl-9,10-anthraquinone; 1,3,8-Trihydroxy-6-methylanthraquinone</t>
  </si>
  <si>
    <t>1317-70-0</t>
  </si>
  <si>
    <t>Anatase (TiO2)</t>
  </si>
  <si>
    <t>68916-73-4</t>
  </si>
  <si>
    <t>Oils, camellia</t>
  </si>
  <si>
    <t>8007-11-2</t>
  </si>
  <si>
    <t>Oils, origanum</t>
  </si>
  <si>
    <t>13463-67-7</t>
  </si>
  <si>
    <t>Titanium dioxide(이산화 티타늄)</t>
  </si>
  <si>
    <t>497-19-8</t>
  </si>
  <si>
    <t>Sodium Carbonate(탄산 나트륨)</t>
  </si>
  <si>
    <t>58249-25-5</t>
  </si>
  <si>
    <t>1,2-Benzisothiazol-3(2H)-one sodium salt</t>
  </si>
  <si>
    <t>93820-33-8</t>
  </si>
  <si>
    <t>N-(2-Ethylhexyl)isononan-1-amide</t>
  </si>
  <si>
    <t>71060-57-6</t>
  </si>
  <si>
    <t>Alcohols, (C=8-10), ethoxylated</t>
  </si>
  <si>
    <t>7782-63-0</t>
  </si>
  <si>
    <t>Iron (II) sulfate, heptahydrate</t>
  </si>
  <si>
    <t>2665-13-6</t>
  </si>
  <si>
    <t>1,3,2-Dioxaborinane, 2,2'-[(1-methyl-1,3-propanediyl)bis(oxy)]bis[4-methyl-</t>
  </si>
  <si>
    <t>14697-50-8</t>
  </si>
  <si>
    <t>1,3,2-Dioxaborinane, 2,2'-oxybis[4,4,6-trimethyl-</t>
  </si>
  <si>
    <t>8007-80-5</t>
  </si>
  <si>
    <t>Oils, cassia; Oil of chinese cinnamon, Oil of cinnamon</t>
  </si>
  <si>
    <t>91745-97-0</t>
  </si>
  <si>
    <t>편백나무잎오일</t>
  </si>
  <si>
    <t>8015-91-6</t>
  </si>
  <si>
    <t>Oils, cinnamon</t>
  </si>
  <si>
    <t>8002-09-3</t>
  </si>
  <si>
    <t>Pine oils</t>
  </si>
  <si>
    <t>54406-48-3</t>
  </si>
  <si>
    <t>1-Ethynyl-2-methyl-2-pentenyl 2,2-dimethyl-3-(2-methyl-1-propenyl)cyclopropanecarboxylate; Empenthrin</t>
  </si>
  <si>
    <t>128-37-0</t>
  </si>
  <si>
    <t>2,6-Di-tert-butyl-p-cresol(2,6-다이-터트-뷰틸-p-크레졸)</t>
  </si>
  <si>
    <t>63231-67-4</t>
  </si>
  <si>
    <t>실리카겔</t>
  </si>
  <si>
    <t>260359-57-5</t>
  </si>
  <si>
    <t>디트란스알레트린(에스바이오트린)</t>
  </si>
  <si>
    <t>8001-30-7</t>
  </si>
  <si>
    <t>Corn oil</t>
  </si>
  <si>
    <t>5949-29-1</t>
  </si>
  <si>
    <t>Citric acid, monohydrate</t>
  </si>
  <si>
    <t>3012-65-5</t>
  </si>
  <si>
    <t>2-Hydroxy-1,2,3-propanetricarboxylic acid diammonium salt; Ammonium citrate dibasic</t>
  </si>
  <si>
    <t>57-48-7</t>
  </si>
  <si>
    <t>D-Fructose; Fructose</t>
  </si>
  <si>
    <t>105827-78-9</t>
  </si>
  <si>
    <t>Imidacloprid(이미다클로프리드)</t>
  </si>
  <si>
    <t>54-21-7</t>
  </si>
  <si>
    <t>2-Hydroxybenzoic acid monosodium salt; Sodium salicylate</t>
  </si>
  <si>
    <t>231937-89-6</t>
  </si>
  <si>
    <t>D-Allethrin ; d-cis/trans allethrin</t>
  </si>
  <si>
    <t>1166-46-7</t>
  </si>
  <si>
    <t>d-Tetramethrin</t>
  </si>
  <si>
    <t>84030-88-4</t>
  </si>
  <si>
    <t>Esbiol</t>
  </si>
  <si>
    <t>519-02-8</t>
  </si>
  <si>
    <t>Matrine</t>
  </si>
  <si>
    <t>123997-26-2</t>
  </si>
  <si>
    <t>Eprinomectin</t>
  </si>
  <si>
    <t>70288-86-7</t>
  </si>
  <si>
    <t>Ivermectin</t>
  </si>
  <si>
    <t>3766-81-2</t>
    <phoneticPr fontId="4" type="noConversion"/>
  </si>
  <si>
    <t>2-(1-Methylpropyl)phenyl methylcarbamate; 2-sec-Butylphenyl methylcarbamate, BPMC</t>
    <phoneticPr fontId="4" type="noConversion"/>
  </si>
  <si>
    <t>188023-86-1</t>
  </si>
  <si>
    <t>D-Phenothrin</t>
  </si>
  <si>
    <t>108-62-3</t>
  </si>
  <si>
    <t>메타알데히드</t>
  </si>
  <si>
    <t>107-21-1</t>
  </si>
  <si>
    <t>1,2-Ethanediol; Ethylene glycol</t>
  </si>
  <si>
    <t>111-30-8</t>
  </si>
  <si>
    <t>Glutaraldehyde(글루타르알데히드)</t>
  </si>
  <si>
    <t>770-35-4</t>
  </si>
  <si>
    <t>Propylene Glycol Phenyl Ether (major isomer-secondary Alcohol)(프로필렌 글리콜 페닐 에테르(주요 이성질체-2차 알코올))</t>
  </si>
  <si>
    <t>6004-24-6</t>
  </si>
  <si>
    <t>CETYLPYRIDINIUM CHLORIDE MONOHYDRATE</t>
  </si>
  <si>
    <t>10377-60-3</t>
  </si>
  <si>
    <t>Magnesium nitrate</t>
  </si>
  <si>
    <t>1321-23-9</t>
  </si>
  <si>
    <t>Chloroxylenol</t>
  </si>
  <si>
    <t>3380-34-5</t>
  </si>
  <si>
    <t>Triclosan(트리클로산)</t>
  </si>
  <si>
    <t>4719-04-4</t>
  </si>
  <si>
    <t>1,3,5-Triazine-1,3,5(2H,4H,6H)-triethanol(s-트라이아진-1,3,5(2H,4H,6H)-트라이에탄올)</t>
  </si>
  <si>
    <t>126-06-7</t>
  </si>
  <si>
    <t>3-Bromo-1-chloro-5,5-dimethyl-2,4-imidazolidinedione</t>
  </si>
  <si>
    <t>4418-26-2</t>
  </si>
  <si>
    <t>3-Acetyl-6-methyl-2H-pyran-2,4(3H)-dione, ion(1-), sodium; Sodium 1-(3,4-dihydro-6-methyl-2,4-dioxo-2H-pyran-3-ylidene) ethanolate</t>
  </si>
  <si>
    <t>35691-65-7</t>
  </si>
  <si>
    <t>2-Bromo-2-(bromomethyl)pentanedinitrile</t>
  </si>
  <si>
    <t>137-26-8</t>
  </si>
  <si>
    <t>Thiram(티람)</t>
  </si>
  <si>
    <t>4299-07-4</t>
  </si>
  <si>
    <t>2-n-Butyl-benzo[d]isothiazol-3-one(2-n-부틸-벤조[d]이소티아졸-3-one)</t>
  </si>
  <si>
    <t>13590-97-1</t>
  </si>
  <si>
    <t>Dodecylguanidine hydrochloride</t>
  </si>
  <si>
    <t>59-50-7</t>
  </si>
  <si>
    <t>4-Chloro-3-methylphenol; 4-Chloro-m-cresol</t>
  </si>
  <si>
    <t>61789-71-7</t>
  </si>
  <si>
    <t>Quaternary ammonium compounds, benzylcoco alkyldimethyl, chlorides(염화N-알킬디메틸벤질 암모늄)</t>
  </si>
  <si>
    <t>43121-43-3</t>
  </si>
  <si>
    <t>1-(4-Chlorophenoxy)-3,3-dimethyl-1H-(1,2,4-triazol-1-yl)-2-butanone; Triadimefon</t>
  </si>
  <si>
    <t>29911-28-2</t>
  </si>
  <si>
    <t>Dipropylene glycol n-butyl ether(다이프로필렌 글리콜 노말-부틸 에테르)</t>
  </si>
  <si>
    <t>94361-06-5</t>
  </si>
  <si>
    <t>(2RS,3RS;2RS,3RS)-2-(Chlorophenyl)-3-cyclopropyl-1-(1H-1,2,4-triazol-1-yl)butan-2-ol</t>
  </si>
  <si>
    <t>67564-91-4</t>
  </si>
  <si>
    <t>cis-4-[3-(p-tert-Butylphenyl)-2-methylpropyl]-2,6-dimethylmorpholine(cis-4-[3-(p-tert-부틸페닐)-2-메틸프로필]-2,6-디메틸몰포린)</t>
  </si>
  <si>
    <t>131860-33-8</t>
  </si>
  <si>
    <t>Azoxystrobin</t>
  </si>
  <si>
    <t>67-64-1</t>
  </si>
  <si>
    <t>Acetone(아세톤)</t>
  </si>
  <si>
    <t>109-60-4</t>
  </si>
  <si>
    <t>n-Propyl acetate(아세트산 프로필)</t>
  </si>
  <si>
    <t>123-86-4</t>
  </si>
  <si>
    <t>Butyl acetate(뷰틸 아세테이트)</t>
  </si>
  <si>
    <t>71-36-3</t>
  </si>
  <si>
    <t>n-Butyl alcohol(부탄올)</t>
  </si>
  <si>
    <t>9004-70-0</t>
  </si>
  <si>
    <t>Nitrocellulose; Pyroxylin</t>
  </si>
  <si>
    <t>141-78-6</t>
  </si>
  <si>
    <t>Ethyl acetate(아세트산 에틸)</t>
  </si>
  <si>
    <t>25869-00-5</t>
  </si>
  <si>
    <t>Ammonium iron hexacyanoferrate(암모늄철페로시안화물)</t>
  </si>
  <si>
    <t>7647-15-6</t>
  </si>
  <si>
    <t>Sodium bromide(브로민화 소듐)</t>
  </si>
  <si>
    <t>14915-37-8</t>
  </si>
  <si>
    <t>2-Pyridinethiol-1-oxide, copper salt(비스(1-하이드록시-1H-피리딘-2-싸이오네이토-O,S)구리)</t>
  </si>
  <si>
    <t>137-30-4</t>
  </si>
  <si>
    <t>Ziram(지람)</t>
  </si>
  <si>
    <t>122454-29-9</t>
  </si>
  <si>
    <t>4-Bromo-2-(4-chlorophenyl)-5-(trifluoromethyl)-1H-pyrrole-3-carbonitrile(4-브로모-2-(4-클로로페닐)-5-(트리플루오로메틸)-1H-피롤-3-카르보니트릴)</t>
  </si>
  <si>
    <t>63449-39-8</t>
  </si>
  <si>
    <t>Chlorinated paraffin(염화 파라핀)</t>
  </si>
  <si>
    <t>12122-67-7</t>
  </si>
  <si>
    <t>[[1,2-Ethanediylbis[carbamodithioate]](2-)] zinc; Zinc ethylenebis(dithiocarbamate)</t>
  </si>
  <si>
    <t>7727-43-7</t>
  </si>
  <si>
    <t>Barium sulfate, natural</t>
  </si>
  <si>
    <t>86347-14-0</t>
  </si>
  <si>
    <t>5-[1-(2,3-Dimethylphenyl)ethyl]-1H-imidazole(5-[1-(2,3-디메틸페닐)에틸]-1H-이미다졸)</t>
  </si>
  <si>
    <t>1777-82-8</t>
  </si>
  <si>
    <t>2,4-Dichlorobenzyl alcohol; 2,4-Dichlorobenzenemethanol, Dybenal</t>
  </si>
  <si>
    <t>1305-62-0</t>
  </si>
  <si>
    <t>Calcium hydroxide</t>
  </si>
  <si>
    <t>1310-58-3</t>
  </si>
  <si>
    <t>Potassium hydroxide(수산화 칼륨)</t>
  </si>
  <si>
    <t>10543-57-4</t>
  </si>
  <si>
    <t>N,N'-1,2-Ethanediylbis[N-acetylacetamide](테트라아세틸에틸렌다이아민)</t>
  </si>
  <si>
    <t>617-48-1</t>
  </si>
  <si>
    <t>DL-Malic acid(DL-말산)</t>
  </si>
  <si>
    <t>84133-50-6</t>
  </si>
  <si>
    <t>Alcohols, (C=12-14)-secondary, ethoxylated</t>
  </si>
  <si>
    <t>74-98-6</t>
  </si>
  <si>
    <t>Propane</t>
  </si>
  <si>
    <t>5538-95-4</t>
  </si>
  <si>
    <t>N-Dodecyl-1,3-propanediamine</t>
  </si>
  <si>
    <t>1306-06-5</t>
  </si>
  <si>
    <t>Hydroxylapatite</t>
  </si>
  <si>
    <t>9002-92-0</t>
  </si>
  <si>
    <t>α-Dodecyl-ω-hydroxy-poly(oxy-1,2-ethanediyl)(α-도데실-ω-하이드록시-폴리(옥시-1,2-에탄디일))</t>
  </si>
  <si>
    <t>2530-87-2</t>
  </si>
  <si>
    <t>3-chloropropyltrimethoxysilane (CPTMO)(3-클로로프로필트라이메톡시실란)</t>
  </si>
  <si>
    <t>480-40-0</t>
  </si>
  <si>
    <t>프로폴리스</t>
  </si>
  <si>
    <t>1332-37-2</t>
  </si>
  <si>
    <t>Iron oxide</t>
  </si>
  <si>
    <t>8047-15-2</t>
  </si>
  <si>
    <t>Sapogenin glycosides; Saponins</t>
  </si>
  <si>
    <t>2086-83-1</t>
  </si>
  <si>
    <t>Berberine</t>
  </si>
  <si>
    <t>8000-25-7</t>
  </si>
  <si>
    <t>Oils, rosemary</t>
  </si>
  <si>
    <t>90045-43-5</t>
  </si>
  <si>
    <t>자몽종자추출물</t>
  </si>
  <si>
    <t>6317-18-6</t>
  </si>
  <si>
    <t>Methylene bisthiocyanate(비스티오시안산 메틸렌)</t>
  </si>
  <si>
    <t>7664-38-2</t>
  </si>
  <si>
    <t>Orthophosphoric acid</t>
  </si>
  <si>
    <t>144538-83-0</t>
  </si>
  <si>
    <t>N-(1,2-Dicarboxyethyl)-DL-aspartic acid, tetrasodium salt</t>
  </si>
  <si>
    <t>7790-92-3</t>
  </si>
  <si>
    <t>Hypochlorous acid</t>
  </si>
  <si>
    <t>1310-53-8</t>
  </si>
  <si>
    <t>Germanium dioxide; Germanium oxide</t>
  </si>
  <si>
    <t>111-40-0</t>
  </si>
  <si>
    <t>Diethylenetriamine(다이에틸렌트라이아민)</t>
  </si>
  <si>
    <t>8023-84-5</t>
  </si>
  <si>
    <t>Oils, catnip</t>
  </si>
  <si>
    <t>8006-90-4</t>
  </si>
  <si>
    <t>Oils, peppermint</t>
  </si>
  <si>
    <t>8001-79-4</t>
  </si>
  <si>
    <t>Castor oil</t>
  </si>
  <si>
    <t>4075-81-4</t>
  </si>
  <si>
    <t>Calcium propionate</t>
  </si>
  <si>
    <t>55-63-0</t>
  </si>
  <si>
    <t>Nitroglycerine(나이트로글리세린, 1% 미만의 나이트로글리세린이 함유된 알코올 용액)</t>
  </si>
  <si>
    <t>14548-60-8</t>
  </si>
  <si>
    <t>(Phenylmethoxy)methanol</t>
  </si>
  <si>
    <t>113507-06-5</t>
  </si>
  <si>
    <t>Moxidectin</t>
  </si>
  <si>
    <t>110-44-1</t>
  </si>
  <si>
    <t>(E,E)-2,4-Hexadienoic acid(2,4-헥사다이엔산)</t>
  </si>
  <si>
    <t>51229-78-8</t>
  </si>
  <si>
    <t>cis-1-(3-Chloroallyl)-3,5,7-triaza-1-azoniaadamantane chloride</t>
  </si>
  <si>
    <t>11141-17-6</t>
  </si>
  <si>
    <t>Azadirachtin</t>
  </si>
  <si>
    <t>7631-99-4</t>
  </si>
  <si>
    <t>Sodium nitrate</t>
  </si>
  <si>
    <t>112-34-5</t>
    <phoneticPr fontId="4" type="noConversion"/>
  </si>
  <si>
    <t>Diethylene glycol monobutyl ether; 2-(2-Butoxyethoxy)ethanol, Butyl Carbitol</t>
    <phoneticPr fontId="4" type="noConversion"/>
  </si>
  <si>
    <t>166412-78-8</t>
  </si>
  <si>
    <t>Diisononyl 1,2-cyclohexanedicarboxylate</t>
  </si>
  <si>
    <t>2527-66-4</t>
  </si>
  <si>
    <t>2-Methyl-1,2-benzisothiazolin-3-one(2-메틸-1,2-벤즈이소티아졸린-3-온)</t>
  </si>
  <si>
    <t>7786-30-3</t>
  </si>
  <si>
    <t>Magnesium chloride</t>
  </si>
  <si>
    <t>89-83-8</t>
  </si>
  <si>
    <t>5-Methyl-2-(1-methylethyl)phenol; Thymol</t>
  </si>
  <si>
    <t>1321-94-4</t>
  </si>
  <si>
    <t>Methylnaphthalene</t>
  </si>
  <si>
    <t>89415-87-2</t>
  </si>
  <si>
    <t>1,3-Dichloro-5-ethyl-5-methyl-2,4-imidazolidinedione</t>
  </si>
  <si>
    <t>70445-33-9</t>
  </si>
  <si>
    <t>3-[(2-Ethylhexyl)oxy]-1,2-propanediol</t>
  </si>
  <si>
    <t>149-30-4</t>
  </si>
  <si>
    <t>2(3H)-Benzothiazolethione; 2-Mercaptobenzothiazole, Captax, MBT</t>
  </si>
  <si>
    <t>265647-11-8</t>
  </si>
  <si>
    <t>Phosphoric acid, silver(1+) sodium zirconium(4+) salt(인산과 은(1+), 나트륨, 지르코늄(4+)의 염)</t>
  </si>
  <si>
    <t>28211-04-3</t>
  </si>
  <si>
    <t>polylysine</t>
  </si>
  <si>
    <t>872-50-4</t>
  </si>
  <si>
    <t>1-Methyl-2-pyrrolidinone(1-메틸-2-피롤리디논)</t>
  </si>
  <si>
    <t>121-44-8</t>
    <phoneticPr fontId="4" type="noConversion"/>
  </si>
  <si>
    <t>Triethylamine(트라이에틸아민)</t>
    <phoneticPr fontId="4" type="noConversion"/>
  </si>
  <si>
    <t>10380-28-6</t>
  </si>
  <si>
    <t>Bis(8-quinolinolato-N1,O8)copper; Oxine-copper</t>
  </si>
  <si>
    <t>10043-35-3</t>
  </si>
  <si>
    <t>Boric acid, crude natural</t>
  </si>
  <si>
    <t>131341-86-1</t>
  </si>
  <si>
    <t>Fludioxonil(플루디옥소닐)</t>
  </si>
  <si>
    <t>15782-06-6</t>
  </si>
  <si>
    <t>Pigment Red 60</t>
  </si>
  <si>
    <t>86347-14-1</t>
  </si>
  <si>
    <t xml:space="preserve">[Zn++](|[S-]c1cccc[n+]1[O-])|[S-]c2cccc[n+]2[O-]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</si>
  <si>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[Cl-].CCCCCCCCCCCCCC[N+](C)(C)Cc1ccccc1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</si>
  <si>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[H+].[Cl-].NCCCCCCN.NC(NC#N)=NCCCCCCN=C(N)NC#N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</si>
  <si>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O.O.O.O.O.[Cu++].[O-][S]([O-])(=O)=O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</si>
  <si>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</si>
  <si>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[OH-].[Na+]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</si>
  <si>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[Zn]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</si>
  <si>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[Na+].[Cl-]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</si>
  <si>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[Na+].[Na+].[Na+].[Na+].OO.OO.OO.[O-]C([O-])=O.[O-]C([O-])=O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</si>
  <si>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[NH4+].[Cl-]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</si>
  <si>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[K+].[K+].[K+].[K+].O[S]([O-])(=O)=O.O[S](=O)(=O)O[O-].[O-][S]([O-])(=O)=O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</si>
  <si>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CCCCCCCCCCCCN(CCCN)CCCN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</si>
  <si>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[Na+].[Na+].[Na+].[Na+].[O-]C(=O)CN(CCN(CC([O-])=O)CC([O-])=O)CC([O-])=O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</si>
  <si>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[Ag+]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</si>
  <si>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[Na+].CCCCCCCC\C=C/CCCCCCCC([O-])=O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</si>
  <si>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CC(=O)OO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</si>
  <si>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[Cl-].CCCCCCCCCCCCCCCCCC[N+](C)(C)CCC[Si](OC)(OC)OC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</si>
  <si>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O.O.O.O.O.[Na+].[Na+].[O-][Si]([O-])=O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</si>
  <si>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[Na+].[Na+].[O-][S]([O-])(=O)=O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</si>
  <si>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C(=O)N[C@@H]1[C@@H](O)[C@H](O[C@@H]2O[C@H](CO)[C@@H](O[C@@H]3O[C@H](CO)[C@@H](O[C@@H]4O[C@H](CO)[C@@H](O[C@@H]5O[C@H](CO)[C@@H](O[C@@H]6O[C@H](CO)[C@@H](O[C@@H]7O[C@H](CO)[C@@H](O)[C@H](O)[C@H]7N)[C@H](O)[C@H]6N)[C@H](O)[C@H]5N)[C@H](O)[C@H]4N)[C@H](O)[C@H]3N)[C@H](O)[C@H]2N)[C@@H](CO)O[C@H]1O[C@H]8[C@H](O)[C@@H](N)[C@@H](O[C@@H]8CO)O[C@H]9[C@H](O)[C@@H](N)[C@H](O)O[C@@H]9CO                                                                                                                                     </t>
  </si>
  <si>
    <t xml:space="preserve">[Ca]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</si>
  <si>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[K+].[K+].[K+].OC(CC([O-])=O)(CC([O-])=O)C([O-])=O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</si>
  <si>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O=[Zn]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</si>
  <si>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Oc1cc(cc(O)c1O)C(=O)Oc2cc(cc(O)c2O)C(=O)OCC3OC(OC(=O)c4cc(O)c(O)c(OC(=O)c5cc(O)c(O)c(O)c5)c4)C(OC(=O)c6cc(O)c(O)c(OC(=O)c7cc(O)c(O)c(O)c7)c6)C(OC(=O)c8cc(O)c(O)c(OC(=O)c9cc(O)c(O)c(O)c9)c8)C3OC(=O)c%10cc(O)c(O)c(OC(=O)c%11cc(O)c(O)c(O)c%11)c%10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</si>
  <si>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Cc1cc(O)c2C(=O)c3c(O)cc(O)cc3C(=O)c2c1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</si>
  <si>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O=[Ti]=O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</si>
  <si>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[Na+].[Na+].[O-]C([O-])=O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</si>
  <si>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C.CCCCCCCCOCC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</si>
  <si>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O.O.O.O.O.O.O.[Fe++].[O-][S]([O-])(=O)=O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</si>
  <si>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CC1CCOB(OCCC(C)OB2OCCC(C)O2)O1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</si>
  <si>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CC1CC(C)(C)OB(OB2OC(C)CC(C)(C)O2)O1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</si>
  <si>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CC\C=C(/C)C(OC(=O)C1C(C=C(C)C)C1(C)C)C#C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</si>
  <si>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Cc1cc(c(O)c(c1)C(C)(C)C)C(C)(C)C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</si>
  <si>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O.OC(=O)CC(O)(CC(O)=O)C(O)=O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</si>
  <si>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[NH4+].[NH4+].OC(=O)C(O)(CC([O-])=O)CC([O-])=O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</si>
  <si>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OC[C@@H](O)[C@@H](O)[C@H](O)C(=O)CO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</si>
  <si>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[O-][N+](=O)NC1=NCCN1Cc2ccc(Cl)nc2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</si>
  <si>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[Na+].Oc1ccccc1C([O-])=O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</si>
  <si>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CC(C)=C[C@@H]1[C@@H](C(=O)OCN2C(=O)C3=C(CCCC3)C2=O)C1(C)C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</si>
  <si>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O=C1CCC[C@@H]2[C@H]3CCCN4CCC[C@@H](CN12)[C@@H]34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</si>
  <si>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CO[C@@H]1C[C@@H](O[C@@H](C)[C@H]1NC(C)=O)O[C@@H]2[C@H](C)O[C@H](C[C@@H]2OC)O[C@H]\3[C@@H](C)/C=C\C=C/4CO[C@@H]5[C@H](O)C(=C[C@@H](C(=O)O[C@H]6C[C@@H](C\C=C3C)O[C@@]7(C6)O[C@H](C(C)C)[C@@H](C)C=C7)[C@]45O)C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</si>
  <si>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(C)[C@H]1O[C@]2(CC[C@@H]1C)C[C@@H]3C[C@@H](C/C=C(C)/[C@@H](O[C@H]4C[C@H](OC)[C@@H](O[C@H]5C[C@H](OC)[C@@H](O)[C@H](C)O5)[C@H](C)O4)[C@@H](C)/C=C/C=C/6CO[C@@H]7[C@H](O)C(=C[C@@H](C(=O)O3)[C@]67O)C)O2.CO[C@H]8C[C@@H](O[C@@H](C)[C@@H]8O)O[C@H]9[C@H](C)O[C@H](C[C@@H]9OC)O[C@H]\%10[C@@H](C)/C=C/C=C/%11CO[C@@H]%12[C@H](O)C(=C[C@@H](C(=O)O[C@H]%13C[C@@H](C/C=C%10C)O[C@@]%14(CC[C@H](C)[C@H](O%14)C(C)C)C%13)[C@]%11%12O)C                                                                                              </t>
  </si>
  <si>
    <t xml:space="preserve">CCC(C)c1ccccc1OC(=O)NC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</si>
  <si>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CC1OC(C)OC(C)OC(C)O1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</si>
  <si>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</si>
  <si>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O=CCCCC=O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</si>
  <si>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CC(O)COc1ccccc1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</si>
  <si>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O.[Cl-].CCCCCCCCCCCCCCCCN1C=C[CH+]C=C1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</si>
  <si>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[Mg++].[O-][N+]([O-])=O.[O-][N+]([O-])=O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</si>
  <si>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Cc1c(O)ccc(Cl)c1C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</si>
  <si>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Oc1cc(Cl)ccc1Oc2ccc(Cl)cc2Cl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</si>
  <si>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OCCN1CN(CCO)CN(CCO)C1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</si>
  <si>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CC1(C)N(Cl)C(=O)N(Br)C1=O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</si>
  <si>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[Na+].CC(=O)[C-]1C(=O)OC(=CC1=O)C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</si>
  <si>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BrCC(Br)(CCC#N)C#N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</si>
  <si>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CN(C)C(=S)SSC(=S)N(C)C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</si>
  <si>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[H+].[Cl-].CCCCCCCCCCCCN=C(N)N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</si>
  <si>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Cc1cc(O)ccc1Cl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</si>
  <si>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CC(C)(C)C(=O)C(Oc1ccc(Cl)cc1)n2cncn2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</si>
  <si>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CCCCOCC(C)OCC(C)O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</si>
  <si>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CC(C1CC1)C(O)(Cn2cncn2)c3ccc(Cl)cc3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</si>
  <si>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CC(CN1C[C@H](C)O[C@H](C)C1)Cc2ccc(cc2)C(C)(C)C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</si>
  <si>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CO\C=C(C(=O)OC)/c1ccccc1Oc2cc(Oc3ccccc3C#N)ncn2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</si>
  <si>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CC(C)=O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</si>
  <si>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CCCOC(C)=O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</si>
  <si>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CCCCOC(C)=O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</si>
  <si>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</si>
  <si>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CCOC(C)=O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</si>
  <si>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[NH4+].[Fe++].[Fe+3].[C-]#N.[C-]#N.[C-]#N.[C-]#N.[C-]#N.[C-]#N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</si>
  <si>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[Na+].[Br-]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</si>
  <si>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[Cu++].[O-][n+]1ccccc1[S-].[O-][n+]2ccccc2[S-]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</si>
  <si>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[Zn++].CN(C)C([S-])=S.CN(C)C([S-])=S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</si>
  <si>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FC(F)(F)c1[nH]c(c2ccc(Cl)cc2)c(C#N)c1Br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</si>
  <si>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CCCC(Cl)CCCC(Cl)CCC(Cl)CCC(Cl)CCC(Cl)CCCC(Cl)CCC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</si>
  <si>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[Zn++].[S-]C(=S)NCCNC([S-])=S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</si>
  <si>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[Ba++].[O-][S]([O-])(=O)=O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</si>
  <si>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[H+].[Cl-].CC(c1[nH]cnc1)c2cccc(C)c2C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</si>
  <si>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OCc1ccc(Cl)cc1Cl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</si>
  <si>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[OH-].[OH-].[Ca++]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</si>
  <si>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[OH-].[K+]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</si>
  <si>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CC(=O)N(CCN(C(C)=O)C(C)=O)C(C)=O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</si>
  <si>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OC(CC(O)=O)C(O)=O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</si>
  <si>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</si>
  <si>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CCCCCCCCCCCCNCCCN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</si>
  <si>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[OH-].[Ca++].[Ca++].[Ca++].[Ca++].[Ca++].[O-][P]([O-])([O-])=O.[O-][P]([O-])([O-])=O.[O-][P]([O-])([O-])=O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</si>
  <si>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CCCCCCCCCCCCOCCO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</si>
  <si>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CO[Si](CCCCl)(OC)OC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</si>
  <si>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Oc1cc(O)c2C(=O)C=C(Oc2c1)c3ccccc3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</si>
  <si>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COc1ccc2cc3c4cc5OCOc5cc4CC[n+]3cc2c1OC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</si>
  <si>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N#CSCSC#N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</si>
  <si>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O[P](O)(O)=O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</si>
  <si>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</si>
  <si>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O=[Ge]=O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</si>
  <si>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NCCNCCN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</si>
  <si>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[Ca++].CCC([O-])=O.CCC([O-])=O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</si>
  <si>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[O-][N+](=O)OCC(CO[N+]([O-])=O)O[N+]([O-])=O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</si>
  <si>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OCOCc1ccccc1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</si>
  <si>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CO\N=C\1C[C@]2(C[C@@H]3C[C@@H](C\C=C(/C)C[C@@H](C)/C=C/C=C/4CO[C@@H]5[C@H](O)C(=C[C@@H](C(=O)O3)[C@]45O)C)O2)OC([C@H]1C)C(/C)=C/C(C)C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</si>
  <si>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C/C=C/C=C/C(O)=O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</si>
  <si>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[Cl-].Cl\C=C/C[N+]12CN3CN(CN(C3)C1)C2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</si>
  <si>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COC(=O)[C@@]1(O)OC[C@@]23[C@H](C[C@@H](OC(C)=O)[C@]4(CO[C@@H]([C@@H](O)[C@](C)([C@H]12)[C@]56O[C@@]5(C)[C@H]7C[C@@H]6O[C@@H]8OC=C[C@]78O)[C@H]34)C(=O)OC)OC(=O)C(/C)=C/C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</si>
  <si>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[Na+].[O-][N+]([O-])=O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</si>
  <si>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CCCCOCCOCCO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</si>
  <si>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CN1Sc2ccccc2C1=O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</si>
  <si>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[Mg++].[Cl-].[Cl-]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</si>
  <si>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CC(C)c1ccc(C)cc1O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</si>
  <si>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Cc1cccc2ccccc12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</si>
  <si>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CCC1(C)N(Cl)C(=O)N(Cl)C1=O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</si>
  <si>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S=C1Nc2ccccc2S1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</si>
  <si>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CN1CCCC1=O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</si>
  <si>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CCN(CC)CC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</si>
  <si>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[Cu++].[O-]c1cccc2cccnc12.[O-]c3cccc4cccnc34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</si>
  <si>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OB(O)O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</si>
  <si>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FC1(F)Oc2cccc(c2O1)c3c[nH]cc3C#N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</si>
  <si>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[Ba++].[Ba++].[Ba++].[O-]C(=O)c1ccccc1N\N=C/2C(=O)C(=Cc3cc(ccc23)[S]([O-])(=O)=O)[S]([O-])(=O)=O.[O-]C(=O)c4ccccc4N\N=C/5C(=O)C(=Cc6cc(ccc56)[S]([O-])(=O)=O)[S]([O-])(=O)=O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</si>
  <si>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CCOCCO[H]</t>
  </si>
  <si>
    <t>https://echa.europa.eu/substance-information/-/substanceinfo/100.112.306</t>
  </si>
  <si>
    <t>https://iaspub.epa.gov/sor_internet/registry/substreg/searchandretrieve/substancesearch/search.do?synId=779212&amp;displaySynonym=</t>
  </si>
  <si>
    <t>CCC([N+](C)(CCCCCCCCCCCC)C)C1=CC=CC=C1.[Cl-]</t>
  </si>
  <si>
    <t>https://echa.europa.eu/registration-dossier/-/registered-dossier/13256</t>
  </si>
  <si>
    <t>CCCCCCCCCCCC[N+](C1=CC=CC=C1)(C)C</t>
  </si>
  <si>
    <t>C/C(C)=C\CCC(C)(O)C=C</t>
  </si>
  <si>
    <t>https://en.wikipedia.org/wiki/Lavender_oil</t>
  </si>
  <si>
    <t>C[N+](C)(CCCCCCCCCCCCC)CC1=CC=CC=C1.[Cl-]</t>
  </si>
  <si>
    <t>CCC([N+](C)(CCCCCCCCCCCCCCCC)C)C1=CC=CC=C1.[Cl-]</t>
  </si>
  <si>
    <t>https://en.wikipedia.org/wiki/Clove</t>
  </si>
  <si>
    <t>C=CCC1=CC(OC)=C(O)C=C1</t>
  </si>
  <si>
    <t>C[C@H]1[C@H]([C@H]([C@@H]([C@@H](O1)O)O)O[C@@H]2[C@@H]([C@H]([C@H]([C@H](O2)C(=O)O)OC(=O)C)O[C@@H]3[C@@H]([C@H]([C@H]([C@H](O3)CO)O)O)O)O)O</t>
  </si>
  <si>
    <t>https://pubchem.ncbi.nlm.nih.gov/compound/Polysaccharide-S-156#section=InChI</t>
  </si>
  <si>
    <t>CCCCCCCCCCCCCC[N+](C)(C)CC1=CC=CC=C1.[Cl-]</t>
  </si>
  <si>
    <t>https://pubchem.ncbi.nlm.nih.gov/compound/8755#section=InChI</t>
  </si>
  <si>
    <t>CN1C=NC2C1C(=O)N(C(=O)N2C)C.C1C(C(OC2=CC(=CC(=C21)O)O)C3=CC(=C(C=C3)O)O)O.C1=C(C=C(C(=C1O)O)O)C(=O)OCC2C(C(C(C(O2)OC(=O)C3=CC(=C(C(=C3)O)O)O)O)OC(=O)C4=CC(=C(C(=C4)O)O)O)O</t>
  </si>
  <si>
    <t>https://pubchem.ncbi.nlm.nih.gov/compound/11980943#section=InChI</t>
  </si>
  <si>
    <t>CC1=CC(O)=C(C(C)C)C=C1</t>
  </si>
  <si>
    <t>https://pubs.acs.org/doi/abs/10.1021/jf980087w</t>
  </si>
  <si>
    <t>O=C1[N-]SC2=C1C=CC=C2.[Na+]</t>
  </si>
  <si>
    <t>CC(C)CCCCCC(NCC(CC)CCCC)=O</t>
  </si>
  <si>
    <t>O=C/C=C/C1=CC=CC=C1</t>
  </si>
  <si>
    <t>https://www.chemicalbook.com/ChemicalProductProperty_EN_CB9437582.htm</t>
  </si>
  <si>
    <t>편백나무잎오일 (Cypress leaf oil)</t>
  </si>
  <si>
    <t>CC1=CCC2CC1C2(C)C</t>
  </si>
  <si>
    <t>https://www.researchgate.net/publication/233144739_Chemical_Composition_of_Cypress_Essential_Oils_Volatile_Constituents_of_Leaf_Oils_from_Seven_Cultivated_Cupressus_Species</t>
  </si>
  <si>
    <t>CC=CC1=CC=CC=C1.COC1=C(C=CC(=C1)CC=C)O</t>
  </si>
  <si>
    <t>https://pubchem.ncbi.nlm.nih.gov/compound/Cassia-oil#section=InChI-Key</t>
  </si>
  <si>
    <t>CC1=CCC(CC1)C(C)(C)O</t>
  </si>
  <si>
    <t>https://pubmed.ncbi.nlm.nih.gov/22757704/</t>
  </si>
  <si>
    <t>O=[Si]=O</t>
  </si>
  <si>
    <t>https://pubs.acs.org/doi/abs/10.1021/ja01445a029</t>
  </si>
  <si>
    <t>CCCCCCCC/C=C\CCCCCCCC(O)=O</t>
  </si>
  <si>
    <t>https://pubchem.ncbi.nlm.nih.gov/compound/D-trans-Allethrin</t>
  </si>
  <si>
    <t>CC1=C(C(=O)C[C@H]1OC(=O)C2[C@H](C2(C)C)C=C(C)C)CC=C</t>
  </si>
  <si>
    <t>CC1=C(C(=O)C[C@@H]1OC(=O)[C@@H]2[C@H](C2(C)C)C=C(C)C)CC=C</t>
  </si>
  <si>
    <t>https://pubchem.ncbi.nlm.nih.gov/compound/62829#section=InChI</t>
  </si>
  <si>
    <t>CC(=C[C@@H]1[C@H](C1(C)C)C(=O)OCC2=CC(=CC=C2)OC3=CC=CC=C3)C</t>
  </si>
  <si>
    <t>https://pubchem.ncbi.nlm.nih.gov/compound/91581#section=InChI</t>
  </si>
  <si>
    <t>O=C1N(CCCC)SC2=CC=CC=C12</t>
  </si>
  <si>
    <t>https://www.bocsci.com/coco-alkyl-dimethyl-benzyl-ammonium-chloride-cas-61789-71-7-item-187304.html</t>
  </si>
  <si>
    <t>OC1(C2=CC=C(Cl)C=C2)CCN(CCCC(C3=CC=C(Cl)C=C3)=O)CC1</t>
  </si>
  <si>
    <t>O[C@@H]([C@H](O)[C@H]1O)[C@@H](CO)O[C@H]1O[C@@H]2[C@@H](CO)O[C@@H](O)[C@H](O)[C@H]2O.[O-][N+](O[C@H]3[C@H](O[N+]([O-])=O)O[C@H](CO[N+]([O-])=O)[C@H]([C@@H]3O[N+]([O-])=O)O[C@H](O[C@@H]4CO[N+]([O-])=O)[C@H](O[N+]([O-])=O)[C@@H](O[N+]([O-])=O)[C@@H]4O[N+]([O-])=O)=O</t>
  </si>
  <si>
    <t>https://echa.europa.eu/substance-information/-/substanceinfo/100.105.704</t>
  </si>
  <si>
    <t>CCCCCCCCCCCCOCCO</t>
  </si>
  <si>
    <t>[Fe+3].[Fe+3].[O-2].[O-2].[O-2]</t>
  </si>
  <si>
    <t>C[C@@]12CC[C@@H]3[C@@]([C@H]1CC=C4[C@]2(CC[C@]56[C@H]4CC([C@H](C5)OC6=O)(C)C)C)(C[C@@H]([C@@H](C3(C)C)O)O)C</t>
  </si>
  <si>
    <t>https://pubchem.ncbi.nlm.nih.gov/compound/101281204#section=InChI-Key</t>
  </si>
  <si>
    <t>https://www.researchgate.net/publication/287525968_Chemical_Composition_of_the_Essential_Oil_of_Rosemary_Rosmarinus_officinalis_L_of_Tunisian_Origin</t>
  </si>
  <si>
    <t>C[C@]1(CC2)CC[C@@H]2C(O1)(C)C</t>
  </si>
  <si>
    <t>https://pubmed.ncbi.nlm.nih.gov/9037863/</t>
  </si>
  <si>
    <t>ClC1=C(C=CC(Cl)=C1)OC2=C(O)C=C(Cl)C=C2</t>
  </si>
  <si>
    <t>O=C([O-])CC(C([O-])=O)NC(C([O-])=O)CC([O-])=O.[Na+].[Na+].[Na+].[Na+]</t>
  </si>
  <si>
    <t>https://www.tandfonline.com/doi/abs/10.1080/10412905.1997.9700770</t>
  </si>
  <si>
    <t>C/C(CC/C=C(C)\C)=C\CO</t>
  </si>
  <si>
    <t>https://pubchem.ncbi.nlm.nih.gov/compound/Peppermint-oil</t>
  </si>
  <si>
    <t>CC1CCC2(CC1)C(CO2)C.CC1CCC(C(C1)O)C(C)C.CC1CCC(C(C1)OC(=O)C)C(C)C.CC1CCC(C(=O)C1)C(C)C.CC1CCC2=C(C1)OC=C2C.CC1CCC(=C(C)C)C(=O)C1</t>
  </si>
  <si>
    <t>https://pubchem.ncbi.nlm.nih.gov/compound/Castor-oil</t>
  </si>
  <si>
    <t>CCCCCCC(O)C/C=C\CCCCCCCC(=O)OCC(OC(=O)CCCCCCC/C=C\CC(O)CCCCCC)COC(=O)CCCCCCC/C=C\CC(O)CCCCCC</t>
  </si>
  <si>
    <t>O=C(C1C(C(OCCCCCCC(C)C)=O)CCCC1)OCCCCCCC(C)C</t>
  </si>
  <si>
    <t>OCC(O)COCC(CC)CCCC</t>
  </si>
  <si>
    <t>https://pubchem.ncbi.nlm.nih.gov/compound/167276</t>
  </si>
  <si>
    <t>https://pubchem.ncbi.nlm.nih.gov/compound/162282</t>
  </si>
  <si>
    <t>C(CCN)C[CH+]C(=O)[NH-]</t>
  </si>
  <si>
    <t>CC(C1=CN=CN1)C2=CC=CC(C)=C2C</t>
  </si>
  <si>
    <t>https://pubchem.ncbi.nlm.nih.gov/compound/62829</t>
  </si>
  <si>
    <t>smiles</t>
  </si>
  <si>
    <t>url</t>
  </si>
  <si>
    <t>[O-][Si](=O)[O-].[O-][Si](=O)[O-].[O-][Si](=O)[O-].[O-][Si](=O)[O-].[O-][Si](=O)[O-].[Na+].[Na+].[Zr+4].[Zr+4]</t>
  </si>
  <si>
    <t>3766-81-2</t>
  </si>
  <si>
    <t>121-44-8</t>
  </si>
  <si>
    <t>112-34-5</t>
  </si>
  <si>
    <t>dG_GBSA</t>
  </si>
  <si>
    <t>SD_GBSA</t>
  </si>
  <si>
    <t>CCCCCCCCCC[N+](C)(C)CCCCCCCCCC.[Cl-]</t>
  </si>
  <si>
    <t>C1C(CC2=CC=CC=C2C1C3=C(C4=CC=CC=C4OC3=O)O)C5=CC=C(C=C5)C6=CC=C(C=C6)Br</t>
  </si>
  <si>
    <t>COC(=O)C12CC3=C(C1=NN(CO2)C(=O)N(C4=CC=C(C=C4)OC(F)(F)F)C(=O)OC)C=CC(=C3)Cl</t>
  </si>
  <si>
    <t>CC1(CNC(=NC1)NN=C(C=CC2=CC=C(C=C2)C(F)(F)F)C=CC3=CC=C(C=C3)C(F)(F)F)C</t>
  </si>
  <si>
    <t>CC1(C(C1C(=O)OC(C#N)C2=CC(=CC=C2)OC3=CC=CC=C3)C=C(Cl)Cl)C</t>
  </si>
  <si>
    <t>CC1=C(C=CC=C1C2=CC=CC=C2)COC(=O)C3C(C3(C)C)C=C(C(F)(F)F)Cl</t>
  </si>
  <si>
    <t>CCNP(=S)(OC)OC(=CC(=O)OC(C)C)C</t>
  </si>
  <si>
    <t>C(C(=O)O)C(CC(=O)O)(C(=O)O)O</t>
  </si>
  <si>
    <t>COC(=O)C1=CC=C(C=C1)O</t>
  </si>
  <si>
    <t>CN1C(=O)C=C(S1)Cl</t>
  </si>
  <si>
    <t>CN1C(=O)C=CS1</t>
  </si>
  <si>
    <t>average</t>
  </si>
  <si>
    <t>stdev</t>
  </si>
  <si>
    <t>10ns</t>
  </si>
  <si>
    <t>100ns</t>
  </si>
  <si>
    <t>CID</t>
  </si>
  <si>
    <t>5YCP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</si>
</sst>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 applyBorder="1">
      <alignment vertical="center"/>
    </xf>
    <xf numFmtId="0" fontId="6" fillId="3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3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3" fillId="3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3" borderId="0" xfId="0" applyFill="1">
      <alignment vertical="center"/>
    </xf>
    <xf numFmtId="0" fontId="6" fillId="3" borderId="3" xfId="0" applyFont="1" applyFill="1" applyBorder="1">
      <alignment vertical="center"/>
    </xf>
    <xf numFmtId="0" fontId="0" fillId="0" borderId="0" xfId="0" applyNumberFormat="1">
      <alignment vertical="center"/>
    </xf>
    <xf numFmtId="0" fontId="0" fillId="5" borderId="2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vertical="center"/>
    </xf>
    <xf numFmtId="0" fontId="8" fillId="0" borderId="1" xfId="0" applyNumberFormat="1" applyFont="1" applyFill="1" applyBorder="1">
      <alignment vertical="center"/>
    </xf>
    <xf numFmtId="0" fontId="9" fillId="0" borderId="1" xfId="0" applyFont="1" applyBorder="1">
      <alignment vertical="center"/>
    </xf>
    <xf numFmtId="0" fontId="2" fillId="2" borderId="1" xfId="1" applyBorder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2" fillId="0" borderId="0" xfId="1" applyFill="1">
      <alignment vertical="center"/>
    </xf>
    <xf numFmtId="0" fontId="8" fillId="7" borderId="2" xfId="0" applyNumberFormat="1" applyFont="1" applyFill="1" applyBorder="1">
      <alignment vertical="center"/>
    </xf>
    <xf numFmtId="0" fontId="8" fillId="7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6" borderId="2" xfId="0" applyFill="1" applyBorder="1" applyAlignment="1">
      <alignment horizontal="left"/>
    </xf>
    <xf numFmtId="0" fontId="0" fillId="6" borderId="1" xfId="0" applyFill="1" applyBorder="1" applyAlignment="1">
      <alignment vertical="center"/>
    </xf>
    <xf numFmtId="49" fontId="10" fillId="5" borderId="2" xfId="0" applyNumberFormat="1" applyFont="1" applyFill="1" applyBorder="1" applyAlignment="1">
      <alignment vertical="center"/>
    </xf>
    <xf numFmtId="49" fontId="10" fillId="5" borderId="1" xfId="0" applyNumberFormat="1" applyFont="1" applyFill="1" applyBorder="1" applyAlignment="1">
      <alignment vertical="center"/>
    </xf>
    <xf numFmtId="49" fontId="0" fillId="5" borderId="2" xfId="0" applyNumberFormat="1" applyFill="1" applyBorder="1" applyAlignment="1">
      <alignment vertical="center"/>
    </xf>
    <xf numFmtId="49" fontId="8" fillId="0" borderId="2" xfId="0" applyNumberFormat="1" applyFont="1" applyFill="1" applyBorder="1">
      <alignment vertical="center"/>
    </xf>
    <xf numFmtId="0" fontId="0" fillId="0" borderId="2" xfId="0" applyFill="1" applyBorder="1">
      <alignment vertical="center"/>
    </xf>
    <xf numFmtId="49" fontId="8" fillId="7" borderId="2" xfId="0" applyNumberFormat="1" applyFont="1" applyFill="1" applyBorder="1">
      <alignment vertical="center"/>
    </xf>
    <xf numFmtId="0" fontId="8" fillId="0" borderId="2" xfId="0" applyNumberFormat="1" applyFont="1" applyFill="1" applyBorder="1">
      <alignment vertical="center"/>
    </xf>
    <xf numFmtId="49" fontId="8" fillId="5" borderId="2" xfId="0" applyNumberFormat="1" applyFont="1" applyFill="1" applyBorder="1" applyAlignment="1">
      <alignment vertical="center"/>
    </xf>
    <xf numFmtId="0" fontId="8" fillId="5" borderId="1" xfId="0" applyNumberFormat="1" applyFont="1" applyFill="1" applyBorder="1" applyAlignment="1">
      <alignment vertical="center"/>
    </xf>
    <xf numFmtId="0" fontId="0" fillId="0" borderId="2" xfId="0" applyFont="1" applyFill="1" applyBorder="1">
      <alignment vertical="center"/>
    </xf>
    <xf numFmtId="0" fontId="9" fillId="5" borderId="2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8" fillId="0" borderId="2" xfId="0" applyNumberFormat="1" applyFont="1" applyFill="1" applyBorder="1" applyAlignment="1">
      <alignment vertical="center"/>
    </xf>
    <xf numFmtId="49" fontId="10" fillId="0" borderId="2" xfId="0" applyNumberFormat="1" applyFont="1" applyFill="1" applyBorder="1">
      <alignment vertical="center"/>
    </xf>
    <xf numFmtId="49" fontId="0" fillId="0" borderId="2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49" fontId="0" fillId="5" borderId="2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9" fillId="5" borderId="2" xfId="0" applyNumberFormat="1" applyFont="1" applyFill="1" applyBorder="1">
      <alignment vertical="center"/>
    </xf>
    <xf numFmtId="49" fontId="9" fillId="5" borderId="1" xfId="0" applyNumberFormat="1" applyFont="1" applyFill="1" applyBorder="1">
      <alignment vertical="center"/>
    </xf>
    <xf numFmtId="49" fontId="9" fillId="0" borderId="2" xfId="0" applyNumberFormat="1" applyFont="1" applyFill="1" applyBorder="1">
      <alignment vertical="center"/>
    </xf>
    <xf numFmtId="49" fontId="9" fillId="0" borderId="1" xfId="0" applyNumberFormat="1" applyFont="1" applyFill="1" applyBorder="1">
      <alignment vertical="center"/>
    </xf>
    <xf numFmtId="49" fontId="0" fillId="0" borderId="2" xfId="0" applyNumberForma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NumberFormat="1" applyFont="1" applyFill="1" applyBorder="1" applyAlignment="1">
      <alignment vertical="center"/>
    </xf>
    <xf numFmtId="49" fontId="0" fillId="4" borderId="2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49" fontId="9" fillId="0" borderId="2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8" fillId="5" borderId="2" xfId="0" applyNumberFormat="1" applyFont="1" applyFill="1" applyBorder="1">
      <alignment vertical="center"/>
    </xf>
    <xf numFmtId="0" fontId="8" fillId="5" borderId="1" xfId="0" applyNumberFormat="1" applyFont="1" applyFill="1" applyBorder="1">
      <alignment vertical="center"/>
    </xf>
    <xf numFmtId="49" fontId="0" fillId="6" borderId="2" xfId="0" applyNumberFormat="1" applyFill="1" applyBorder="1" applyAlignment="1">
      <alignment vertical="center"/>
    </xf>
    <xf numFmtId="0" fontId="0" fillId="6" borderId="1" xfId="0" applyFill="1" applyBorder="1">
      <alignment vertical="center"/>
    </xf>
    <xf numFmtId="0" fontId="2" fillId="0" borderId="1" xfId="1" applyFill="1" applyBorder="1">
      <alignment vertical="center"/>
    </xf>
    <xf numFmtId="0" fontId="9" fillId="0" borderId="2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0" fillId="6" borderId="2" xfId="0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6" borderId="1" xfId="0" applyNumberFormat="1" applyFill="1" applyBorder="1" applyAlignment="1">
      <alignment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11" fillId="0" borderId="1" xfId="0" applyFont="1" applyFill="1" applyBorder="1" applyAlignment="1">
      <alignment horizontal="left" vertical="center" shrinkToFit="1"/>
    </xf>
    <xf numFmtId="0" fontId="0" fillId="5" borderId="1" xfId="0" applyNumberFormat="1" applyFill="1" applyBorder="1" applyAlignment="1">
      <alignment vertical="center"/>
    </xf>
    <xf numFmtId="0" fontId="0" fillId="6" borderId="1" xfId="0" applyFill="1" applyBorder="1" applyAlignment="1">
      <alignment horizontal="left"/>
    </xf>
    <xf numFmtId="49" fontId="8" fillId="0" borderId="1" xfId="0" applyNumberFormat="1" applyFont="1" applyFill="1" applyBorder="1">
      <alignment vertical="center"/>
    </xf>
    <xf numFmtId="49" fontId="8" fillId="7" borderId="1" xfId="0" applyNumberFormat="1" applyFont="1" applyFill="1" applyBorder="1">
      <alignment vertical="center"/>
    </xf>
    <xf numFmtId="49" fontId="8" fillId="5" borderId="1" xfId="0" applyNumberFormat="1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vertical="center"/>
    </xf>
    <xf numFmtId="49" fontId="10" fillId="0" borderId="1" xfId="0" applyNumberFormat="1" applyFon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8" fillId="5" borderId="1" xfId="0" applyNumberFormat="1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0" fillId="9" borderId="0" xfId="0" applyFill="1">
      <alignment vertical="center"/>
    </xf>
    <xf numFmtId="0" fontId="15" fillId="0" borderId="0" xfId="2">
      <alignment vertical="center"/>
    </xf>
    <xf numFmtId="0" fontId="1" fillId="8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9" borderId="0" xfId="0" applyFont="1" applyFill="1">
      <alignment vertical="center"/>
    </xf>
    <xf numFmtId="0" fontId="16" fillId="0" borderId="0" xfId="2" applyFont="1">
      <alignment vertical="center"/>
    </xf>
    <xf numFmtId="0" fontId="5" fillId="3" borderId="0" xfId="0" applyFont="1" applyFill="1" applyBorder="1">
      <alignment vertical="center"/>
    </xf>
    <xf numFmtId="0" fontId="0" fillId="5" borderId="0" xfId="0" applyFill="1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176" fontId="5" fillId="3" borderId="0" xfId="0" applyNumberFormat="1" applyFont="1" applyFill="1" applyBorder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/>
    <xf numFmtId="176" fontId="0" fillId="5" borderId="0" xfId="0" applyNumberFormat="1" applyFill="1">
      <alignment vertical="center"/>
    </xf>
    <xf numFmtId="176" fontId="17" fillId="0" borderId="0" xfId="0" applyNumberFormat="1" applyFont="1">
      <alignment vertical="center"/>
    </xf>
    <xf numFmtId="176" fontId="17" fillId="5" borderId="0" xfId="0" applyNumberFormat="1" applyFont="1" applyFill="1">
      <alignment vertical="center"/>
    </xf>
    <xf numFmtId="2" fontId="0" fillId="0" borderId="0" xfId="0" applyNumberFormat="1">
      <alignment vertical="center"/>
    </xf>
    <xf numFmtId="2" fontId="2" fillId="0" borderId="0" xfId="1" applyNumberFormat="1" applyFill="1">
      <alignment vertical="center"/>
    </xf>
    <xf numFmtId="2" fontId="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나쁨" xfId="1" builtinId="27"/>
    <cellStyle name="표준" xfId="0" builtinId="0"/>
    <cellStyle name="하이퍼링크" xfId="2" builtinId="8"/>
  </cellStyles>
  <dxfs count="7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MD </a:t>
            </a:r>
            <a:r>
              <a:rPr lang="ko-KR" altLang="en-US"/>
              <a:t>계산시간에 따른 변화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'200603-GBSA'!$C$2:$C$134</c:f>
              <c:numCache>
                <c:formatCode>0.0</c:formatCode>
                <c:ptCount val="133"/>
                <c:pt idx="0">
                  <c:v>-73.696799999999996</c:v>
                </c:pt>
                <c:pt idx="1">
                  <c:v>-64.763300000000001</c:v>
                </c:pt>
                <c:pt idx="2">
                  <c:v>-71.253500000000003</c:v>
                </c:pt>
                <c:pt idx="3">
                  <c:v>-92.215199999999996</c:v>
                </c:pt>
                <c:pt idx="4">
                  <c:v>-51.926000000000002</c:v>
                </c:pt>
                <c:pt idx="5">
                  <c:v>-59.917900000000003</c:v>
                </c:pt>
                <c:pt idx="6">
                  <c:v>-51.695799999999998</c:v>
                </c:pt>
                <c:pt idx="7">
                  <c:v>-93.616500000000002</c:v>
                </c:pt>
                <c:pt idx="8">
                  <c:v>-40.222200000000001</c:v>
                </c:pt>
                <c:pt idx="9">
                  <c:v>-74.7607</c:v>
                </c:pt>
                <c:pt idx="10">
                  <c:v>-78.071700000000007</c:v>
                </c:pt>
                <c:pt idx="11">
                  <c:v>-38.665900000000001</c:v>
                </c:pt>
                <c:pt idx="12">
                  <c:v>-41.568800000000003</c:v>
                </c:pt>
                <c:pt idx="13">
                  <c:v>-62.612099999999998</c:v>
                </c:pt>
                <c:pt idx="14">
                  <c:v>-62.612099999999998</c:v>
                </c:pt>
                <c:pt idx="15">
                  <c:v>-62.612099999999998</c:v>
                </c:pt>
                <c:pt idx="16">
                  <c:v>-45.898000000000003</c:v>
                </c:pt>
                <c:pt idx="17">
                  <c:v>-72.786500000000004</c:v>
                </c:pt>
                <c:pt idx="18">
                  <c:v>-72.786500000000004</c:v>
                </c:pt>
                <c:pt idx="19">
                  <c:v>-45.037799999999997</c:v>
                </c:pt>
                <c:pt idx="20">
                  <c:v>-41.753999999999998</c:v>
                </c:pt>
                <c:pt idx="21">
                  <c:v>-39.453499999999998</c:v>
                </c:pt>
                <c:pt idx="22">
                  <c:v>-32.572200000000002</c:v>
                </c:pt>
                <c:pt idx="23">
                  <c:v>-75.5321</c:v>
                </c:pt>
                <c:pt idx="24">
                  <c:v>-54.079099999999997</c:v>
                </c:pt>
                <c:pt idx="25">
                  <c:v>-76.198599999999999</c:v>
                </c:pt>
                <c:pt idx="26">
                  <c:v>-45.240900000000003</c:v>
                </c:pt>
                <c:pt idx="27">
                  <c:v>-37.900399999999998</c:v>
                </c:pt>
                <c:pt idx="28">
                  <c:v>-38.555399999999999</c:v>
                </c:pt>
                <c:pt idx="29">
                  <c:v>-34.571399999999997</c:v>
                </c:pt>
                <c:pt idx="30">
                  <c:v>-31.856000000000002</c:v>
                </c:pt>
                <c:pt idx="31">
                  <c:v>-33.442700000000002</c:v>
                </c:pt>
                <c:pt idx="32">
                  <c:v>-36.171199999999999</c:v>
                </c:pt>
                <c:pt idx="33">
                  <c:v>-53.377600000000001</c:v>
                </c:pt>
                <c:pt idx="34">
                  <c:v>-62.501899999999999</c:v>
                </c:pt>
                <c:pt idx="35">
                  <c:v>-62.501899999999999</c:v>
                </c:pt>
                <c:pt idx="36">
                  <c:v>-35.245699999999999</c:v>
                </c:pt>
                <c:pt idx="37">
                  <c:v>-6.9034000000000004</c:v>
                </c:pt>
                <c:pt idx="38">
                  <c:v>-33.4497</c:v>
                </c:pt>
                <c:pt idx="39">
                  <c:v>-26.8904</c:v>
                </c:pt>
                <c:pt idx="40">
                  <c:v>-26.743600000000001</c:v>
                </c:pt>
                <c:pt idx="41">
                  <c:v>-39.584899999999998</c:v>
                </c:pt>
                <c:pt idx="42">
                  <c:v>-32.991500000000002</c:v>
                </c:pt>
                <c:pt idx="43">
                  <c:v>-32.036799999999999</c:v>
                </c:pt>
                <c:pt idx="44">
                  <c:v>-31.3354</c:v>
                </c:pt>
                <c:pt idx="45">
                  <c:v>-50.781300000000002</c:v>
                </c:pt>
                <c:pt idx="46">
                  <c:v>-29.522099999999998</c:v>
                </c:pt>
                <c:pt idx="47">
                  <c:v>-58.128100000000003</c:v>
                </c:pt>
                <c:pt idx="48">
                  <c:v>-31.930399999999999</c:v>
                </c:pt>
                <c:pt idx="49">
                  <c:v>-15.779500000000001</c:v>
                </c:pt>
                <c:pt idx="50">
                  <c:v>-28.3445</c:v>
                </c:pt>
                <c:pt idx="51">
                  <c:v>-72.280199999999994</c:v>
                </c:pt>
                <c:pt idx="52">
                  <c:v>-62.081600000000002</c:v>
                </c:pt>
                <c:pt idx="53">
                  <c:v>-28.605</c:v>
                </c:pt>
                <c:pt idx="54">
                  <c:v>-42.751300000000001</c:v>
                </c:pt>
                <c:pt idx="55">
                  <c:v>-62.862400000000001</c:v>
                </c:pt>
                <c:pt idx="56">
                  <c:v>-65.348100000000002</c:v>
                </c:pt>
                <c:pt idx="57">
                  <c:v>-30.704999999999998</c:v>
                </c:pt>
                <c:pt idx="58">
                  <c:v>-18.013300000000001</c:v>
                </c:pt>
                <c:pt idx="59">
                  <c:v>-39.647599999999997</c:v>
                </c:pt>
                <c:pt idx="60">
                  <c:v>-55.6434</c:v>
                </c:pt>
                <c:pt idx="61">
                  <c:v>-41.4621</c:v>
                </c:pt>
                <c:pt idx="62">
                  <c:v>-50.649500000000003</c:v>
                </c:pt>
                <c:pt idx="63">
                  <c:v>-34.027999999999999</c:v>
                </c:pt>
                <c:pt idx="64">
                  <c:v>-23.875599999999999</c:v>
                </c:pt>
                <c:pt idx="65">
                  <c:v>-51.008200000000002</c:v>
                </c:pt>
                <c:pt idx="66">
                  <c:v>-50.786200000000001</c:v>
                </c:pt>
                <c:pt idx="67">
                  <c:v>-47.088500000000003</c:v>
                </c:pt>
                <c:pt idx="68">
                  <c:v>-34.064999999999998</c:v>
                </c:pt>
                <c:pt idx="69">
                  <c:v>-42.6661</c:v>
                </c:pt>
                <c:pt idx="70">
                  <c:v>-42.110300000000002</c:v>
                </c:pt>
                <c:pt idx="71">
                  <c:v>-44.006100000000004</c:v>
                </c:pt>
                <c:pt idx="72">
                  <c:v>-31.9251</c:v>
                </c:pt>
                <c:pt idx="73">
                  <c:v>-23.86</c:v>
                </c:pt>
                <c:pt idx="74">
                  <c:v>0.42449999999999999</c:v>
                </c:pt>
                <c:pt idx="75">
                  <c:v>-40.308100000000003</c:v>
                </c:pt>
                <c:pt idx="76">
                  <c:v>-29.264500000000002</c:v>
                </c:pt>
                <c:pt idx="77">
                  <c:v>-40.691400000000002</c:v>
                </c:pt>
                <c:pt idx="78">
                  <c:v>-26.817299999999999</c:v>
                </c:pt>
                <c:pt idx="79">
                  <c:v>-9.1242000000000001</c:v>
                </c:pt>
                <c:pt idx="80">
                  <c:v>-24.6539</c:v>
                </c:pt>
                <c:pt idx="81">
                  <c:v>-48.725499999999997</c:v>
                </c:pt>
                <c:pt idx="82">
                  <c:v>-36.982700000000001</c:v>
                </c:pt>
                <c:pt idx="83">
                  <c:v>-23.093499999999999</c:v>
                </c:pt>
                <c:pt idx="84">
                  <c:v>-24.242899999999999</c:v>
                </c:pt>
                <c:pt idx="85">
                  <c:v>-22.483799999999999</c:v>
                </c:pt>
                <c:pt idx="86">
                  <c:v>-17.3797</c:v>
                </c:pt>
                <c:pt idx="87">
                  <c:v>-24.851500000000001</c:v>
                </c:pt>
                <c:pt idx="88">
                  <c:v>-35.119399999999999</c:v>
                </c:pt>
                <c:pt idx="89">
                  <c:v>-7.4170999999999996</c:v>
                </c:pt>
                <c:pt idx="90">
                  <c:v>-23.1113</c:v>
                </c:pt>
                <c:pt idx="91">
                  <c:v>-16.9375</c:v>
                </c:pt>
                <c:pt idx="92">
                  <c:v>-21.734300000000001</c:v>
                </c:pt>
                <c:pt idx="93">
                  <c:v>-11.988099999999999</c:v>
                </c:pt>
                <c:pt idx="94">
                  <c:v>-17.183599999999998</c:v>
                </c:pt>
                <c:pt idx="95">
                  <c:v>-27.4145</c:v>
                </c:pt>
                <c:pt idx="96">
                  <c:v>-4.0839999999999996</c:v>
                </c:pt>
                <c:pt idx="97">
                  <c:v>-41.749499999999998</c:v>
                </c:pt>
                <c:pt idx="98">
                  <c:v>-10.754799999999999</c:v>
                </c:pt>
                <c:pt idx="99">
                  <c:v>-20.065999999999999</c:v>
                </c:pt>
                <c:pt idx="100">
                  <c:v>-23.384499999999999</c:v>
                </c:pt>
                <c:pt idx="101">
                  <c:v>-22.5883</c:v>
                </c:pt>
                <c:pt idx="102">
                  <c:v>-28.493600000000001</c:v>
                </c:pt>
                <c:pt idx="103">
                  <c:v>-21.444800000000001</c:v>
                </c:pt>
                <c:pt idx="104">
                  <c:v>-24.842199999999998</c:v>
                </c:pt>
                <c:pt idx="105">
                  <c:v>-23.214300000000001</c:v>
                </c:pt>
                <c:pt idx="106">
                  <c:v>-22.979399999999998</c:v>
                </c:pt>
                <c:pt idx="107">
                  <c:v>-39.515599999999999</c:v>
                </c:pt>
                <c:pt idx="108">
                  <c:v>-38.087600000000002</c:v>
                </c:pt>
                <c:pt idx="109">
                  <c:v>-46.519100000000002</c:v>
                </c:pt>
                <c:pt idx="110">
                  <c:v>-46.1751</c:v>
                </c:pt>
                <c:pt idx="111">
                  <c:v>-1.8008999999999999</c:v>
                </c:pt>
                <c:pt idx="112">
                  <c:v>-28.740400000000001</c:v>
                </c:pt>
                <c:pt idx="113">
                  <c:v>-13.4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-12.1</c:v>
                </c:pt>
                <c:pt idx="119">
                  <c:v>-12.7</c:v>
                </c:pt>
                <c:pt idx="120">
                  <c:v>-0.8</c:v>
                </c:pt>
                <c:pt idx="121">
                  <c:v>-0.1038</c:v>
                </c:pt>
                <c:pt idx="122">
                  <c:v>-17.49909869263708</c:v>
                </c:pt>
                <c:pt idx="123">
                  <c:v>-5.0374999999999996</c:v>
                </c:pt>
                <c:pt idx="124">
                  <c:v>-11.8544</c:v>
                </c:pt>
                <c:pt idx="125">
                  <c:v>-11.8544</c:v>
                </c:pt>
                <c:pt idx="126">
                  <c:v>3.8887999999999998</c:v>
                </c:pt>
                <c:pt idx="127">
                  <c:v>3.8887999999999998</c:v>
                </c:pt>
                <c:pt idx="128">
                  <c:v>3.8881999999999999</c:v>
                </c:pt>
                <c:pt idx="129">
                  <c:v>-4.79</c:v>
                </c:pt>
                <c:pt idx="130">
                  <c:v>-4.79</c:v>
                </c:pt>
                <c:pt idx="131">
                  <c:v>-0.13389999999999999</c:v>
                </c:pt>
              </c:numCache>
            </c:numRef>
          </c:xVal>
          <c:yVal>
            <c:numRef>
              <c:f>'200603-GBSA'!$F$2:$F$134</c:f>
              <c:numCache>
                <c:formatCode>0.0</c:formatCode>
                <c:ptCount val="133"/>
                <c:pt idx="0">
                  <c:v>-75.003799999999998</c:v>
                </c:pt>
                <c:pt idx="1">
                  <c:v>-62.402700000000003</c:v>
                </c:pt>
                <c:pt idx="2">
                  <c:v>-62.969799999999999</c:v>
                </c:pt>
                <c:pt idx="3">
                  <c:v>-96.232299999999995</c:v>
                </c:pt>
                <c:pt idx="4">
                  <c:v>-67.243799999999993</c:v>
                </c:pt>
                <c:pt idx="5">
                  <c:v>-63.776800000000001</c:v>
                </c:pt>
                <c:pt idx="6">
                  <c:v>-48.490600000000001</c:v>
                </c:pt>
                <c:pt idx="7">
                  <c:v>-107.4679</c:v>
                </c:pt>
                <c:pt idx="8">
                  <c:v>-37.504300000000001</c:v>
                </c:pt>
                <c:pt idx="9">
                  <c:v>-81.090400000000002</c:v>
                </c:pt>
                <c:pt idx="10">
                  <c:v>-75.951300000000003</c:v>
                </c:pt>
                <c:pt idx="11">
                  <c:v>-37.927199999999999</c:v>
                </c:pt>
                <c:pt idx="12">
                  <c:v>-53.286799999999999</c:v>
                </c:pt>
                <c:pt idx="13">
                  <c:v>-57.491199999999999</c:v>
                </c:pt>
                <c:pt idx="14">
                  <c:v>-57.491199999999999</c:v>
                </c:pt>
                <c:pt idx="15">
                  <c:v>-57.491199999999999</c:v>
                </c:pt>
                <c:pt idx="16">
                  <c:v>-43.1113</c:v>
                </c:pt>
                <c:pt idx="17">
                  <c:v>-73.760199999999998</c:v>
                </c:pt>
                <c:pt idx="18">
                  <c:v>-73.760199999999998</c:v>
                </c:pt>
                <c:pt idx="19">
                  <c:v>-45.0914</c:v>
                </c:pt>
                <c:pt idx="20">
                  <c:v>-41.058599999999998</c:v>
                </c:pt>
                <c:pt idx="21">
                  <c:v>-34.4148</c:v>
                </c:pt>
                <c:pt idx="22">
                  <c:v>-37.660600000000002</c:v>
                </c:pt>
                <c:pt idx="23">
                  <c:v>-66.808400000000006</c:v>
                </c:pt>
                <c:pt idx="24">
                  <c:v>-51.2896</c:v>
                </c:pt>
                <c:pt idx="25">
                  <c:v>-67.526499999999999</c:v>
                </c:pt>
                <c:pt idx="26">
                  <c:v>-50.407699999999998</c:v>
                </c:pt>
                <c:pt idx="27">
                  <c:v>-38.179299999999998</c:v>
                </c:pt>
                <c:pt idx="28">
                  <c:v>-45.802</c:v>
                </c:pt>
                <c:pt idx="29">
                  <c:v>-35.465200000000003</c:v>
                </c:pt>
                <c:pt idx="30">
                  <c:v>-34.320700000000002</c:v>
                </c:pt>
                <c:pt idx="31">
                  <c:v>-35.860500000000002</c:v>
                </c:pt>
                <c:pt idx="32">
                  <c:v>-35.763300000000001</c:v>
                </c:pt>
                <c:pt idx="33">
                  <c:v>-61.842300000000002</c:v>
                </c:pt>
                <c:pt idx="34">
                  <c:v>-57.093000000000004</c:v>
                </c:pt>
                <c:pt idx="35">
                  <c:v>-57.093000000000004</c:v>
                </c:pt>
                <c:pt idx="36">
                  <c:v>-35.197299999999998</c:v>
                </c:pt>
                <c:pt idx="37">
                  <c:v>-13.47</c:v>
                </c:pt>
                <c:pt idx="38">
                  <c:v>-27.519200000000001</c:v>
                </c:pt>
                <c:pt idx="39">
                  <c:v>-30.191199999999998</c:v>
                </c:pt>
                <c:pt idx="40">
                  <c:v>-26.491399999999999</c:v>
                </c:pt>
                <c:pt idx="41">
                  <c:v>-36.983499999999999</c:v>
                </c:pt>
                <c:pt idx="42">
                  <c:v>-40.445</c:v>
                </c:pt>
                <c:pt idx="43">
                  <c:v>-34.987499999999997</c:v>
                </c:pt>
                <c:pt idx="44">
                  <c:v>-32.981999999999999</c:v>
                </c:pt>
                <c:pt idx="45">
                  <c:v>-50.077300000000001</c:v>
                </c:pt>
                <c:pt idx="46">
                  <c:v>-30.4861</c:v>
                </c:pt>
                <c:pt idx="47">
                  <c:v>-56.743000000000002</c:v>
                </c:pt>
                <c:pt idx="48">
                  <c:v>-39.362200000000001</c:v>
                </c:pt>
                <c:pt idx="49">
                  <c:v>-20.793900000000001</c:v>
                </c:pt>
                <c:pt idx="50">
                  <c:v>-36.376300000000001</c:v>
                </c:pt>
                <c:pt idx="51">
                  <c:v>-85.628600000000006</c:v>
                </c:pt>
                <c:pt idx="52">
                  <c:v>-63.908799999999999</c:v>
                </c:pt>
                <c:pt idx="53">
                  <c:v>-29.926600000000001</c:v>
                </c:pt>
                <c:pt idx="54">
                  <c:v>-43.931800000000003</c:v>
                </c:pt>
                <c:pt idx="55">
                  <c:v>-50.046500000000002</c:v>
                </c:pt>
                <c:pt idx="56">
                  <c:v>-65.453100000000006</c:v>
                </c:pt>
                <c:pt idx="57">
                  <c:v>-32.523499999999999</c:v>
                </c:pt>
                <c:pt idx="58">
                  <c:v>-29.6678</c:v>
                </c:pt>
                <c:pt idx="59">
                  <c:v>-35.772199999999998</c:v>
                </c:pt>
                <c:pt idx="60">
                  <c:v>-42.706600000000002</c:v>
                </c:pt>
                <c:pt idx="61">
                  <c:v>-39.783200000000001</c:v>
                </c:pt>
                <c:pt idx="62">
                  <c:v>-48.369399999999999</c:v>
                </c:pt>
                <c:pt idx="63">
                  <c:v>-35.418799999999997</c:v>
                </c:pt>
                <c:pt idx="64">
                  <c:v>-23.222200000000001</c:v>
                </c:pt>
                <c:pt idx="65">
                  <c:v>-50.308700000000002</c:v>
                </c:pt>
                <c:pt idx="66">
                  <c:v>-50.308700000000002</c:v>
                </c:pt>
                <c:pt idx="67">
                  <c:v>-51.068800000000003</c:v>
                </c:pt>
                <c:pt idx="68">
                  <c:v>-41.2759</c:v>
                </c:pt>
                <c:pt idx="69">
                  <c:v>-42.847000000000001</c:v>
                </c:pt>
                <c:pt idx="70">
                  <c:v>-30.691199999999998</c:v>
                </c:pt>
                <c:pt idx="71">
                  <c:v>-49.648699999999998</c:v>
                </c:pt>
                <c:pt idx="72">
                  <c:v>-33.396500000000003</c:v>
                </c:pt>
                <c:pt idx="73">
                  <c:v>-14.3606</c:v>
                </c:pt>
                <c:pt idx="74">
                  <c:v>-17.344999999999999</c:v>
                </c:pt>
                <c:pt idx="75">
                  <c:v>-40.509099999999997</c:v>
                </c:pt>
                <c:pt idx="76">
                  <c:v>-26.230699999999999</c:v>
                </c:pt>
                <c:pt idx="77">
                  <c:v>-45.710700000000003</c:v>
                </c:pt>
                <c:pt idx="78">
                  <c:v>-21.521799999999999</c:v>
                </c:pt>
                <c:pt idx="79">
                  <c:v>-10.0402</c:v>
                </c:pt>
                <c:pt idx="80">
                  <c:v>-19.815200000000001</c:v>
                </c:pt>
                <c:pt idx="81">
                  <c:v>-43.099200000000003</c:v>
                </c:pt>
                <c:pt idx="82">
                  <c:v>-43.951300000000003</c:v>
                </c:pt>
                <c:pt idx="83">
                  <c:v>-13.7761</c:v>
                </c:pt>
                <c:pt idx="84">
                  <c:v>-24.2637</c:v>
                </c:pt>
                <c:pt idx="85">
                  <c:v>-21.677099999999999</c:v>
                </c:pt>
                <c:pt idx="86">
                  <c:v>-21.751000000000001</c:v>
                </c:pt>
                <c:pt idx="87">
                  <c:v>-29.474599999999999</c:v>
                </c:pt>
                <c:pt idx="88">
                  <c:v>-36.350299999999997</c:v>
                </c:pt>
                <c:pt idx="89">
                  <c:v>-10.8513</c:v>
                </c:pt>
                <c:pt idx="90">
                  <c:v>-21.791399999999999</c:v>
                </c:pt>
                <c:pt idx="91">
                  <c:v>-10.773999999999999</c:v>
                </c:pt>
                <c:pt idx="92">
                  <c:v>-3.0720000000000001</c:v>
                </c:pt>
                <c:pt idx="93">
                  <c:v>-10.9</c:v>
                </c:pt>
                <c:pt idx="94">
                  <c:v>-15.7371</c:v>
                </c:pt>
                <c:pt idx="95">
                  <c:v>-26.267199999999999</c:v>
                </c:pt>
                <c:pt idx="96">
                  <c:v>-13.0877</c:v>
                </c:pt>
                <c:pt idx="97">
                  <c:v>-28.207799999999999</c:v>
                </c:pt>
                <c:pt idx="98">
                  <c:v>-11</c:v>
                </c:pt>
                <c:pt idx="99">
                  <c:v>-23.237200000000001</c:v>
                </c:pt>
                <c:pt idx="100">
                  <c:v>-20.822800000000001</c:v>
                </c:pt>
                <c:pt idx="101">
                  <c:v>-19.817</c:v>
                </c:pt>
                <c:pt idx="102">
                  <c:v>-28.111999999999998</c:v>
                </c:pt>
                <c:pt idx="103">
                  <c:v>-20.819199999999999</c:v>
                </c:pt>
                <c:pt idx="104">
                  <c:v>-19.732099999999999</c:v>
                </c:pt>
                <c:pt idx="105">
                  <c:v>-12.070600000000001</c:v>
                </c:pt>
                <c:pt idx="106">
                  <c:v>-8.1446000000000005</c:v>
                </c:pt>
                <c:pt idx="107">
                  <c:v>-33.9238</c:v>
                </c:pt>
                <c:pt idx="108">
                  <c:v>-44.917000000000002</c:v>
                </c:pt>
                <c:pt idx="109">
                  <c:v>-41.006599999999999</c:v>
                </c:pt>
                <c:pt idx="110">
                  <c:v>-42.219099999999997</c:v>
                </c:pt>
                <c:pt idx="111">
                  <c:v>-8.1295999999999999</c:v>
                </c:pt>
                <c:pt idx="112">
                  <c:v>-17.282699999999998</c:v>
                </c:pt>
                <c:pt idx="113">
                  <c:v>-2.2999999999999998</c:v>
                </c:pt>
                <c:pt idx="114">
                  <c:v>-6.9</c:v>
                </c:pt>
                <c:pt idx="115">
                  <c:v>-6.9</c:v>
                </c:pt>
                <c:pt idx="116">
                  <c:v>-6.9</c:v>
                </c:pt>
                <c:pt idx="117">
                  <c:v>-6.9</c:v>
                </c:pt>
                <c:pt idx="118">
                  <c:v>-7.6</c:v>
                </c:pt>
                <c:pt idx="119">
                  <c:v>-6.6</c:v>
                </c:pt>
                <c:pt idx="120">
                  <c:v>-0.6</c:v>
                </c:pt>
                <c:pt idx="121">
                  <c:v>8.2570999999999994</c:v>
                </c:pt>
                <c:pt idx="122">
                  <c:v>-4.5</c:v>
                </c:pt>
                <c:pt idx="123">
                  <c:v>-0.73670000000000002</c:v>
                </c:pt>
                <c:pt idx="124">
                  <c:v>-13.095499999999999</c:v>
                </c:pt>
                <c:pt idx="125">
                  <c:v>-16.005700000000001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-3.8260999999999998</c:v>
                </c:pt>
                <c:pt idx="130">
                  <c:v>-3.8260999999999998</c:v>
                </c:pt>
                <c:pt idx="131">
                  <c:v>-0.42809999999999998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8-4983-A163-5FDD1509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94432"/>
        <c:axId val="1439996928"/>
      </c:scatterChart>
      <c:valAx>
        <c:axId val="1439994432"/>
        <c:scaling>
          <c:orientation val="minMax"/>
          <c:max val="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996928"/>
        <c:crosses val="autoZero"/>
        <c:crossBetween val="midCat"/>
      </c:valAx>
      <c:valAx>
        <c:axId val="1439996928"/>
        <c:scaling>
          <c:orientation val="minMax"/>
          <c:max val="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9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529590</xdr:colOff>
      <xdr:row>2</xdr:row>
      <xdr:rowOff>15240</xdr:rowOff>
    </xdr:from>
    <xdr:to>
      <xdr:col>16</xdr:col>
      <xdr:colOff>152400</xdr:colOff>
      <xdr:row>28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0604-toxicant-gb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rajectory sampling"/>
      <sheetName val="CID-CAS match"/>
    </sheetNames>
    <sheetDataSet>
      <sheetData sheetId="0">
        <row r="2">
          <cell r="C2" t="str">
            <v>107-21-1</v>
          </cell>
          <cell r="D2">
            <v>-1.7749999999999999</v>
          </cell>
          <cell r="E2">
            <v>-20.621643217399502</v>
          </cell>
          <cell r="F2">
            <v>3.07</v>
          </cell>
          <cell r="G2">
            <v>62.067839999999997</v>
          </cell>
        </row>
        <row r="3">
          <cell r="C3" t="str">
            <v>64-19-7</v>
          </cell>
          <cell r="D3">
            <v>-4.9020000000000001</v>
          </cell>
          <cell r="E3">
            <v>-28.4739</v>
          </cell>
          <cell r="F3">
            <v>2.96</v>
          </cell>
          <cell r="G3">
            <v>59.044020000000003</v>
          </cell>
        </row>
        <row r="4">
          <cell r="C4" t="str">
            <v>65-85-0</v>
          </cell>
          <cell r="D4">
            <v>-5.6829999999999998</v>
          </cell>
          <cell r="E4">
            <v>-28.4739</v>
          </cell>
          <cell r="F4">
            <v>2.96</v>
          </cell>
          <cell r="G4">
            <v>121.1134</v>
          </cell>
        </row>
        <row r="5">
          <cell r="C5" t="str">
            <v>100-51-6</v>
          </cell>
          <cell r="D5">
            <v>-6.1079999999999997</v>
          </cell>
          <cell r="E5">
            <v>-39.549199999999999</v>
          </cell>
          <cell r="F5">
            <v>2.5299999999999998</v>
          </cell>
          <cell r="G5">
            <v>108.13782</v>
          </cell>
        </row>
        <row r="6">
          <cell r="C6" t="str">
            <v>64-18-6</v>
          </cell>
          <cell r="D6"/>
          <cell r="E6">
            <v>-39.549199999999999</v>
          </cell>
          <cell r="F6">
            <v>2.5299999999999998</v>
          </cell>
          <cell r="G6">
            <v>45.017440000000001</v>
          </cell>
        </row>
        <row r="7">
          <cell r="C7" t="str">
            <v>91-64-5</v>
          </cell>
          <cell r="D7">
            <v>-6.1820000000000004</v>
          </cell>
          <cell r="E7">
            <v>-39.549199999999999</v>
          </cell>
          <cell r="F7">
            <v>2.5299999999999998</v>
          </cell>
          <cell r="G7">
            <v>146.14274</v>
          </cell>
        </row>
        <row r="8">
          <cell r="C8" t="str">
            <v>69-72-7</v>
          </cell>
          <cell r="D8">
            <v>-5.7119999999999997</v>
          </cell>
          <cell r="E8">
            <v>-12.274900000000001</v>
          </cell>
          <cell r="F8">
            <v>2.13</v>
          </cell>
          <cell r="G8">
            <v>137.11279999999999</v>
          </cell>
        </row>
        <row r="9">
          <cell r="C9" t="str">
            <v>64-17-5</v>
          </cell>
          <cell r="D9">
            <v>-0.79400000000000004</v>
          </cell>
          <cell r="E9">
            <v>-12.274900000000001</v>
          </cell>
          <cell r="F9">
            <v>2.13</v>
          </cell>
          <cell r="G9">
            <v>46.068440000000002</v>
          </cell>
        </row>
        <row r="10">
          <cell r="C10" t="str">
            <v>50-00-0</v>
          </cell>
          <cell r="D10"/>
          <cell r="E10">
            <v>-2.7580070503911256</v>
          </cell>
          <cell r="F10">
            <v>2.73</v>
          </cell>
          <cell r="G10">
            <v>30.025980000000001</v>
          </cell>
        </row>
        <row r="11">
          <cell r="C11" t="str">
            <v>56-81-5</v>
          </cell>
          <cell r="D11">
            <v>-1.96</v>
          </cell>
          <cell r="E11">
            <v>-26.396599999999999</v>
          </cell>
          <cell r="F11">
            <v>3.55</v>
          </cell>
          <cell r="G11">
            <v>92.093819999999994</v>
          </cell>
        </row>
        <row r="12">
          <cell r="C12" t="str">
            <v>7722-84-1</v>
          </cell>
          <cell r="D12"/>
          <cell r="E12">
            <v>-6.4155990845730555</v>
          </cell>
          <cell r="F12">
            <v>2.41</v>
          </cell>
          <cell r="G12">
            <v>34.014679999999998</v>
          </cell>
        </row>
        <row r="13">
          <cell r="C13" t="str">
            <v>57-55-6</v>
          </cell>
          <cell r="D13">
            <v>-2.8359999999999999</v>
          </cell>
          <cell r="E13">
            <v>-16.223800000000001</v>
          </cell>
          <cell r="F13">
            <v>4.32</v>
          </cell>
          <cell r="G13">
            <v>76.09442</v>
          </cell>
        </row>
        <row r="14">
          <cell r="C14" t="str">
            <v>108-88-3</v>
          </cell>
          <cell r="D14">
            <v>-4.58</v>
          </cell>
          <cell r="E14">
            <v>-27.0503</v>
          </cell>
          <cell r="F14">
            <v>1.58</v>
          </cell>
          <cell r="G14">
            <v>92.138419999999996</v>
          </cell>
        </row>
        <row r="15">
          <cell r="C15" t="str">
            <v>52-51-7</v>
          </cell>
          <cell r="D15">
            <v>-3.8650000000000002</v>
          </cell>
          <cell r="E15">
            <v>-55.405099999999997</v>
          </cell>
          <cell r="F15">
            <v>3.87</v>
          </cell>
          <cell r="G15">
            <v>199.98804000000001</v>
          </cell>
        </row>
        <row r="16">
          <cell r="C16" t="str">
            <v>76-22-2</v>
          </cell>
          <cell r="D16">
            <v>-4.9240000000000004</v>
          </cell>
          <cell r="E16">
            <v>-55.405099999999997</v>
          </cell>
          <cell r="F16">
            <v>3.87</v>
          </cell>
          <cell r="G16">
            <v>152.23344</v>
          </cell>
        </row>
        <row r="17">
          <cell r="C17" t="str">
            <v>2921-88-2</v>
          </cell>
          <cell r="D17">
            <v>-5.2889999999999997</v>
          </cell>
          <cell r="E17">
            <v>-55.405099999999997</v>
          </cell>
          <cell r="F17">
            <v>3.87</v>
          </cell>
          <cell r="G17">
            <v>350.58629999999999</v>
          </cell>
        </row>
        <row r="18">
          <cell r="C18" t="str">
            <v>470-82-6</v>
          </cell>
          <cell r="D18">
            <v>-4.5659999999999998</v>
          </cell>
          <cell r="E18">
            <v>-36.607199999999999</v>
          </cell>
          <cell r="F18">
            <v>2.4900000000000002</v>
          </cell>
          <cell r="G18">
            <v>154.24932000000001</v>
          </cell>
        </row>
        <row r="19">
          <cell r="C19" t="str">
            <v>52315-07-8</v>
          </cell>
          <cell r="D19">
            <v>-6.67</v>
          </cell>
          <cell r="E19">
            <v>-79.493700000000004</v>
          </cell>
          <cell r="F19">
            <v>4.6900000000000004</v>
          </cell>
          <cell r="G19">
            <v>416.29716000000002</v>
          </cell>
        </row>
        <row r="20">
          <cell r="C20" t="str">
            <v>334-48-5</v>
          </cell>
          <cell r="D20">
            <v>-2.9820000000000002</v>
          </cell>
          <cell r="E20">
            <v>-39.061999999999998</v>
          </cell>
          <cell r="F20">
            <v>2.67</v>
          </cell>
          <cell r="G20">
            <v>171.25666000000001</v>
          </cell>
        </row>
        <row r="21">
          <cell r="C21" t="str">
            <v>333-41-5</v>
          </cell>
          <cell r="D21">
            <v>-6.04</v>
          </cell>
          <cell r="E21">
            <v>-49.402799999999999</v>
          </cell>
          <cell r="F21">
            <v>3.45</v>
          </cell>
          <cell r="G21">
            <v>304.34550000000002</v>
          </cell>
        </row>
        <row r="22">
          <cell r="C22" t="str">
            <v>62-73-7</v>
          </cell>
          <cell r="D22">
            <v>-4.6139999999999999</v>
          </cell>
          <cell r="E22">
            <v>-44.5015</v>
          </cell>
          <cell r="F22">
            <v>2.69</v>
          </cell>
          <cell r="G22">
            <v>220.97574</v>
          </cell>
        </row>
        <row r="23">
          <cell r="C23" t="str">
            <v>330-54-1</v>
          </cell>
          <cell r="D23">
            <v>-5.8639999999999999</v>
          </cell>
          <cell r="E23">
            <v>-70.647599999999997</v>
          </cell>
          <cell r="F23">
            <v>3.91</v>
          </cell>
          <cell r="G23">
            <v>233.09450000000001</v>
          </cell>
        </row>
        <row r="24">
          <cell r="C24" t="str">
            <v>51630-58-1</v>
          </cell>
          <cell r="D24">
            <v>-7.4480000000000004</v>
          </cell>
          <cell r="E24">
            <v>-70.647599999999997</v>
          </cell>
          <cell r="F24">
            <v>3.91</v>
          </cell>
          <cell r="G24">
            <v>419.90008</v>
          </cell>
        </row>
        <row r="25">
          <cell r="C25" t="str">
            <v>120068-37-3</v>
          </cell>
          <cell r="D25">
            <v>-7.6829999999999998</v>
          </cell>
          <cell r="E25">
            <v>-53.934600000000003</v>
          </cell>
          <cell r="F25">
            <v>3.67</v>
          </cell>
          <cell r="G25">
            <v>437.14778000000001</v>
          </cell>
        </row>
        <row r="26">
          <cell r="C26" t="str">
            <v>52-86-8</v>
          </cell>
          <cell r="D26">
            <v>-9.1120000000000001</v>
          </cell>
          <cell r="E26">
            <v>-65.885800000000003</v>
          </cell>
          <cell r="F26">
            <v>4.7699999999999996</v>
          </cell>
          <cell r="G26">
            <v>376.87216000000001</v>
          </cell>
        </row>
        <row r="27">
          <cell r="C27" t="str">
            <v>67-63-0</v>
          </cell>
          <cell r="D27">
            <v>-2.351</v>
          </cell>
          <cell r="E27">
            <v>-54.6511</v>
          </cell>
          <cell r="F27">
            <v>2.5299999999999998</v>
          </cell>
          <cell r="G27">
            <v>60.095019999999998</v>
          </cell>
        </row>
        <row r="28">
          <cell r="C28" t="str">
            <v>143-07-7</v>
          </cell>
          <cell r="D28">
            <v>-3.282</v>
          </cell>
          <cell r="E28">
            <v>-65.885800000000003</v>
          </cell>
          <cell r="F28">
            <v>4.7699999999999996</v>
          </cell>
          <cell r="G28">
            <v>199.30982</v>
          </cell>
        </row>
        <row r="29">
          <cell r="C29" t="str">
            <v>134-62-3</v>
          </cell>
          <cell r="D29">
            <v>-5.3369999999999997</v>
          </cell>
          <cell r="E29">
            <v>-54.6511</v>
          </cell>
          <cell r="F29">
            <v>2.5299999999999998</v>
          </cell>
          <cell r="G29">
            <v>191.26947999999999</v>
          </cell>
        </row>
        <row r="30">
          <cell r="C30" t="str">
            <v>114-26-1</v>
          </cell>
          <cell r="D30">
            <v>-5.7539999999999996</v>
          </cell>
          <cell r="E30">
            <v>-50.6633</v>
          </cell>
          <cell r="F30">
            <v>2.63</v>
          </cell>
          <cell r="G30">
            <v>209.24170000000001</v>
          </cell>
        </row>
        <row r="31">
          <cell r="C31" t="str">
            <v>10453-86-8</v>
          </cell>
          <cell r="D31">
            <v>-6.0250000000000004</v>
          </cell>
          <cell r="E31">
            <v>-39.825499999999998</v>
          </cell>
          <cell r="F31">
            <v>3.85</v>
          </cell>
          <cell r="G31">
            <v>338.44004000000001</v>
          </cell>
        </row>
        <row r="32">
          <cell r="C32" t="str">
            <v>148-79-8</v>
          </cell>
          <cell r="D32">
            <v>-5.8869999999999996</v>
          </cell>
          <cell r="E32">
            <v>-39.825499999999998</v>
          </cell>
          <cell r="F32">
            <v>3.85</v>
          </cell>
          <cell r="G32">
            <v>201.24768</v>
          </cell>
        </row>
        <row r="33">
          <cell r="C33" t="str">
            <v>51-03-6</v>
          </cell>
          <cell r="D33">
            <v>-5.9429999999999996</v>
          </cell>
          <cell r="E33">
            <v>-65.0959</v>
          </cell>
          <cell r="F33">
            <v>5.12</v>
          </cell>
          <cell r="G33">
            <v>338.43849999999998</v>
          </cell>
        </row>
        <row r="34">
          <cell r="C34" t="str">
            <v>60-12-8</v>
          </cell>
          <cell r="D34">
            <v>-5.5529999999999999</v>
          </cell>
          <cell r="E34">
            <v>-65.097300000000004</v>
          </cell>
          <cell r="F34">
            <v>5.12</v>
          </cell>
          <cell r="G34">
            <v>122.1644</v>
          </cell>
        </row>
        <row r="35">
          <cell r="C35" t="str">
            <v>68-04-2</v>
          </cell>
          <cell r="D35">
            <v>-4.4850000000000003</v>
          </cell>
          <cell r="E35">
            <v>-13.9451</v>
          </cell>
          <cell r="F35">
            <v>4.95</v>
          </cell>
          <cell r="G35">
            <v>189.09970000000001</v>
          </cell>
        </row>
        <row r="36">
          <cell r="C36" t="str">
            <v>74-98-6</v>
          </cell>
          <cell r="D36">
            <v>-3.556</v>
          </cell>
          <cell r="E36">
            <v>-38.785499999999999</v>
          </cell>
          <cell r="F36">
            <v>3.75</v>
          </cell>
          <cell r="G36">
            <v>44.095619999999997</v>
          </cell>
        </row>
        <row r="37">
          <cell r="C37" t="str">
            <v>78-70-6</v>
          </cell>
          <cell r="D37">
            <v>-2.9319999999999999</v>
          </cell>
          <cell r="E37">
            <v>-38.785499999999999</v>
          </cell>
          <cell r="F37">
            <v>3.75</v>
          </cell>
          <cell r="G37">
            <v>154.24932000000001</v>
          </cell>
        </row>
        <row r="38">
          <cell r="C38" t="str">
            <v>80-56-8</v>
          </cell>
          <cell r="D38">
            <v>-5.4930000000000003</v>
          </cell>
          <cell r="E38">
            <v>-27.551300000000001</v>
          </cell>
          <cell r="F38">
            <v>2.31</v>
          </cell>
          <cell r="G38">
            <v>136.23403999999999</v>
          </cell>
        </row>
        <row r="39">
          <cell r="C39" t="str">
            <v>90-43-7</v>
          </cell>
          <cell r="D39">
            <v>-5.8360000000000003</v>
          </cell>
          <cell r="E39">
            <v>-48.505200000000002</v>
          </cell>
          <cell r="F39">
            <v>4.68</v>
          </cell>
          <cell r="G39">
            <v>170.2072</v>
          </cell>
        </row>
        <row r="40">
          <cell r="C40" t="str">
            <v>94-13-3</v>
          </cell>
          <cell r="D40">
            <v>-5.194</v>
          </cell>
          <cell r="E40">
            <v>-17.587800000000001</v>
          </cell>
          <cell r="F40">
            <v>2.82</v>
          </cell>
          <cell r="G40">
            <v>180.20048</v>
          </cell>
        </row>
        <row r="41">
          <cell r="C41" t="str">
            <v>96-29-7</v>
          </cell>
          <cell r="D41">
            <v>-2.2559999999999998</v>
          </cell>
          <cell r="E41">
            <v>-17.587800000000001</v>
          </cell>
          <cell r="F41">
            <v>2.82</v>
          </cell>
          <cell r="G41">
            <v>87.120360000000005</v>
          </cell>
        </row>
        <row r="42">
          <cell r="C42" t="str">
            <v>99-79-3</v>
          </cell>
          <cell r="D42">
            <v>-5.9050000000000002</v>
          </cell>
          <cell r="E42">
            <v>-37.154299999999999</v>
          </cell>
          <cell r="F42">
            <v>3.25</v>
          </cell>
          <cell r="G42">
            <v>152.14732000000001</v>
          </cell>
        </row>
        <row r="43">
          <cell r="C43" t="str">
            <v>99-86-5</v>
          </cell>
          <cell r="D43">
            <v>-5.3860000000000001</v>
          </cell>
          <cell r="E43">
            <v>-37.154299999999999</v>
          </cell>
          <cell r="F43">
            <v>3.25</v>
          </cell>
          <cell r="G43">
            <v>136.23403999999999</v>
          </cell>
        </row>
        <row r="44">
          <cell r="C44" t="str">
            <v>102-71-6</v>
          </cell>
          <cell r="D44">
            <v>1.8779999999999999</v>
          </cell>
          <cell r="E44">
            <v>-12.1226</v>
          </cell>
          <cell r="F44">
            <v>5.29</v>
          </cell>
          <cell r="G44">
            <v>150.19614000000001</v>
          </cell>
        </row>
        <row r="45">
          <cell r="C45" t="str">
            <v xml:space="preserve">10043-35-3 </v>
          </cell>
          <cell r="D45"/>
          <cell r="E45">
            <v>-12.1226</v>
          </cell>
          <cell r="F45">
            <v>5.29</v>
          </cell>
          <cell r="G45">
            <v>61.833019999999998</v>
          </cell>
        </row>
        <row r="46">
          <cell r="C46" t="str">
            <v>103-23-1</v>
          </cell>
          <cell r="D46">
            <v>-6.859</v>
          </cell>
          <cell r="E46">
            <v>-53.216999999999999</v>
          </cell>
          <cell r="F46">
            <v>2.4500000000000002</v>
          </cell>
          <cell r="G46">
            <v>370.56648000000001</v>
          </cell>
        </row>
        <row r="47">
          <cell r="C47" t="str">
            <v>104-67-6</v>
          </cell>
          <cell r="D47">
            <v>-5.3959999999999999</v>
          </cell>
          <cell r="E47">
            <v>-53.216999999999999</v>
          </cell>
          <cell r="F47">
            <v>2.4500000000000002</v>
          </cell>
          <cell r="G47">
            <v>184.27529999999999</v>
          </cell>
        </row>
        <row r="48">
          <cell r="C48" t="str">
            <v>105-54-4</v>
          </cell>
          <cell r="D48">
            <v>-3.5209999999999999</v>
          </cell>
          <cell r="E48">
            <v>-31.338200000000001</v>
          </cell>
          <cell r="F48">
            <v>3.39</v>
          </cell>
          <cell r="G48">
            <v>116.15828</v>
          </cell>
        </row>
        <row r="49">
          <cell r="C49" t="str">
            <v>106-23-0</v>
          </cell>
          <cell r="D49">
            <v>-3.49</v>
          </cell>
          <cell r="E49">
            <v>-42.396299999999997</v>
          </cell>
          <cell r="F49">
            <v>2.86</v>
          </cell>
          <cell r="G49">
            <v>154.24932000000001</v>
          </cell>
        </row>
        <row r="50">
          <cell r="C50" t="str">
            <v>106-97-8</v>
          </cell>
          <cell r="D50">
            <v>-1.6220000000000001</v>
          </cell>
          <cell r="E50">
            <v>-33.539099999999998</v>
          </cell>
          <cell r="F50">
            <v>2.4700000000000002</v>
          </cell>
          <cell r="G50">
            <v>58.122199999999999</v>
          </cell>
        </row>
        <row r="51">
          <cell r="C51" t="str">
            <v>107-41-5</v>
          </cell>
          <cell r="D51">
            <v>-4.335</v>
          </cell>
          <cell r="E51">
            <v>-33.539099999999998</v>
          </cell>
          <cell r="F51">
            <v>2.4700000000000002</v>
          </cell>
          <cell r="G51">
            <v>118.17416</v>
          </cell>
        </row>
        <row r="52">
          <cell r="C52" t="str">
            <v>107-75-5</v>
          </cell>
          <cell r="D52">
            <v>-3.931</v>
          </cell>
          <cell r="E52">
            <v>-13.526999999999999</v>
          </cell>
          <cell r="F52">
            <v>2.81</v>
          </cell>
          <cell r="G52">
            <v>172.2646</v>
          </cell>
        </row>
        <row r="53">
          <cell r="C53" t="str">
            <v>107-88-0</v>
          </cell>
          <cell r="D53">
            <v>-2.593</v>
          </cell>
          <cell r="E53">
            <v>-13.526999999999999</v>
          </cell>
          <cell r="F53">
            <v>2.81</v>
          </cell>
          <cell r="G53">
            <v>90.120999999999995</v>
          </cell>
        </row>
        <row r="54">
          <cell r="C54" t="str">
            <v>1330-20-7</v>
          </cell>
          <cell r="D54">
            <v>-5.1470000000000002</v>
          </cell>
          <cell r="E54">
            <v>-34.244</v>
          </cell>
          <cell r="F54">
            <v>3.15</v>
          </cell>
          <cell r="G54">
            <v>106.16500000000001</v>
          </cell>
        </row>
        <row r="55">
          <cell r="C55" t="str">
            <v>110-27-0</v>
          </cell>
          <cell r="D55">
            <v>-2.58</v>
          </cell>
          <cell r="E55">
            <v>-62.836500000000001</v>
          </cell>
          <cell r="F55">
            <v>3.76</v>
          </cell>
          <cell r="G55">
            <v>270.45066000000003</v>
          </cell>
        </row>
        <row r="56">
          <cell r="C56" t="str">
            <v>110-54-3</v>
          </cell>
          <cell r="D56">
            <v>-3.3119999999999998</v>
          </cell>
          <cell r="E56">
            <v>-27.176600000000001</v>
          </cell>
          <cell r="F56">
            <v>1.72</v>
          </cell>
          <cell r="G56">
            <v>86.175359999999998</v>
          </cell>
        </row>
        <row r="57">
          <cell r="C57" t="str">
            <v>110-82-7</v>
          </cell>
          <cell r="D57">
            <v>-4.9569999999999999</v>
          </cell>
          <cell r="E57">
            <v>-27.176600000000001</v>
          </cell>
          <cell r="F57">
            <v>1.72</v>
          </cell>
          <cell r="G57">
            <v>84.159480000000002</v>
          </cell>
        </row>
        <row r="58">
          <cell r="C58" t="str">
            <v>110-98-5</v>
          </cell>
          <cell r="D58">
            <v>-1.94</v>
          </cell>
          <cell r="E58">
            <v>-46.3476</v>
          </cell>
          <cell r="F58">
            <v>2.59</v>
          </cell>
          <cell r="G58">
            <v>134.17356000000001</v>
          </cell>
        </row>
        <row r="59">
          <cell r="C59" t="str">
            <v>111-46-6</v>
          </cell>
          <cell r="D59">
            <v>-0.63200000000000001</v>
          </cell>
          <cell r="E59">
            <v>-30.323599999999999</v>
          </cell>
          <cell r="F59">
            <v>5.45</v>
          </cell>
          <cell r="G59">
            <v>106.1204</v>
          </cell>
        </row>
        <row r="60">
          <cell r="C60" t="str">
            <v>111-76-2</v>
          </cell>
          <cell r="D60">
            <v>-1.4810000000000001</v>
          </cell>
          <cell r="E60">
            <v>-32.820099999999996</v>
          </cell>
          <cell r="F60">
            <v>3.49</v>
          </cell>
          <cell r="G60">
            <v>118.17416</v>
          </cell>
        </row>
        <row r="61">
          <cell r="C61" t="str">
            <v>112-31-2</v>
          </cell>
          <cell r="D61">
            <v>0.44900000000000001</v>
          </cell>
          <cell r="E61">
            <v>-37.859299999999998</v>
          </cell>
          <cell r="F61">
            <v>2.82</v>
          </cell>
          <cell r="G61">
            <v>156.26519999999999</v>
          </cell>
        </row>
        <row r="62">
          <cell r="C62" t="str">
            <v>112-54-9</v>
          </cell>
          <cell r="D62">
            <v>-0.34300000000000003</v>
          </cell>
          <cell r="E62">
            <v>-48.773299999999999</v>
          </cell>
          <cell r="F62">
            <v>3.09</v>
          </cell>
          <cell r="G62">
            <v>184.31836000000001</v>
          </cell>
        </row>
        <row r="63">
          <cell r="C63" t="str">
            <v>115-95-7</v>
          </cell>
          <cell r="D63">
            <v>-4.1509999999999998</v>
          </cell>
          <cell r="E63">
            <v>-45.914700000000003</v>
          </cell>
          <cell r="F63">
            <v>1.95</v>
          </cell>
          <cell r="G63">
            <v>196.286</v>
          </cell>
        </row>
        <row r="64">
          <cell r="C64" t="str">
            <v>118-52-5</v>
          </cell>
          <cell r="D64">
            <v>-5.9530000000000003</v>
          </cell>
          <cell r="E64">
            <v>-39.121000000000002</v>
          </cell>
          <cell r="F64">
            <v>3.37</v>
          </cell>
          <cell r="G64">
            <v>197.01934</v>
          </cell>
        </row>
        <row r="65">
          <cell r="C65" t="str">
            <v>118-58-1</v>
          </cell>
          <cell r="D65">
            <v>-7.8390000000000004</v>
          </cell>
          <cell r="E65">
            <v>-39.121000000000002</v>
          </cell>
          <cell r="F65">
            <v>3.37</v>
          </cell>
          <cell r="G65">
            <v>227.23534000000001</v>
          </cell>
        </row>
        <row r="66">
          <cell r="C66" t="str">
            <v>134-20-3</v>
          </cell>
          <cell r="D66">
            <v>-5.21</v>
          </cell>
          <cell r="E66">
            <v>-32.562199999999997</v>
          </cell>
          <cell r="F66">
            <v>3.48</v>
          </cell>
          <cell r="G66">
            <v>151.16256000000001</v>
          </cell>
        </row>
        <row r="67">
          <cell r="C67" t="str">
            <v>136-45-8</v>
          </cell>
          <cell r="D67">
            <v>-3.645</v>
          </cell>
          <cell r="E67">
            <v>-32.562199999999997</v>
          </cell>
          <cell r="F67">
            <v>3.48</v>
          </cell>
          <cell r="G67">
            <v>251.27838</v>
          </cell>
        </row>
        <row r="68">
          <cell r="C68" t="str">
            <v>68391-01-5</v>
          </cell>
          <cell r="D68">
            <v>-6.16</v>
          </cell>
          <cell r="E68">
            <v>-74.654700000000005</v>
          </cell>
          <cell r="F68">
            <v>3.21</v>
          </cell>
          <cell r="G68">
            <v>332.58627999999999</v>
          </cell>
        </row>
        <row r="69">
          <cell r="C69" t="str">
            <v>139-33-3</v>
          </cell>
          <cell r="D69">
            <v>-4.585</v>
          </cell>
          <cell r="E69">
            <v>-36.369900000000001</v>
          </cell>
          <cell r="F69">
            <v>4.51</v>
          </cell>
          <cell r="G69">
            <v>289.21881999999999</v>
          </cell>
        </row>
        <row r="70">
          <cell r="C70" t="str">
            <v>140-11-4</v>
          </cell>
          <cell r="D70">
            <v>-6.24</v>
          </cell>
          <cell r="E70">
            <v>-37.384500000000003</v>
          </cell>
          <cell r="F70">
            <v>3.01</v>
          </cell>
          <cell r="G70">
            <v>150.17449999999999</v>
          </cell>
        </row>
        <row r="71">
          <cell r="C71" t="str">
            <v>106-22-9</v>
          </cell>
          <cell r="D71">
            <v>-4.3739999999999997</v>
          </cell>
          <cell r="E71">
            <v>-42.067799999999998</v>
          </cell>
          <cell r="F71">
            <v>3.15</v>
          </cell>
          <cell r="G71">
            <v>156.26519999999999</v>
          </cell>
        </row>
        <row r="72">
          <cell r="C72" t="str">
            <v>141-78-6</v>
          </cell>
          <cell r="D72">
            <v>-4.9329999999999998</v>
          </cell>
          <cell r="E72">
            <v>-48.182600000000001</v>
          </cell>
          <cell r="F72">
            <v>3.46</v>
          </cell>
          <cell r="G72">
            <v>88.105119999999999</v>
          </cell>
        </row>
        <row r="73">
          <cell r="C73" t="str">
            <v>150-84-5</v>
          </cell>
          <cell r="D73">
            <v>-1.6830000000000001</v>
          </cell>
          <cell r="E73">
            <v>-48.182600000000001</v>
          </cell>
          <cell r="F73">
            <v>3.46</v>
          </cell>
          <cell r="G73">
            <v>198.30188000000001</v>
          </cell>
        </row>
        <row r="74">
          <cell r="C74" t="str">
            <v>497-19-8</v>
          </cell>
          <cell r="D74"/>
          <cell r="E74">
            <v>-6.3281000000000001</v>
          </cell>
          <cell r="F74">
            <v>5.18</v>
          </cell>
          <cell r="G74">
            <v>62.02478</v>
          </cell>
        </row>
        <row r="75">
          <cell r="C75" t="str">
            <v>584-79-2</v>
          </cell>
          <cell r="D75">
            <v>-7.5519999999999996</v>
          </cell>
          <cell r="E75">
            <v>-62.793599999999998</v>
          </cell>
          <cell r="F75">
            <v>5.54</v>
          </cell>
          <cell r="G75">
            <v>302.40794</v>
          </cell>
        </row>
        <row r="76">
          <cell r="C76" t="str">
            <v>586-62-9</v>
          </cell>
          <cell r="D76">
            <v>-5.7519999999999998</v>
          </cell>
          <cell r="E76">
            <v>-30.681999999999999</v>
          </cell>
          <cell r="F76">
            <v>2.86</v>
          </cell>
          <cell r="G76">
            <v>136.23403999999999</v>
          </cell>
        </row>
        <row r="77">
          <cell r="C77" t="str">
            <v>127-91-3</v>
          </cell>
          <cell r="D77">
            <v>-5.3159999999999998</v>
          </cell>
          <cell r="E77">
            <v>-30.681999999999999</v>
          </cell>
          <cell r="F77">
            <v>2.86</v>
          </cell>
          <cell r="G77">
            <v>136.23403999999999</v>
          </cell>
        </row>
        <row r="78">
          <cell r="C78" t="str">
            <v>1643-20-5</v>
          </cell>
          <cell r="D78">
            <v>-2.593</v>
          </cell>
          <cell r="E78">
            <v>-52.382899999999999</v>
          </cell>
          <cell r="F78">
            <v>3.05</v>
          </cell>
          <cell r="G78">
            <v>229.40204</v>
          </cell>
        </row>
        <row r="79">
          <cell r="C79" t="str">
            <v>2216-51-5</v>
          </cell>
          <cell r="D79">
            <v>-6.1029999999999998</v>
          </cell>
          <cell r="E79">
            <v>-41.773699999999998</v>
          </cell>
          <cell r="F79">
            <v>2.62</v>
          </cell>
          <cell r="G79">
            <v>156.26519999999999</v>
          </cell>
        </row>
        <row r="80">
          <cell r="C80" t="str">
            <v>8000-41-7</v>
          </cell>
          <cell r="D80">
            <v>-5.5119999999999996</v>
          </cell>
          <cell r="E80">
            <v>-41.773699999999998</v>
          </cell>
          <cell r="F80">
            <v>2.62</v>
          </cell>
          <cell r="G80">
            <v>154.24932000000001</v>
          </cell>
        </row>
        <row r="81">
          <cell r="C81" t="str">
            <v>3391-86-4</v>
          </cell>
          <cell r="D81">
            <v>-2.78</v>
          </cell>
          <cell r="E81">
            <v>-41.773699999999998</v>
          </cell>
          <cell r="F81">
            <v>2.62</v>
          </cell>
          <cell r="G81">
            <v>128.21204</v>
          </cell>
        </row>
        <row r="82">
          <cell r="C82" t="str">
            <v>3734-33-6</v>
          </cell>
          <cell r="D82">
            <v>-6.6070000000000002</v>
          </cell>
          <cell r="E82">
            <v>-29.164999999999999</v>
          </cell>
          <cell r="F82">
            <v>2.78</v>
          </cell>
          <cell r="G82">
            <v>325.46776</v>
          </cell>
        </row>
        <row r="83">
          <cell r="C83" t="str">
            <v>3811-73-2</v>
          </cell>
          <cell r="D83">
            <v>-5.8159999999999998</v>
          </cell>
          <cell r="E83">
            <v>-29.164999999999999</v>
          </cell>
          <cell r="F83">
            <v>2.78</v>
          </cell>
          <cell r="G83">
            <v>126.15636000000001</v>
          </cell>
        </row>
        <row r="84">
          <cell r="C84" t="str">
            <v>138-86-3</v>
          </cell>
          <cell r="D84">
            <v>-5.09</v>
          </cell>
          <cell r="E84">
            <v>-33.477499999999999</v>
          </cell>
          <cell r="F84">
            <v>2.74</v>
          </cell>
          <cell r="G84">
            <v>136.23403999999999</v>
          </cell>
        </row>
        <row r="85">
          <cell r="C85" t="str">
            <v>6259-76-3</v>
          </cell>
          <cell r="D85">
            <v>-3.3170000000000002</v>
          </cell>
          <cell r="E85">
            <v>-49.486400000000003</v>
          </cell>
          <cell r="F85">
            <v>2.5499999999999998</v>
          </cell>
          <cell r="G85">
            <v>222.28022000000001</v>
          </cell>
        </row>
        <row r="86">
          <cell r="C86" t="str">
            <v>6440-58-0</v>
          </cell>
          <cell r="D86">
            <v>-5.5019999999999998</v>
          </cell>
          <cell r="E86">
            <v>-38.629105707803134</v>
          </cell>
          <cell r="F86">
            <v>4.0599999999999996</v>
          </cell>
          <cell r="G86">
            <v>188.18118000000001</v>
          </cell>
        </row>
        <row r="87">
          <cell r="C87" t="str">
            <v>1344-09-8</v>
          </cell>
          <cell r="D87"/>
          <cell r="E87">
            <v>-7.7465084620000004</v>
          </cell>
          <cell r="F87">
            <v>11.44</v>
          </cell>
          <cell r="G87">
            <v>76.083699999999993</v>
          </cell>
        </row>
        <row r="88">
          <cell r="C88" t="str">
            <v>7631-86-9</v>
          </cell>
          <cell r="D88"/>
          <cell r="E88">
            <v>-8.8621334689999998</v>
          </cell>
          <cell r="F88">
            <v>4.29</v>
          </cell>
          <cell r="G88">
            <v>60.084299999999999</v>
          </cell>
        </row>
        <row r="89">
          <cell r="C89" t="str">
            <v>7757-83-7</v>
          </cell>
          <cell r="D89"/>
          <cell r="E89">
            <v>-26.013100000000001</v>
          </cell>
          <cell r="F89">
            <v>4.24</v>
          </cell>
          <cell r="G89">
            <v>82.079080000000005</v>
          </cell>
        </row>
        <row r="90">
          <cell r="C90" t="str">
            <v>9004-99-3</v>
          </cell>
          <cell r="D90">
            <v>-4.9269999999999996</v>
          </cell>
          <cell r="E90">
            <v>-79.218900000000005</v>
          </cell>
          <cell r="F90">
            <v>4.76</v>
          </cell>
          <cell r="G90">
            <v>328.52980000000002</v>
          </cell>
        </row>
        <row r="91">
          <cell r="C91" t="str">
            <v>10222-01-2</v>
          </cell>
          <cell r="D91">
            <v>-3.9710000000000001</v>
          </cell>
          <cell r="E91">
            <v>-26.793800000000001</v>
          </cell>
          <cell r="F91">
            <v>2.46</v>
          </cell>
          <cell r="G91">
            <v>241.86877999999999</v>
          </cell>
        </row>
        <row r="92">
          <cell r="C92" t="str">
            <v>10605-21-7</v>
          </cell>
          <cell r="D92">
            <v>-6.024</v>
          </cell>
          <cell r="E92">
            <v>-50.672899999999998</v>
          </cell>
          <cell r="F92">
            <v>2.74</v>
          </cell>
          <cell r="G92">
            <v>191.18665999999999</v>
          </cell>
        </row>
        <row r="93">
          <cell r="C93" t="str">
            <v>122-14-5</v>
          </cell>
          <cell r="D93">
            <v>-5.9720000000000004</v>
          </cell>
          <cell r="E93">
            <v>-47.006599999999999</v>
          </cell>
          <cell r="F93">
            <v>4.0999999999999996</v>
          </cell>
          <cell r="G93">
            <v>277.23403999999999</v>
          </cell>
        </row>
        <row r="94">
          <cell r="C94" t="str">
            <v>122-99-6</v>
          </cell>
          <cell r="D94">
            <v>-4.343</v>
          </cell>
          <cell r="E94">
            <v>-37.655900000000003</v>
          </cell>
          <cell r="F94">
            <v>2.4</v>
          </cell>
          <cell r="G94">
            <v>138.16380000000001</v>
          </cell>
        </row>
        <row r="95">
          <cell r="C95" t="str">
            <v>123-03-5</v>
          </cell>
          <cell r="D95">
            <v>-5.5990000000000002</v>
          </cell>
          <cell r="E95">
            <v>-64.249099999999999</v>
          </cell>
          <cell r="F95">
            <v>4.3</v>
          </cell>
          <cell r="G95">
            <v>304.53312</v>
          </cell>
        </row>
        <row r="96">
          <cell r="C96" t="str">
            <v>123-66-0</v>
          </cell>
          <cell r="D96">
            <v>-3.4390000000000001</v>
          </cell>
          <cell r="E96">
            <v>-64.249099999999999</v>
          </cell>
          <cell r="F96">
            <v>4.3</v>
          </cell>
          <cell r="G96">
            <v>144.21144000000001</v>
          </cell>
        </row>
        <row r="97">
          <cell r="C97" t="str">
            <v>123-68-2</v>
          </cell>
          <cell r="D97">
            <v>0.89500000000000002</v>
          </cell>
          <cell r="E97">
            <v>-37.182099999999998</v>
          </cell>
          <cell r="F97">
            <v>3.46</v>
          </cell>
          <cell r="G97">
            <v>156.22214</v>
          </cell>
        </row>
        <row r="98">
          <cell r="C98" t="str">
            <v>123-92-2</v>
          </cell>
          <cell r="D98">
            <v>-4.1909999999999998</v>
          </cell>
          <cell r="E98">
            <v>-30.239699999999999</v>
          </cell>
          <cell r="F98">
            <v>2.39</v>
          </cell>
          <cell r="G98">
            <v>130.18485999999999</v>
          </cell>
        </row>
        <row r="99">
          <cell r="C99" t="str">
            <v>25265-71-8</v>
          </cell>
          <cell r="D99">
            <v>-2.1970000000000001</v>
          </cell>
          <cell r="E99">
            <v>-46.534500000000001</v>
          </cell>
          <cell r="F99">
            <v>3.33</v>
          </cell>
          <cell r="G99">
            <v>134.17356000000001</v>
          </cell>
        </row>
        <row r="100">
          <cell r="C100" t="str">
            <v>26530-20-1</v>
          </cell>
          <cell r="D100">
            <v>-6.3979999999999997</v>
          </cell>
          <cell r="E100">
            <v>-56.101100000000002</v>
          </cell>
          <cell r="F100">
            <v>5.0199999999999996</v>
          </cell>
          <cell r="G100">
            <v>213.33966000000001</v>
          </cell>
        </row>
        <row r="101">
          <cell r="C101" t="str">
            <v>32210-23-4</v>
          </cell>
          <cell r="D101">
            <v>-5.6239999999999997</v>
          </cell>
          <cell r="E101">
            <v>-38.599299999999999</v>
          </cell>
          <cell r="F101">
            <v>1.79</v>
          </cell>
          <cell r="G101">
            <v>198.30188000000001</v>
          </cell>
        </row>
        <row r="102">
          <cell r="C102" t="str">
            <v>39515-40-7</v>
          </cell>
          <cell r="D102">
            <v>-7.3639999999999999</v>
          </cell>
          <cell r="E102">
            <v>-74.684899999999999</v>
          </cell>
          <cell r="F102">
            <v>5.68</v>
          </cell>
          <cell r="G102">
            <v>375.46019999999999</v>
          </cell>
        </row>
        <row r="103">
          <cell r="C103" t="str">
            <v>26172-54-3</v>
          </cell>
          <cell r="D103">
            <v>-6.0389999999999997</v>
          </cell>
          <cell r="E103">
            <v>-74.684899999999999</v>
          </cell>
          <cell r="F103">
            <v>5.68</v>
          </cell>
          <cell r="G103">
            <v>115.1536</v>
          </cell>
        </row>
        <row r="104">
          <cell r="C104" t="str">
            <v>52645-53-1</v>
          </cell>
          <cell r="D104">
            <v>-6.7809999999999997</v>
          </cell>
          <cell r="E104">
            <v>-83.652799999999999</v>
          </cell>
          <cell r="F104">
            <v>3.79</v>
          </cell>
          <cell r="G104">
            <v>391.28769999999997</v>
          </cell>
        </row>
        <row r="105">
          <cell r="C105" t="str">
            <v>52918-63-5</v>
          </cell>
          <cell r="D105">
            <v>-6.992</v>
          </cell>
          <cell r="E105">
            <v>-65.379099999999994</v>
          </cell>
          <cell r="F105">
            <v>4.4400000000000004</v>
          </cell>
          <cell r="G105">
            <v>505.19916000000001</v>
          </cell>
        </row>
        <row r="106">
          <cell r="C106" t="str">
            <v>55965-84-9</v>
          </cell>
          <cell r="D106">
            <v>-5.9720000000000004</v>
          </cell>
          <cell r="E106">
            <v>-33.741599999999998</v>
          </cell>
          <cell r="F106">
            <v>3.59</v>
          </cell>
          <cell r="G106">
            <v>149.59866</v>
          </cell>
        </row>
        <row r="107">
          <cell r="C107" t="str">
            <v>60207-90-1</v>
          </cell>
          <cell r="D107">
            <v>-6.7489999999999997</v>
          </cell>
          <cell r="E107">
            <v>-60.83</v>
          </cell>
          <cell r="F107">
            <v>2.4500000000000002</v>
          </cell>
          <cell r="G107">
            <v>342.22037999999998</v>
          </cell>
        </row>
        <row r="108">
          <cell r="C108" t="str">
            <v>64628-44-0</v>
          </cell>
          <cell r="D108">
            <v>-4.7640000000000002</v>
          </cell>
          <cell r="E108">
            <v>-68.156800000000004</v>
          </cell>
          <cell r="F108">
            <v>4.4400000000000004</v>
          </cell>
          <cell r="G108">
            <v>358.69970999999998</v>
          </cell>
        </row>
        <row r="109">
          <cell r="C109" t="str">
            <v>55406-53-6</v>
          </cell>
          <cell r="D109">
            <v>-3.1030000000000002</v>
          </cell>
          <cell r="E109">
            <v>-68.156800000000004</v>
          </cell>
          <cell r="F109">
            <v>4.4400000000000004</v>
          </cell>
          <cell r="G109">
            <v>281.09084999999999</v>
          </cell>
        </row>
        <row r="110">
          <cell r="C110" t="str">
            <v>56539-66-3</v>
          </cell>
          <cell r="D110">
            <v>-2.78</v>
          </cell>
          <cell r="E110">
            <v>-34.7318</v>
          </cell>
          <cell r="F110">
            <v>5.37</v>
          </cell>
          <cell r="G110">
            <v>118.17416</v>
          </cell>
        </row>
        <row r="111">
          <cell r="C111" t="str">
            <v>88-41-5</v>
          </cell>
          <cell r="D111">
            <v>-5.86</v>
          </cell>
          <cell r="E111">
            <v>-64.385499999999993</v>
          </cell>
          <cell r="F111">
            <v>3.67</v>
          </cell>
          <cell r="G111">
            <v>198.30188000000001</v>
          </cell>
        </row>
        <row r="112">
          <cell r="C112" t="str">
            <v>28434-00-6</v>
          </cell>
          <cell r="D112">
            <v>-7.5579999999999998</v>
          </cell>
          <cell r="E112">
            <v>-64.385499999999993</v>
          </cell>
          <cell r="F112">
            <v>3.67</v>
          </cell>
          <cell r="G112">
            <v>302.40794</v>
          </cell>
        </row>
        <row r="113">
          <cell r="C113" t="str">
            <v>1205-17-0</v>
          </cell>
          <cell r="D113">
            <v>-6.0640000000000001</v>
          </cell>
          <cell r="E113">
            <v>-40.196199999999997</v>
          </cell>
          <cell r="F113">
            <v>4.6900000000000004</v>
          </cell>
          <cell r="G113">
            <v>192.21118000000001</v>
          </cell>
        </row>
        <row r="114">
          <cell r="C114" t="str">
            <v>80844-07-1</v>
          </cell>
          <cell r="D114">
            <v>-8.0399999999999991</v>
          </cell>
          <cell r="E114">
            <v>-72.937600000000003</v>
          </cell>
          <cell r="F114">
            <v>4.93</v>
          </cell>
          <cell r="G114">
            <v>376.48802000000001</v>
          </cell>
        </row>
        <row r="115">
          <cell r="C115" t="str">
            <v>7696-12-0</v>
          </cell>
          <cell r="D115">
            <v>-7.07</v>
          </cell>
          <cell r="E115">
            <v>-68.598699999999994</v>
          </cell>
          <cell r="F115">
            <v>3.76</v>
          </cell>
          <cell r="G115">
            <v>331.40609999999998</v>
          </cell>
        </row>
        <row r="116">
          <cell r="C116" t="str">
            <v>107534-96-3</v>
          </cell>
          <cell r="D116">
            <v>-7.0110000000000001</v>
          </cell>
          <cell r="E116">
            <v>-55.401800000000001</v>
          </cell>
          <cell r="F116">
            <v>2.8</v>
          </cell>
          <cell r="G116">
            <v>307.81837999999999</v>
          </cell>
        </row>
        <row r="117">
          <cell r="C117" t="str">
            <v>26002-80-2</v>
          </cell>
          <cell r="D117">
            <v>-6.13</v>
          </cell>
          <cell r="E117">
            <v>-65.728700000000003</v>
          </cell>
          <cell r="F117">
            <v>3.3</v>
          </cell>
          <cell r="G117">
            <v>350.45074</v>
          </cell>
        </row>
        <row r="118">
          <cell r="C118" t="str">
            <v>64359-81-5</v>
          </cell>
          <cell r="D118">
            <v>-6.5090000000000003</v>
          </cell>
          <cell r="E118">
            <v>-65.728700000000003</v>
          </cell>
          <cell r="F118">
            <v>3.3</v>
          </cell>
          <cell r="G118">
            <v>282.22978000000001</v>
          </cell>
        </row>
        <row r="119">
          <cell r="C119" t="str">
            <v>116714-46-6</v>
          </cell>
          <cell r="D119">
            <v>-8.6980000000000004</v>
          </cell>
          <cell r="E119">
            <v>-65.728700000000003</v>
          </cell>
          <cell r="F119">
            <v>3.3</v>
          </cell>
          <cell r="G119">
            <v>492.70459</v>
          </cell>
        </row>
        <row r="120">
          <cell r="C120" t="str">
            <v>52304-36-6</v>
          </cell>
          <cell r="D120">
            <v>-2.6179999999999999</v>
          </cell>
          <cell r="E120">
            <v>-78.534099999999995</v>
          </cell>
          <cell r="F120">
            <v>4.46</v>
          </cell>
          <cell r="G120">
            <v>215.28934000000001</v>
          </cell>
        </row>
        <row r="121">
          <cell r="C121" t="str">
            <v>68359-37-5</v>
          </cell>
          <cell r="D121">
            <v>-7.024</v>
          </cell>
          <cell r="E121">
            <v>-78.534099999999995</v>
          </cell>
          <cell r="F121">
            <v>4.46</v>
          </cell>
          <cell r="G121">
            <v>434.28762</v>
          </cell>
        </row>
        <row r="122">
          <cell r="C122" t="str">
            <v>79-33-4</v>
          </cell>
          <cell r="D122">
            <v>-5.2450000000000001</v>
          </cell>
          <cell r="E122">
            <v>-14.874700000000001</v>
          </cell>
          <cell r="F122">
            <v>2.73</v>
          </cell>
          <cell r="G122">
            <v>89.07</v>
          </cell>
        </row>
        <row r="123">
          <cell r="C123" t="str">
            <v>54464-57-2</v>
          </cell>
          <cell r="D123">
            <v>-6.8129999999999997</v>
          </cell>
          <cell r="E123">
            <v>-58.8142</v>
          </cell>
          <cell r="F123">
            <v>2.88</v>
          </cell>
          <cell r="G123">
            <v>234.37703999999999</v>
          </cell>
        </row>
        <row r="124">
          <cell r="C124" t="str">
            <v>111988-49-9</v>
          </cell>
          <cell r="D124">
            <v>-6.5750000000000002</v>
          </cell>
          <cell r="E124">
            <v>-58.8142</v>
          </cell>
          <cell r="F124">
            <v>2.88</v>
          </cell>
          <cell r="G124">
            <v>252.72326000000001</v>
          </cell>
        </row>
        <row r="125">
          <cell r="C125" t="str">
            <v>72963-72-5</v>
          </cell>
          <cell r="D125">
            <v>-7.9020000000000001</v>
          </cell>
          <cell r="E125">
            <v>-70.627600000000001</v>
          </cell>
          <cell r="F125">
            <v>4.1100000000000003</v>
          </cell>
          <cell r="G125">
            <v>318.36757999999998</v>
          </cell>
        </row>
        <row r="126">
          <cell r="C126" t="str">
            <v>119515-38-7</v>
          </cell>
          <cell r="D126">
            <v>-5.4630000000000001</v>
          </cell>
          <cell r="E126">
            <v>-44.669899999999998</v>
          </cell>
          <cell r="F126">
            <v>2.19</v>
          </cell>
          <cell r="G126">
            <v>229.31592000000001</v>
          </cell>
        </row>
        <row r="127">
          <cell r="C127" t="str">
            <v>28434-01-7</v>
          </cell>
          <cell r="D127">
            <v>-6.0250000000000004</v>
          </cell>
          <cell r="E127">
            <v>-75.526899999999998</v>
          </cell>
          <cell r="F127">
            <v>4.92</v>
          </cell>
          <cell r="G127">
            <v>338.44004000000001</v>
          </cell>
        </row>
        <row r="128">
          <cell r="C128" t="str">
            <v>1934-21-0</v>
          </cell>
          <cell r="D128">
            <v>-7.0750000000000002</v>
          </cell>
          <cell r="E128">
            <v>-54.376199999999997</v>
          </cell>
          <cell r="F128">
            <v>4.6500000000000004</v>
          </cell>
          <cell r="G128">
            <v>465.39406000000002</v>
          </cell>
        </row>
        <row r="129">
          <cell r="C129" t="str">
            <v>5989-27-5</v>
          </cell>
          <cell r="D129">
            <v>-5.09</v>
          </cell>
          <cell r="E129">
            <v>-35.271299999999997</v>
          </cell>
          <cell r="F129">
            <v>3.45</v>
          </cell>
          <cell r="G129">
            <v>136.23403999999999</v>
          </cell>
        </row>
        <row r="130">
          <cell r="C130" t="str">
            <v>61788-77-0</v>
          </cell>
          <cell r="D130">
            <v>-7.117</v>
          </cell>
          <cell r="E130">
            <v>-51.421300000000002</v>
          </cell>
          <cell r="F130">
            <v>8.15</v>
          </cell>
          <cell r="G130">
            <v>504.43707999999998</v>
          </cell>
        </row>
        <row r="131">
          <cell r="C131" t="str">
            <v>112-80-1</v>
          </cell>
          <cell r="D131">
            <v>-5.6840000000000002</v>
          </cell>
          <cell r="E131">
            <v>-64.079700000000003</v>
          </cell>
          <cell r="F131">
            <v>3.49</v>
          </cell>
          <cell r="G131">
            <v>281.45341999999999</v>
          </cell>
        </row>
        <row r="132">
          <cell r="C132" t="str">
            <v>144-55-8</v>
          </cell>
          <cell r="D132"/>
          <cell r="E132">
            <v>-16.845234019984439</v>
          </cell>
          <cell r="F132">
            <v>3.56</v>
          </cell>
          <cell r="G132">
            <v>62.02478</v>
          </cell>
        </row>
        <row r="133">
          <cell r="C133" t="str">
            <v>532-32-1</v>
          </cell>
          <cell r="D133">
            <v>-5.6829999999999998</v>
          </cell>
          <cell r="E133">
            <v>-34.72</v>
          </cell>
          <cell r="F133">
            <v>2.4300000000000002</v>
          </cell>
          <cell r="G133">
            <v>121.1134</v>
          </cell>
        </row>
        <row r="134">
          <cell r="C134" t="str">
            <v>2893-78-9</v>
          </cell>
          <cell r="D134">
            <v>-6.5540000000000003</v>
          </cell>
          <cell r="E134">
            <v>-34.72</v>
          </cell>
          <cell r="F134">
            <v>2.4300000000000002</v>
          </cell>
          <cell r="G134">
            <v>196.9564</v>
          </cell>
        </row>
        <row r="135">
          <cell r="C135" t="str">
            <v>127-90-2</v>
          </cell>
          <cell r="D135">
            <v>-4.3780000000000001</v>
          </cell>
          <cell r="E135">
            <v>-64.060900000000004</v>
          </cell>
          <cell r="F135">
            <v>3.82</v>
          </cell>
          <cell r="G135">
            <v>377.73523999999998</v>
          </cell>
        </row>
        <row r="136">
          <cell r="C136" t="str">
            <v>104-55-2</v>
          </cell>
          <cell r="D136">
            <v>-4.9779999999999998</v>
          </cell>
          <cell r="E136">
            <v>-38.380400000000002</v>
          </cell>
          <cell r="F136">
            <v>2.9</v>
          </cell>
          <cell r="G136">
            <v>132.15922</v>
          </cell>
        </row>
        <row r="137">
          <cell r="C137" t="str">
            <v>106-24-1</v>
          </cell>
          <cell r="D137">
            <v>-4.21</v>
          </cell>
          <cell r="E137">
            <v>-60.208100000000002</v>
          </cell>
          <cell r="F137">
            <v>4.37</v>
          </cell>
          <cell r="G137">
            <v>154.24932000000001</v>
          </cell>
        </row>
        <row r="138">
          <cell r="C138" t="str">
            <v>118712-89-3</v>
          </cell>
          <cell r="D138">
            <v>-6.976</v>
          </cell>
          <cell r="E138">
            <v>-60.208100000000002</v>
          </cell>
          <cell r="F138">
            <v>4.37</v>
          </cell>
          <cell r="G138">
            <v>371.15419000000003</v>
          </cell>
        </row>
        <row r="139">
          <cell r="C139" t="str">
            <v>65733-16-6</v>
          </cell>
          <cell r="D139">
            <v>-6.0010000000000003</v>
          </cell>
          <cell r="E139">
            <v>-56.383899999999997</v>
          </cell>
          <cell r="F139">
            <v>3.91</v>
          </cell>
          <cell r="G139">
            <v>310.47145999999998</v>
          </cell>
        </row>
        <row r="140">
          <cell r="C140" t="str">
            <v>122-40-7</v>
          </cell>
          <cell r="D140">
            <v>-5.7809999999999997</v>
          </cell>
          <cell r="E140">
            <v>-48.629399999999997</v>
          </cell>
          <cell r="F140">
            <v>3.73</v>
          </cell>
          <cell r="G140">
            <v>202.29212000000001</v>
          </cell>
        </row>
        <row r="141">
          <cell r="C141" t="str">
            <v>141-53-7</v>
          </cell>
          <cell r="D141"/>
          <cell r="E141">
            <v>-4.1359000000000004</v>
          </cell>
          <cell r="F141">
            <v>1.73</v>
          </cell>
          <cell r="G141">
            <v>45.017440000000001</v>
          </cell>
        </row>
        <row r="142">
          <cell r="C142" t="str">
            <v>629-25-4</v>
          </cell>
          <cell r="D142">
            <v>-3.2839999999999998</v>
          </cell>
          <cell r="E142">
            <v>-45.375599999999999</v>
          </cell>
          <cell r="F142">
            <v>3.32</v>
          </cell>
          <cell r="G142">
            <v>199.30982</v>
          </cell>
        </row>
        <row r="143">
          <cell r="C143" t="str">
            <v>120068-79-3</v>
          </cell>
          <cell r="D143">
            <v>-7.6769999999999996</v>
          </cell>
          <cell r="E143">
            <v>-43.615600000000001</v>
          </cell>
          <cell r="F143">
            <v>2.79</v>
          </cell>
          <cell r="G143">
            <v>321.08541000000002</v>
          </cell>
        </row>
        <row r="144">
          <cell r="C144" t="str">
            <v>928-96-1</v>
          </cell>
          <cell r="D144">
            <v>-2.056</v>
          </cell>
          <cell r="E144">
            <v>-77.986800000000002</v>
          </cell>
          <cell r="F144">
            <v>3.09</v>
          </cell>
          <cell r="G144">
            <v>100.15888</v>
          </cell>
        </row>
        <row r="145">
          <cell r="C145" t="str">
            <v>91465-08-6</v>
          </cell>
          <cell r="D145">
            <v>-8.0519999999999996</v>
          </cell>
          <cell r="E145">
            <v>-77.986800000000002</v>
          </cell>
          <cell r="F145">
            <v>3.09</v>
          </cell>
          <cell r="G145">
            <v>449.85007000000002</v>
          </cell>
        </row>
        <row r="146">
          <cell r="C146" t="str">
            <v>240494-70-6</v>
          </cell>
          <cell r="D146">
            <v>-7.5590000000000002</v>
          </cell>
          <cell r="E146">
            <v>-69.539900000000003</v>
          </cell>
          <cell r="F146">
            <v>3.18</v>
          </cell>
          <cell r="G146">
            <v>360.34321</v>
          </cell>
        </row>
        <row r="147">
          <cell r="C147" t="str">
            <v>27519-02-4</v>
          </cell>
          <cell r="D147">
            <v>-6.2080000000000002</v>
          </cell>
          <cell r="E147">
            <v>-68.353800000000007</v>
          </cell>
          <cell r="F147">
            <v>5.01</v>
          </cell>
          <cell r="G147">
            <v>322.61133999999998</v>
          </cell>
        </row>
        <row r="148">
          <cell r="C148" t="str">
            <v>9004-32-4</v>
          </cell>
          <cell r="D148">
            <v>-4.1520000000000001</v>
          </cell>
          <cell r="E148">
            <v>-31.0764</v>
          </cell>
          <cell r="F148">
            <v>3.72</v>
          </cell>
          <cell r="G148">
            <v>180.15588</v>
          </cell>
        </row>
        <row r="149">
          <cell r="C149" t="str">
            <v>994-36-5</v>
          </cell>
          <cell r="D149">
            <v>-4.4870000000000001</v>
          </cell>
          <cell r="E149">
            <v>-15.297499999999999</v>
          </cell>
          <cell r="F149">
            <v>3.82</v>
          </cell>
          <cell r="G149">
            <v>189.09970000000001</v>
          </cell>
        </row>
        <row r="150">
          <cell r="C150" t="str">
            <v>2915-53-9</v>
          </cell>
          <cell r="D150">
            <v>-5.8449999999999998</v>
          </cell>
          <cell r="E150">
            <v>-75.719899999999996</v>
          </cell>
          <cell r="F150">
            <v>5.19</v>
          </cell>
          <cell r="G150">
            <v>340.49743999999998</v>
          </cell>
        </row>
        <row r="151">
          <cell r="C151" t="str">
            <v>125-12-2</v>
          </cell>
          <cell r="D151">
            <v>-5.0439999999999996</v>
          </cell>
          <cell r="E151">
            <v>-75.719899999999996</v>
          </cell>
          <cell r="F151">
            <v>5.19</v>
          </cell>
          <cell r="G151">
            <v>196.286</v>
          </cell>
        </row>
        <row r="152">
          <cell r="C152" t="str">
            <v>18472-51-0</v>
          </cell>
          <cell r="D152">
            <v>-5.9749999999999996</v>
          </cell>
          <cell r="E152">
            <v>-73.974199999999996</v>
          </cell>
          <cell r="F152">
            <v>3.83</v>
          </cell>
          <cell r="G152">
            <v>507.46248000000003</v>
          </cell>
        </row>
        <row r="153">
          <cell r="C153" t="str">
            <v>23031-36-9</v>
          </cell>
          <cell r="D153">
            <v>-7.516</v>
          </cell>
          <cell r="E153">
            <v>-61.618600000000001</v>
          </cell>
          <cell r="F153">
            <v>3.39</v>
          </cell>
          <cell r="G153">
            <v>300.39206000000001</v>
          </cell>
        </row>
        <row r="154">
          <cell r="C154" t="str">
            <v>201593-84-2</v>
          </cell>
          <cell r="D154">
            <v>-8.4009999999999998</v>
          </cell>
          <cell r="E154">
            <v>-61.618600000000001</v>
          </cell>
          <cell r="F154">
            <v>3.39</v>
          </cell>
          <cell r="G154">
            <v>446.67921000000001</v>
          </cell>
        </row>
        <row r="155">
          <cell r="C155" t="str">
            <v>66230-04-4</v>
          </cell>
          <cell r="D155">
            <v>-7.4329999999999998</v>
          </cell>
          <cell r="E155">
            <v>-39.783099999999997</v>
          </cell>
          <cell r="F155">
            <v>2.5299999999999998</v>
          </cell>
          <cell r="G155">
            <v>419.90008</v>
          </cell>
        </row>
        <row r="156">
          <cell r="C156" t="str">
            <v>2634-33-5</v>
          </cell>
          <cell r="D156">
            <v>-6.1870000000000003</v>
          </cell>
          <cell r="E156">
            <v>-39.783099999999997</v>
          </cell>
          <cell r="F156">
            <v>2.5299999999999998</v>
          </cell>
          <cell r="G156">
            <v>151.1857</v>
          </cell>
        </row>
        <row r="157">
          <cell r="C157" t="str">
            <v>34590-94-8</v>
          </cell>
          <cell r="D157">
            <v>-3.3839999999999999</v>
          </cell>
          <cell r="E157">
            <v>-39.783099999999997</v>
          </cell>
          <cell r="F157">
            <v>2.5299999999999998</v>
          </cell>
          <cell r="G157">
            <v>148.20014</v>
          </cell>
        </row>
        <row r="158">
          <cell r="C158" t="str">
            <v>7681-52-9</v>
          </cell>
          <cell r="D158"/>
          <cell r="E158">
            <v>-3.3895845888793241</v>
          </cell>
          <cell r="F158">
            <v>2.76</v>
          </cell>
          <cell r="G158">
            <v>51.452399999999997</v>
          </cell>
        </row>
        <row r="159">
          <cell r="C159" t="str">
            <v>577-11-7</v>
          </cell>
          <cell r="D159">
            <v>-6.86</v>
          </cell>
          <cell r="E159">
            <v>-73.747600000000006</v>
          </cell>
          <cell r="F159">
            <v>4.3099999999999996</v>
          </cell>
          <cell r="G159">
            <v>421.56858</v>
          </cell>
        </row>
        <row r="160">
          <cell r="C160" t="str">
            <v>24634-61-5</v>
          </cell>
          <cell r="D160">
            <v>-4.548</v>
          </cell>
          <cell r="E160">
            <v>-73.747600000000006</v>
          </cell>
          <cell r="F160">
            <v>4.3099999999999996</v>
          </cell>
          <cell r="G160">
            <v>111.11857999999999</v>
          </cell>
        </row>
        <row r="161">
          <cell r="C161" t="str">
            <v>8028-48-6</v>
          </cell>
          <cell r="D161">
            <v>-3.1230000000000002</v>
          </cell>
          <cell r="E161">
            <v>-60.694899999999997</v>
          </cell>
          <cell r="F161">
            <v>2.54</v>
          </cell>
          <cell r="G161">
            <v>218.33457999999999</v>
          </cell>
        </row>
        <row r="162">
          <cell r="C162" t="str">
            <v>68551-17-7</v>
          </cell>
          <cell r="D162">
            <v>-3.278</v>
          </cell>
          <cell r="E162">
            <v>-41.5167</v>
          </cell>
          <cell r="F162">
            <v>2.64</v>
          </cell>
          <cell r="G162">
            <v>156.30825999999999</v>
          </cell>
        </row>
        <row r="163">
          <cell r="C163" t="str">
            <v>5836-29-3</v>
          </cell>
          <cell r="D163">
            <v>-7.7750000000000004</v>
          </cell>
          <cell r="E163">
            <v>-46.843200000000003</v>
          </cell>
          <cell r="F163">
            <v>4.46</v>
          </cell>
          <cell r="G163">
            <v>291.32060000000001</v>
          </cell>
        </row>
        <row r="164">
          <cell r="C164" t="str">
            <v>90035-08-8</v>
          </cell>
          <cell r="D164">
            <v>-11.064</v>
          </cell>
          <cell r="E164">
            <v>-80.562100000000001</v>
          </cell>
          <cell r="F164">
            <v>5.62</v>
          </cell>
          <cell r="G164">
            <v>541.53647000000001</v>
          </cell>
        </row>
        <row r="165">
          <cell r="C165" t="str">
            <v>165252-70-0</v>
          </cell>
          <cell r="D165">
            <v>-4.0830000000000002</v>
          </cell>
          <cell r="E165">
            <v>-80.562100000000001</v>
          </cell>
          <cell r="F165">
            <v>5.62</v>
          </cell>
          <cell r="G165">
            <v>202.21106</v>
          </cell>
        </row>
        <row r="166">
          <cell r="C166" t="str">
            <v>8003-34-7</v>
          </cell>
          <cell r="D166">
            <v>-7.2919999999999998</v>
          </cell>
          <cell r="E166">
            <v>-81.636399999999995</v>
          </cell>
          <cell r="F166">
            <v>3.47</v>
          </cell>
          <cell r="G166">
            <v>372.45472000000001</v>
          </cell>
        </row>
        <row r="167">
          <cell r="C167" t="str">
            <v>1330-43-4</v>
          </cell>
          <cell r="D167"/>
          <cell r="E167">
            <v>-81.636399999999995</v>
          </cell>
          <cell r="F167">
            <v>3.47</v>
          </cell>
          <cell r="G167">
            <v>155.2398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8755" TargetMode="External"/><Relationship Id="rId13" Type="http://schemas.openxmlformats.org/officeDocument/2006/relationships/hyperlink" Target="https://pubchem.ncbi.nlm.nih.gov/compound/Cassia-oil" TargetMode="External"/><Relationship Id="rId18" Type="http://schemas.openxmlformats.org/officeDocument/2006/relationships/hyperlink" Target="https://pubchem.ncbi.nlm.nih.gov/compound/91581" TargetMode="External"/><Relationship Id="rId26" Type="http://schemas.openxmlformats.org/officeDocument/2006/relationships/hyperlink" Target="https://pubchem.ncbi.nlm.nih.gov/compound/Castor-oil" TargetMode="External"/><Relationship Id="rId3" Type="http://schemas.openxmlformats.org/officeDocument/2006/relationships/hyperlink" Target="https://iaspub.epa.gov/sor_internet/registry/substreg/searchandretrieve/substancesearch/search.do?synId=779212&amp;displaySynonym=" TargetMode="External"/><Relationship Id="rId21" Type="http://schemas.openxmlformats.org/officeDocument/2006/relationships/hyperlink" Target="https://pubchem.ncbi.nlm.nih.gov/compound/101281204" TargetMode="External"/><Relationship Id="rId7" Type="http://schemas.openxmlformats.org/officeDocument/2006/relationships/hyperlink" Target="https://pubchem.ncbi.nlm.nih.gov/compound/Polysaccharide-S-156" TargetMode="External"/><Relationship Id="rId12" Type="http://schemas.openxmlformats.org/officeDocument/2006/relationships/hyperlink" Target="https://www.researchgate.net/publication/233144739_Chemical_Composition_of_Cypress_Essential_Oils_Volatile_Constituents_of_Leaf_Oils_from_Seven_Cultivated_Cupressus_Species" TargetMode="External"/><Relationship Id="rId17" Type="http://schemas.openxmlformats.org/officeDocument/2006/relationships/hyperlink" Target="https://pubchem.ncbi.nlm.nih.gov/compound/62829" TargetMode="External"/><Relationship Id="rId25" Type="http://schemas.openxmlformats.org/officeDocument/2006/relationships/hyperlink" Target="https://pubchem.ncbi.nlm.nih.gov/compound/Peppermint-oil" TargetMode="External"/><Relationship Id="rId2" Type="http://schemas.openxmlformats.org/officeDocument/2006/relationships/hyperlink" Target="https://echa.europa.eu/substance-information/-/substanceinfo/100.112.306" TargetMode="External"/><Relationship Id="rId16" Type="http://schemas.openxmlformats.org/officeDocument/2006/relationships/hyperlink" Target="https://pubchem.ncbi.nlm.nih.gov/compound/D-trans-Allethrin" TargetMode="External"/><Relationship Id="rId20" Type="http://schemas.openxmlformats.org/officeDocument/2006/relationships/hyperlink" Target="https://echa.europa.eu/substance-information/-/substanceinfo/100.105.704" TargetMode="External"/><Relationship Id="rId29" Type="http://schemas.openxmlformats.org/officeDocument/2006/relationships/hyperlink" Target="https://pubchem.ncbi.nlm.nih.gov/compound/62829" TargetMode="External"/><Relationship Id="rId1" Type="http://schemas.openxmlformats.org/officeDocument/2006/relationships/hyperlink" Target="https://www.sigmaaldrich.com/catalog/search?term=60207-90-1&amp;interface=CAS%20No.&amp;N=0&amp;mode=partialmax&amp;lang=ko&amp;region=KR&amp;focus=product" TargetMode="External"/><Relationship Id="rId6" Type="http://schemas.openxmlformats.org/officeDocument/2006/relationships/hyperlink" Target="https://en.wikipedia.org/wiki/Clove" TargetMode="External"/><Relationship Id="rId11" Type="http://schemas.openxmlformats.org/officeDocument/2006/relationships/hyperlink" Target="https://www.chemicalbook.com/ChemicalProductProperty_EN_CB9437582.htm" TargetMode="External"/><Relationship Id="rId24" Type="http://schemas.openxmlformats.org/officeDocument/2006/relationships/hyperlink" Target="https://www.tandfonline.com/doi/abs/10.1080/10412905.1997.9700770" TargetMode="External"/><Relationship Id="rId5" Type="http://schemas.openxmlformats.org/officeDocument/2006/relationships/hyperlink" Target="https://en.wikipedia.org/wiki/Lavender_oil" TargetMode="External"/><Relationship Id="rId15" Type="http://schemas.openxmlformats.org/officeDocument/2006/relationships/hyperlink" Target="https://pubs.acs.org/doi/abs/10.1021/ja01445a029" TargetMode="External"/><Relationship Id="rId23" Type="http://schemas.openxmlformats.org/officeDocument/2006/relationships/hyperlink" Target="https://pubmed.ncbi.nlm.nih.gov/9037863/" TargetMode="External"/><Relationship Id="rId28" Type="http://schemas.openxmlformats.org/officeDocument/2006/relationships/hyperlink" Target="https://pubchem.ncbi.nlm.nih.gov/compound/162282" TargetMode="External"/><Relationship Id="rId10" Type="http://schemas.openxmlformats.org/officeDocument/2006/relationships/hyperlink" Target="https://pubs.acs.org/doi/abs/10.1021/jf980087w" TargetMode="External"/><Relationship Id="rId19" Type="http://schemas.openxmlformats.org/officeDocument/2006/relationships/hyperlink" Target="https://www.bocsci.com/coco-alkyl-dimethyl-benzyl-ammonium-chloride-cas-61789-71-7-item-187304.html" TargetMode="External"/><Relationship Id="rId4" Type="http://schemas.openxmlformats.org/officeDocument/2006/relationships/hyperlink" Target="https://echa.europa.eu/registration-dossier/-/registered-dossier/13256" TargetMode="External"/><Relationship Id="rId9" Type="http://schemas.openxmlformats.org/officeDocument/2006/relationships/hyperlink" Target="https://pubchem.ncbi.nlm.nih.gov/compound/11980943" TargetMode="External"/><Relationship Id="rId14" Type="http://schemas.openxmlformats.org/officeDocument/2006/relationships/hyperlink" Target="https://pubmed.ncbi.nlm.nih.gov/22757704/" TargetMode="External"/><Relationship Id="rId22" Type="http://schemas.openxmlformats.org/officeDocument/2006/relationships/hyperlink" Target="https://www.researchgate.net/publication/287525968_Chemical_Composition_of_the_Essential_Oil_of_Rosemary_Rosmarinus_officinalis_L_of_Tunisian_Origin" TargetMode="External"/><Relationship Id="rId27" Type="http://schemas.openxmlformats.org/officeDocument/2006/relationships/hyperlink" Target="https://pubchem.ncbi.nlm.nih.gov/compound/167276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igmaaldrich.com/catalog/search?term=60207-90-1&amp;interface=CAS%20No.&amp;N=0&amp;mode=partialmax&amp;lang=ko&amp;region=KR&amp;focus=product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tabSelected="1" topLeftCell="A45" zoomScale="85" zoomScaleNormal="85" workbookViewId="0">
      <selection activeCell="H74" sqref="H74"/>
    </sheetView>
  </sheetViews>
  <sheetFormatPr defaultColWidth="9" defaultRowHeight="16.5" x14ac:dyDescent="0.3"/>
  <cols>
    <col min="1" max="1" width="5.25" bestFit="1" customWidth="1"/>
    <col min="2" max="2" width="12.25" bestFit="1" customWidth="1"/>
    <col min="3" max="3" width="73.875" customWidth="1"/>
    <col min="4" max="4" width="10.75" bestFit="1" customWidth="1"/>
    <col min="5" max="6" width="9" style="110"/>
    <col min="7" max="7" width="10.75" style="115" bestFit="1" customWidth="1"/>
    <col min="13" max="13" width="10.5" customWidth="1"/>
  </cols>
  <sheetData>
    <row r="1" spans="1:14" x14ac:dyDescent="0.3">
      <c r="A1" s="17" t="s">
        <v>43</v>
      </c>
      <c r="B1" s="1" t="s">
        <v>0</v>
      </c>
      <c r="C1" s="2" t="s">
        <v>44</v>
      </c>
      <c r="D1" s="104" t="s">
        <v>849</v>
      </c>
      <c r="E1" s="108" t="s">
        <v>832</v>
      </c>
      <c r="F1" s="108" t="s">
        <v>833</v>
      </c>
      <c r="M1" s="104" t="s">
        <v>826</v>
      </c>
      <c r="N1" s="104" t="s">
        <v>827</v>
      </c>
    </row>
    <row r="2" spans="1:14" s="34" customFormat="1" x14ac:dyDescent="0.3">
      <c r="A2" s="12">
        <v>1</v>
      </c>
      <c r="B2" s="86" t="s">
        <v>53</v>
      </c>
      <c r="C2" s="28" t="s">
        <v>54</v>
      </c>
      <c r="E2" s="109" t="str">
        <f>IFERROR(VLOOKUP($B2,[1]Sheet1!$C$2:$G$167,3,FALSE),"" )</f>
        <v/>
      </c>
      <c r="F2" s="109" t="str">
        <f>IFERROR(VLOOKUP($B2,[1]Sheet1!$C$2:$G$167,4,FALSE),"" )</f>
        <v/>
      </c>
      <c r="G2" s="116"/>
      <c r="M2" s="32"/>
      <c r="N2" s="32"/>
    </row>
    <row r="3" spans="1:14" x14ac:dyDescent="0.3">
      <c r="A3" s="12">
        <v>2</v>
      </c>
      <c r="B3" s="36" t="s">
        <v>55</v>
      </c>
      <c r="C3" s="36" t="s">
        <v>56</v>
      </c>
      <c r="E3" s="109" t="str">
        <f>IFERROR(VLOOKUP($B3,[1]Sheet1!$C$2:$G$167,3,FALSE),"" )</f>
        <v/>
      </c>
      <c r="F3" s="109" t="str">
        <f>IFERROR(VLOOKUP($B3,[1]Sheet1!$C$2:$G$167,4,FALSE),"" )</f>
        <v/>
      </c>
    </row>
    <row r="4" spans="1:14" x14ac:dyDescent="0.3">
      <c r="A4" s="12">
        <v>3</v>
      </c>
      <c r="B4" s="39" t="s">
        <v>57</v>
      </c>
      <c r="C4" s="39" t="s">
        <v>58</v>
      </c>
      <c r="E4" s="109" t="str">
        <f>IFERROR(VLOOKUP($B4,[1]Sheet1!$C$2:$G$167,3,FALSE),"" )</f>
        <v/>
      </c>
      <c r="F4" s="109" t="str">
        <f>IFERROR(VLOOKUP($B4,[1]Sheet1!$C$2:$G$167,4,FALSE),"" )</f>
        <v/>
      </c>
    </row>
    <row r="5" spans="1:14" x14ac:dyDescent="0.3">
      <c r="A5" s="12">
        <v>4</v>
      </c>
      <c r="B5" s="87" t="s">
        <v>59</v>
      </c>
      <c r="C5" s="41" t="s">
        <v>60</v>
      </c>
      <c r="E5" s="109" t="str">
        <f>IFERROR(VLOOKUP($B5,[1]Sheet1!$C$2:$G$167,3,FALSE),"" )</f>
        <v/>
      </c>
      <c r="F5" s="109" t="str">
        <f>IFERROR(VLOOKUP($B5,[1]Sheet1!$C$2:$G$167,4,FALSE),"" )</f>
        <v/>
      </c>
    </row>
    <row r="6" spans="1:14" x14ac:dyDescent="0.3">
      <c r="A6" s="12">
        <v>5</v>
      </c>
      <c r="B6" s="43" t="s">
        <v>61</v>
      </c>
      <c r="C6" s="43" t="s">
        <v>62</v>
      </c>
      <c r="D6" s="12">
        <v>8759</v>
      </c>
      <c r="E6" s="109">
        <f>IFERROR(VLOOKUP($B6,[1]Sheet1!$C$2:$G$167,3,FALSE),"" )</f>
        <v>-36.369900000000001</v>
      </c>
      <c r="F6" s="109">
        <f>IFERROR(VLOOKUP($B6,[1]Sheet1!$C$2:$G$167,4,FALSE),"" )</f>
        <v>4.51</v>
      </c>
      <c r="H6">
        <v>2.0153414999999999</v>
      </c>
    </row>
    <row r="7" spans="1:14" x14ac:dyDescent="0.3">
      <c r="A7" s="12">
        <v>6</v>
      </c>
      <c r="B7" s="39" t="s">
        <v>63</v>
      </c>
      <c r="C7" s="39" t="s">
        <v>64</v>
      </c>
      <c r="D7" s="12">
        <v>9552081</v>
      </c>
      <c r="E7" s="109">
        <f>IFERROR(VLOOKUP($B7,[1]Sheet1!$C$2:$G$167,3,FALSE),"" )</f>
        <v>-73.974199999999996</v>
      </c>
      <c r="F7" s="109">
        <f>IFERROR(VLOOKUP($B7,[1]Sheet1!$C$2:$G$167,4,FALSE),"" )</f>
        <v>3.83</v>
      </c>
      <c r="H7">
        <v>3.7411569999999998</v>
      </c>
    </row>
    <row r="8" spans="1:14" x14ac:dyDescent="0.3">
      <c r="A8" s="12">
        <v>7</v>
      </c>
      <c r="B8" s="28" t="s">
        <v>65</v>
      </c>
      <c r="C8" s="28" t="s">
        <v>66</v>
      </c>
      <c r="D8" s="12">
        <v>7641</v>
      </c>
      <c r="E8" s="109">
        <f>IFERROR(VLOOKUP($B8,[1]Sheet1!$C$2:$G$167,3,FALSE),"" )</f>
        <v>-53.216999999999999</v>
      </c>
      <c r="F8" s="109">
        <f>IFERROR(VLOOKUP($B8,[1]Sheet1!$C$2:$G$167,4,FALSE),"" )</f>
        <v>2.4500000000000002</v>
      </c>
      <c r="H8">
        <v>3.5593889999999999</v>
      </c>
    </row>
    <row r="9" spans="1:14" x14ac:dyDescent="0.3">
      <c r="A9" s="12">
        <v>8</v>
      </c>
      <c r="B9" s="88" t="s">
        <v>67</v>
      </c>
      <c r="C9" s="29" t="s">
        <v>68</v>
      </c>
      <c r="D9" s="12">
        <v>5365075</v>
      </c>
      <c r="E9" s="109">
        <f>IFERROR(VLOOKUP($B9,[1]Sheet1!$C$2:$G$167,3,FALSE),"" )</f>
        <v>-68.353800000000007</v>
      </c>
      <c r="F9" s="109">
        <f>IFERROR(VLOOKUP($B9,[1]Sheet1!$C$2:$G$167,4,FALSE),"" )</f>
        <v>5.01</v>
      </c>
      <c r="H9">
        <v>3.0943171999999999</v>
      </c>
    </row>
    <row r="10" spans="1:14" x14ac:dyDescent="0.3">
      <c r="A10" s="12">
        <v>9</v>
      </c>
      <c r="B10" s="88" t="s">
        <v>69</v>
      </c>
      <c r="C10" s="29" t="s">
        <v>70</v>
      </c>
      <c r="D10" s="12">
        <v>241152144</v>
      </c>
      <c r="E10" s="109">
        <f>IFERROR(VLOOKUP($B10,[1]Sheet1!$C$2:$G$167,3,FALSE),"" )</f>
        <v>-81.636399999999995</v>
      </c>
      <c r="F10" s="109">
        <f>IFERROR(VLOOKUP($B10,[1]Sheet1!$C$2:$G$167,4,FALSE),"" )</f>
        <v>3.47</v>
      </c>
      <c r="H10">
        <v>4.1917533999999996</v>
      </c>
    </row>
    <row r="11" spans="1:14" x14ac:dyDescent="0.3">
      <c r="A11" s="12">
        <v>10</v>
      </c>
      <c r="B11" s="88" t="s">
        <v>71</v>
      </c>
      <c r="C11" s="29" t="s">
        <v>72</v>
      </c>
      <c r="D11" s="12">
        <v>10342051</v>
      </c>
      <c r="E11" s="109">
        <f>IFERROR(VLOOKUP($B11,[1]Sheet1!$C$2:$G$167,3,FALSE),"" )</f>
        <v>-39.783099999999997</v>
      </c>
      <c r="F11" s="109">
        <f>IFERROR(VLOOKUP($B11,[1]Sheet1!$C$2:$G$167,4,FALSE),"" )</f>
        <v>2.5299999999999998</v>
      </c>
      <c r="H11">
        <v>4.6194924999999998</v>
      </c>
    </row>
    <row r="12" spans="1:14" x14ac:dyDescent="0.3">
      <c r="A12" s="12">
        <v>11</v>
      </c>
      <c r="B12" s="88" t="s">
        <v>73</v>
      </c>
      <c r="C12" s="29" t="s">
        <v>74</v>
      </c>
      <c r="D12" s="12">
        <v>5794</v>
      </c>
      <c r="E12" s="109">
        <f>IFERROR(VLOOKUP($B12,[1]Sheet1!$C$2:$G$167,3,FALSE),"" )</f>
        <v>-65.0959</v>
      </c>
      <c r="F12" s="109">
        <f>IFERROR(VLOOKUP($B12,[1]Sheet1!$C$2:$G$167,4,FALSE),"" )</f>
        <v>5.12</v>
      </c>
      <c r="H12">
        <v>3.7590987999999999</v>
      </c>
    </row>
    <row r="13" spans="1:14" x14ac:dyDescent="0.3">
      <c r="A13" s="12">
        <v>12</v>
      </c>
      <c r="B13" s="20" t="s">
        <v>75</v>
      </c>
      <c r="C13" s="20" t="s">
        <v>76</v>
      </c>
      <c r="D13" s="12">
        <v>23558</v>
      </c>
      <c r="E13" s="111">
        <v>-70.284999999999997</v>
      </c>
      <c r="F13" s="111">
        <v>3.81</v>
      </c>
      <c r="M13" t="s">
        <v>834</v>
      </c>
    </row>
    <row r="14" spans="1:14" x14ac:dyDescent="0.3">
      <c r="A14" s="12">
        <v>13</v>
      </c>
      <c r="B14" s="89" t="s">
        <v>77</v>
      </c>
      <c r="C14" s="36" t="s">
        <v>78</v>
      </c>
      <c r="D14" s="12">
        <v>6433353</v>
      </c>
      <c r="E14" s="109">
        <f>IFERROR(VLOOKUP($B14,[1]Sheet1!$C$2:$G$167,3,FALSE),"" )</f>
        <v>-75.719899999999996</v>
      </c>
      <c r="F14" s="109">
        <f>IFERROR(VLOOKUP($B14,[1]Sheet1!$C$2:$G$167,4,FALSE),"" )</f>
        <v>5.19</v>
      </c>
      <c r="H14">
        <v>4.0364823000000003</v>
      </c>
    </row>
    <row r="15" spans="1:14" x14ac:dyDescent="0.3">
      <c r="A15" s="12">
        <v>14</v>
      </c>
      <c r="B15" s="88" t="s">
        <v>79</v>
      </c>
      <c r="C15" s="29" t="s">
        <v>80</v>
      </c>
      <c r="D15" s="12">
        <v>54680676</v>
      </c>
      <c r="E15" s="109" t="str">
        <f>IFERROR(VLOOKUP($B15,[1]Sheet1!$C$2:$G$167,3,FALSE),"" )</f>
        <v/>
      </c>
      <c r="F15" s="109" t="str">
        <f>IFERROR(VLOOKUP($B15,[1]Sheet1!$C$2:$G$167,4,FALSE),"" )</f>
        <v/>
      </c>
      <c r="H15">
        <v>4.8511160000000002</v>
      </c>
      <c r="M15" t="s">
        <v>835</v>
      </c>
    </row>
    <row r="16" spans="1:14" x14ac:dyDescent="0.3">
      <c r="A16" s="12">
        <v>15</v>
      </c>
      <c r="B16" s="29" t="s">
        <v>81</v>
      </c>
      <c r="C16" s="29" t="s">
        <v>82</v>
      </c>
      <c r="D16" s="12">
        <v>71245</v>
      </c>
      <c r="E16" s="109">
        <f>IFERROR(VLOOKUP($B16,[1]Sheet1!$C$2:$G$167,3,FALSE),"" )</f>
        <v>-72.937600000000003</v>
      </c>
      <c r="F16" s="109">
        <f>IFERROR(VLOOKUP($B16,[1]Sheet1!$C$2:$G$167,4,FALSE),"" )</f>
        <v>4.93</v>
      </c>
      <c r="H16">
        <v>4.2194013999999997</v>
      </c>
    </row>
    <row r="17" spans="1:13" x14ac:dyDescent="0.3">
      <c r="A17" s="12">
        <v>16</v>
      </c>
      <c r="B17" s="90" t="s">
        <v>83</v>
      </c>
      <c r="C17" s="50" t="s">
        <v>84</v>
      </c>
      <c r="D17" s="12">
        <v>164825</v>
      </c>
      <c r="E17" s="109">
        <f>IFERROR(VLOOKUP($B17,[1]Sheet1!$C$2:$G$167,3,FALSE),"" )</f>
        <v>-54.376199999999997</v>
      </c>
      <c r="F17" s="109">
        <f>IFERROR(VLOOKUP($B17,[1]Sheet1!$C$2:$G$167,4,FALSE),"" )</f>
        <v>4.6500000000000004</v>
      </c>
      <c r="H17">
        <v>4.0190340000000004</v>
      </c>
    </row>
    <row r="18" spans="1:13" x14ac:dyDescent="0.3">
      <c r="A18" s="12">
        <v>17</v>
      </c>
      <c r="B18" s="88" t="s">
        <v>85</v>
      </c>
      <c r="C18" s="29" t="s">
        <v>86</v>
      </c>
      <c r="D18" s="12">
        <v>5281873</v>
      </c>
      <c r="E18" s="109">
        <f>IFERROR(VLOOKUP($B18,[1]Sheet1!$C$2:$G$167,3,FALSE),"" )</f>
        <v>-77.986800000000002</v>
      </c>
      <c r="F18" s="109">
        <f>IFERROR(VLOOKUP($B18,[1]Sheet1!$C$2:$G$167,4,FALSE),"" )</f>
        <v>3.09</v>
      </c>
      <c r="H18">
        <v>4.543812</v>
      </c>
    </row>
    <row r="19" spans="1:13" x14ac:dyDescent="0.3">
      <c r="A19" s="12">
        <v>18</v>
      </c>
      <c r="B19" s="88" t="s">
        <v>87</v>
      </c>
      <c r="C19" s="29" t="s">
        <v>88</v>
      </c>
      <c r="D19" s="12">
        <v>54698175</v>
      </c>
      <c r="E19" s="109">
        <f>IFERROR(VLOOKUP($B19,[1]Sheet1!$C$2:$G$167,3,FALSE),"" )</f>
        <v>-80.562100000000001</v>
      </c>
      <c r="F19" s="109">
        <f>IFERROR(VLOOKUP($B19,[1]Sheet1!$C$2:$G$167,4,FALSE),"" )</f>
        <v>5.62</v>
      </c>
      <c r="H19">
        <v>5.4353246999999998</v>
      </c>
    </row>
    <row r="20" spans="1:13" x14ac:dyDescent="0.3">
      <c r="A20" s="12">
        <v>19</v>
      </c>
      <c r="B20" s="88" t="s">
        <v>89</v>
      </c>
      <c r="C20" s="29" t="s">
        <v>90</v>
      </c>
      <c r="D20" s="12">
        <v>107720</v>
      </c>
      <c r="E20" s="111">
        <v>-75.705699999999993</v>
      </c>
      <c r="F20" s="111">
        <v>2.88</v>
      </c>
      <c r="H20">
        <v>5.9415845999999997</v>
      </c>
      <c r="M20" t="s">
        <v>836</v>
      </c>
    </row>
    <row r="21" spans="1:13" x14ac:dyDescent="0.3">
      <c r="A21" s="12">
        <v>20</v>
      </c>
      <c r="B21" s="88" t="s">
        <v>91</v>
      </c>
      <c r="C21" s="29" t="s">
        <v>92</v>
      </c>
      <c r="D21" s="12">
        <v>5281875</v>
      </c>
      <c r="E21" s="111">
        <v>-76.636099999999999</v>
      </c>
      <c r="F21" s="111">
        <v>2.86</v>
      </c>
      <c r="H21">
        <v>3.8421799999999999</v>
      </c>
      <c r="M21" t="s">
        <v>837</v>
      </c>
    </row>
    <row r="22" spans="1:13" x14ac:dyDescent="0.3">
      <c r="A22" s="12">
        <v>21</v>
      </c>
      <c r="B22" s="88" t="s">
        <v>93</v>
      </c>
      <c r="C22" s="29" t="s">
        <v>94</v>
      </c>
      <c r="D22" s="12">
        <v>2912</v>
      </c>
      <c r="E22" s="109">
        <f>IFERROR(VLOOKUP($B22,[1]Sheet1!$C$2:$G$167,3,FALSE),"" )</f>
        <v>-79.493700000000004</v>
      </c>
      <c r="F22" s="109">
        <f>IFERROR(VLOOKUP($B22,[1]Sheet1!$C$2:$G$167,4,FALSE),"" )</f>
        <v>4.6900000000000004</v>
      </c>
      <c r="H22">
        <v>3.6664530000000002</v>
      </c>
    </row>
    <row r="23" spans="1:13" x14ac:dyDescent="0.3">
      <c r="A23" s="12">
        <v>22</v>
      </c>
      <c r="B23" s="88" t="s">
        <v>95</v>
      </c>
      <c r="C23" s="29" t="s">
        <v>96</v>
      </c>
      <c r="D23" s="12">
        <v>2912</v>
      </c>
      <c r="E23" s="111">
        <v>-72.556899999999999</v>
      </c>
      <c r="F23" s="111">
        <v>2.95</v>
      </c>
      <c r="H23">
        <v>3.6664530000000002</v>
      </c>
      <c r="M23" t="s">
        <v>838</v>
      </c>
    </row>
    <row r="24" spans="1:13" x14ac:dyDescent="0.3">
      <c r="A24" s="12">
        <v>23</v>
      </c>
      <c r="B24" s="88" t="s">
        <v>97</v>
      </c>
      <c r="C24" s="29" t="s">
        <v>98</v>
      </c>
      <c r="D24" s="12">
        <v>38283</v>
      </c>
      <c r="E24" s="109">
        <f>IFERROR(VLOOKUP($B24,[1]Sheet1!$C$2:$G$167,3,FALSE),"" )</f>
        <v>-74.684899999999999</v>
      </c>
      <c r="F24" s="109">
        <f>IFERROR(VLOOKUP($B24,[1]Sheet1!$C$2:$G$167,4,FALSE),"" )</f>
        <v>5.68</v>
      </c>
      <c r="H24">
        <v>4.1427880000000004</v>
      </c>
    </row>
    <row r="25" spans="1:13" x14ac:dyDescent="0.3">
      <c r="A25" s="12">
        <v>24</v>
      </c>
      <c r="B25" s="88" t="s">
        <v>99</v>
      </c>
      <c r="C25" s="29" t="s">
        <v>100</v>
      </c>
      <c r="D25" s="12">
        <v>3347</v>
      </c>
      <c r="E25" s="109">
        <f>IFERROR(VLOOKUP($B25,[1]Sheet1!$C$2:$G$167,3,FALSE),"" )</f>
        <v>-70.647599999999997</v>
      </c>
      <c r="F25" s="109">
        <f>IFERROR(VLOOKUP($B25,[1]Sheet1!$C$2:$G$167,4,FALSE),"" )</f>
        <v>3.91</v>
      </c>
      <c r="H25">
        <v>4.6194924999999998</v>
      </c>
    </row>
    <row r="26" spans="1:13" x14ac:dyDescent="0.3">
      <c r="A26" s="12">
        <v>25</v>
      </c>
      <c r="B26" s="88" t="s">
        <v>101</v>
      </c>
      <c r="C26" s="29" t="s">
        <v>102</v>
      </c>
      <c r="D26" s="12">
        <v>104926</v>
      </c>
      <c r="E26" s="109">
        <f>IFERROR(VLOOKUP($B26,[1]Sheet1!$C$2:$G$167,3,FALSE),"" )</f>
        <v>-78.534099999999995</v>
      </c>
      <c r="F26" s="109">
        <f>IFERROR(VLOOKUP($B26,[1]Sheet1!$C$2:$G$167,4,FALSE),"" )</f>
        <v>4.46</v>
      </c>
      <c r="H26">
        <v>4.1835155000000004</v>
      </c>
    </row>
    <row r="27" spans="1:13" x14ac:dyDescent="0.3">
      <c r="A27" s="12">
        <v>26</v>
      </c>
      <c r="B27" s="88" t="s">
        <v>103</v>
      </c>
      <c r="C27" s="29" t="s">
        <v>104</v>
      </c>
      <c r="D27" s="12">
        <v>40326</v>
      </c>
      <c r="E27" s="109">
        <f>IFERROR(VLOOKUP($B27,[1]Sheet1!$C$2:$G$167,3,FALSE),"" )</f>
        <v>-83.652799999999999</v>
      </c>
      <c r="F27" s="109">
        <f>IFERROR(VLOOKUP($B27,[1]Sheet1!$C$2:$G$167,4,FALSE),"" )</f>
        <v>3.79</v>
      </c>
      <c r="H27">
        <v>3.4940932</v>
      </c>
    </row>
    <row r="28" spans="1:13" x14ac:dyDescent="0.3">
      <c r="A28" s="12">
        <v>27</v>
      </c>
      <c r="B28" s="88" t="s">
        <v>105</v>
      </c>
      <c r="C28" s="29" t="s">
        <v>106</v>
      </c>
      <c r="D28" s="12">
        <v>1711973</v>
      </c>
      <c r="E28" s="109">
        <f>IFERROR(VLOOKUP($B28,[1]Sheet1!$C$2:$G$167,3,FALSE),"" )</f>
        <v>-56.383899999999997</v>
      </c>
      <c r="F28" s="109">
        <f>IFERROR(VLOOKUP($B28,[1]Sheet1!$C$2:$G$167,4,FALSE),"" )</f>
        <v>3.91</v>
      </c>
      <c r="H28">
        <v>3.8840506000000001</v>
      </c>
    </row>
    <row r="29" spans="1:13" x14ac:dyDescent="0.3">
      <c r="A29" s="12">
        <v>28</v>
      </c>
      <c r="B29" s="28" t="s">
        <v>107</v>
      </c>
      <c r="C29" s="28" t="s">
        <v>108</v>
      </c>
      <c r="D29" s="12">
        <v>8042</v>
      </c>
      <c r="E29" s="109">
        <f>IFERROR(VLOOKUP($B29,[1]Sheet1!$C$2:$G$167,3,FALSE),"" )</f>
        <v>-62.836500000000001</v>
      </c>
      <c r="F29" s="109">
        <f>IFERROR(VLOOKUP($B29,[1]Sheet1!$C$2:$G$167,4,FALSE),"" )</f>
        <v>3.76</v>
      </c>
      <c r="H29">
        <v>4.1468553999999997</v>
      </c>
    </row>
    <row r="30" spans="1:13" x14ac:dyDescent="0.3">
      <c r="A30" s="12">
        <v>29</v>
      </c>
      <c r="B30" s="88" t="s">
        <v>109</v>
      </c>
      <c r="C30" s="29" t="s">
        <v>110</v>
      </c>
      <c r="D30" s="12">
        <v>5053</v>
      </c>
      <c r="E30" s="109">
        <f>IFERROR(VLOOKUP($B30,[1]Sheet1!$C$2:$G$167,3,FALSE),"" )</f>
        <v>-39.825499999999998</v>
      </c>
      <c r="F30" s="109">
        <f>IFERROR(VLOOKUP($B30,[1]Sheet1!$C$2:$G$167,4,FALSE),"" )</f>
        <v>3.85</v>
      </c>
      <c r="H30">
        <v>3.7120101000000001</v>
      </c>
    </row>
    <row r="31" spans="1:13" x14ac:dyDescent="0.3">
      <c r="A31" s="12">
        <v>30</v>
      </c>
      <c r="B31" s="88" t="s">
        <v>111</v>
      </c>
      <c r="C31" s="29" t="s">
        <v>112</v>
      </c>
      <c r="D31" s="12">
        <v>162381</v>
      </c>
      <c r="E31" s="109">
        <f>IFERROR(VLOOKUP($B31,[1]Sheet1!$C$2:$G$167,3,FALSE),"" )</f>
        <v>-75.526899999999998</v>
      </c>
      <c r="F31" s="109">
        <f>IFERROR(VLOOKUP($B31,[1]Sheet1!$C$2:$G$167,4,FALSE),"" )</f>
        <v>4.92</v>
      </c>
      <c r="H31">
        <v>3.7120101000000001</v>
      </c>
    </row>
    <row r="32" spans="1:13" x14ac:dyDescent="0.3">
      <c r="A32" s="12">
        <v>31</v>
      </c>
      <c r="B32" s="88" t="s">
        <v>113</v>
      </c>
      <c r="C32" s="29" t="s">
        <v>114</v>
      </c>
      <c r="D32" s="12">
        <v>91581</v>
      </c>
      <c r="E32" s="109">
        <f>IFERROR(VLOOKUP($B32,[1]Sheet1!$C$2:$G$167,3,FALSE),"" )</f>
        <v>-65.728700000000003</v>
      </c>
      <c r="F32" s="109">
        <f>IFERROR(VLOOKUP($B32,[1]Sheet1!$C$2:$G$167,4,FALSE),"" )</f>
        <v>3.3</v>
      </c>
      <c r="H32">
        <v>3.977239</v>
      </c>
    </row>
    <row r="33" spans="1:13" x14ac:dyDescent="0.3">
      <c r="A33" s="12">
        <v>32</v>
      </c>
      <c r="B33" s="39" t="s">
        <v>115</v>
      </c>
      <c r="C33" s="39" t="s">
        <v>116</v>
      </c>
      <c r="D33" s="12">
        <v>31239</v>
      </c>
      <c r="E33" s="109">
        <f>IFERROR(VLOOKUP($B33,[1]Sheet1!$C$2:$G$167,3,FALSE),"" )</f>
        <v>-64.249099999999999</v>
      </c>
      <c r="F33" s="109">
        <f>IFERROR(VLOOKUP($B33,[1]Sheet1!$C$2:$G$167,4,FALSE),"" )</f>
        <v>4.3</v>
      </c>
      <c r="H33">
        <v>2.9580600000000001</v>
      </c>
    </row>
    <row r="34" spans="1:13" x14ac:dyDescent="0.3">
      <c r="A34" s="12">
        <v>33</v>
      </c>
      <c r="B34" s="37" t="s">
        <v>117</v>
      </c>
      <c r="C34" s="37" t="s">
        <v>118</v>
      </c>
      <c r="D34" s="12">
        <v>8755</v>
      </c>
      <c r="E34" s="109">
        <f>IFERROR(VLOOKUP($B34,[1]Sheet1!$C$2:$G$167,3,FALSE),"" )</f>
        <v>-74.654700000000005</v>
      </c>
      <c r="F34" s="109">
        <f>IFERROR(VLOOKUP($B34,[1]Sheet1!$C$2:$G$167,4,FALSE),"" )</f>
        <v>3.21</v>
      </c>
      <c r="H34">
        <v>3.8683462</v>
      </c>
    </row>
    <row r="35" spans="1:13" x14ac:dyDescent="0.3">
      <c r="A35" s="12">
        <v>34</v>
      </c>
      <c r="B35" s="88" t="s">
        <v>119</v>
      </c>
      <c r="C35" s="29" t="s">
        <v>120</v>
      </c>
      <c r="D35" s="12">
        <v>9936739</v>
      </c>
      <c r="E35" s="111">
        <v>-75.701899999999995</v>
      </c>
      <c r="F35" s="111">
        <v>2.88</v>
      </c>
      <c r="H35">
        <v>5.9415845999999997</v>
      </c>
      <c r="M35" t="s">
        <v>836</v>
      </c>
    </row>
    <row r="36" spans="1:13" x14ac:dyDescent="0.3">
      <c r="A36" s="12">
        <v>35</v>
      </c>
      <c r="B36" s="88" t="s">
        <v>121</v>
      </c>
      <c r="C36" s="29" t="s">
        <v>122</v>
      </c>
      <c r="D36" s="12">
        <v>6442842</v>
      </c>
      <c r="E36" s="111">
        <v>-75.053700000000006</v>
      </c>
      <c r="F36" s="111">
        <v>3.71</v>
      </c>
      <c r="H36">
        <v>4.0032414999999997</v>
      </c>
      <c r="M36" t="s">
        <v>839</v>
      </c>
    </row>
    <row r="37" spans="1:13" x14ac:dyDescent="0.3">
      <c r="A37" s="12">
        <v>36</v>
      </c>
      <c r="B37" s="88" t="s">
        <v>123</v>
      </c>
      <c r="C37" s="29" t="s">
        <v>124</v>
      </c>
      <c r="D37" s="12">
        <v>93541</v>
      </c>
      <c r="E37" s="109">
        <f>IFERROR(VLOOKUP($B37,[1]Sheet1!$C$2:$G$167,3,FALSE),"" )</f>
        <v>-65.728700000000003</v>
      </c>
      <c r="F37" s="109">
        <f>IFERROR(VLOOKUP($B37,[1]Sheet1!$C$2:$G$167,4,FALSE),"" )</f>
        <v>3.3</v>
      </c>
      <c r="H37">
        <v>5.6534367000000003</v>
      </c>
    </row>
    <row r="38" spans="1:13" x14ac:dyDescent="0.3">
      <c r="A38" s="12">
        <v>37</v>
      </c>
      <c r="B38" s="88" t="s">
        <v>125</v>
      </c>
      <c r="C38" s="29" t="s">
        <v>126</v>
      </c>
      <c r="D38" s="12">
        <v>83975</v>
      </c>
      <c r="E38" s="109">
        <f>IFERROR(VLOOKUP($B38,[1]Sheet1!$C$2:$G$167,3,FALSE),"" )</f>
        <v>-68.598699999999994</v>
      </c>
      <c r="F38" s="109">
        <f>IFERROR(VLOOKUP($B38,[1]Sheet1!$C$2:$G$167,4,FALSE),"" )</f>
        <v>3.76</v>
      </c>
      <c r="H38">
        <v>2.5972523999999999</v>
      </c>
    </row>
    <row r="39" spans="1:13" x14ac:dyDescent="0.3">
      <c r="A39" s="12">
        <v>38</v>
      </c>
      <c r="B39" s="88" t="s">
        <v>127</v>
      </c>
      <c r="C39" s="29" t="s">
        <v>128</v>
      </c>
      <c r="D39" s="12">
        <v>62829</v>
      </c>
      <c r="E39" s="109">
        <f>IFERROR(VLOOKUP($B39,[1]Sheet1!$C$2:$G$167,3,FALSE),"" )</f>
        <v>-64.385499999999993</v>
      </c>
      <c r="F39" s="109">
        <f>IFERROR(VLOOKUP($B39,[1]Sheet1!$C$2:$G$167,4,FALSE),"" )</f>
        <v>3.67</v>
      </c>
      <c r="H39">
        <v>4.2453012000000001</v>
      </c>
    </row>
    <row r="40" spans="1:13" x14ac:dyDescent="0.3">
      <c r="A40" s="12">
        <v>39</v>
      </c>
      <c r="B40" s="88" t="s">
        <v>129</v>
      </c>
      <c r="C40" s="29" t="s">
        <v>130</v>
      </c>
      <c r="D40" s="12">
        <v>40585</v>
      </c>
      <c r="E40" s="109">
        <f>IFERROR(VLOOKUP($B40,[1]Sheet1!$C$2:$G$167,3,FALSE),"" )</f>
        <v>-65.379099999999994</v>
      </c>
      <c r="F40" s="109">
        <f>IFERROR(VLOOKUP($B40,[1]Sheet1!$C$2:$G$167,4,FALSE),"" )</f>
        <v>4.4400000000000004</v>
      </c>
      <c r="H40">
        <v>4.3302680000000002</v>
      </c>
    </row>
    <row r="41" spans="1:13" x14ac:dyDescent="0.3">
      <c r="A41" s="12">
        <v>40</v>
      </c>
      <c r="B41" s="88" t="s">
        <v>131</v>
      </c>
      <c r="C41" s="29" t="s">
        <v>132</v>
      </c>
      <c r="D41" s="12">
        <v>11442</v>
      </c>
      <c r="E41" s="109">
        <f>IFERROR(VLOOKUP($B41,[1]Sheet1!$C$2:$G$167,3,FALSE),"" )</f>
        <v>-62.793599999999998</v>
      </c>
      <c r="F41" s="109">
        <f>IFERROR(VLOOKUP($B41,[1]Sheet1!$C$2:$G$167,4,FALSE),"" )</f>
        <v>5.54</v>
      </c>
      <c r="H41">
        <v>4.2453012000000001</v>
      </c>
    </row>
    <row r="42" spans="1:13" x14ac:dyDescent="0.3">
      <c r="A42" s="12">
        <v>41</v>
      </c>
      <c r="B42" s="88" t="s">
        <v>133</v>
      </c>
      <c r="C42" s="29" t="s">
        <v>134</v>
      </c>
      <c r="D42" s="12">
        <v>123622</v>
      </c>
      <c r="E42" s="109">
        <f>IFERROR(VLOOKUP($B42,[1]Sheet1!$C$2:$G$167,3,FALSE),"" )</f>
        <v>-70.627600000000001</v>
      </c>
      <c r="F42" s="109">
        <f>IFERROR(VLOOKUP($B42,[1]Sheet1!$C$2:$G$167,4,FALSE),"" )</f>
        <v>4.1100000000000003</v>
      </c>
      <c r="H42">
        <v>3.4442659999999998</v>
      </c>
    </row>
    <row r="43" spans="1:13" x14ac:dyDescent="0.3">
      <c r="A43" s="12">
        <v>42</v>
      </c>
      <c r="B43" s="88" t="s">
        <v>135</v>
      </c>
      <c r="C43" s="29" t="s">
        <v>136</v>
      </c>
      <c r="D43" s="12">
        <v>47445</v>
      </c>
      <c r="E43" s="109">
        <f>IFERROR(VLOOKUP($B43,[1]Sheet1!$C$2:$G$167,3,FALSE),"" )</f>
        <v>-68.156800000000004</v>
      </c>
      <c r="F43" s="109">
        <f>IFERROR(VLOOKUP($B43,[1]Sheet1!$C$2:$G$167,4,FALSE),"" )</f>
        <v>4.4400000000000004</v>
      </c>
      <c r="H43">
        <v>4.272443</v>
      </c>
    </row>
    <row r="44" spans="1:13" x14ac:dyDescent="0.3">
      <c r="A44" s="12">
        <v>43</v>
      </c>
      <c r="B44" s="88" t="s">
        <v>137</v>
      </c>
      <c r="C44" s="29" t="s">
        <v>138</v>
      </c>
      <c r="D44" s="12">
        <v>9839306</v>
      </c>
      <c r="E44" s="109">
        <f>IFERROR(VLOOKUP($B44,[1]Sheet1!$C$2:$G$167,3,FALSE),"" )</f>
        <v>-61.618600000000001</v>
      </c>
      <c r="F44" s="109">
        <f>IFERROR(VLOOKUP($B44,[1]Sheet1!$C$2:$G$167,4,FALSE),"" )</f>
        <v>3.39</v>
      </c>
      <c r="H44">
        <v>3.8799036</v>
      </c>
    </row>
    <row r="45" spans="1:13" x14ac:dyDescent="0.3">
      <c r="A45" s="12">
        <v>44</v>
      </c>
      <c r="B45" s="88" t="s">
        <v>139</v>
      </c>
      <c r="C45" s="29" t="s">
        <v>140</v>
      </c>
      <c r="D45" s="12">
        <v>5282227</v>
      </c>
      <c r="E45" s="109">
        <f>IFERROR(VLOOKUP($B45,[1]Sheet1!$C$2:$G$167,3,FALSE),"" )</f>
        <v>-69.539900000000003</v>
      </c>
      <c r="F45" s="109">
        <f>IFERROR(VLOOKUP($B45,[1]Sheet1!$C$2:$G$167,4,FALSE),"" )</f>
        <v>3.18</v>
      </c>
      <c r="H45">
        <v>2.6853633000000001</v>
      </c>
    </row>
    <row r="46" spans="1:13" x14ac:dyDescent="0.3">
      <c r="A46" s="12">
        <v>45</v>
      </c>
      <c r="B46" s="88" t="s">
        <v>141</v>
      </c>
      <c r="C46" s="29" t="s">
        <v>142</v>
      </c>
      <c r="D46" s="12">
        <v>656612</v>
      </c>
      <c r="E46" s="109">
        <f>IFERROR(VLOOKUP($B46,[1]Sheet1!$C$2:$G$167,3,FALSE),"" )</f>
        <v>-60.208100000000002</v>
      </c>
      <c r="F46" s="109">
        <f>IFERROR(VLOOKUP($B46,[1]Sheet1!$C$2:$G$167,4,FALSE),"" )</f>
        <v>4.37</v>
      </c>
      <c r="H46">
        <v>2.8488563999999998</v>
      </c>
    </row>
    <row r="47" spans="1:13" x14ac:dyDescent="0.3">
      <c r="A47" s="12">
        <v>46</v>
      </c>
      <c r="B47" s="88" t="s">
        <v>143</v>
      </c>
      <c r="C47" s="29" t="s">
        <v>144</v>
      </c>
      <c r="D47" s="12">
        <v>8693</v>
      </c>
      <c r="E47" s="109">
        <f>IFERROR(VLOOKUP($B47,[1]Sheet1!$C$2:$G$167,3,FALSE),"" )</f>
        <v>-32.562199999999997</v>
      </c>
      <c r="F47" s="109">
        <f>IFERROR(VLOOKUP($B47,[1]Sheet1!$C$2:$G$167,4,FALSE),"" )</f>
        <v>3.48</v>
      </c>
      <c r="H47">
        <v>3.8859308000000001</v>
      </c>
    </row>
    <row r="48" spans="1:13" x14ac:dyDescent="0.3">
      <c r="A48" s="12">
        <v>47</v>
      </c>
      <c r="B48" s="88" t="s">
        <v>145</v>
      </c>
      <c r="C48" s="29" t="s">
        <v>146</v>
      </c>
      <c r="D48" s="12">
        <v>10275455</v>
      </c>
      <c r="E48" s="109">
        <f>IFERROR(VLOOKUP($B48,[1]Sheet1!$C$2:$G$167,3,FALSE),"" )</f>
        <v>-61.618600000000001</v>
      </c>
      <c r="F48" s="109">
        <f>IFERROR(VLOOKUP($B48,[1]Sheet1!$C$2:$G$167,4,FALSE),"" )</f>
        <v>3.39</v>
      </c>
      <c r="H48">
        <v>4.6634539999999998</v>
      </c>
    </row>
    <row r="49" spans="1:13" x14ac:dyDescent="0.3">
      <c r="A49" s="12">
        <v>48</v>
      </c>
      <c r="B49" s="20" t="s">
        <v>147</v>
      </c>
      <c r="C49" s="20" t="s">
        <v>148</v>
      </c>
      <c r="D49" s="12">
        <v>43234</v>
      </c>
      <c r="E49" s="109">
        <f>IFERROR(VLOOKUP($B49,[1]Sheet1!$C$2:$G$167,3,FALSE),"" )</f>
        <v>-60.83</v>
      </c>
      <c r="F49" s="109">
        <f>IFERROR(VLOOKUP($B49,[1]Sheet1!$C$2:$G$167,4,FALSE),"" )</f>
        <v>2.4500000000000002</v>
      </c>
      <c r="H49">
        <v>5.9456150000000001</v>
      </c>
    </row>
    <row r="50" spans="1:13" x14ac:dyDescent="0.3">
      <c r="A50" s="12">
        <v>49</v>
      </c>
      <c r="B50" s="88" t="s">
        <v>149</v>
      </c>
      <c r="C50" s="29" t="s">
        <v>150</v>
      </c>
      <c r="D50" s="12">
        <v>104150</v>
      </c>
      <c r="E50" s="109">
        <f>IFERROR(VLOOKUP($B50,[1]Sheet1!$C$2:$G$167,3,FALSE),"" )</f>
        <v>-78.534099999999995</v>
      </c>
      <c r="F50" s="109">
        <f>IFERROR(VLOOKUP($B50,[1]Sheet1!$C$2:$G$167,4,FALSE),"" )</f>
        <v>4.46</v>
      </c>
      <c r="H50">
        <v>3.3004731999999999</v>
      </c>
    </row>
    <row r="51" spans="1:13" x14ac:dyDescent="0.3">
      <c r="A51" s="12">
        <v>50</v>
      </c>
      <c r="B51" s="39" t="s">
        <v>151</v>
      </c>
      <c r="C51" s="39" t="s">
        <v>152</v>
      </c>
      <c r="D51" s="12">
        <v>3893</v>
      </c>
      <c r="E51" s="109">
        <f>IFERROR(VLOOKUP($B51,[1]Sheet1!$C$2:$G$167,3,FALSE),"" )</f>
        <v>-65.885800000000003</v>
      </c>
      <c r="F51" s="109">
        <f>IFERROR(VLOOKUP($B51,[1]Sheet1!$C$2:$G$167,4,FALSE),"" )</f>
        <v>4.7699999999999996</v>
      </c>
      <c r="H51">
        <v>4.5016910000000001</v>
      </c>
    </row>
    <row r="52" spans="1:13" x14ac:dyDescent="0.3">
      <c r="A52" s="12">
        <v>51</v>
      </c>
      <c r="B52" s="88" t="s">
        <v>153</v>
      </c>
      <c r="C52" s="29" t="s">
        <v>154</v>
      </c>
      <c r="D52" s="12">
        <v>3017</v>
      </c>
      <c r="E52" s="109">
        <f>IFERROR(VLOOKUP($B52,[1]Sheet1!$C$2:$G$167,3,FALSE),"" )</f>
        <v>-49.402799999999999</v>
      </c>
      <c r="F52" s="109">
        <f>IFERROR(VLOOKUP($B52,[1]Sheet1!$C$2:$G$167,4,FALSE),"" )</f>
        <v>3.45</v>
      </c>
      <c r="H52">
        <v>3.5098389999999999</v>
      </c>
    </row>
    <row r="53" spans="1:13" x14ac:dyDescent="0.3">
      <c r="A53" s="12">
        <v>52</v>
      </c>
      <c r="B53" s="88" t="s">
        <v>155</v>
      </c>
      <c r="C53" s="29" t="s">
        <v>156</v>
      </c>
      <c r="D53" s="12">
        <v>5372405</v>
      </c>
      <c r="E53" s="111">
        <v>-48.786099999999998</v>
      </c>
      <c r="F53" s="111">
        <v>2.5299999999999998</v>
      </c>
      <c r="H53">
        <v>3.9457833999999998</v>
      </c>
      <c r="M53" t="s">
        <v>840</v>
      </c>
    </row>
    <row r="54" spans="1:13" x14ac:dyDescent="0.3">
      <c r="A54" s="12">
        <v>53</v>
      </c>
      <c r="B54" s="91" t="s">
        <v>157</v>
      </c>
      <c r="C54" s="28" t="s">
        <v>158</v>
      </c>
      <c r="D54" s="12">
        <v>19518</v>
      </c>
      <c r="E54" s="109">
        <f>IFERROR(VLOOKUP($B54,[1]Sheet1!$C$2:$G$167,3,FALSE),"" )</f>
        <v>-29.164999999999999</v>
      </c>
      <c r="F54" s="109">
        <f>IFERROR(VLOOKUP($B54,[1]Sheet1!$C$2:$G$167,4,FALSE),"" )</f>
        <v>2.78</v>
      </c>
      <c r="H54">
        <v>4.2613810000000001</v>
      </c>
    </row>
    <row r="55" spans="1:13" x14ac:dyDescent="0.3">
      <c r="A55" s="12">
        <v>54</v>
      </c>
      <c r="B55" s="88" t="s">
        <v>159</v>
      </c>
      <c r="C55" s="29" t="s">
        <v>160</v>
      </c>
      <c r="D55" s="12">
        <v>2730</v>
      </c>
      <c r="E55" s="109">
        <f>IFERROR(VLOOKUP($B55,[1]Sheet1!$C$2:$G$167,3,FALSE),"" )</f>
        <v>-55.405099999999997</v>
      </c>
      <c r="F55" s="109">
        <f>IFERROR(VLOOKUP($B55,[1]Sheet1!$C$2:$G$167,4,FALSE),"" )</f>
        <v>3.87</v>
      </c>
      <c r="H55">
        <v>3.2149207999999998</v>
      </c>
    </row>
    <row r="56" spans="1:13" x14ac:dyDescent="0.3">
      <c r="A56" s="12">
        <v>55</v>
      </c>
      <c r="B56" s="20" t="s">
        <v>161</v>
      </c>
      <c r="C56" s="53" t="s">
        <v>162</v>
      </c>
      <c r="D56" s="12">
        <v>91688</v>
      </c>
      <c r="E56" s="109">
        <f>IFERROR(VLOOKUP($B56,[1]Sheet1!$C$2:$G$167,3,FALSE),"" )</f>
        <v>-65.728700000000003</v>
      </c>
      <c r="F56" s="109">
        <f>IFERROR(VLOOKUP($B56,[1]Sheet1!$C$2:$G$167,4,FALSE),"" )</f>
        <v>3.3</v>
      </c>
      <c r="H56">
        <v>3.5112220999999999</v>
      </c>
    </row>
    <row r="57" spans="1:13" x14ac:dyDescent="0.3">
      <c r="A57" s="12">
        <v>56</v>
      </c>
      <c r="B57" s="92" t="s">
        <v>163</v>
      </c>
      <c r="C57" s="12" t="s">
        <v>164</v>
      </c>
      <c r="D57" s="12">
        <v>33528</v>
      </c>
      <c r="E57" s="109">
        <f>IFERROR(VLOOKUP($B57,[1]Sheet1!$C$2:$G$167,3,FALSE),"" )</f>
        <v>-56.101100000000002</v>
      </c>
      <c r="F57" s="109">
        <f>IFERROR(VLOOKUP($B57,[1]Sheet1!$C$2:$G$167,4,FALSE),"" )</f>
        <v>5.0199999999999996</v>
      </c>
      <c r="H57">
        <v>3.7327330000000001</v>
      </c>
    </row>
    <row r="58" spans="1:13" x14ac:dyDescent="0.3">
      <c r="A58" s="12">
        <v>57</v>
      </c>
      <c r="B58" s="88" t="s">
        <v>165</v>
      </c>
      <c r="C58" s="29" t="s">
        <v>166</v>
      </c>
      <c r="D58" s="12">
        <v>54678504</v>
      </c>
      <c r="E58" s="109">
        <f>IFERROR(VLOOKUP($B58,[1]Sheet1!$C$2:$G$167,3,FALSE),"" )</f>
        <v>-46.843200000000003</v>
      </c>
      <c r="F58" s="109">
        <f>IFERROR(VLOOKUP($B58,[1]Sheet1!$C$2:$G$167,4,FALSE),"" )</f>
        <v>4.46</v>
      </c>
      <c r="H58">
        <v>3.6856255999999998</v>
      </c>
    </row>
    <row r="59" spans="1:13" x14ac:dyDescent="0.3">
      <c r="A59" s="12">
        <v>58</v>
      </c>
      <c r="B59" s="28" t="s">
        <v>167</v>
      </c>
      <c r="C59" s="28" t="s">
        <v>168</v>
      </c>
      <c r="D59" s="12">
        <v>24976875</v>
      </c>
      <c r="E59" s="109">
        <f>IFERROR(VLOOKUP($B59,[1]Sheet1!$C$2:$G$167,3,FALSE),"" )</f>
        <v>-60.694899999999997</v>
      </c>
      <c r="F59" s="109">
        <f>IFERROR(VLOOKUP($B59,[1]Sheet1!$C$2:$G$167,4,FALSE),"" )</f>
        <v>2.54</v>
      </c>
      <c r="H59">
        <v>4.4208629999999998</v>
      </c>
    </row>
    <row r="60" spans="1:13" x14ac:dyDescent="0.3">
      <c r="A60" s="12">
        <v>59</v>
      </c>
      <c r="B60" s="88" t="s">
        <v>169</v>
      </c>
      <c r="C60" s="29" t="s">
        <v>170</v>
      </c>
      <c r="D60" s="12">
        <v>125098</v>
      </c>
      <c r="E60" s="109">
        <f>IFERROR(VLOOKUP($B60,[1]Sheet1!$C$2:$G$167,3,FALSE),"" )</f>
        <v>-44.669899999999998</v>
      </c>
      <c r="F60" s="109">
        <f>IFERROR(VLOOKUP($B60,[1]Sheet1!$C$2:$G$167,4,FALSE),"" )</f>
        <v>2.19</v>
      </c>
      <c r="H60">
        <v>3.5992250000000001</v>
      </c>
    </row>
    <row r="61" spans="1:13" x14ac:dyDescent="0.3">
      <c r="A61" s="12">
        <v>60</v>
      </c>
      <c r="B61" s="92" t="s">
        <v>171</v>
      </c>
      <c r="C61" s="12" t="s">
        <v>172</v>
      </c>
      <c r="D61" s="12">
        <v>2969</v>
      </c>
      <c r="E61" s="109">
        <f>IFERROR(VLOOKUP($B61,[1]Sheet1!$C$2:$G$167,3,FALSE),"" )</f>
        <v>-39.061999999999998</v>
      </c>
      <c r="F61" s="109">
        <f>IFERROR(VLOOKUP($B61,[1]Sheet1!$C$2:$G$167,4,FALSE),"" )</f>
        <v>2.67</v>
      </c>
      <c r="H61">
        <v>4.5016910000000001</v>
      </c>
    </row>
    <row r="62" spans="1:13" x14ac:dyDescent="0.3">
      <c r="A62" s="12">
        <v>61</v>
      </c>
      <c r="B62" s="20" t="s">
        <v>173</v>
      </c>
      <c r="C62" s="20" t="s">
        <v>174</v>
      </c>
      <c r="D62" s="12">
        <v>86102</v>
      </c>
      <c r="E62" s="109">
        <f>IFERROR(VLOOKUP($B62,[1]Sheet1!$C$2:$G$167,3,FALSE),"" )</f>
        <v>-55.401800000000001</v>
      </c>
      <c r="F62" s="109">
        <f>IFERROR(VLOOKUP($B62,[1]Sheet1!$C$2:$G$167,4,FALSE),"" )</f>
        <v>2.8</v>
      </c>
      <c r="H62">
        <v>4.3068236999999998</v>
      </c>
    </row>
    <row r="63" spans="1:13" x14ac:dyDescent="0.3">
      <c r="A63" s="12">
        <v>62</v>
      </c>
      <c r="B63" s="90" t="s">
        <v>175</v>
      </c>
      <c r="C63" s="15" t="s">
        <v>176</v>
      </c>
      <c r="D63" s="12">
        <v>1712058</v>
      </c>
      <c r="E63" s="109">
        <f>IFERROR(VLOOKUP($B63,[1]Sheet1!$C$2:$G$167,3,FALSE),"" )</f>
        <v>-48.629399999999997</v>
      </c>
      <c r="F63" s="109">
        <f>IFERROR(VLOOKUP($B63,[1]Sheet1!$C$2:$G$167,4,FALSE),"" )</f>
        <v>3.73</v>
      </c>
      <c r="H63">
        <v>5.0552910000000004</v>
      </c>
    </row>
    <row r="64" spans="1:13" x14ac:dyDescent="0.3">
      <c r="A64" s="12">
        <v>63</v>
      </c>
      <c r="B64" s="39" t="s">
        <v>177</v>
      </c>
      <c r="C64" s="39" t="s">
        <v>178</v>
      </c>
      <c r="D64" s="12">
        <v>62097</v>
      </c>
      <c r="E64" s="109">
        <f>IFERROR(VLOOKUP($B64,[1]Sheet1!$C$2:$G$167,3,FALSE),"" )</f>
        <v>-68.156800000000004</v>
      </c>
      <c r="F64" s="109">
        <f>IFERROR(VLOOKUP($B64,[1]Sheet1!$C$2:$G$167,4,FALSE),"" )</f>
        <v>4.4400000000000004</v>
      </c>
      <c r="H64">
        <v>3.3710642000000002</v>
      </c>
    </row>
    <row r="65" spans="1:8" x14ac:dyDescent="0.3">
      <c r="A65" s="12">
        <v>64</v>
      </c>
      <c r="B65" s="88" t="s">
        <v>179</v>
      </c>
      <c r="C65" s="29" t="s">
        <v>180</v>
      </c>
      <c r="D65" s="12">
        <v>3352</v>
      </c>
      <c r="E65" s="109">
        <f>IFERROR(VLOOKUP($B65,[1]Sheet1!$C$2:$G$167,3,FALSE),"" )</f>
        <v>-53.934600000000003</v>
      </c>
      <c r="F65" s="109">
        <f>IFERROR(VLOOKUP($B65,[1]Sheet1!$C$2:$G$167,4,FALSE),"" )</f>
        <v>3.67</v>
      </c>
      <c r="H65">
        <v>4.0262237000000001</v>
      </c>
    </row>
    <row r="66" spans="1:8" x14ac:dyDescent="0.3">
      <c r="A66" s="12">
        <v>65</v>
      </c>
      <c r="B66" s="88" t="s">
        <v>181</v>
      </c>
      <c r="C66" s="29" t="s">
        <v>182</v>
      </c>
      <c r="D66" s="12">
        <v>31200</v>
      </c>
      <c r="E66" s="109">
        <f>IFERROR(VLOOKUP($B66,[1]Sheet1!$C$2:$G$167,3,FALSE),"" )</f>
        <v>-47.006599999999999</v>
      </c>
      <c r="F66" s="109">
        <f>IFERROR(VLOOKUP($B66,[1]Sheet1!$C$2:$G$167,4,FALSE),"" )</f>
        <v>4.0999999999999996</v>
      </c>
      <c r="H66">
        <v>3.5496788000000001</v>
      </c>
    </row>
    <row r="67" spans="1:8" x14ac:dyDescent="0.3">
      <c r="A67" s="12">
        <v>66</v>
      </c>
      <c r="B67" s="88" t="s">
        <v>183</v>
      </c>
      <c r="C67" s="29" t="s">
        <v>184</v>
      </c>
      <c r="D67" s="12">
        <v>115224</v>
      </c>
      <c r="E67" s="109">
        <f>IFERROR(VLOOKUP($B67,[1]Sheet1!$C$2:$G$167,3,FALSE),"" )</f>
        <v>-58.8142</v>
      </c>
      <c r="F67" s="109">
        <f>IFERROR(VLOOKUP($B67,[1]Sheet1!$C$2:$G$167,4,FALSE),"" )</f>
        <v>2.88</v>
      </c>
      <c r="H67">
        <v>3.7989166000000001</v>
      </c>
    </row>
    <row r="68" spans="1:8" x14ac:dyDescent="0.3">
      <c r="A68" s="12">
        <v>67</v>
      </c>
      <c r="B68" s="93" t="s">
        <v>185</v>
      </c>
      <c r="C68" s="29" t="s">
        <v>186</v>
      </c>
      <c r="D68" s="12">
        <v>135418283</v>
      </c>
      <c r="E68" s="109" t="str">
        <f>IFERROR(VLOOKUP($B68,[1]Sheet1!$C$2:$G$167,3,FALSE),"" )</f>
        <v/>
      </c>
      <c r="F68" s="109" t="str">
        <f>IFERROR(VLOOKUP($B68,[1]Sheet1!$C$2:$G$167,4,FALSE),"" )</f>
        <v/>
      </c>
      <c r="H68">
        <v>3.6926637000000002</v>
      </c>
    </row>
    <row r="69" spans="1:8" x14ac:dyDescent="0.3">
      <c r="A69" s="12">
        <v>68</v>
      </c>
      <c r="B69" s="57" t="s">
        <v>187</v>
      </c>
      <c r="C69" s="57" t="s">
        <v>188</v>
      </c>
      <c r="D69" s="12">
        <v>7794</v>
      </c>
      <c r="E69" s="109">
        <f>IFERROR(VLOOKUP($B69,[1]Sheet1!$C$2:$G$167,3,FALSE),"" )</f>
        <v>-42.396299999999997</v>
      </c>
      <c r="F69" s="109">
        <f>IFERROR(VLOOKUP($B69,[1]Sheet1!$C$2:$G$167,4,FALSE),"" )</f>
        <v>2.86</v>
      </c>
      <c r="H69">
        <v>3.2820459999999998</v>
      </c>
    </row>
    <row r="70" spans="1:8" x14ac:dyDescent="0.3">
      <c r="A70" s="12">
        <v>69</v>
      </c>
      <c r="B70" s="89" t="s">
        <v>189</v>
      </c>
      <c r="C70" s="36" t="s">
        <v>190</v>
      </c>
      <c r="D70" s="12">
        <v>7794</v>
      </c>
      <c r="E70" s="109" t="str">
        <f>IFERROR(VLOOKUP($B70,[1]Sheet1!$C$2:$G$167,3,FALSE),"" )</f>
        <v/>
      </c>
      <c r="F70" s="109" t="str">
        <f>IFERROR(VLOOKUP($B70,[1]Sheet1!$C$2:$G$167,4,FALSE),"" )</f>
        <v/>
      </c>
      <c r="H70">
        <v>3.2820459999999998</v>
      </c>
    </row>
    <row r="71" spans="1:8" x14ac:dyDescent="0.3">
      <c r="A71" s="12">
        <v>70</v>
      </c>
      <c r="B71" s="88" t="s">
        <v>191</v>
      </c>
      <c r="C71" s="29" t="s">
        <v>192</v>
      </c>
      <c r="D71" s="12">
        <v>4284</v>
      </c>
      <c r="E71" s="109">
        <f>IFERROR(VLOOKUP($B71,[1]Sheet1!$C$2:$G$167,3,FALSE),"" )</f>
        <v>-54.6511</v>
      </c>
      <c r="F71" s="109">
        <f>IFERROR(VLOOKUP($B71,[1]Sheet1!$C$2:$G$167,4,FALSE),"" )</f>
        <v>2.5299999999999998</v>
      </c>
      <c r="H71">
        <v>4.7825230000000003</v>
      </c>
    </row>
    <row r="72" spans="1:8" x14ac:dyDescent="0.3">
      <c r="A72" s="12">
        <v>71</v>
      </c>
      <c r="B72" s="20" t="s">
        <v>193</v>
      </c>
      <c r="C72" s="53" t="s">
        <v>194</v>
      </c>
      <c r="D72" s="12">
        <v>3120</v>
      </c>
      <c r="E72" s="109">
        <f>IFERROR(VLOOKUP($B72,[1]Sheet1!$C$2:$G$167,3,FALSE),"" )</f>
        <v>-70.647599999999997</v>
      </c>
      <c r="F72" s="109">
        <f>IFERROR(VLOOKUP($B72,[1]Sheet1!$C$2:$G$167,4,FALSE),"" )</f>
        <v>3.91</v>
      </c>
      <c r="H72">
        <v>3.8873549999999999</v>
      </c>
    </row>
    <row r="73" spans="1:8" x14ac:dyDescent="0.3">
      <c r="A73" s="12">
        <v>72</v>
      </c>
      <c r="B73" s="88" t="s">
        <v>195</v>
      </c>
      <c r="C73" s="29" t="s">
        <v>196</v>
      </c>
      <c r="D73" s="12">
        <v>4944</v>
      </c>
      <c r="E73" s="109">
        <f>IFERROR(VLOOKUP($B73,[1]Sheet1!$C$2:$G$167,3,FALSE),"" )</f>
        <v>-50.6633</v>
      </c>
      <c r="F73" s="109">
        <f>IFERROR(VLOOKUP($B73,[1]Sheet1!$C$2:$G$167,4,FALSE),"" )</f>
        <v>2.63</v>
      </c>
      <c r="H73">
        <v>3.1924030000000001</v>
      </c>
    </row>
    <row r="74" spans="1:8" x14ac:dyDescent="0.3">
      <c r="A74" s="12">
        <v>73</v>
      </c>
      <c r="B74" s="90" t="s">
        <v>197</v>
      </c>
      <c r="C74" s="15" t="s">
        <v>198</v>
      </c>
      <c r="D74" s="12">
        <v>7175</v>
      </c>
      <c r="E74" s="109">
        <f>IFERROR(VLOOKUP($B74,[1]Sheet1!$C$2:$G$167,3,FALSE),"" )</f>
        <v>-17.587800000000001</v>
      </c>
      <c r="F74" s="109">
        <f>IFERROR(VLOOKUP($B74,[1]Sheet1!$C$2:$G$167,4,FALSE),"" )</f>
        <v>2.82</v>
      </c>
    </row>
    <row r="75" spans="1:8" x14ac:dyDescent="0.3">
      <c r="A75" s="12">
        <v>74</v>
      </c>
      <c r="B75" s="59" t="s">
        <v>199</v>
      </c>
      <c r="C75" s="59" t="s">
        <v>200</v>
      </c>
      <c r="D75" s="12">
        <v>32881</v>
      </c>
      <c r="E75" s="109">
        <f>IFERROR(VLOOKUP($B75,[1]Sheet1!$C$2:$G$167,3,FALSE),"" )</f>
        <v>-46.534500000000001</v>
      </c>
      <c r="F75" s="109">
        <f>IFERROR(VLOOKUP($B75,[1]Sheet1!$C$2:$G$167,4,FALSE),"" )</f>
        <v>3.33</v>
      </c>
      <c r="H75">
        <v>2.6260129999999999</v>
      </c>
    </row>
    <row r="76" spans="1:8" x14ac:dyDescent="0.3">
      <c r="A76" s="12">
        <v>75</v>
      </c>
      <c r="B76" s="88" t="s">
        <v>201</v>
      </c>
      <c r="C76" s="29" t="s">
        <v>202</v>
      </c>
      <c r="D76" s="12">
        <v>518659</v>
      </c>
      <c r="E76" s="109">
        <f>IFERROR(VLOOKUP($B76,[1]Sheet1!$C$2:$G$167,3,FALSE),"" )</f>
        <v>-64.060900000000004</v>
      </c>
      <c r="F76" s="109">
        <f>IFERROR(VLOOKUP($B76,[1]Sheet1!$C$2:$G$167,4,FALSE),"" )</f>
        <v>3.82</v>
      </c>
      <c r="H76">
        <v>2.0359370000000001</v>
      </c>
    </row>
    <row r="77" spans="1:8" x14ac:dyDescent="0.3">
      <c r="A77" s="12">
        <v>76</v>
      </c>
      <c r="B77" s="61" t="s">
        <v>203</v>
      </c>
      <c r="C77" s="61" t="s">
        <v>204</v>
      </c>
      <c r="D77" s="12">
        <v>22833331</v>
      </c>
      <c r="E77" s="109">
        <f>IFERROR(VLOOKUP($B77,[1]Sheet1!$C$2:$G$167,3,FALSE),"" )</f>
        <v>-39.783099999999997</v>
      </c>
      <c r="F77" s="109">
        <f>IFERROR(VLOOKUP($B77,[1]Sheet1!$C$2:$G$167,4,FALSE),"" )</f>
        <v>2.5299999999999998</v>
      </c>
      <c r="H77">
        <v>3.5007419999999998</v>
      </c>
    </row>
    <row r="78" spans="1:8" x14ac:dyDescent="0.3">
      <c r="A78" s="12">
        <v>77</v>
      </c>
      <c r="B78" s="88" t="s">
        <v>205</v>
      </c>
      <c r="C78" s="29" t="s">
        <v>206</v>
      </c>
      <c r="D78" s="12">
        <v>3039</v>
      </c>
      <c r="E78" s="109">
        <f>IFERROR(VLOOKUP($B78,[1]Sheet1!$C$2:$G$167,3,FALSE),"" )</f>
        <v>-44.5015</v>
      </c>
      <c r="F78" s="109">
        <f>IFERROR(VLOOKUP($B78,[1]Sheet1!$C$2:$G$167,4,FALSE),"" )</f>
        <v>2.69</v>
      </c>
      <c r="H78">
        <v>2.4839456000000002</v>
      </c>
    </row>
    <row r="79" spans="1:8" x14ac:dyDescent="0.3">
      <c r="A79" s="12">
        <v>78</v>
      </c>
      <c r="B79" s="63" t="s">
        <v>207</v>
      </c>
      <c r="C79" s="63" t="s">
        <v>208</v>
      </c>
      <c r="D79" s="12">
        <v>637566</v>
      </c>
      <c r="E79" s="109">
        <f>IFERROR(VLOOKUP($B79,[1]Sheet1!$C$2:$G$167,3,FALSE),"" )</f>
        <v>-60.208100000000002</v>
      </c>
      <c r="F79" s="109">
        <f>IFERROR(VLOOKUP($B79,[1]Sheet1!$C$2:$G$167,4,FALSE),"" )</f>
        <v>4.37</v>
      </c>
      <c r="H79">
        <v>3.1958215000000001</v>
      </c>
    </row>
    <row r="80" spans="1:8" x14ac:dyDescent="0.3">
      <c r="A80" s="12">
        <v>79</v>
      </c>
      <c r="B80" s="39" t="s">
        <v>209</v>
      </c>
      <c r="C80" s="39" t="s">
        <v>210</v>
      </c>
      <c r="D80" s="12">
        <v>517202</v>
      </c>
      <c r="E80" s="109">
        <f>IFERROR(VLOOKUP($B80,[1]Sheet1!$C$2:$G$167,3,FALSE),"" )</f>
        <v>-34.72</v>
      </c>
      <c r="F80" s="109">
        <f>IFERROR(VLOOKUP($B80,[1]Sheet1!$C$2:$G$167,4,FALSE),"" )</f>
        <v>2.4300000000000002</v>
      </c>
      <c r="H80">
        <v>2.7452163999999999</v>
      </c>
    </row>
    <row r="81" spans="1:13" x14ac:dyDescent="0.3">
      <c r="A81" s="12">
        <v>80</v>
      </c>
      <c r="B81" s="28" t="s">
        <v>211</v>
      </c>
      <c r="C81" s="28" t="s">
        <v>212</v>
      </c>
      <c r="D81" s="12">
        <v>8087</v>
      </c>
      <c r="E81" s="109">
        <f>IFERROR(VLOOKUP($B81,[1]Sheet1!$C$2:$G$167,3,FALSE),"" )</f>
        <v>-46.3476</v>
      </c>
      <c r="F81" s="109">
        <f>IFERROR(VLOOKUP($B81,[1]Sheet1!$C$2:$G$167,4,FALSE),"" )</f>
        <v>2.59</v>
      </c>
      <c r="H81">
        <v>2.0348651000000002</v>
      </c>
    </row>
    <row r="82" spans="1:13" x14ac:dyDescent="0.3">
      <c r="A82" s="12">
        <v>81</v>
      </c>
      <c r="B82" s="90" t="s">
        <v>213</v>
      </c>
      <c r="C82" s="50" t="s">
        <v>214</v>
      </c>
      <c r="D82" s="12">
        <v>31265</v>
      </c>
      <c r="E82" s="109">
        <f>IFERROR(VLOOKUP($B82,[1]Sheet1!$C$2:$G$167,3,FALSE),"" )</f>
        <v>-64.249099999999999</v>
      </c>
      <c r="F82" s="109">
        <f>IFERROR(VLOOKUP($B82,[1]Sheet1!$C$2:$G$167,4,FALSE),"" )</f>
        <v>4.3</v>
      </c>
      <c r="H82">
        <v>3.3071071999999999</v>
      </c>
    </row>
    <row r="83" spans="1:13" x14ac:dyDescent="0.3">
      <c r="A83" s="12">
        <v>82</v>
      </c>
      <c r="B83" s="94" t="s">
        <v>215</v>
      </c>
      <c r="C83" s="57" t="s">
        <v>216</v>
      </c>
      <c r="D83" s="12">
        <v>6549</v>
      </c>
      <c r="E83" s="109">
        <f>IFERROR(VLOOKUP($B83,[1]Sheet1!$C$2:$G$167,3,FALSE),"" )</f>
        <v>-38.785499999999999</v>
      </c>
      <c r="F83" s="109">
        <f>IFERROR(VLOOKUP($B83,[1]Sheet1!$C$2:$G$167,4,FALSE),"" )</f>
        <v>3.75</v>
      </c>
      <c r="H83">
        <v>4.4455223000000004</v>
      </c>
    </row>
    <row r="84" spans="1:13" x14ac:dyDescent="0.3">
      <c r="A84" s="12">
        <v>83</v>
      </c>
      <c r="B84" s="66" t="s">
        <v>217</v>
      </c>
      <c r="C84" s="66" t="s">
        <v>218</v>
      </c>
      <c r="D84" s="12">
        <v>311</v>
      </c>
      <c r="E84" s="111">
        <v>-6.8691000000000004</v>
      </c>
      <c r="F84" s="111">
        <v>2.23</v>
      </c>
      <c r="M84" t="s">
        <v>841</v>
      </c>
    </row>
    <row r="85" spans="1:13" x14ac:dyDescent="0.3">
      <c r="A85" s="12">
        <v>84</v>
      </c>
      <c r="B85" s="92" t="s">
        <v>219</v>
      </c>
      <c r="C85" s="67" t="s">
        <v>220</v>
      </c>
      <c r="D85" s="12">
        <v>23676745</v>
      </c>
      <c r="E85" s="109">
        <f>IFERROR(VLOOKUP($B85,[1]Sheet1!$C$2:$G$167,3,FALSE),"" )</f>
        <v>-73.747600000000006</v>
      </c>
      <c r="F85" s="109">
        <f>IFERROR(VLOOKUP($B85,[1]Sheet1!$C$2:$G$167,4,FALSE),"" )</f>
        <v>4.3099999999999996</v>
      </c>
    </row>
    <row r="86" spans="1:13" x14ac:dyDescent="0.3">
      <c r="A86" s="12">
        <v>85</v>
      </c>
      <c r="B86" s="39" t="s">
        <v>221</v>
      </c>
      <c r="C86" s="12" t="s">
        <v>222</v>
      </c>
      <c r="D86" s="12">
        <v>18827</v>
      </c>
      <c r="E86" s="109">
        <f>IFERROR(VLOOKUP($B86,[1]Sheet1!$C$2:$G$167,3,FALSE),"" )</f>
        <v>-41.773699999999998</v>
      </c>
      <c r="F86" s="109">
        <f>IFERROR(VLOOKUP($B86,[1]Sheet1!$C$2:$G$167,4,FALSE),"" )</f>
        <v>2.62</v>
      </c>
      <c r="H86">
        <v>3.6511084999999999</v>
      </c>
    </row>
    <row r="87" spans="1:13" x14ac:dyDescent="0.3">
      <c r="A87" s="12">
        <v>86</v>
      </c>
      <c r="B87" s="89" t="s">
        <v>223</v>
      </c>
      <c r="C87" s="36" t="s">
        <v>224</v>
      </c>
      <c r="D87" s="12">
        <v>8133</v>
      </c>
      <c r="E87" s="109">
        <f>IFERROR(VLOOKUP($B87,[1]Sheet1!$C$2:$G$167,3,FALSE),"" )</f>
        <v>-32.820099999999996</v>
      </c>
      <c r="F87" s="109">
        <f>IFERROR(VLOOKUP($B87,[1]Sheet1!$C$2:$G$167,4,FALSE),"" )</f>
        <v>3.49</v>
      </c>
      <c r="H87">
        <v>2.483854</v>
      </c>
    </row>
    <row r="88" spans="1:13" x14ac:dyDescent="0.3">
      <c r="A88" s="12">
        <v>87</v>
      </c>
      <c r="B88" s="20" t="s">
        <v>225</v>
      </c>
      <c r="C88" s="53" t="s">
        <v>226</v>
      </c>
      <c r="D88" s="12">
        <v>22947</v>
      </c>
      <c r="E88" s="109">
        <f>IFERROR(VLOOKUP($B88,[1]Sheet1!$C$2:$G$167,3,FALSE),"" )</f>
        <v>-38.629105707803134</v>
      </c>
      <c r="F88" s="109">
        <f>IFERROR(VLOOKUP($B88,[1]Sheet1!$C$2:$G$167,4,FALSE),"" )</f>
        <v>4.0599999999999996</v>
      </c>
      <c r="H88">
        <v>3.2292200000000002</v>
      </c>
    </row>
    <row r="89" spans="1:13" x14ac:dyDescent="0.3">
      <c r="A89" s="12">
        <v>88</v>
      </c>
      <c r="B89" s="20" t="s">
        <v>227</v>
      </c>
      <c r="C89" s="53" t="s">
        <v>228</v>
      </c>
      <c r="D89" s="12">
        <v>25429</v>
      </c>
      <c r="E89" s="109">
        <f>IFERROR(VLOOKUP($B89,[1]Sheet1!$C$2:$G$167,3,FALSE),"" )</f>
        <v>-50.672899999999998</v>
      </c>
      <c r="F89" s="109">
        <f>IFERROR(VLOOKUP($B89,[1]Sheet1!$C$2:$G$167,4,FALSE),"" )</f>
        <v>2.74</v>
      </c>
      <c r="H89">
        <v>4.3227196000000001</v>
      </c>
    </row>
    <row r="90" spans="1:13" x14ac:dyDescent="0.3">
      <c r="A90" s="12">
        <v>89</v>
      </c>
      <c r="B90" s="28" t="s">
        <v>229</v>
      </c>
      <c r="C90" s="15" t="s">
        <v>230</v>
      </c>
      <c r="D90" s="12">
        <v>31276</v>
      </c>
      <c r="E90" s="109">
        <f>IFERROR(VLOOKUP($B90,[1]Sheet1!$C$2:$G$167,3,FALSE),"" )</f>
        <v>-30.239699999999999</v>
      </c>
      <c r="F90" s="109">
        <f>IFERROR(VLOOKUP($B90,[1]Sheet1!$C$2:$G$167,4,FALSE),"" )</f>
        <v>2.39</v>
      </c>
      <c r="H90">
        <v>2.8370144000000002</v>
      </c>
    </row>
    <row r="91" spans="1:13" x14ac:dyDescent="0.3">
      <c r="A91" s="12">
        <v>90</v>
      </c>
      <c r="B91" s="88" t="s">
        <v>231</v>
      </c>
      <c r="C91" s="29" t="s">
        <v>232</v>
      </c>
      <c r="D91" s="12">
        <v>3303913</v>
      </c>
      <c r="E91" s="109">
        <f>IFERROR(VLOOKUP($B91,[1]Sheet1!$C$2:$G$167,3,FALSE),"" )</f>
        <v>-43.615600000000001</v>
      </c>
      <c r="F91" s="109">
        <f>IFERROR(VLOOKUP($B91,[1]Sheet1!$C$2:$G$167,4,FALSE),"" )</f>
        <v>2.79</v>
      </c>
      <c r="H91">
        <v>3.4343425999999999</v>
      </c>
    </row>
    <row r="92" spans="1:13" x14ac:dyDescent="0.3">
      <c r="A92" s="12">
        <v>91</v>
      </c>
      <c r="B92" s="39" t="s">
        <v>233</v>
      </c>
      <c r="C92" s="12" t="s">
        <v>234</v>
      </c>
      <c r="D92" s="12">
        <v>517055</v>
      </c>
      <c r="E92" s="109">
        <f>IFERROR(VLOOKUP($B92,[1]Sheet1!$C$2:$G$167,3,FALSE),"" )</f>
        <v>-34.72</v>
      </c>
      <c r="F92" s="109">
        <f>IFERROR(VLOOKUP($B92,[1]Sheet1!$C$2:$G$167,4,FALSE),"" )</f>
        <v>2.4300000000000002</v>
      </c>
      <c r="H92">
        <v>3.5774887</v>
      </c>
    </row>
    <row r="93" spans="1:13" x14ac:dyDescent="0.3">
      <c r="A93" s="12">
        <v>92</v>
      </c>
      <c r="B93" s="88" t="s">
        <v>235</v>
      </c>
      <c r="C93" s="29" t="s">
        <v>236</v>
      </c>
      <c r="D93" s="12">
        <v>7017</v>
      </c>
      <c r="E93" s="109">
        <f>IFERROR(VLOOKUP($B93,[1]Sheet1!$C$2:$G$167,3,FALSE),"" )</f>
        <v>-48.505200000000002</v>
      </c>
      <c r="F93" s="109">
        <f>IFERROR(VLOOKUP($B93,[1]Sheet1!$C$2:$G$167,4,FALSE),"" )</f>
        <v>4.68</v>
      </c>
      <c r="H93">
        <v>2.6965398999999999</v>
      </c>
    </row>
    <row r="94" spans="1:13" x14ac:dyDescent="0.3">
      <c r="A94" s="12">
        <v>93</v>
      </c>
      <c r="B94" s="39" t="s">
        <v>237</v>
      </c>
      <c r="C94" s="39" t="s">
        <v>238</v>
      </c>
      <c r="D94" s="12">
        <v>8360</v>
      </c>
      <c r="E94" s="109">
        <f>IFERROR(VLOOKUP($B94,[1]Sheet1!$C$2:$G$167,3,FALSE),"" )</f>
        <v>-39.121000000000002</v>
      </c>
      <c r="F94" s="109">
        <f>IFERROR(VLOOKUP($B94,[1]Sheet1!$C$2:$G$167,4,FALSE),"" )</f>
        <v>3.37</v>
      </c>
      <c r="H94">
        <v>1.6516298</v>
      </c>
    </row>
    <row r="95" spans="1:13" x14ac:dyDescent="0.3">
      <c r="A95" s="12">
        <v>94</v>
      </c>
      <c r="B95" s="88" t="s">
        <v>239</v>
      </c>
      <c r="C95" s="29" t="s">
        <v>240</v>
      </c>
      <c r="D95" s="12">
        <v>7456</v>
      </c>
      <c r="E95" s="111">
        <v>-38.938600000000001</v>
      </c>
      <c r="F95" s="111">
        <v>1.58</v>
      </c>
      <c r="H95">
        <v>4.5985727000000001</v>
      </c>
      <c r="M95" t="s">
        <v>842</v>
      </c>
    </row>
    <row r="96" spans="1:13" x14ac:dyDescent="0.3">
      <c r="A96" s="12">
        <v>95</v>
      </c>
      <c r="B96" s="89" t="s">
        <v>241</v>
      </c>
      <c r="C96" s="36" t="s">
        <v>242</v>
      </c>
      <c r="D96" s="12">
        <v>16666</v>
      </c>
      <c r="E96" s="109">
        <f>IFERROR(VLOOKUP($B96,[1]Sheet1!$C$2:$G$167,3,FALSE),"" )</f>
        <v>-41.773699999999998</v>
      </c>
      <c r="F96" s="109">
        <f>IFERROR(VLOOKUP($B96,[1]Sheet1!$C$2:$G$167,4,FALSE),"" )</f>
        <v>2.62</v>
      </c>
      <c r="H96">
        <v>2.9593995</v>
      </c>
    </row>
    <row r="97" spans="1:8" x14ac:dyDescent="0.3">
      <c r="A97" s="12">
        <v>96</v>
      </c>
      <c r="B97" s="69" t="s">
        <v>243</v>
      </c>
      <c r="C97" s="69" t="s">
        <v>244</v>
      </c>
      <c r="D97" s="12">
        <v>31236</v>
      </c>
      <c r="E97" s="109">
        <f>IFERROR(VLOOKUP($B97,[1]Sheet1!$C$2:$G$167,3,FALSE),"" )</f>
        <v>-37.655900000000003</v>
      </c>
      <c r="F97" s="109">
        <f>IFERROR(VLOOKUP($B97,[1]Sheet1!$C$2:$G$167,4,FALSE),"" )</f>
        <v>2.4</v>
      </c>
      <c r="H97">
        <v>3.8377561999999998</v>
      </c>
    </row>
    <row r="98" spans="1:8" x14ac:dyDescent="0.3">
      <c r="A98" s="12">
        <v>97</v>
      </c>
      <c r="B98" s="39" t="s">
        <v>245</v>
      </c>
      <c r="C98" s="12" t="s">
        <v>246</v>
      </c>
      <c r="D98" s="12">
        <v>637511</v>
      </c>
      <c r="E98" s="109">
        <f>IFERROR(VLOOKUP($B98,[1]Sheet1!$C$2:$G$167,3,FALSE),"" )</f>
        <v>-38.380400000000002</v>
      </c>
      <c r="F98" s="109">
        <f>IFERROR(VLOOKUP($B98,[1]Sheet1!$C$2:$G$167,4,FALSE),"" )</f>
        <v>2.9</v>
      </c>
      <c r="H98">
        <v>3.0194236999999999</v>
      </c>
    </row>
    <row r="99" spans="1:8" x14ac:dyDescent="0.3">
      <c r="A99" s="12">
        <v>98</v>
      </c>
      <c r="B99" s="88" t="s">
        <v>247</v>
      </c>
      <c r="C99" s="29" t="s">
        <v>248</v>
      </c>
      <c r="D99" s="12">
        <v>5430</v>
      </c>
      <c r="E99" s="109">
        <f>IFERROR(VLOOKUP($B99,[1]Sheet1!$C$2:$G$167,3,FALSE),"" )</f>
        <v>-39.825499999999998</v>
      </c>
      <c r="F99" s="109">
        <f>IFERROR(VLOOKUP($B99,[1]Sheet1!$C$2:$G$167,4,FALSE),"" )</f>
        <v>3.85</v>
      </c>
      <c r="H99">
        <v>3.3581512</v>
      </c>
    </row>
    <row r="100" spans="1:8" x14ac:dyDescent="0.3">
      <c r="A100" s="12">
        <v>99</v>
      </c>
      <c r="B100" s="66" t="s">
        <v>249</v>
      </c>
      <c r="C100" s="66" t="s">
        <v>250</v>
      </c>
      <c r="D100" s="12">
        <v>440917</v>
      </c>
      <c r="E100" s="109">
        <f>IFERROR(VLOOKUP($B100,[1]Sheet1!$C$2:$G$167,3,FALSE),"" )</f>
        <v>-35.271299999999997</v>
      </c>
      <c r="F100" s="109">
        <f>IFERROR(VLOOKUP($B100,[1]Sheet1!$C$2:$G$167,4,FALSE),"" )</f>
        <v>3.45</v>
      </c>
      <c r="H100">
        <v>3.6786810999999999</v>
      </c>
    </row>
    <row r="101" spans="1:8" x14ac:dyDescent="0.3">
      <c r="A101" s="12">
        <v>100</v>
      </c>
      <c r="B101" s="28" t="s">
        <v>251</v>
      </c>
      <c r="C101" s="28" t="s">
        <v>252</v>
      </c>
      <c r="D101" s="12">
        <v>7870</v>
      </c>
      <c r="E101" s="109">
        <f>IFERROR(VLOOKUP($B101,[1]Sheet1!$C$2:$G$167,3,FALSE),"" )</f>
        <v>-33.539099999999998</v>
      </c>
      <c r="F101" s="109">
        <f>IFERROR(VLOOKUP($B101,[1]Sheet1!$C$2:$G$167,4,FALSE),"" )</f>
        <v>2.4700000000000002</v>
      </c>
      <c r="H101">
        <v>2.658712</v>
      </c>
    </row>
    <row r="102" spans="1:8" x14ac:dyDescent="0.3">
      <c r="A102" s="12">
        <v>101</v>
      </c>
      <c r="B102" s="92" t="s">
        <v>253</v>
      </c>
      <c r="C102" s="67" t="s">
        <v>254</v>
      </c>
      <c r="D102" s="12">
        <v>338</v>
      </c>
      <c r="E102" s="109">
        <f>IFERROR(VLOOKUP($B102,[1]Sheet1!$C$2:$G$167,3,FALSE),"" )</f>
        <v>-12.274900000000001</v>
      </c>
      <c r="F102" s="109">
        <f>IFERROR(VLOOKUP($B102,[1]Sheet1!$C$2:$G$167,4,FALSE),"" )</f>
        <v>2.13</v>
      </c>
      <c r="H102">
        <v>3.3522766000000002</v>
      </c>
    </row>
    <row r="103" spans="1:8" x14ac:dyDescent="0.3">
      <c r="A103" s="12">
        <v>102</v>
      </c>
      <c r="B103" s="90" t="s">
        <v>255</v>
      </c>
      <c r="C103" s="50" t="s">
        <v>256</v>
      </c>
      <c r="D103" s="12">
        <v>22311</v>
      </c>
      <c r="E103" s="109">
        <f>IFERROR(VLOOKUP($B103,[1]Sheet1!$C$2:$G$167,3,FALSE),"" )</f>
        <v>-33.477499999999999</v>
      </c>
      <c r="F103" s="109">
        <f>IFERROR(VLOOKUP($B103,[1]Sheet1!$C$2:$G$167,4,FALSE),"" )</f>
        <v>2.74</v>
      </c>
      <c r="H103">
        <v>3.6786810999999999</v>
      </c>
    </row>
    <row r="104" spans="1:8" x14ac:dyDescent="0.3">
      <c r="A104" s="12">
        <v>103</v>
      </c>
      <c r="B104" s="28" t="s">
        <v>257</v>
      </c>
      <c r="C104" s="15" t="s">
        <v>258</v>
      </c>
      <c r="D104" s="12">
        <v>62118</v>
      </c>
      <c r="E104" s="109">
        <f>IFERROR(VLOOKUP($B104,[1]Sheet1!$C$2:$G$167,3,FALSE),"" )</f>
        <v>-34.7318</v>
      </c>
      <c r="F104" s="109">
        <f>IFERROR(VLOOKUP($B104,[1]Sheet1!$C$2:$G$167,4,FALSE),"" )</f>
        <v>5.37</v>
      </c>
      <c r="H104">
        <v>1.8389390000000001</v>
      </c>
    </row>
    <row r="105" spans="1:8" x14ac:dyDescent="0.3">
      <c r="A105" s="12">
        <v>104</v>
      </c>
      <c r="B105" s="71" t="s">
        <v>259</v>
      </c>
      <c r="C105" s="71" t="s">
        <v>260</v>
      </c>
      <c r="D105" s="12">
        <v>2450</v>
      </c>
      <c r="E105" s="109">
        <f>IFERROR(VLOOKUP($B105,[1]Sheet1!$C$2:$G$167,3,FALSE),"" )</f>
        <v>-55.405099999999997</v>
      </c>
      <c r="F105" s="109">
        <f>IFERROR(VLOOKUP($B105,[1]Sheet1!$C$2:$G$167,4,FALSE),"" )</f>
        <v>3.87</v>
      </c>
      <c r="H105">
        <v>2.9637853999999999</v>
      </c>
    </row>
    <row r="106" spans="1:8" x14ac:dyDescent="0.3">
      <c r="A106" s="12">
        <v>105</v>
      </c>
      <c r="B106" s="28" t="s">
        <v>261</v>
      </c>
      <c r="C106" s="15" t="s">
        <v>262</v>
      </c>
      <c r="D106" s="12">
        <v>8058</v>
      </c>
      <c r="E106" s="109">
        <f>IFERROR(VLOOKUP($B106,[1]Sheet1!$C$2:$G$167,3,FALSE),"" )</f>
        <v>-27.176600000000001</v>
      </c>
      <c r="F106" s="109">
        <f>IFERROR(VLOOKUP($B106,[1]Sheet1!$C$2:$G$167,4,FALSE),"" )</f>
        <v>1.72</v>
      </c>
      <c r="H106">
        <v>2.1080537000000001</v>
      </c>
    </row>
    <row r="107" spans="1:8" x14ac:dyDescent="0.3">
      <c r="A107" s="12">
        <v>106</v>
      </c>
      <c r="B107" s="39" t="s">
        <v>263</v>
      </c>
      <c r="C107" s="39" t="s">
        <v>264</v>
      </c>
      <c r="D107" s="12">
        <v>244</v>
      </c>
      <c r="E107" s="109">
        <f>IFERROR(VLOOKUP($B107,[1]Sheet1!$C$2:$G$167,3,FALSE),"" )</f>
        <v>-39.549199999999999</v>
      </c>
      <c r="F107" s="109">
        <f>IFERROR(VLOOKUP($B107,[1]Sheet1!$C$2:$G$167,4,FALSE),"" )</f>
        <v>2.5299999999999998</v>
      </c>
      <c r="H107">
        <v>3.4870548000000001</v>
      </c>
    </row>
    <row r="108" spans="1:8" x14ac:dyDescent="0.3">
      <c r="A108" s="12">
        <v>107</v>
      </c>
      <c r="B108" s="20" t="s">
        <v>265</v>
      </c>
      <c r="C108" s="53" t="s">
        <v>266</v>
      </c>
      <c r="D108" s="12">
        <v>25059</v>
      </c>
      <c r="E108" s="109">
        <f>IFERROR(VLOOKUP($B108,[1]Sheet1!$C$2:$G$167,3,FALSE),"" )</f>
        <v>-26.793800000000001</v>
      </c>
      <c r="F108" s="109">
        <f>IFERROR(VLOOKUP($B108,[1]Sheet1!$C$2:$G$167,4,FALSE),"" )</f>
        <v>2.46</v>
      </c>
      <c r="H108">
        <v>2.4787880000000002</v>
      </c>
    </row>
    <row r="109" spans="1:8" x14ac:dyDescent="0.3">
      <c r="A109" s="12">
        <v>108</v>
      </c>
      <c r="B109" s="39" t="s">
        <v>267</v>
      </c>
      <c r="C109" s="39" t="s">
        <v>268</v>
      </c>
      <c r="D109" s="12">
        <v>243</v>
      </c>
      <c r="E109" s="109">
        <f>IFERROR(VLOOKUP($B109,[1]Sheet1!$C$2:$G$167,3,FALSE),"" )</f>
        <v>-28.4739</v>
      </c>
      <c r="F109" s="109">
        <f>IFERROR(VLOOKUP($B109,[1]Sheet1!$C$2:$G$167,4,FALSE),"" )</f>
        <v>2.96</v>
      </c>
      <c r="H109">
        <v>3.1456865999999999</v>
      </c>
    </row>
    <row r="110" spans="1:8" x14ac:dyDescent="0.3">
      <c r="A110" s="12">
        <v>109</v>
      </c>
      <c r="B110" s="89" t="s">
        <v>269</v>
      </c>
      <c r="C110" s="36" t="s">
        <v>270</v>
      </c>
      <c r="D110" s="12">
        <v>7292</v>
      </c>
      <c r="E110" s="109">
        <f>IFERROR(VLOOKUP($B110,[1]Sheet1!$C$2:$G$167,3,FALSE),"" )</f>
        <v>-17.587800000000001</v>
      </c>
      <c r="F110" s="109">
        <f>IFERROR(VLOOKUP($B110,[1]Sheet1!$C$2:$G$167,4,FALSE),"" )</f>
        <v>2.82</v>
      </c>
      <c r="H110">
        <v>3.0326927000000001</v>
      </c>
    </row>
    <row r="111" spans="1:8" x14ac:dyDescent="0.3">
      <c r="A111" s="12">
        <v>110</v>
      </c>
      <c r="B111" s="28" t="s">
        <v>271</v>
      </c>
      <c r="C111" s="28" t="s">
        <v>272</v>
      </c>
      <c r="D111" s="12">
        <v>753</v>
      </c>
      <c r="E111" s="109">
        <f>IFERROR(VLOOKUP($B111,[1]Sheet1!$C$2:$G$167,3,FALSE),"" )</f>
        <v>-26.396599999999999</v>
      </c>
      <c r="F111" s="109">
        <f>IFERROR(VLOOKUP($B111,[1]Sheet1!$C$2:$G$167,4,FALSE),"" )</f>
        <v>3.55</v>
      </c>
      <c r="H111">
        <v>2.0477257</v>
      </c>
    </row>
    <row r="112" spans="1:8" x14ac:dyDescent="0.3">
      <c r="A112" s="12">
        <v>111</v>
      </c>
      <c r="B112" s="28" t="s">
        <v>273</v>
      </c>
      <c r="C112" s="28" t="s">
        <v>274</v>
      </c>
      <c r="D112" s="12">
        <v>7896</v>
      </c>
      <c r="E112" s="109">
        <f>IFERROR(VLOOKUP($B112,[1]Sheet1!$C$2:$G$167,3,FALSE),"" )</f>
        <v>-13.526999999999999</v>
      </c>
      <c r="F112" s="109">
        <f>IFERROR(VLOOKUP($B112,[1]Sheet1!$C$2:$G$167,4,FALSE),"" )</f>
        <v>2.81</v>
      </c>
      <c r="H112">
        <v>2.0792313</v>
      </c>
    </row>
    <row r="113" spans="1:13" x14ac:dyDescent="0.3">
      <c r="A113" s="12">
        <v>112</v>
      </c>
      <c r="B113" s="28" t="s">
        <v>275</v>
      </c>
      <c r="C113" s="28" t="s">
        <v>276</v>
      </c>
      <c r="D113" s="12">
        <v>7929</v>
      </c>
      <c r="E113" s="109">
        <f>IFERROR(VLOOKUP($B113,[1]Sheet1!$C$2:$G$167,3,FALSE),"" )</f>
        <v>-34.244</v>
      </c>
      <c r="F113" s="109">
        <f>IFERROR(VLOOKUP($B113,[1]Sheet1!$C$2:$G$167,4,FALSE),"" )</f>
        <v>3.15</v>
      </c>
      <c r="H113">
        <v>3.6186812000000002</v>
      </c>
    </row>
    <row r="114" spans="1:13" x14ac:dyDescent="0.3">
      <c r="A114" s="12">
        <v>113</v>
      </c>
      <c r="B114" s="39" t="s">
        <v>277</v>
      </c>
      <c r="C114" s="39" t="s">
        <v>278</v>
      </c>
      <c r="D114" s="12">
        <v>107689</v>
      </c>
      <c r="E114" s="109">
        <f>IFERROR(VLOOKUP($B114,[1]Sheet1!$C$2:$G$167,3,FALSE),"" )</f>
        <v>-14.874700000000001</v>
      </c>
      <c r="F114" s="109">
        <f>IFERROR(VLOOKUP($B114,[1]Sheet1!$C$2:$G$167,4,FALSE),"" )</f>
        <v>2.73</v>
      </c>
      <c r="H114">
        <v>2.6758194</v>
      </c>
    </row>
    <row r="115" spans="1:13" x14ac:dyDescent="0.3">
      <c r="A115" s="12">
        <v>114</v>
      </c>
      <c r="B115" s="92" t="s">
        <v>279</v>
      </c>
      <c r="C115" s="67" t="s">
        <v>280</v>
      </c>
      <c r="D115" s="12">
        <v>41679</v>
      </c>
      <c r="E115" s="111">
        <v>-33.275799999999997</v>
      </c>
      <c r="F115" s="111">
        <v>1.62</v>
      </c>
      <c r="H115">
        <v>2.8726175</v>
      </c>
      <c r="M115" t="s">
        <v>843</v>
      </c>
    </row>
    <row r="116" spans="1:13" x14ac:dyDescent="0.3">
      <c r="A116" s="12">
        <v>115</v>
      </c>
      <c r="B116" s="20" t="s">
        <v>281</v>
      </c>
      <c r="C116" s="20" t="s">
        <v>282</v>
      </c>
      <c r="D116" s="12">
        <v>41679</v>
      </c>
      <c r="E116" s="109">
        <f>IFERROR(VLOOKUP($B116,[1]Sheet1!$C$2:$G$167,3,FALSE),"" )</f>
        <v>-33.741599999999998</v>
      </c>
      <c r="F116" s="109">
        <f>IFERROR(VLOOKUP($B116,[1]Sheet1!$C$2:$G$167,4,FALSE),"" )</f>
        <v>3.59</v>
      </c>
      <c r="H116">
        <v>2.8726175</v>
      </c>
    </row>
    <row r="117" spans="1:13" x14ac:dyDescent="0.3">
      <c r="A117" s="12">
        <v>116</v>
      </c>
      <c r="B117" s="88" t="s">
        <v>283</v>
      </c>
      <c r="C117" s="29" t="s">
        <v>284</v>
      </c>
      <c r="D117" s="12">
        <v>15962220</v>
      </c>
      <c r="E117" s="109">
        <f>IFERROR(VLOOKUP($B117,[1]Sheet1!$C$2:$G$167,3,FALSE),"" )</f>
        <v>-39.783099999999997</v>
      </c>
      <c r="F117" s="109">
        <f>IFERROR(VLOOKUP($B117,[1]Sheet1!$C$2:$G$167,4,FALSE),"" )</f>
        <v>2.5299999999999998</v>
      </c>
      <c r="H117">
        <v>4.6046670000000001</v>
      </c>
    </row>
    <row r="118" spans="1:13" x14ac:dyDescent="0.3">
      <c r="A118" s="12">
        <v>117</v>
      </c>
      <c r="B118" s="28" t="s">
        <v>285</v>
      </c>
      <c r="C118" s="28" t="s">
        <v>286</v>
      </c>
      <c r="D118" s="12">
        <v>1030</v>
      </c>
      <c r="E118" s="109">
        <f>IFERROR(VLOOKUP($B118,[1]Sheet1!$C$2:$G$167,3,FALSE),"" )</f>
        <v>-16.223800000000001</v>
      </c>
      <c r="F118" s="109">
        <f>IFERROR(VLOOKUP($B118,[1]Sheet1!$C$2:$G$167,4,FALSE),"" )</f>
        <v>4.32</v>
      </c>
      <c r="H118">
        <v>2.3627574</v>
      </c>
    </row>
    <row r="119" spans="1:13" x14ac:dyDescent="0.3">
      <c r="A119" s="12">
        <v>118</v>
      </c>
      <c r="B119" s="28" t="s">
        <v>287</v>
      </c>
      <c r="C119" s="28" t="s">
        <v>288</v>
      </c>
      <c r="D119" s="12">
        <v>1140</v>
      </c>
      <c r="E119" s="109">
        <f>IFERROR(VLOOKUP($B119,[1]Sheet1!$C$2:$G$167,3,FALSE),"" )</f>
        <v>-27.0503</v>
      </c>
      <c r="F119" s="109">
        <f>IFERROR(VLOOKUP($B119,[1]Sheet1!$C$2:$G$167,4,FALSE),"" )</f>
        <v>1.58</v>
      </c>
      <c r="H119">
        <v>3.2488952000000002</v>
      </c>
    </row>
    <row r="120" spans="1:13" x14ac:dyDescent="0.3">
      <c r="A120" s="12">
        <v>119</v>
      </c>
      <c r="B120" s="39" t="s">
        <v>289</v>
      </c>
      <c r="C120" s="39" t="s">
        <v>290</v>
      </c>
      <c r="D120" s="12">
        <v>363901613</v>
      </c>
      <c r="E120" s="109" t="str">
        <f>IFERROR(VLOOKUP($B120,[1]Sheet1!$C$2:$G$167,3,FALSE),"" )</f>
        <v/>
      </c>
      <c r="F120" s="109" t="str">
        <f>IFERROR(VLOOKUP($B120,[1]Sheet1!$C$2:$G$167,4,FALSE),"" )</f>
        <v/>
      </c>
      <c r="H120">
        <v>1.4720616</v>
      </c>
    </row>
    <row r="121" spans="1:13" x14ac:dyDescent="0.3">
      <c r="A121" s="12">
        <v>120</v>
      </c>
      <c r="B121" s="88" t="s">
        <v>291</v>
      </c>
      <c r="C121" s="29" t="s">
        <v>292</v>
      </c>
      <c r="D121" s="12">
        <v>39800</v>
      </c>
      <c r="E121" s="109">
        <f>IFERROR(VLOOKUP($B121,[1]Sheet1!$C$2:$G$167,3,FALSE),"" )</f>
        <v>-74.684899999999999</v>
      </c>
      <c r="F121" s="109">
        <f>IFERROR(VLOOKUP($B121,[1]Sheet1!$C$2:$G$167,4,FALSE),"" )</f>
        <v>5.68</v>
      </c>
      <c r="H121">
        <v>2.8107994000000001</v>
      </c>
    </row>
    <row r="122" spans="1:13" x14ac:dyDescent="0.3">
      <c r="A122" s="12">
        <v>121</v>
      </c>
      <c r="B122" s="53" t="s">
        <v>293</v>
      </c>
      <c r="C122" s="53" t="s">
        <v>294</v>
      </c>
      <c r="D122" s="12">
        <v>39800</v>
      </c>
      <c r="E122" s="111">
        <v>-36.872700000000002</v>
      </c>
      <c r="F122" s="111">
        <v>2.1</v>
      </c>
      <c r="H122">
        <v>2.8107994000000001</v>
      </c>
      <c r="M122" t="s">
        <v>844</v>
      </c>
    </row>
    <row r="123" spans="1:13" x14ac:dyDescent="0.3">
      <c r="A123" s="12">
        <v>122</v>
      </c>
      <c r="B123" s="95" t="s">
        <v>295</v>
      </c>
      <c r="C123" s="74" t="s">
        <v>296</v>
      </c>
      <c r="D123" s="12">
        <v>174</v>
      </c>
      <c r="E123" s="109" t="str">
        <f>IFERROR(VLOOKUP($B123,[1]Sheet1!$C$2:$G$167,3,FALSE),"" )</f>
        <v/>
      </c>
      <c r="F123" s="109" t="str">
        <f>IFERROR(VLOOKUP($B123,[1]Sheet1!$C$2:$G$167,4,FALSE),"" )</f>
        <v/>
      </c>
      <c r="H123">
        <v>1.9321059</v>
      </c>
    </row>
    <row r="124" spans="1:13" x14ac:dyDescent="0.3">
      <c r="A124" s="12">
        <v>123</v>
      </c>
      <c r="B124" s="82" t="s">
        <v>297</v>
      </c>
      <c r="C124" s="76" t="s">
        <v>298</v>
      </c>
      <c r="D124" s="12">
        <v>3776</v>
      </c>
      <c r="E124" s="109">
        <f>IFERROR(VLOOKUP($B124,[1]Sheet1!$C$2:$G$167,3,FALSE),"" )</f>
        <v>-54.6511</v>
      </c>
      <c r="F124" s="109">
        <f>IFERROR(VLOOKUP($B124,[1]Sheet1!$C$2:$G$167,4,FALSE),"" )</f>
        <v>2.5299999999999998</v>
      </c>
      <c r="H124">
        <v>1.8477849</v>
      </c>
    </row>
    <row r="125" spans="1:13" x14ac:dyDescent="0.3">
      <c r="A125" s="12">
        <v>124</v>
      </c>
      <c r="B125" s="12" t="s">
        <v>299</v>
      </c>
      <c r="C125" s="20" t="s">
        <v>300</v>
      </c>
      <c r="D125" s="12">
        <v>7628</v>
      </c>
      <c r="E125" s="109">
        <f>IFERROR(VLOOKUP($B125,[1]Sheet1!$C$2:$G$167,3,FALSE),"" )</f>
        <v>-12.1226</v>
      </c>
      <c r="F125" s="109">
        <f>IFERROR(VLOOKUP($B125,[1]Sheet1!$C$2:$G$167,4,FALSE),"" )</f>
        <v>5.29</v>
      </c>
      <c r="H125">
        <v>1.6941630000000001</v>
      </c>
    </row>
    <row r="126" spans="1:13" x14ac:dyDescent="0.3">
      <c r="A126" s="12">
        <v>125</v>
      </c>
      <c r="B126" s="96" t="s">
        <v>301</v>
      </c>
      <c r="C126" s="20" t="s">
        <v>302</v>
      </c>
      <c r="D126" s="12">
        <v>19658</v>
      </c>
      <c r="E126" s="109">
        <f>IFERROR(VLOOKUP($B126,[1]Sheet1!$C$2:$G$167,3,FALSE),"" )</f>
        <v>-29.164999999999999</v>
      </c>
      <c r="F126" s="109">
        <f>IFERROR(VLOOKUP($B126,[1]Sheet1!$C$2:$G$167,4,FALSE),"" )</f>
        <v>2.78</v>
      </c>
      <c r="H126">
        <v>2.5469506000000002</v>
      </c>
    </row>
    <row r="127" spans="1:13" x14ac:dyDescent="0.3">
      <c r="A127" s="12">
        <v>126</v>
      </c>
      <c r="B127" s="20" t="s">
        <v>303</v>
      </c>
      <c r="C127" s="20" t="s">
        <v>304</v>
      </c>
      <c r="D127" s="12">
        <v>516892</v>
      </c>
      <c r="E127" s="109" t="str">
        <f>IFERROR(VLOOKUP($B127,[1]Sheet1!$C$2:$G$167,3,FALSE),"" )</f>
        <v/>
      </c>
      <c r="F127" s="109" t="str">
        <f>IFERROR(VLOOKUP($B127,[1]Sheet1!$C$2:$G$167,4,FALSE),"" )</f>
        <v/>
      </c>
      <c r="H127">
        <v>2.0223532</v>
      </c>
    </row>
    <row r="128" spans="1:13" x14ac:dyDescent="0.3">
      <c r="A128" s="12">
        <v>127</v>
      </c>
      <c r="B128" s="71" t="s">
        <v>305</v>
      </c>
      <c r="C128" s="79" t="s">
        <v>306</v>
      </c>
      <c r="D128" s="12">
        <v>516892</v>
      </c>
      <c r="E128" s="109">
        <f>IFERROR(VLOOKUP($B128,[1]Sheet1!$C$2:$G$167,3,FALSE),"" )</f>
        <v>-16.845234019984439</v>
      </c>
      <c r="F128" s="109">
        <f>IFERROR(VLOOKUP($B128,[1]Sheet1!$C$2:$G$167,4,FALSE),"" )</f>
        <v>3.56</v>
      </c>
      <c r="H128">
        <v>2.0223532</v>
      </c>
    </row>
    <row r="129" spans="1:13" x14ac:dyDescent="0.3">
      <c r="A129" s="12">
        <v>128</v>
      </c>
      <c r="B129" s="90" t="s">
        <v>307</v>
      </c>
      <c r="C129" s="50" t="s">
        <v>308</v>
      </c>
      <c r="D129" s="12">
        <v>7843</v>
      </c>
      <c r="E129" s="109">
        <f>IFERROR(VLOOKUP($B129,[1]Sheet1!$C$2:$G$167,3,FALSE),"" )</f>
        <v>-33.539099999999998</v>
      </c>
      <c r="F129" s="109">
        <f>IFERROR(VLOOKUP($B129,[1]Sheet1!$C$2:$G$167,4,FALSE),"" )</f>
        <v>2.4700000000000002</v>
      </c>
      <c r="H129">
        <v>1.6806623999999999</v>
      </c>
    </row>
    <row r="130" spans="1:13" x14ac:dyDescent="0.3">
      <c r="A130" s="12">
        <v>129</v>
      </c>
      <c r="B130" s="20" t="s">
        <v>309</v>
      </c>
      <c r="C130" s="20" t="s">
        <v>310</v>
      </c>
      <c r="D130" s="12">
        <v>375105875</v>
      </c>
      <c r="E130" s="109">
        <f>IFERROR(VLOOKUP($B130,[1]Sheet1!$C$2:$G$167,3,FALSE),"" )</f>
        <v>-81.636399999999995</v>
      </c>
      <c r="F130" s="109">
        <f>IFERROR(VLOOKUP($B130,[1]Sheet1!$C$2:$G$167,4,FALSE),"" )</f>
        <v>3.47</v>
      </c>
    </row>
    <row r="131" spans="1:13" x14ac:dyDescent="0.3">
      <c r="A131" s="12">
        <v>130</v>
      </c>
      <c r="B131" s="89" t="s">
        <v>311</v>
      </c>
      <c r="C131" s="36" t="s">
        <v>312</v>
      </c>
      <c r="D131" s="12">
        <v>126679024</v>
      </c>
      <c r="E131" s="109" t="str">
        <f>IFERROR(VLOOKUP($B131,[1]Sheet1!$C$2:$G$167,3,FALSE),"" )</f>
        <v/>
      </c>
      <c r="F131" s="109" t="str">
        <f>IFERROR(VLOOKUP($B131,[1]Sheet1!$C$2:$G$167,4,FALSE),"" )</f>
        <v/>
      </c>
      <c r="H131">
        <v>1.7256697000000001</v>
      </c>
    </row>
    <row r="132" spans="1:13" x14ac:dyDescent="0.3">
      <c r="A132" s="12">
        <v>131</v>
      </c>
      <c r="B132" s="69" t="s">
        <v>313</v>
      </c>
      <c r="C132" s="69" t="s">
        <v>314</v>
      </c>
      <c r="D132" s="12">
        <v>176</v>
      </c>
      <c r="E132" s="109">
        <f>IFERROR(VLOOKUP($B132,[1]Sheet1!$C$2:$G$167,3,FALSE),"" )</f>
        <v>-28.4739</v>
      </c>
      <c r="F132" s="109">
        <f>IFERROR(VLOOKUP($B132,[1]Sheet1!$C$2:$G$167,4,FALSE),"" )</f>
        <v>2.96</v>
      </c>
      <c r="H132">
        <v>2.2305066999999998</v>
      </c>
    </row>
    <row r="133" spans="1:13" x14ac:dyDescent="0.3">
      <c r="A133" s="12">
        <v>132</v>
      </c>
      <c r="B133" s="76" t="s">
        <v>315</v>
      </c>
      <c r="C133" s="81" t="s">
        <v>316</v>
      </c>
      <c r="D133" s="12">
        <v>702</v>
      </c>
      <c r="E133" s="109">
        <f>IFERROR(VLOOKUP($B133,[1]Sheet1!$C$2:$G$167,3,FALSE),"" )</f>
        <v>-12.274900000000001</v>
      </c>
      <c r="F133" s="109">
        <f>IFERROR(VLOOKUP($B133,[1]Sheet1!$C$2:$G$167,4,FALSE),"" )</f>
        <v>2.13</v>
      </c>
      <c r="H133">
        <v>1.8732564</v>
      </c>
    </row>
    <row r="134" spans="1:13" x14ac:dyDescent="0.3">
      <c r="A134" s="12">
        <v>133</v>
      </c>
      <c r="B134" s="82" t="s">
        <v>317</v>
      </c>
      <c r="C134" s="82" t="s">
        <v>318</v>
      </c>
      <c r="D134" s="12">
        <v>284</v>
      </c>
      <c r="E134" s="109">
        <f>IFERROR(VLOOKUP($B134,[1]Sheet1!$C$2:$G$167,3,FALSE),"" )</f>
        <v>-39.549199999999999</v>
      </c>
      <c r="F134" s="109">
        <f>IFERROR(VLOOKUP($B134,[1]Sheet1!$C$2:$G$167,4,FALSE),"" )</f>
        <v>2.5299999999999998</v>
      </c>
      <c r="H134">
        <v>1.7107804</v>
      </c>
    </row>
    <row r="135" spans="1:13" x14ac:dyDescent="0.3">
      <c r="A135" s="12">
        <v>134</v>
      </c>
      <c r="B135" s="39" t="s">
        <v>319</v>
      </c>
      <c r="C135" s="39" t="s">
        <v>320</v>
      </c>
      <c r="D135" s="12">
        <v>784</v>
      </c>
      <c r="E135" s="109">
        <f>IFERROR(VLOOKUP($B135,[1]Sheet1!$C$2:$G$167,3,FALSE),"" )</f>
        <v>-6.4155990845730555</v>
      </c>
      <c r="F135" s="109">
        <f>IFERROR(VLOOKUP($B135,[1]Sheet1!$C$2:$G$167,4,FALSE),"" )</f>
        <v>2.41</v>
      </c>
      <c r="H135">
        <v>1.5201290000000001</v>
      </c>
    </row>
    <row r="136" spans="1:13" x14ac:dyDescent="0.3">
      <c r="A136" s="12">
        <v>135</v>
      </c>
      <c r="B136" s="76" t="s">
        <v>321</v>
      </c>
      <c r="C136" s="76" t="s">
        <v>322</v>
      </c>
      <c r="D136" s="12">
        <v>14829</v>
      </c>
      <c r="E136" s="109" t="str">
        <f>IFERROR(VLOOKUP($B136,[1]Sheet1!$C$2:$G$167,3,FALSE),"" )</f>
        <v/>
      </c>
      <c r="F136" s="109" t="str">
        <f>IFERROR(VLOOKUP($B136,[1]Sheet1!$C$2:$G$167,4,FALSE),"" )</f>
        <v/>
      </c>
      <c r="H136">
        <v>1.7958031000000001</v>
      </c>
    </row>
    <row r="137" spans="1:13" x14ac:dyDescent="0.3">
      <c r="A137" s="12">
        <v>136</v>
      </c>
      <c r="B137" s="39" t="s">
        <v>323</v>
      </c>
      <c r="C137" s="39" t="s">
        <v>324</v>
      </c>
      <c r="D137" s="12">
        <v>24261</v>
      </c>
      <c r="E137" s="109">
        <f>IFERROR(VLOOKUP($B137,[1]Sheet1!$C$2:$G$167,3,FALSE),"" )</f>
        <v>-8.8621334689999998</v>
      </c>
      <c r="F137" s="109">
        <f>IFERROR(VLOOKUP($B137,[1]Sheet1!$C$2:$G$167,4,FALSE),"" )</f>
        <v>4.29</v>
      </c>
      <c r="H137">
        <v>1.8742528000000001</v>
      </c>
    </row>
    <row r="138" spans="1:13" x14ac:dyDescent="0.3">
      <c r="A138" s="12">
        <v>137</v>
      </c>
      <c r="B138" s="92" t="s">
        <v>325</v>
      </c>
      <c r="C138" s="67" t="s">
        <v>326</v>
      </c>
      <c r="D138" s="12">
        <v>712</v>
      </c>
      <c r="E138" s="109">
        <f>IFERROR(VLOOKUP($B138,[1]Sheet1!$C$2:$G$167,3,FALSE),"" )</f>
        <v>-2.7580070503911256</v>
      </c>
      <c r="F138" s="109">
        <f>IFERROR(VLOOKUP($B138,[1]Sheet1!$C$2:$G$167,4,FALSE),"" )</f>
        <v>2.73</v>
      </c>
      <c r="H138">
        <v>1.6250144</v>
      </c>
    </row>
    <row r="139" spans="1:13" x14ac:dyDescent="0.3">
      <c r="A139" s="12">
        <v>138</v>
      </c>
      <c r="B139" s="39" t="s">
        <v>327</v>
      </c>
      <c r="C139" s="39" t="s">
        <v>328</v>
      </c>
      <c r="D139" s="12">
        <v>24437</v>
      </c>
      <c r="E139" s="109">
        <f>IFERROR(VLOOKUP($B139,[1]Sheet1!$C$2:$G$167,3,FALSE),"" )</f>
        <v>-26.013100000000001</v>
      </c>
      <c r="F139" s="109">
        <f>IFERROR(VLOOKUP($B139,[1]Sheet1!$C$2:$G$167,4,FALSE),"" )</f>
        <v>4.24</v>
      </c>
      <c r="H139">
        <v>1.6133914</v>
      </c>
    </row>
    <row r="140" spans="1:13" x14ac:dyDescent="0.3">
      <c r="A140" s="12">
        <v>139</v>
      </c>
      <c r="B140" s="20" t="s">
        <v>329</v>
      </c>
      <c r="C140" s="20" t="s">
        <v>330</v>
      </c>
      <c r="D140" s="12">
        <v>121689</v>
      </c>
      <c r="E140" s="109" t="str">
        <f>IFERROR(VLOOKUP($B140,[1]Sheet1!$C$2:$G$167,3,FALSE),"" )</f>
        <v/>
      </c>
      <c r="F140" s="109" t="str">
        <f>IFERROR(VLOOKUP($B140,[1]Sheet1!$C$2:$G$167,4,FALSE),"" )</f>
        <v/>
      </c>
    </row>
    <row r="141" spans="1:13" x14ac:dyDescent="0.3">
      <c r="A141" s="12">
        <v>140</v>
      </c>
      <c r="B141" s="66" t="s">
        <v>331</v>
      </c>
      <c r="C141" s="66" t="s">
        <v>332</v>
      </c>
      <c r="D141" s="12">
        <v>23665760</v>
      </c>
      <c r="E141" s="109">
        <f>IFERROR(VLOOKUP($B141,[1]Sheet1!$C$2:$G$167,3,FALSE),"" )</f>
        <v>-3.3895845888793241</v>
      </c>
      <c r="F141" s="109">
        <f>IFERROR(VLOOKUP($B141,[1]Sheet1!$C$2:$G$167,4,FALSE),"" )</f>
        <v>2.76</v>
      </c>
      <c r="H141">
        <v>1.2433689000000001</v>
      </c>
    </row>
    <row r="142" spans="1:13" x14ac:dyDescent="0.3">
      <c r="A142" s="83">
        <v>141</v>
      </c>
      <c r="B142" s="12" t="s">
        <v>333</v>
      </c>
      <c r="C142" s="12" t="s">
        <v>334</v>
      </c>
      <c r="E142" s="110" t="str">
        <f>IFERROR(VLOOKUP($B142,'200603-GBSA'!$B$2:$D$133,2,FALSE),"")</f>
        <v/>
      </c>
      <c r="F142" s="110" t="str">
        <f>IFERROR(VLOOKUP($B142,'200603-GBSA'!$B$2:$D$133,3,FALSE),"")</f>
        <v/>
      </c>
      <c r="M142" t="s">
        <v>644</v>
      </c>
    </row>
    <row r="143" spans="1:13" x14ac:dyDescent="0.3">
      <c r="A143" s="83">
        <v>142</v>
      </c>
      <c r="B143" s="12" t="s">
        <v>335</v>
      </c>
      <c r="C143" s="12" t="s">
        <v>336</v>
      </c>
      <c r="E143" s="110">
        <f>IFERROR(VLOOKUP($B143,'200603-GBSA'!$B$2:$D$133,2,FALSE),"")</f>
        <v>-72.786500000000004</v>
      </c>
      <c r="F143" s="110">
        <f>IFERROR(VLOOKUP($B143,'200603-GBSA'!$B$2:$D$133,3,FALSE),"")</f>
        <v>4.38</v>
      </c>
      <c r="G143" s="115">
        <v>3.8683462</v>
      </c>
      <c r="M143" t="s">
        <v>645</v>
      </c>
    </row>
    <row r="144" spans="1:13" x14ac:dyDescent="0.3">
      <c r="A144" s="83">
        <v>143</v>
      </c>
      <c r="B144" s="12" t="s">
        <v>337</v>
      </c>
      <c r="C144" s="12" t="s">
        <v>338</v>
      </c>
      <c r="E144" s="110">
        <f>IFERROR(VLOOKUP($B144,'200603-GBSA'!$B$2:$D$133,2,FALSE),"")</f>
        <v>-55.6434</v>
      </c>
      <c r="F144" s="110">
        <f>IFERROR(VLOOKUP($B144,'200603-GBSA'!$B$2:$D$133,3,FALSE),"")</f>
        <v>3.03</v>
      </c>
      <c r="G144" s="115">
        <v>3.2973851999999999</v>
      </c>
      <c r="M144" t="s">
        <v>646</v>
      </c>
    </row>
    <row r="145" spans="1:14" x14ac:dyDescent="0.3">
      <c r="A145" s="83">
        <v>144</v>
      </c>
      <c r="B145" s="12" t="s">
        <v>339</v>
      </c>
      <c r="C145" s="12" t="s">
        <v>340</v>
      </c>
      <c r="G145" s="115">
        <v>1.7603424999999999</v>
      </c>
      <c r="M145" t="s">
        <v>647</v>
      </c>
    </row>
    <row r="146" spans="1:14" x14ac:dyDescent="0.3">
      <c r="A146" s="83">
        <v>145</v>
      </c>
      <c r="B146" s="12" t="s">
        <v>341</v>
      </c>
      <c r="C146" s="12" t="s">
        <v>342</v>
      </c>
      <c r="E146" s="110">
        <f>IFERROR(VLOOKUP($B146,'200603-GBSA'!$B$2:$D$133,2,FALSE),"")</f>
        <v>-21.444800000000001</v>
      </c>
      <c r="F146" s="110">
        <f>IFERROR(VLOOKUP($B146,'200603-GBSA'!$B$2:$D$133,3,FALSE),"")</f>
        <v>1.59</v>
      </c>
      <c r="G146" s="115">
        <v>2.2883053000000002</v>
      </c>
      <c r="M146" s="97" t="s">
        <v>759</v>
      </c>
      <c r="N146" s="98" t="s">
        <v>760</v>
      </c>
    </row>
    <row r="147" spans="1:14" x14ac:dyDescent="0.3">
      <c r="A147" s="83">
        <v>146</v>
      </c>
      <c r="B147" s="12" t="s">
        <v>343</v>
      </c>
      <c r="C147" s="12" t="s">
        <v>344</v>
      </c>
      <c r="E147" s="110">
        <f>IFERROR(VLOOKUP($B147,'200603-GBSA'!$B$2:$D$133,2,FALSE),"")</f>
        <v>-76.198599999999999</v>
      </c>
      <c r="F147" s="110">
        <f>IFERROR(VLOOKUP($B147,'200603-GBSA'!$B$2:$D$133,3,FALSE),"")</f>
        <v>2.76</v>
      </c>
      <c r="G147" s="115">
        <v>3.7107139999999998</v>
      </c>
      <c r="M147" s="97" t="s">
        <v>762</v>
      </c>
      <c r="N147" s="98" t="s">
        <v>761</v>
      </c>
    </row>
    <row r="148" spans="1:14" x14ac:dyDescent="0.3">
      <c r="A148" s="83">
        <v>147</v>
      </c>
      <c r="B148" s="12" t="s">
        <v>345</v>
      </c>
      <c r="C148" s="12" t="s">
        <v>346</v>
      </c>
      <c r="E148" s="110">
        <f>IFERROR(VLOOKUP($B148,'200603-GBSA'!$B$2:$D$133,2,FALSE),"")</f>
        <v>-62.081600000000002</v>
      </c>
      <c r="F148" s="110">
        <f>IFERROR(VLOOKUP($B148,'200603-GBSA'!$B$2:$D$133,3,FALSE),"")</f>
        <v>2.94</v>
      </c>
      <c r="G148" s="115">
        <v>3.9664885999999999</v>
      </c>
      <c r="M148" s="97" t="s">
        <v>764</v>
      </c>
      <c r="N148" s="98" t="s">
        <v>763</v>
      </c>
    </row>
    <row r="149" spans="1:14" x14ac:dyDescent="0.3">
      <c r="A149" s="83">
        <v>148</v>
      </c>
      <c r="B149" s="12" t="s">
        <v>347</v>
      </c>
      <c r="C149" s="12" t="s">
        <v>348</v>
      </c>
      <c r="E149" s="110">
        <f>IFERROR(VLOOKUP($B149,'200603-GBSA'!$B$2:$D$133,2,FALSE),"")</f>
        <v>-16.9375</v>
      </c>
      <c r="F149" s="110">
        <f>IFERROR(VLOOKUP($B149,'200603-GBSA'!$B$2:$D$133,3,FALSE),"")</f>
        <v>13.9</v>
      </c>
      <c r="G149" s="115">
        <v>2.1398711000000001</v>
      </c>
      <c r="M149" t="s">
        <v>648</v>
      </c>
    </row>
    <row r="150" spans="1:14" x14ac:dyDescent="0.3">
      <c r="A150" s="83">
        <v>149</v>
      </c>
      <c r="B150" s="12" t="s">
        <v>349</v>
      </c>
      <c r="C150" s="12" t="s">
        <v>350</v>
      </c>
      <c r="E150" s="110">
        <f>IFERROR(VLOOKUP($B150,'200603-GBSA'!$B$2:$D$133,2,FALSE),"")</f>
        <v>3.8881999999999999</v>
      </c>
      <c r="F150" s="110">
        <f>IFERROR(VLOOKUP($B150,'200603-GBSA'!$B$2:$D$133,3,FALSE),"")</f>
        <v>2.46</v>
      </c>
      <c r="G150" s="115">
        <v>1.3083655999999999</v>
      </c>
      <c r="M150" t="s">
        <v>649</v>
      </c>
    </row>
    <row r="151" spans="1:14" x14ac:dyDescent="0.3">
      <c r="A151" s="83">
        <v>150</v>
      </c>
      <c r="B151" s="12" t="s">
        <v>351</v>
      </c>
      <c r="C151" s="12" t="s">
        <v>352</v>
      </c>
      <c r="E151" s="110" t="str">
        <f>IFERROR(VLOOKUP($B151,'200603-GBSA'!$B$2:$D$133,2,FALSE),"")</f>
        <v/>
      </c>
      <c r="F151" s="110" t="str">
        <f>IFERROR(VLOOKUP($B151,'200603-GBSA'!$B$2:$D$133,3,FALSE),"")</f>
        <v/>
      </c>
      <c r="G151" s="115">
        <v>1.1004423000000001</v>
      </c>
      <c r="M151" t="s">
        <v>650</v>
      </c>
    </row>
    <row r="152" spans="1:14" x14ac:dyDescent="0.3">
      <c r="A152" s="83">
        <v>151</v>
      </c>
      <c r="B152" s="12" t="s">
        <v>353</v>
      </c>
      <c r="C152" s="12" t="s">
        <v>354</v>
      </c>
      <c r="E152" s="110">
        <f>IFERROR(VLOOKUP($B152,'200603-GBSA'!$B$2:$D$133,2,FALSE),"")</f>
        <v>-30.704999999999998</v>
      </c>
      <c r="F152" s="110">
        <f>IFERROR(VLOOKUP($B152,'200603-GBSA'!$B$2:$D$133,3,FALSE),"")</f>
        <v>1.63</v>
      </c>
      <c r="G152" s="115">
        <v>4.4455223000000004</v>
      </c>
      <c r="M152" s="97" t="s">
        <v>765</v>
      </c>
      <c r="N152" s="98" t="s">
        <v>766</v>
      </c>
    </row>
    <row r="153" spans="1:14" x14ac:dyDescent="0.3">
      <c r="A153" s="83">
        <v>152</v>
      </c>
      <c r="B153" s="12" t="s">
        <v>355</v>
      </c>
      <c r="C153" s="12" t="s">
        <v>356</v>
      </c>
      <c r="E153" s="110" t="str">
        <f>IFERROR(VLOOKUP($B153,'200603-GBSA'!$B$2:$D$133,2,FALSE),"")</f>
        <v/>
      </c>
      <c r="F153" s="110" t="str">
        <f>IFERROR(VLOOKUP($B153,'200603-GBSA'!$B$2:$D$133,3,FALSE),"")</f>
        <v/>
      </c>
      <c r="G153" s="115">
        <v>1.2364105999999999</v>
      </c>
      <c r="M153" t="s">
        <v>651</v>
      </c>
    </row>
    <row r="154" spans="1:14" x14ac:dyDescent="0.3">
      <c r="A154" s="83">
        <v>153</v>
      </c>
      <c r="B154" s="12" t="s">
        <v>357</v>
      </c>
      <c r="C154" s="12" t="s">
        <v>358</v>
      </c>
      <c r="E154" s="110">
        <f>IFERROR(VLOOKUP($B154,'200603-GBSA'!$B$2:$D$133,2,FALSE),"")</f>
        <v>-0.13389999999999999</v>
      </c>
      <c r="F154" s="110">
        <f>IFERROR(VLOOKUP($B154,'200603-GBSA'!$B$2:$D$133,3,FALSE),"")</f>
        <v>0.28000000000000003</v>
      </c>
      <c r="G154" s="115">
        <v>1.8690385</v>
      </c>
      <c r="M154" t="s">
        <v>652</v>
      </c>
    </row>
    <row r="155" spans="1:14" x14ac:dyDescent="0.3">
      <c r="A155" s="83">
        <v>154</v>
      </c>
      <c r="B155" s="12" t="s">
        <v>359</v>
      </c>
      <c r="C155" s="12" t="s">
        <v>360</v>
      </c>
      <c r="E155" s="110">
        <f>IFERROR(VLOOKUP($B155,'200603-GBSA'!$B$2:$D$133,2,FALSE),"")</f>
        <v>-4.79</v>
      </c>
      <c r="F155" s="110">
        <f>IFERROR(VLOOKUP($B155,'200603-GBSA'!$B$2:$D$133,3,FALSE),"")</f>
        <v>0.98</v>
      </c>
      <c r="G155" s="115">
        <v>1.0844966</v>
      </c>
      <c r="M155" t="s">
        <v>653</v>
      </c>
    </row>
    <row r="156" spans="1:14" x14ac:dyDescent="0.3">
      <c r="A156" s="83">
        <v>155</v>
      </c>
      <c r="B156" s="12" t="s">
        <v>361</v>
      </c>
      <c r="C156" s="12" t="s">
        <v>362</v>
      </c>
      <c r="G156" s="115">
        <v>2.2190913999999999</v>
      </c>
      <c r="M156" t="s">
        <v>654</v>
      </c>
    </row>
    <row r="157" spans="1:14" x14ac:dyDescent="0.3">
      <c r="A157" s="83">
        <v>156</v>
      </c>
      <c r="B157" s="12" t="s">
        <v>363</v>
      </c>
      <c r="C157" s="12" t="s">
        <v>364</v>
      </c>
      <c r="E157" s="110">
        <f>IFERROR(VLOOKUP($B157,'200603-GBSA'!$B$2:$D$133,2,FALSE),"")</f>
        <v>-53.377600000000001</v>
      </c>
      <c r="F157" s="110">
        <f>IFERROR(VLOOKUP($B157,'200603-GBSA'!$B$2:$D$133,3,FALSE),"")</f>
        <v>3.14</v>
      </c>
      <c r="G157" s="115">
        <v>2.3292736999999999</v>
      </c>
      <c r="M157" t="s">
        <v>655</v>
      </c>
    </row>
    <row r="158" spans="1:14" x14ac:dyDescent="0.3">
      <c r="A158" s="83">
        <v>157</v>
      </c>
      <c r="B158" s="12" t="s">
        <v>365</v>
      </c>
      <c r="C158" s="12" t="s">
        <v>366</v>
      </c>
      <c r="E158" s="110">
        <f>IFERROR(VLOOKUP($B158,'200603-GBSA'!$B$2:$D$133,2,FALSE),"")</f>
        <v>-18.013300000000001</v>
      </c>
      <c r="F158" s="110">
        <f>IFERROR(VLOOKUP($B158,'200603-GBSA'!$B$2:$D$133,3,FALSE),"")</f>
        <v>2.33</v>
      </c>
      <c r="G158" s="115">
        <v>2.0153414999999999</v>
      </c>
      <c r="M158" t="s">
        <v>656</v>
      </c>
    </row>
    <row r="159" spans="1:14" x14ac:dyDescent="0.3">
      <c r="A159" s="83">
        <v>158</v>
      </c>
      <c r="B159" s="12" t="s">
        <v>367</v>
      </c>
      <c r="C159" s="12" t="s">
        <v>368</v>
      </c>
      <c r="E159" s="110">
        <f>IFERROR(VLOOKUP($B159,'200603-GBSA'!$B$2:$D$133,2,FALSE),"")</f>
        <v>-75.5321</v>
      </c>
      <c r="F159" s="110">
        <f>IFERROR(VLOOKUP($B159,'200603-GBSA'!$B$2:$D$133,3,FALSE),"")</f>
        <v>3.07</v>
      </c>
      <c r="G159" s="115">
        <v>3.8683462</v>
      </c>
      <c r="M159" s="97" t="s">
        <v>767</v>
      </c>
    </row>
    <row r="160" spans="1:14" x14ac:dyDescent="0.3">
      <c r="A160" s="83">
        <v>159</v>
      </c>
      <c r="B160" s="12" t="s">
        <v>369</v>
      </c>
      <c r="C160" s="12" t="s">
        <v>370</v>
      </c>
      <c r="E160" s="110" t="str">
        <f>IFERROR(VLOOKUP($B160,'200603-GBSA'!$B$2:$D$133,2,FALSE),"")</f>
        <v/>
      </c>
      <c r="F160" s="110" t="str">
        <f>IFERROR(VLOOKUP($B160,'200603-GBSA'!$B$2:$D$133,3,FALSE),"")</f>
        <v/>
      </c>
      <c r="G160" s="115">
        <v>1.2233183000000001</v>
      </c>
      <c r="M160" t="s">
        <v>657</v>
      </c>
    </row>
    <row r="161" spans="1:14" s="101" customFormat="1" x14ac:dyDescent="0.3">
      <c r="A161" s="99">
        <v>160</v>
      </c>
      <c r="B161" s="100" t="s">
        <v>371</v>
      </c>
      <c r="C161" s="100" t="s">
        <v>372</v>
      </c>
      <c r="E161" s="110">
        <f>IFERROR(VLOOKUP($B161,'200603-GBSA'!$B$2:$D$133,2,FALSE),"")</f>
        <v>-74.7607</v>
      </c>
      <c r="F161" s="110">
        <f>IFERROR(VLOOKUP($B161,'200603-GBSA'!$B$2:$D$133,3,FALSE),"")</f>
        <v>3.7</v>
      </c>
      <c r="G161" s="117">
        <v>3.7107139999999998</v>
      </c>
      <c r="M161" s="102" t="s">
        <v>768</v>
      </c>
    </row>
    <row r="162" spans="1:14" x14ac:dyDescent="0.3">
      <c r="A162" s="83">
        <v>161</v>
      </c>
      <c r="B162" s="12" t="s">
        <v>373</v>
      </c>
      <c r="C162" s="12" t="s">
        <v>374</v>
      </c>
      <c r="E162" s="110">
        <f>IFERROR(VLOOKUP($B162,'200603-GBSA'!$B$2:$D$133,2,FALSE),"")</f>
        <v>-62.501899999999999</v>
      </c>
      <c r="F162" s="110">
        <f>IFERROR(VLOOKUP($B162,'200603-GBSA'!$B$2:$D$133,3,FALSE),"")</f>
        <v>3.5</v>
      </c>
      <c r="G162" s="115">
        <v>4.1345824999999996</v>
      </c>
      <c r="M162" t="s">
        <v>658</v>
      </c>
    </row>
    <row r="163" spans="1:14" x14ac:dyDescent="0.3">
      <c r="A163" s="83">
        <v>162</v>
      </c>
      <c r="B163" s="12" t="s">
        <v>375</v>
      </c>
      <c r="C163" s="12" t="s">
        <v>376</v>
      </c>
      <c r="E163" s="110">
        <f>IFERROR(VLOOKUP($B163,'200603-GBSA'!$B$2:$D$133,2,FALSE),"")</f>
        <v>-11.988099999999999</v>
      </c>
      <c r="F163" s="110">
        <f>IFERROR(VLOOKUP($B163,'200603-GBSA'!$B$2:$D$133,3,FALSE),"")</f>
        <v>1.96</v>
      </c>
      <c r="G163" s="115">
        <v>2.3295949999999999</v>
      </c>
      <c r="M163" t="s">
        <v>659</v>
      </c>
    </row>
    <row r="164" spans="1:14" x14ac:dyDescent="0.3">
      <c r="A164" s="83">
        <v>163</v>
      </c>
      <c r="B164" s="12" t="s">
        <v>377</v>
      </c>
      <c r="C164" s="12" t="s">
        <v>378</v>
      </c>
      <c r="E164" s="110" t="str">
        <f>IFERROR(VLOOKUP($B164,'200603-GBSA'!$B$2:$D$133,2,FALSE),"")</f>
        <v/>
      </c>
      <c r="F164" s="110" t="str">
        <f>IFERROR(VLOOKUP($B164,'200603-GBSA'!$B$2:$D$133,3,FALSE),"")</f>
        <v/>
      </c>
      <c r="G164" s="115">
        <v>3.2301962</v>
      </c>
      <c r="M164" t="s">
        <v>660</v>
      </c>
    </row>
    <row r="165" spans="1:14" x14ac:dyDescent="0.3">
      <c r="A165" s="83">
        <v>164</v>
      </c>
      <c r="B165" s="12" t="s">
        <v>379</v>
      </c>
      <c r="C165" s="12" t="s">
        <v>380</v>
      </c>
      <c r="G165" s="115">
        <v>1.6543886999999999</v>
      </c>
      <c r="M165" t="s">
        <v>661</v>
      </c>
    </row>
    <row r="166" spans="1:14" x14ac:dyDescent="0.3">
      <c r="A166" s="83">
        <v>165</v>
      </c>
      <c r="B166" s="12" t="s">
        <v>381</v>
      </c>
      <c r="C166" s="12" t="s">
        <v>382</v>
      </c>
      <c r="G166" s="115">
        <v>1.7603424999999999</v>
      </c>
      <c r="M166" t="s">
        <v>662</v>
      </c>
    </row>
    <row r="167" spans="1:14" x14ac:dyDescent="0.3">
      <c r="A167" s="83">
        <v>166</v>
      </c>
      <c r="B167" s="12" t="s">
        <v>383</v>
      </c>
      <c r="C167" s="12" t="s">
        <v>384</v>
      </c>
      <c r="E167" s="110" t="str">
        <f>IFERROR(VLOOKUP($B167,'200603-GBSA'!$B$2:$D$133,2,FALSE),"")</f>
        <v/>
      </c>
      <c r="F167" s="110" t="str">
        <f>IFERROR(VLOOKUP($B167,'200603-GBSA'!$B$2:$D$133,3,FALSE),"")</f>
        <v/>
      </c>
      <c r="G167" s="115">
        <v>2.9022472000000001</v>
      </c>
      <c r="M167" t="s">
        <v>663</v>
      </c>
    </row>
    <row r="168" spans="1:14" x14ac:dyDescent="0.3">
      <c r="A168" s="83">
        <v>167</v>
      </c>
      <c r="B168" s="12" t="s">
        <v>385</v>
      </c>
      <c r="C168" s="12" t="s">
        <v>386</v>
      </c>
      <c r="E168" s="110" t="str">
        <f>IFERROR(VLOOKUP($B168,'200603-GBSA'!$B$2:$D$133,2,FALSE),"")</f>
        <v/>
      </c>
      <c r="F168" s="110" t="str">
        <f>IFERROR(VLOOKUP($B168,'200603-GBSA'!$B$2:$D$133,3,FALSE),"")</f>
        <v/>
      </c>
      <c r="G168" s="115">
        <v>0.92724143999999997</v>
      </c>
      <c r="M168" t="s">
        <v>664</v>
      </c>
    </row>
    <row r="169" spans="1:14" x14ac:dyDescent="0.3">
      <c r="A169" s="83">
        <v>168</v>
      </c>
      <c r="B169" s="12" t="s">
        <v>387</v>
      </c>
      <c r="C169" s="12" t="s">
        <v>388</v>
      </c>
      <c r="E169" s="110">
        <f>IFERROR(VLOOKUP($B169,'200603-GBSA'!$B$2:$D$133,2,FALSE),"")</f>
        <v>0.42449999999999999</v>
      </c>
      <c r="F169" s="110">
        <f>IFERROR(VLOOKUP($B169,'200603-GBSA'!$B$2:$D$133,3,FALSE),"")</f>
        <v>3.13</v>
      </c>
      <c r="G169" s="115">
        <v>2.5234915999999998</v>
      </c>
      <c r="M169" t="s">
        <v>665</v>
      </c>
    </row>
    <row r="170" spans="1:14" x14ac:dyDescent="0.3">
      <c r="A170" s="83">
        <v>169</v>
      </c>
      <c r="B170" s="12" t="s">
        <v>389</v>
      </c>
      <c r="C170" s="12" t="s">
        <v>390</v>
      </c>
      <c r="E170" s="110" t="str">
        <f>IFERROR(VLOOKUP($B170,'200603-GBSA'!$B$2:$D$133,2,FALSE),"")</f>
        <v/>
      </c>
      <c r="F170" s="110" t="str">
        <f>IFERROR(VLOOKUP($B170,'200603-GBSA'!$B$2:$D$133,3,FALSE),"")</f>
        <v/>
      </c>
      <c r="G170" s="115">
        <v>1.9440831999999999</v>
      </c>
      <c r="M170" t="s">
        <v>666</v>
      </c>
    </row>
    <row r="171" spans="1:14" s="101" customFormat="1" x14ac:dyDescent="0.3">
      <c r="A171" s="99">
        <v>170</v>
      </c>
      <c r="B171" s="100" t="s">
        <v>391</v>
      </c>
      <c r="C171" s="100" t="s">
        <v>392</v>
      </c>
      <c r="E171" s="110">
        <f>IFERROR(VLOOKUP($B171,'200603-GBSA'!$B$2:$D$133,2,FALSE),"")</f>
        <v>-72.786500000000004</v>
      </c>
      <c r="F171" s="110">
        <f>IFERROR(VLOOKUP($B171,'200603-GBSA'!$B$2:$D$133,3,FALSE),"")</f>
        <v>4.38</v>
      </c>
      <c r="G171" s="117">
        <v>3.8683462</v>
      </c>
      <c r="M171" s="102" t="s">
        <v>773</v>
      </c>
      <c r="N171" s="98" t="s">
        <v>774</v>
      </c>
    </row>
    <row r="172" spans="1:14" s="101" customFormat="1" x14ac:dyDescent="0.3">
      <c r="A172" s="99">
        <v>171</v>
      </c>
      <c r="B172" s="100" t="s">
        <v>393</v>
      </c>
      <c r="C172" s="100" t="s">
        <v>394</v>
      </c>
      <c r="E172" s="110">
        <f>IFERROR(VLOOKUP($B172,'200603-GBSA'!$B$2:$D$133,2,FALSE),"")</f>
        <v>-31.3354</v>
      </c>
      <c r="F172" s="110">
        <f>IFERROR(VLOOKUP($B172,'200603-GBSA'!$B$2:$D$133,3,FALSE),"")</f>
        <v>2.33</v>
      </c>
      <c r="G172" s="117">
        <v>4.5779696000000003</v>
      </c>
      <c r="M172" s="102" t="s">
        <v>770</v>
      </c>
      <c r="N172" s="103" t="s">
        <v>769</v>
      </c>
    </row>
    <row r="173" spans="1:14" x14ac:dyDescent="0.3">
      <c r="A173" s="83">
        <v>172</v>
      </c>
      <c r="B173" s="12" t="s">
        <v>395</v>
      </c>
      <c r="C173" s="12" t="s">
        <v>396</v>
      </c>
      <c r="E173" s="110" t="str">
        <f>IFERROR(VLOOKUP($B173,'200603-GBSA'!$B$2:$D$133,2,FALSE),"")</f>
        <v/>
      </c>
      <c r="F173" s="110" t="str">
        <f>IFERROR(VLOOKUP($B173,'200603-GBSA'!$B$2:$D$133,3,FALSE),"")</f>
        <v/>
      </c>
      <c r="G173" s="115">
        <v>4.4561776999999996</v>
      </c>
      <c r="M173" t="s">
        <v>667</v>
      </c>
    </row>
    <row r="174" spans="1:14" x14ac:dyDescent="0.3">
      <c r="A174" s="83">
        <v>173</v>
      </c>
      <c r="B174" s="12" t="s">
        <v>397</v>
      </c>
      <c r="C174" s="12" t="s">
        <v>398</v>
      </c>
      <c r="E174" s="110">
        <f>IFERROR(VLOOKUP($B174,'200603-GBSA'!$B$2:$D$133,2,FALSE),"")</f>
        <v>-62.862400000000001</v>
      </c>
      <c r="F174" s="110">
        <f>IFERROR(VLOOKUP($B174,'200603-GBSA'!$B$2:$D$133,3,FALSE),"")</f>
        <v>3.22</v>
      </c>
      <c r="G174" s="115">
        <v>3.6139033</v>
      </c>
      <c r="M174" s="97" t="s">
        <v>771</v>
      </c>
      <c r="N174" s="98" t="s">
        <v>772</v>
      </c>
    </row>
    <row r="175" spans="1:14" x14ac:dyDescent="0.3">
      <c r="A175" s="83">
        <v>174</v>
      </c>
      <c r="B175" s="12" t="s">
        <v>399</v>
      </c>
      <c r="C175" s="12" t="s">
        <v>400</v>
      </c>
      <c r="E175" s="110">
        <f>IFERROR(VLOOKUP($B175,'200603-GBSA'!$B$2:$D$133,2,FALSE),"")</f>
        <v>-45.898000000000003</v>
      </c>
      <c r="F175" s="110">
        <f>IFERROR(VLOOKUP($B175,'200603-GBSA'!$B$2:$D$133,3,FALSE),"")</f>
        <v>2.56</v>
      </c>
      <c r="G175" s="115">
        <v>3.4631758000000001</v>
      </c>
      <c r="M175" t="s">
        <v>668</v>
      </c>
    </row>
    <row r="176" spans="1:14" x14ac:dyDescent="0.3">
      <c r="A176" s="83">
        <v>175</v>
      </c>
      <c r="B176" s="12" t="s">
        <v>401</v>
      </c>
      <c r="C176" s="12" t="s">
        <v>402</v>
      </c>
      <c r="E176" s="110" t="str">
        <f>IFERROR(VLOOKUP($B176,'200603-GBSA'!$B$2:$D$133,2,FALSE),"")</f>
        <v/>
      </c>
      <c r="F176" s="110" t="str">
        <f>IFERROR(VLOOKUP($B176,'200603-GBSA'!$B$2:$D$133,3,FALSE),"")</f>
        <v/>
      </c>
      <c r="G176" s="115">
        <v>1.6014378</v>
      </c>
      <c r="M176" t="s">
        <v>669</v>
      </c>
    </row>
    <row r="177" spans="1:14" x14ac:dyDescent="0.3">
      <c r="A177" s="83">
        <v>176</v>
      </c>
      <c r="B177" s="12" t="s">
        <v>403</v>
      </c>
      <c r="C177" s="12" t="s">
        <v>404</v>
      </c>
      <c r="E177" s="110">
        <f>IFERROR(VLOOKUP($B177,'200603-GBSA'!$B$2:$D$133,2,FALSE),"")</f>
        <v>-93.616500000000002</v>
      </c>
      <c r="F177" s="110">
        <f>IFERROR(VLOOKUP($B177,'200603-GBSA'!$B$2:$D$133,3,FALSE),"")</f>
        <v>5.74</v>
      </c>
      <c r="G177" s="115">
        <v>4.1698399999999998</v>
      </c>
      <c r="M177" s="97" t="s">
        <v>775</v>
      </c>
      <c r="N177" s="98" t="s">
        <v>776</v>
      </c>
    </row>
    <row r="178" spans="1:14" s="101" customFormat="1" x14ac:dyDescent="0.3">
      <c r="A178" s="99">
        <v>177</v>
      </c>
      <c r="B178" s="100" t="s">
        <v>405</v>
      </c>
      <c r="C178" s="100" t="s">
        <v>406</v>
      </c>
      <c r="E178" s="110">
        <f>IFERROR(VLOOKUP($B178,'200603-GBSA'!$B$2:$D$133,2,FALSE),"")</f>
        <v>-46.1751</v>
      </c>
      <c r="F178" s="110">
        <f>IFERROR(VLOOKUP($B178,'200603-GBSA'!$B$2:$D$133,3,FALSE),"")</f>
        <v>2.5099999999999998</v>
      </c>
      <c r="G178" s="117">
        <v>3.8792390000000001</v>
      </c>
      <c r="M178" s="102" t="s">
        <v>777</v>
      </c>
      <c r="N178" s="103" t="s">
        <v>778</v>
      </c>
    </row>
    <row r="179" spans="1:14" x14ac:dyDescent="0.3">
      <c r="A179" s="83">
        <v>178</v>
      </c>
      <c r="B179" s="12" t="s">
        <v>407</v>
      </c>
      <c r="C179" s="12" t="s">
        <v>408</v>
      </c>
      <c r="E179" s="110" t="str">
        <f>IFERROR(VLOOKUP($B179,'200603-GBSA'!$B$2:$D$133,2,FALSE),"")</f>
        <v/>
      </c>
      <c r="F179" s="110" t="str">
        <f>IFERROR(VLOOKUP($B179,'200603-GBSA'!$B$2:$D$133,3,FALSE),"")</f>
        <v/>
      </c>
      <c r="G179" s="115">
        <v>1.6014378</v>
      </c>
      <c r="M179" t="s">
        <v>669</v>
      </c>
    </row>
    <row r="180" spans="1:14" x14ac:dyDescent="0.3">
      <c r="A180" s="83">
        <v>179</v>
      </c>
      <c r="B180" s="12" t="s">
        <v>409</v>
      </c>
      <c r="C180" s="12" t="s">
        <v>410</v>
      </c>
      <c r="E180" s="110">
        <f>IFERROR(VLOOKUP($B180,'200603-GBSA'!$B$2:$D$133,2,FALSE),"")</f>
        <v>-1.8008999999999999</v>
      </c>
      <c r="F180" s="110">
        <f>IFERROR(VLOOKUP($B180,'200603-GBSA'!$B$2:$D$133,3,FALSE),"")</f>
        <v>5.1100000000000003</v>
      </c>
      <c r="G180" s="115">
        <v>1.8690385</v>
      </c>
      <c r="M180" t="s">
        <v>670</v>
      </c>
    </row>
    <row r="181" spans="1:14" x14ac:dyDescent="0.3">
      <c r="A181" s="83">
        <v>180</v>
      </c>
      <c r="B181" s="12" t="s">
        <v>411</v>
      </c>
      <c r="C181" s="12" t="s">
        <v>412</v>
      </c>
      <c r="E181" s="110">
        <f>IFERROR(VLOOKUP($B181,'200603-GBSA'!$B$2:$D$133,2,FALSE),"")</f>
        <v>-42.110300000000002</v>
      </c>
      <c r="F181" s="110">
        <f>IFERROR(VLOOKUP($B181,'200603-GBSA'!$B$2:$D$133,3,FALSE),"")</f>
        <v>2.02</v>
      </c>
      <c r="G181" s="115">
        <v>3.4524777000000002</v>
      </c>
      <c r="M181" s="97" t="s">
        <v>779</v>
      </c>
    </row>
    <row r="182" spans="1:14" x14ac:dyDescent="0.3">
      <c r="A182" s="83">
        <v>181</v>
      </c>
      <c r="B182" s="12" t="s">
        <v>413</v>
      </c>
      <c r="C182" s="12" t="s">
        <v>414</v>
      </c>
      <c r="E182" s="110">
        <f>IFERROR(VLOOKUP($B182,'200603-GBSA'!$B$2:$D$133,2,FALSE),"")</f>
        <v>-65.348100000000002</v>
      </c>
      <c r="F182" s="110">
        <f>IFERROR(VLOOKUP($B182,'200603-GBSA'!$B$2:$D$133,3,FALSE),"")</f>
        <v>2.4</v>
      </c>
      <c r="G182" s="115">
        <v>4.3454723</v>
      </c>
      <c r="M182" s="97" t="s">
        <v>780</v>
      </c>
    </row>
    <row r="183" spans="1:14" x14ac:dyDescent="0.3">
      <c r="A183" s="83">
        <v>182</v>
      </c>
      <c r="B183" s="12" t="s">
        <v>415</v>
      </c>
      <c r="C183" s="12" t="s">
        <v>416</v>
      </c>
      <c r="E183" s="110">
        <f>IFERROR(VLOOKUP($B183,'200603-GBSA'!$B$2:$D$133,2,FALSE),"")</f>
        <v>-39.515599999999999</v>
      </c>
      <c r="F183" s="110">
        <f>IFERROR(VLOOKUP($B183,'200603-GBSA'!$B$2:$D$133,3,FALSE),"")</f>
        <v>2.5299999999999998</v>
      </c>
      <c r="G183" s="115">
        <v>3.2947638000000001</v>
      </c>
      <c r="M183" t="s">
        <v>671</v>
      </c>
    </row>
    <row r="184" spans="1:14" x14ac:dyDescent="0.3">
      <c r="A184" s="83">
        <v>183</v>
      </c>
      <c r="B184" s="12" t="s">
        <v>417</v>
      </c>
      <c r="C184" s="12" t="s">
        <v>418</v>
      </c>
      <c r="G184" s="115">
        <v>1.7603424999999999</v>
      </c>
      <c r="M184" t="s">
        <v>672</v>
      </c>
    </row>
    <row r="185" spans="1:14" x14ac:dyDescent="0.3">
      <c r="A185" s="83">
        <v>184</v>
      </c>
      <c r="B185" s="12" t="s">
        <v>419</v>
      </c>
      <c r="C185" s="12" t="s">
        <v>420</v>
      </c>
      <c r="E185" s="110">
        <f>IFERROR(VLOOKUP($B185,'200603-GBSA'!$B$2:$D$133,2,FALSE),"")</f>
        <v>-50.781300000000002</v>
      </c>
      <c r="F185" s="110">
        <f>IFERROR(VLOOKUP($B185,'200603-GBSA'!$B$2:$D$133,3,FALSE),"")</f>
        <v>3.34</v>
      </c>
      <c r="G185" s="115">
        <v>1.6884912000000001</v>
      </c>
      <c r="M185" t="s">
        <v>673</v>
      </c>
    </row>
    <row r="186" spans="1:14" x14ac:dyDescent="0.3">
      <c r="A186" s="83">
        <v>185</v>
      </c>
      <c r="B186" s="12" t="s">
        <v>421</v>
      </c>
      <c r="C186" s="12" t="s">
        <v>422</v>
      </c>
      <c r="E186" s="110">
        <f>IFERROR(VLOOKUP($B186,'200603-GBSA'!$B$2:$D$133,2,FALSE),"")</f>
        <v>-45.240900000000003</v>
      </c>
      <c r="F186" s="110">
        <f>IFERROR(VLOOKUP($B186,'200603-GBSA'!$B$2:$D$133,3,FALSE),"")</f>
        <v>2.13</v>
      </c>
      <c r="G186" s="115">
        <v>1.7869085</v>
      </c>
      <c r="M186" t="s">
        <v>674</v>
      </c>
    </row>
    <row r="187" spans="1:14" x14ac:dyDescent="0.3">
      <c r="A187" s="83">
        <v>186</v>
      </c>
      <c r="B187" s="12" t="s">
        <v>423</v>
      </c>
      <c r="C187" s="12" t="s">
        <v>424</v>
      </c>
      <c r="E187" s="110">
        <f>IFERROR(VLOOKUP($B187,'200603-GBSA'!$B$2:$D$133,2,FALSE),"")</f>
        <v>-32.036799999999999</v>
      </c>
      <c r="F187" s="110">
        <f>IFERROR(VLOOKUP($B187,'200603-GBSA'!$B$2:$D$133,3,FALSE),"")</f>
        <v>2</v>
      </c>
      <c r="G187" s="115">
        <v>4.5779696000000003</v>
      </c>
      <c r="M187" s="97" t="s">
        <v>786</v>
      </c>
      <c r="N187" s="98" t="s">
        <v>787</v>
      </c>
    </row>
    <row r="188" spans="1:14" x14ac:dyDescent="0.3">
      <c r="A188" s="83">
        <v>187</v>
      </c>
      <c r="B188" s="12" t="s">
        <v>425</v>
      </c>
      <c r="C188" s="12" t="s">
        <v>783</v>
      </c>
      <c r="E188" s="110">
        <f>IFERROR(VLOOKUP($B188,'200603-GBSA'!$B$2:$D$133,2,FALSE),"")</f>
        <v>-33.4497</v>
      </c>
      <c r="F188" s="110">
        <f>IFERROR(VLOOKUP($B188,'200603-GBSA'!$B$2:$D$133,3,FALSE),"")</f>
        <v>2.92</v>
      </c>
      <c r="G188" s="115">
        <v>3.0558450000000001</v>
      </c>
      <c r="M188" s="97" t="s">
        <v>784</v>
      </c>
      <c r="N188" s="98" t="s">
        <v>785</v>
      </c>
    </row>
    <row r="189" spans="1:14" x14ac:dyDescent="0.3">
      <c r="A189" s="83">
        <v>188</v>
      </c>
      <c r="B189" s="12" t="s">
        <v>427</v>
      </c>
      <c r="C189" s="12" t="s">
        <v>428</v>
      </c>
      <c r="E189" s="110">
        <f>IFERROR(VLOOKUP($B189,'200603-GBSA'!$B$2:$D$133,2,FALSE),"")</f>
        <v>-36.982700000000001</v>
      </c>
      <c r="F189" s="110">
        <f>IFERROR(VLOOKUP($B189,'200603-GBSA'!$B$2:$D$133,3,FALSE),"")</f>
        <v>2.36</v>
      </c>
      <c r="G189" s="115">
        <v>3.0194236999999999</v>
      </c>
      <c r="M189" s="97" t="s">
        <v>781</v>
      </c>
      <c r="N189" s="98" t="s">
        <v>782</v>
      </c>
    </row>
    <row r="190" spans="1:14" x14ac:dyDescent="0.3">
      <c r="A190" s="83">
        <v>189</v>
      </c>
      <c r="B190" s="12" t="s">
        <v>429</v>
      </c>
      <c r="C190" s="12" t="s">
        <v>430</v>
      </c>
      <c r="E190" s="110">
        <f>IFERROR(VLOOKUP($B190,'200603-GBSA'!$B$2:$D$133,2,FALSE),"")</f>
        <v>-31.930399999999999</v>
      </c>
      <c r="F190" s="110">
        <f>IFERROR(VLOOKUP($B190,'200603-GBSA'!$B$2:$D$133,3,FALSE),"")</f>
        <v>3.07</v>
      </c>
      <c r="G190" s="115">
        <v>3.4189731999999999</v>
      </c>
      <c r="M190" s="97" t="s">
        <v>788</v>
      </c>
      <c r="N190" s="98" t="s">
        <v>789</v>
      </c>
    </row>
    <row r="191" spans="1:14" x14ac:dyDescent="0.3">
      <c r="A191" s="83">
        <v>190</v>
      </c>
      <c r="B191" s="12" t="s">
        <v>431</v>
      </c>
      <c r="C191" s="12" t="s">
        <v>432</v>
      </c>
      <c r="E191" s="110">
        <f>IFERROR(VLOOKUP($B191,'200603-GBSA'!$B$2:$D$133,2,FALSE),"")</f>
        <v>-58.128100000000003</v>
      </c>
      <c r="F191" s="110">
        <f>IFERROR(VLOOKUP($B191,'200603-GBSA'!$B$2:$D$133,3,FALSE),"")</f>
        <v>2.37</v>
      </c>
      <c r="G191" s="115">
        <v>3.0591986000000002</v>
      </c>
      <c r="M191" t="s">
        <v>675</v>
      </c>
    </row>
    <row r="192" spans="1:14" x14ac:dyDescent="0.3">
      <c r="A192" s="83">
        <v>191</v>
      </c>
      <c r="B192" s="12" t="s">
        <v>433</v>
      </c>
      <c r="C192" s="12" t="s">
        <v>434</v>
      </c>
      <c r="E192" s="110">
        <f>IFERROR(VLOOKUP($B192,'200603-GBSA'!$B$2:$D$133,2,FALSE),"")</f>
        <v>-38.555399999999999</v>
      </c>
      <c r="F192" s="110">
        <f>IFERROR(VLOOKUP($B192,'200603-GBSA'!$B$2:$D$133,3,FALSE),"")</f>
        <v>2.52</v>
      </c>
      <c r="G192" s="115">
        <v>3.1178059999999999</v>
      </c>
      <c r="M192" t="s">
        <v>676</v>
      </c>
    </row>
    <row r="193" spans="1:14" x14ac:dyDescent="0.3">
      <c r="A193" s="83">
        <v>192</v>
      </c>
      <c r="B193" s="12" t="s">
        <v>435</v>
      </c>
      <c r="C193" s="12" t="s">
        <v>436</v>
      </c>
      <c r="G193" s="115">
        <v>1.8742528000000001</v>
      </c>
      <c r="M193" s="97" t="s">
        <v>790</v>
      </c>
    </row>
    <row r="194" spans="1:14" x14ac:dyDescent="0.3">
      <c r="A194" s="83">
        <v>193</v>
      </c>
      <c r="B194" s="12" t="s">
        <v>437</v>
      </c>
      <c r="C194" s="12" t="s">
        <v>438</v>
      </c>
      <c r="E194" s="110">
        <f>IFERROR(VLOOKUP($B194,'200603-GBSA'!$B$2:$D$133,2,FALSE),"")</f>
        <v>-62.612099999999998</v>
      </c>
      <c r="F194" s="110">
        <f>IFERROR(VLOOKUP($B194,'200603-GBSA'!$B$2:$D$133,3,FALSE),"")</f>
        <v>3.33</v>
      </c>
      <c r="G194" s="115">
        <v>4.2453012000000001</v>
      </c>
      <c r="M194" s="97" t="s">
        <v>795</v>
      </c>
      <c r="N194" s="98" t="s">
        <v>825</v>
      </c>
    </row>
    <row r="195" spans="1:14" x14ac:dyDescent="0.3">
      <c r="A195" s="83">
        <v>194</v>
      </c>
      <c r="B195" s="12" t="s">
        <v>439</v>
      </c>
      <c r="C195" s="12" t="s">
        <v>440</v>
      </c>
      <c r="E195" s="110">
        <f>IFERROR(VLOOKUP($B195,'200603-GBSA'!$B$2:$D$133,2,FALSE),"")</f>
        <v>-62.501899999999999</v>
      </c>
      <c r="F195" s="110">
        <f>IFERROR(VLOOKUP($B195,'200603-GBSA'!$B$2:$D$133,3,FALSE),"")</f>
        <v>3.5</v>
      </c>
      <c r="G195" s="115">
        <v>4.5206403999999996</v>
      </c>
      <c r="M195" s="97" t="s">
        <v>792</v>
      </c>
      <c r="N195" s="98" t="s">
        <v>791</v>
      </c>
    </row>
    <row r="196" spans="1:14" x14ac:dyDescent="0.3">
      <c r="A196" s="83">
        <v>195</v>
      </c>
      <c r="B196" s="12" t="s">
        <v>441</v>
      </c>
      <c r="C196" s="12" t="s">
        <v>442</v>
      </c>
      <c r="E196" s="110">
        <f>IFERROR(VLOOKUP($B196,'200603-GBSA'!$B$2:$D$133,2,FALSE),"")</f>
        <v>-9.1242000000000001</v>
      </c>
      <c r="F196" s="110">
        <f>IFERROR(VLOOKUP($B196,'200603-GBSA'!$B$2:$D$133,3,FALSE),"")</f>
        <v>3.32</v>
      </c>
      <c r="G196" s="115">
        <v>2.9353456000000002</v>
      </c>
      <c r="M196" t="s">
        <v>677</v>
      </c>
    </row>
    <row r="197" spans="1:14" x14ac:dyDescent="0.3">
      <c r="A197" s="83">
        <v>196</v>
      </c>
      <c r="B197" s="12" t="s">
        <v>443</v>
      </c>
      <c r="C197" s="12" t="s">
        <v>444</v>
      </c>
      <c r="E197" s="110">
        <f>IFERROR(VLOOKUP($B197,'200603-GBSA'!$B$2:$D$133,2,FALSE),"")</f>
        <v>-26.817299999999999</v>
      </c>
      <c r="F197" s="110">
        <f>IFERROR(VLOOKUP($B197,'200603-GBSA'!$B$2:$D$133,3,FALSE),"")</f>
        <v>3.21</v>
      </c>
      <c r="G197" s="115">
        <v>2.7465619999999999</v>
      </c>
      <c r="M197" t="s">
        <v>678</v>
      </c>
    </row>
    <row r="198" spans="1:14" x14ac:dyDescent="0.3">
      <c r="A198" s="83">
        <v>197</v>
      </c>
      <c r="B198" s="12" t="s">
        <v>445</v>
      </c>
      <c r="C198" s="12" t="s">
        <v>446</v>
      </c>
      <c r="E198" s="110">
        <f>IFERROR(VLOOKUP($B198,'200603-GBSA'!$B$2:$D$133,2,FALSE),"")</f>
        <v>-41.749499999999998</v>
      </c>
      <c r="F198" s="110">
        <f>IFERROR(VLOOKUP($B198,'200603-GBSA'!$B$2:$D$133,3,FALSE),"")</f>
        <v>2.86</v>
      </c>
      <c r="G198" s="115">
        <v>3.1095564000000002</v>
      </c>
      <c r="M198" t="s">
        <v>679</v>
      </c>
    </row>
    <row r="199" spans="1:14" x14ac:dyDescent="0.3">
      <c r="A199" s="83">
        <v>198</v>
      </c>
      <c r="B199" s="12" t="s">
        <v>447</v>
      </c>
      <c r="C199" s="12" t="s">
        <v>448</v>
      </c>
      <c r="E199" s="110">
        <f>IFERROR(VLOOKUP($B199,'200603-GBSA'!$B$2:$D$133,2,FALSE),"")</f>
        <v>-48.725499999999997</v>
      </c>
      <c r="F199" s="110">
        <f>IFERROR(VLOOKUP($B199,'200603-GBSA'!$B$2:$D$133,3,FALSE),"")</f>
        <v>3.94</v>
      </c>
      <c r="G199" s="115">
        <v>4.4770307999999996</v>
      </c>
      <c r="M199" t="s">
        <v>680</v>
      </c>
    </row>
    <row r="200" spans="1:14" x14ac:dyDescent="0.3">
      <c r="A200" s="83">
        <v>199</v>
      </c>
      <c r="B200" s="12" t="s">
        <v>449</v>
      </c>
      <c r="C200" s="12" t="s">
        <v>450</v>
      </c>
      <c r="E200" s="110">
        <f>IFERROR(VLOOKUP($B200,'200603-GBSA'!$B$2:$D$133,2,FALSE),"")</f>
        <v>-29.264500000000002</v>
      </c>
      <c r="F200" s="110">
        <f>IFERROR(VLOOKUP($B200,'200603-GBSA'!$B$2:$D$133,3,FALSE),"")</f>
        <v>1.85</v>
      </c>
      <c r="G200" s="115">
        <v>3.3279762000000002</v>
      </c>
      <c r="M200" t="s">
        <v>681</v>
      </c>
    </row>
    <row r="201" spans="1:14" x14ac:dyDescent="0.3">
      <c r="A201" s="83">
        <v>200</v>
      </c>
      <c r="B201" s="12" t="s">
        <v>451</v>
      </c>
      <c r="C201" s="12" t="s">
        <v>452</v>
      </c>
      <c r="E201" s="110">
        <f>IFERROR(VLOOKUP($B201,'200603-GBSA'!$B$2:$D$133,2,FALSE),"")</f>
        <v>-62.612099999999998</v>
      </c>
      <c r="F201" s="110">
        <f>IFERROR(VLOOKUP($B201,'200603-GBSA'!$B$2:$D$133,3,FALSE),"")</f>
        <v>3.33</v>
      </c>
      <c r="G201" s="115">
        <v>4.2453012000000001</v>
      </c>
      <c r="M201" s="97" t="s">
        <v>794</v>
      </c>
      <c r="N201" s="98" t="s">
        <v>793</v>
      </c>
    </row>
    <row r="202" spans="1:14" x14ac:dyDescent="0.3">
      <c r="A202" s="83">
        <v>201</v>
      </c>
      <c r="B202" s="12" t="s">
        <v>453</v>
      </c>
      <c r="C202" s="12" t="s">
        <v>454</v>
      </c>
      <c r="E202" s="110">
        <f>IFERROR(VLOOKUP($B202,'200603-GBSA'!$B$2:$D$133,2,FALSE),"")</f>
        <v>-51.926000000000002</v>
      </c>
      <c r="F202" s="110">
        <f>IFERROR(VLOOKUP($B202,'200603-GBSA'!$B$2:$D$133,3,FALSE),"")</f>
        <v>4.2699999999999996</v>
      </c>
      <c r="G202" s="115">
        <v>2.5972523999999999</v>
      </c>
      <c r="M202" t="s">
        <v>682</v>
      </c>
    </row>
    <row r="203" spans="1:14" s="101" customFormat="1" x14ac:dyDescent="0.3">
      <c r="A203" s="99">
        <v>202</v>
      </c>
      <c r="B203" s="100" t="s">
        <v>455</v>
      </c>
      <c r="C203" s="100" t="s">
        <v>456</v>
      </c>
      <c r="E203" s="110">
        <f>IFERROR(VLOOKUP($B203,'200603-GBSA'!$B$2:$D$133,2,FALSE),"")</f>
        <v>-62.612099999999998</v>
      </c>
      <c r="F203" s="110">
        <f>IFERROR(VLOOKUP($B203,'200603-GBSA'!$B$2:$D$133,3,FALSE),"")</f>
        <v>3.33</v>
      </c>
      <c r="G203" s="117">
        <v>4.2453012000000001</v>
      </c>
      <c r="M203" s="102" t="s">
        <v>795</v>
      </c>
      <c r="N203" s="103" t="s">
        <v>796</v>
      </c>
    </row>
    <row r="204" spans="1:14" x14ac:dyDescent="0.3">
      <c r="A204" s="83">
        <v>203</v>
      </c>
      <c r="B204" s="12" t="s">
        <v>457</v>
      </c>
      <c r="C204" s="12" t="s">
        <v>458</v>
      </c>
      <c r="E204" s="110">
        <f>IFERROR(VLOOKUP($B204,'200603-GBSA'!$B$2:$D$133,2,FALSE),"")</f>
        <v>-40.222200000000001</v>
      </c>
      <c r="F204" s="110">
        <f>IFERROR(VLOOKUP($B204,'200603-GBSA'!$B$2:$D$133,3,FALSE),"")</f>
        <v>3.3</v>
      </c>
      <c r="G204" s="115">
        <v>2.5094614000000002</v>
      </c>
      <c r="M204" t="s">
        <v>683</v>
      </c>
    </row>
    <row r="205" spans="1:14" x14ac:dyDescent="0.3">
      <c r="A205" s="83">
        <v>204</v>
      </c>
      <c r="B205" s="12" t="s">
        <v>459</v>
      </c>
      <c r="C205" s="12" t="s">
        <v>460</v>
      </c>
      <c r="E205" s="110" t="str">
        <f>IFERROR(VLOOKUP($B205,'200603-GBSA'!$B$2:$D$133,2,FALSE),"")</f>
        <v/>
      </c>
      <c r="F205" s="110" t="str">
        <f>IFERROR(VLOOKUP($B205,'200603-GBSA'!$B$2:$D$133,3,FALSE),"")</f>
        <v/>
      </c>
      <c r="G205" s="115">
        <v>5.9616775999999998</v>
      </c>
      <c r="M205" t="s">
        <v>684</v>
      </c>
    </row>
    <row r="206" spans="1:14" x14ac:dyDescent="0.3">
      <c r="A206" s="83">
        <v>205</v>
      </c>
      <c r="B206" s="12" t="s">
        <v>461</v>
      </c>
      <c r="C206" s="12" t="s">
        <v>462</v>
      </c>
      <c r="E206" s="110" t="str">
        <f>IFERROR(VLOOKUP($B206,'200603-GBSA'!$B$2:$D$133,2,FALSE),"")</f>
        <v/>
      </c>
      <c r="F206" s="110" t="str">
        <f>IFERROR(VLOOKUP($B206,'200603-GBSA'!$B$2:$D$133,3,FALSE),"")</f>
        <v/>
      </c>
      <c r="G206" s="115">
        <v>5.5168103999999998</v>
      </c>
      <c r="M206" t="s">
        <v>685</v>
      </c>
    </row>
    <row r="207" spans="1:14" x14ac:dyDescent="0.3">
      <c r="A207" s="83">
        <v>206</v>
      </c>
      <c r="B207" s="12" t="s">
        <v>463</v>
      </c>
      <c r="C207" s="12" t="s">
        <v>464</v>
      </c>
      <c r="E207" s="110">
        <f>IFERROR(VLOOKUP($B207,'200603-GBSA'!$B$2:$D$133,2,FALSE),"")</f>
        <v>-32.991500000000002</v>
      </c>
      <c r="F207" s="110">
        <f>IFERROR(VLOOKUP($B207,'200603-GBSA'!$B$2:$D$133,3,FALSE),"")</f>
        <v>2.54</v>
      </c>
      <c r="G207" s="115">
        <v>4.2944469999999999</v>
      </c>
      <c r="M207" t="s">
        <v>686</v>
      </c>
    </row>
    <row r="208" spans="1:14" x14ac:dyDescent="0.3">
      <c r="A208" s="83">
        <v>207</v>
      </c>
      <c r="B208" s="12" t="s">
        <v>465</v>
      </c>
      <c r="C208" s="12" t="s">
        <v>466</v>
      </c>
      <c r="E208" s="110">
        <f>IFERROR(VLOOKUP($B208,'200603-GBSA'!$B$2:$D$133,2,FALSE),"")</f>
        <v>-78.071700000000007</v>
      </c>
      <c r="F208" s="110">
        <f>IFERROR(VLOOKUP($B208,'200603-GBSA'!$B$2:$D$133,3,FALSE),"")</f>
        <v>5.14</v>
      </c>
      <c r="G208" s="115">
        <v>3.977239</v>
      </c>
      <c r="M208" s="97" t="s">
        <v>797</v>
      </c>
      <c r="N208" s="98" t="s">
        <v>798</v>
      </c>
    </row>
    <row r="209" spans="1:13" x14ac:dyDescent="0.3">
      <c r="A209" s="83">
        <v>208</v>
      </c>
      <c r="B209" s="12" t="s">
        <v>467</v>
      </c>
      <c r="C209" s="12" t="s">
        <v>468</v>
      </c>
      <c r="E209" s="110">
        <f>IFERROR(VLOOKUP($B209,'200603-GBSA'!$B$2:$D$133,2,FALSE),"")</f>
        <v>-31.9251</v>
      </c>
      <c r="F209" s="110">
        <f>IFERROR(VLOOKUP($B209,'200603-GBSA'!$B$2:$D$133,3,FALSE),"")</f>
        <v>1.63</v>
      </c>
      <c r="G209" s="115">
        <v>1.5884332999999999</v>
      </c>
      <c r="M209" t="s">
        <v>687</v>
      </c>
    </row>
    <row r="210" spans="1:13" x14ac:dyDescent="0.3">
      <c r="A210" s="83">
        <v>209</v>
      </c>
      <c r="B210" s="12" t="s">
        <v>469</v>
      </c>
      <c r="C210" s="12" t="s">
        <v>470</v>
      </c>
      <c r="E210" s="110">
        <f>IFERROR(VLOOKUP($B210,'200603-GBSA'!$B$2:$D$133,2,FALSE),"")</f>
        <v>-22.979399999999998</v>
      </c>
      <c r="F210" s="110">
        <f>IFERROR(VLOOKUP($B210,'200603-GBSA'!$B$2:$D$133,3,FALSE),"")</f>
        <v>8.61</v>
      </c>
      <c r="G210" s="115">
        <v>1.9321059</v>
      </c>
      <c r="M210" t="s">
        <v>688</v>
      </c>
    </row>
    <row r="211" spans="1:13" x14ac:dyDescent="0.3">
      <c r="A211" s="83">
        <v>210</v>
      </c>
      <c r="B211" s="12" t="s">
        <v>471</v>
      </c>
      <c r="C211" s="12" t="s">
        <v>472</v>
      </c>
      <c r="E211" s="110">
        <f>IFERROR(VLOOKUP($B211,'200603-GBSA'!$B$2:$D$133,2,FALSE),"")</f>
        <v>-24.842199999999998</v>
      </c>
      <c r="F211" s="110">
        <f>IFERROR(VLOOKUP($B211,'200603-GBSA'!$B$2:$D$133,3,FALSE),"")</f>
        <v>2.21</v>
      </c>
      <c r="G211" s="115">
        <v>2.2939061999999999</v>
      </c>
      <c r="M211" t="s">
        <v>689</v>
      </c>
    </row>
    <row r="212" spans="1:13" x14ac:dyDescent="0.3">
      <c r="A212" s="83">
        <v>211</v>
      </c>
      <c r="B212" s="12" t="s">
        <v>473</v>
      </c>
      <c r="C212" s="12" t="s">
        <v>474</v>
      </c>
      <c r="E212" s="110">
        <f>IFERROR(VLOOKUP($B212,'200603-GBSA'!$B$2:$D$133,2,FALSE),"")</f>
        <v>-28.605</v>
      </c>
      <c r="F212" s="110">
        <f>IFERROR(VLOOKUP($B212,'200603-GBSA'!$B$2:$D$133,3,FALSE),"")</f>
        <v>3.43</v>
      </c>
      <c r="G212" s="115">
        <v>3.8301625000000001</v>
      </c>
      <c r="M212" t="s">
        <v>690</v>
      </c>
    </row>
    <row r="213" spans="1:13" x14ac:dyDescent="0.3">
      <c r="A213" s="83">
        <v>212</v>
      </c>
      <c r="B213" s="12" t="s">
        <v>475</v>
      </c>
      <c r="C213" s="12" t="s">
        <v>476</v>
      </c>
      <c r="E213" s="110" t="str">
        <f>IFERROR(VLOOKUP($B213,'200603-GBSA'!$B$2:$D$133,2,FALSE),"")</f>
        <v/>
      </c>
      <c r="F213" s="110" t="str">
        <f>IFERROR(VLOOKUP($B213,'200603-GBSA'!$B$2:$D$133,3,FALSE),"")</f>
        <v/>
      </c>
      <c r="G213" s="115">
        <v>2.9348383</v>
      </c>
      <c r="M213" t="s">
        <v>691</v>
      </c>
    </row>
    <row r="214" spans="1:13" x14ac:dyDescent="0.3">
      <c r="A214" s="83">
        <v>213</v>
      </c>
      <c r="B214" s="12" t="s">
        <v>477</v>
      </c>
      <c r="C214" s="12" t="s">
        <v>478</v>
      </c>
      <c r="E214" s="110">
        <f>IFERROR(VLOOKUP($B214,'200603-GBSA'!$B$2:$D$133,2,FALSE),"")</f>
        <v>-11.8544</v>
      </c>
      <c r="F214" s="110">
        <f>IFERROR(VLOOKUP($B214,'200603-GBSA'!$B$2:$D$133,3,FALSE),"")</f>
        <v>1</v>
      </c>
      <c r="G214" s="115">
        <v>1.3962098000000001</v>
      </c>
      <c r="M214" t="s">
        <v>692</v>
      </c>
    </row>
    <row r="215" spans="1:13" x14ac:dyDescent="0.3">
      <c r="A215" s="83">
        <v>214</v>
      </c>
      <c r="B215" s="12" t="s">
        <v>479</v>
      </c>
      <c r="C215" s="12" t="s">
        <v>480</v>
      </c>
      <c r="E215" s="110">
        <f>IFERROR(VLOOKUP($B215,'200603-GBSA'!$B$2:$D$133,2,FALSE),"")</f>
        <v>-40.691400000000002</v>
      </c>
      <c r="F215" s="110">
        <f>IFERROR(VLOOKUP($B215,'200603-GBSA'!$B$2:$D$133,3,FALSE),"")</f>
        <v>2.64</v>
      </c>
      <c r="G215" s="115">
        <v>3.3267614999999999</v>
      </c>
      <c r="M215" t="s">
        <v>693</v>
      </c>
    </row>
    <row r="216" spans="1:13" x14ac:dyDescent="0.3">
      <c r="A216" s="83">
        <v>215</v>
      </c>
      <c r="B216" s="12" t="s">
        <v>481</v>
      </c>
      <c r="C216" s="12" t="s">
        <v>482</v>
      </c>
      <c r="E216" s="110">
        <f>IFERROR(VLOOKUP($B216,'200603-GBSA'!$B$2:$D$133,2,FALSE),"")</f>
        <v>-39.453499999999998</v>
      </c>
      <c r="F216" s="110">
        <f>IFERROR(VLOOKUP($B216,'200603-GBSA'!$B$2:$D$133,3,FALSE),"")</f>
        <v>3.35</v>
      </c>
      <c r="G216" s="115">
        <v>4.0813740000000003</v>
      </c>
      <c r="M216" t="s">
        <v>694</v>
      </c>
    </row>
    <row r="217" spans="1:13" x14ac:dyDescent="0.3">
      <c r="A217" s="83">
        <v>216</v>
      </c>
      <c r="B217" s="12" t="s">
        <v>483</v>
      </c>
      <c r="C217" s="12" t="s">
        <v>484</v>
      </c>
      <c r="E217" s="110">
        <f>IFERROR(VLOOKUP($B217,'200603-GBSA'!$B$2:$D$133,2,FALSE),"")</f>
        <v>-39.647599999999997</v>
      </c>
      <c r="F217" s="110">
        <f>IFERROR(VLOOKUP($B217,'200603-GBSA'!$B$2:$D$133,3,FALSE),"")</f>
        <v>3.04</v>
      </c>
      <c r="G217" s="115">
        <v>1.9030541000000001</v>
      </c>
      <c r="M217" t="s">
        <v>695</v>
      </c>
    </row>
    <row r="218" spans="1:13" x14ac:dyDescent="0.3">
      <c r="A218" s="83">
        <v>217</v>
      </c>
      <c r="B218" s="12" t="s">
        <v>485</v>
      </c>
      <c r="C218" s="12" t="s">
        <v>486</v>
      </c>
      <c r="E218" s="110">
        <f>IFERROR(VLOOKUP($B218,'200603-GBSA'!$B$2:$D$133,2,FALSE),"")</f>
        <v>-28.3445</v>
      </c>
      <c r="F218" s="110">
        <f>IFERROR(VLOOKUP($B218,'200603-GBSA'!$B$2:$D$133,3,FALSE),"")</f>
        <v>1.34</v>
      </c>
      <c r="G218" s="115">
        <v>2.4146565999999998</v>
      </c>
      <c r="M218" t="s">
        <v>696</v>
      </c>
    </row>
    <row r="219" spans="1:13" x14ac:dyDescent="0.3">
      <c r="A219" s="83">
        <v>218</v>
      </c>
      <c r="B219" s="12" t="s">
        <v>487</v>
      </c>
      <c r="C219" s="12" t="s">
        <v>488</v>
      </c>
      <c r="E219" s="110">
        <f>IFERROR(VLOOKUP($B219,'200603-GBSA'!$B$2:$D$133,2,FALSE),"")</f>
        <v>-6.9034000000000004</v>
      </c>
      <c r="F219" s="110">
        <f>IFERROR(VLOOKUP($B219,'200603-GBSA'!$B$2:$D$133,3,FALSE),"")</f>
        <v>3.13</v>
      </c>
      <c r="M219" t="s">
        <v>697</v>
      </c>
    </row>
    <row r="220" spans="1:13" x14ac:dyDescent="0.3">
      <c r="A220" s="83">
        <v>219</v>
      </c>
      <c r="B220" s="12" t="s">
        <v>489</v>
      </c>
      <c r="C220" s="12" t="s">
        <v>490</v>
      </c>
      <c r="E220" s="110">
        <f>IFERROR(VLOOKUP($B220,'200603-GBSA'!$B$2:$D$133,2,FALSE),"")</f>
        <v>-24.242899999999999</v>
      </c>
      <c r="F220" s="110">
        <f>IFERROR(VLOOKUP($B220,'200603-GBSA'!$B$2:$D$133,3,FALSE),"")</f>
        <v>2.11</v>
      </c>
      <c r="G220" s="115">
        <v>1.5616798000000001</v>
      </c>
      <c r="M220" t="s">
        <v>698</v>
      </c>
    </row>
    <row r="221" spans="1:13" x14ac:dyDescent="0.3">
      <c r="A221" s="83">
        <v>220</v>
      </c>
      <c r="B221" s="12" t="s">
        <v>491</v>
      </c>
      <c r="C221" s="12" t="s">
        <v>492</v>
      </c>
      <c r="E221" s="110">
        <f>IFERROR(VLOOKUP($B221,'200603-GBSA'!$B$2:$D$133,2,FALSE),"")</f>
        <v>-40.308100000000003</v>
      </c>
      <c r="F221" s="110">
        <f>IFERROR(VLOOKUP($B221,'200603-GBSA'!$B$2:$D$133,3,FALSE),"")</f>
        <v>2.39</v>
      </c>
      <c r="G221" s="115">
        <v>1.7265972000000001</v>
      </c>
      <c r="M221" t="s">
        <v>699</v>
      </c>
    </row>
    <row r="222" spans="1:13" x14ac:dyDescent="0.3">
      <c r="A222" s="83">
        <v>221</v>
      </c>
      <c r="B222" s="12" t="s">
        <v>493</v>
      </c>
      <c r="C222" s="12" t="s">
        <v>494</v>
      </c>
      <c r="E222" s="110">
        <f>IFERROR(VLOOKUP($B222,'200603-GBSA'!$B$2:$D$133,2,FALSE),"")</f>
        <v>-41.753999999999998</v>
      </c>
      <c r="F222" s="110">
        <f>IFERROR(VLOOKUP($B222,'200603-GBSA'!$B$2:$D$133,3,FALSE),"")</f>
        <v>1.92</v>
      </c>
      <c r="G222" s="115">
        <v>3.5668628</v>
      </c>
      <c r="M222" s="97" t="s">
        <v>799</v>
      </c>
    </row>
    <row r="223" spans="1:13" x14ac:dyDescent="0.3">
      <c r="A223" s="83">
        <v>222</v>
      </c>
      <c r="B223" s="12" t="s">
        <v>495</v>
      </c>
      <c r="C223" s="12" t="s">
        <v>496</v>
      </c>
      <c r="E223" s="110">
        <f>IFERROR(VLOOKUP($B223,'200603-GBSA'!$B$2:$D$133,2,FALSE),"")</f>
        <v>-47.088500000000003</v>
      </c>
      <c r="F223" s="110">
        <f>IFERROR(VLOOKUP($B223,'200603-GBSA'!$B$2:$D$133,3,FALSE),"")</f>
        <v>1.74</v>
      </c>
      <c r="G223" s="115">
        <v>3.3965762000000002</v>
      </c>
      <c r="M223" t="s">
        <v>700</v>
      </c>
    </row>
    <row r="224" spans="1:13" x14ac:dyDescent="0.3">
      <c r="A224" s="83">
        <v>223</v>
      </c>
      <c r="B224" s="12" t="s">
        <v>497</v>
      </c>
      <c r="C224" s="12" t="s">
        <v>498</v>
      </c>
      <c r="E224" s="110">
        <f>IFERROR(VLOOKUP($B224,'200603-GBSA'!$B$2:$D$133,2,FALSE),"")</f>
        <v>-44.006100000000004</v>
      </c>
      <c r="F224" s="110">
        <f>IFERROR(VLOOKUP($B224,'200603-GBSA'!$B$2:$D$133,3,FALSE),"")</f>
        <v>3.34</v>
      </c>
      <c r="G224" s="115">
        <v>3.6423635000000001</v>
      </c>
      <c r="M224" t="s">
        <v>701</v>
      </c>
    </row>
    <row r="225" spans="1:14" x14ac:dyDescent="0.3">
      <c r="A225" s="83">
        <v>224</v>
      </c>
      <c r="B225" s="12" t="s">
        <v>499</v>
      </c>
      <c r="C225" s="12" t="s">
        <v>500</v>
      </c>
      <c r="E225" s="110">
        <f>IFERROR(VLOOKUP($B225,'200603-GBSA'!$B$2:$D$133,2,FALSE),"")</f>
        <v>-73.696799999999996</v>
      </c>
      <c r="F225" s="110">
        <f>IFERROR(VLOOKUP($B225,'200603-GBSA'!$B$2:$D$133,3,FALSE),"")</f>
        <v>4.5599999999999996</v>
      </c>
      <c r="G225" s="115">
        <v>4.7829160000000002</v>
      </c>
      <c r="M225" s="97" t="s">
        <v>801</v>
      </c>
      <c r="N225" s="98" t="s">
        <v>800</v>
      </c>
    </row>
    <row r="226" spans="1:14" x14ac:dyDescent="0.3">
      <c r="A226" s="83">
        <v>225</v>
      </c>
      <c r="B226" s="12" t="s">
        <v>501</v>
      </c>
      <c r="C226" s="12" t="s">
        <v>502</v>
      </c>
      <c r="E226" s="110">
        <f>IFERROR(VLOOKUP($B226,'200603-GBSA'!$B$2:$D$133,2,FALSE),"")</f>
        <v>-54.079099999999997</v>
      </c>
      <c r="F226" s="110">
        <f>IFERROR(VLOOKUP($B226,'200603-GBSA'!$B$2:$D$133,3,FALSE),"")</f>
        <v>2.44</v>
      </c>
      <c r="G226" s="115">
        <v>5.1455489999999999</v>
      </c>
      <c r="M226" t="s">
        <v>702</v>
      </c>
    </row>
    <row r="227" spans="1:14" x14ac:dyDescent="0.3">
      <c r="A227" s="83">
        <v>226</v>
      </c>
      <c r="B227" s="12" t="s">
        <v>503</v>
      </c>
      <c r="C227" s="12" t="s">
        <v>504</v>
      </c>
      <c r="E227" s="110">
        <f>IFERROR(VLOOKUP($B227,'200603-GBSA'!$B$2:$D$133,2,FALSE),"")</f>
        <v>-34.027999999999999</v>
      </c>
      <c r="F227" s="110">
        <f>IFERROR(VLOOKUP($B227,'200603-GBSA'!$B$2:$D$133,3,FALSE),"")</f>
        <v>2.2599999999999998</v>
      </c>
      <c r="G227" s="115">
        <v>3.0248940000000002</v>
      </c>
      <c r="M227" t="s">
        <v>703</v>
      </c>
    </row>
    <row r="228" spans="1:14" x14ac:dyDescent="0.3">
      <c r="A228" s="83">
        <v>227</v>
      </c>
      <c r="B228" s="12" t="s">
        <v>505</v>
      </c>
      <c r="C228" s="12" t="s">
        <v>506</v>
      </c>
      <c r="E228" s="110">
        <f>IFERROR(VLOOKUP($B228,'200603-GBSA'!$B$2:$D$133,2,FALSE),"")</f>
        <v>-41.568800000000003</v>
      </c>
      <c r="F228" s="110">
        <f>IFERROR(VLOOKUP($B228,'200603-GBSA'!$B$2:$D$133,3,FALSE),"")</f>
        <v>3.13</v>
      </c>
      <c r="G228" s="115">
        <v>4.8332623999999997</v>
      </c>
      <c r="M228" t="s">
        <v>704</v>
      </c>
    </row>
    <row r="229" spans="1:14" x14ac:dyDescent="0.3">
      <c r="A229" s="83">
        <v>228</v>
      </c>
      <c r="B229" s="12" t="s">
        <v>507</v>
      </c>
      <c r="C229" s="12" t="s">
        <v>508</v>
      </c>
      <c r="E229" s="110">
        <f>IFERROR(VLOOKUP($B229,'200603-GBSA'!$B$2:$D$133,2,FALSE),"")</f>
        <v>-59.917900000000003</v>
      </c>
      <c r="F229" s="110">
        <f>IFERROR(VLOOKUP($B229,'200603-GBSA'!$B$2:$D$133,3,FALSE),"")</f>
        <v>3.11</v>
      </c>
      <c r="G229" s="115">
        <v>4.3583964999999996</v>
      </c>
      <c r="M229" t="s">
        <v>705</v>
      </c>
    </row>
    <row r="230" spans="1:14" x14ac:dyDescent="0.3">
      <c r="A230" s="83">
        <v>229</v>
      </c>
      <c r="B230" s="12" t="s">
        <v>509</v>
      </c>
      <c r="C230" s="12" t="s">
        <v>510</v>
      </c>
      <c r="E230" s="110">
        <f>IFERROR(VLOOKUP($B230,'200603-GBSA'!$B$2:$D$133,2,FALSE),"")</f>
        <v>-71.253500000000003</v>
      </c>
      <c r="F230" s="110">
        <f>IFERROR(VLOOKUP($B230,'200603-GBSA'!$B$2:$D$133,3,FALSE),"")</f>
        <v>3.9</v>
      </c>
      <c r="G230" s="115">
        <v>4.6422699999999999</v>
      </c>
      <c r="M230" t="s">
        <v>706</v>
      </c>
    </row>
    <row r="231" spans="1:14" x14ac:dyDescent="0.3">
      <c r="A231" s="83">
        <v>230</v>
      </c>
      <c r="B231" s="12" t="s">
        <v>511</v>
      </c>
      <c r="C231" s="12" t="s">
        <v>512</v>
      </c>
      <c r="E231" s="110">
        <f>IFERROR(VLOOKUP($B231,'200603-GBSA'!$B$2:$D$133,2,FALSE),"")</f>
        <v>-7.4170999999999996</v>
      </c>
      <c r="F231" s="110">
        <f>IFERROR(VLOOKUP($B231,'200603-GBSA'!$B$2:$D$133,3,FALSE),"")</f>
        <v>5.56</v>
      </c>
      <c r="G231" s="115">
        <v>1.9791099999999999</v>
      </c>
      <c r="M231" t="s">
        <v>707</v>
      </c>
    </row>
    <row r="232" spans="1:14" x14ac:dyDescent="0.3">
      <c r="A232" s="83">
        <v>231</v>
      </c>
      <c r="B232" s="12" t="s">
        <v>513</v>
      </c>
      <c r="C232" s="12" t="s">
        <v>514</v>
      </c>
      <c r="E232" s="110">
        <f>IFERROR(VLOOKUP($B232,'200603-GBSA'!$B$2:$D$133,2,FALSE),"")</f>
        <v>-23.1113</v>
      </c>
      <c r="F232" s="110">
        <f>IFERROR(VLOOKUP($B232,'200603-GBSA'!$B$2:$D$133,3,FALSE),"")</f>
        <v>1.53</v>
      </c>
      <c r="G232" s="115">
        <v>2.8811870000000002</v>
      </c>
      <c r="M232" t="s">
        <v>708</v>
      </c>
    </row>
    <row r="233" spans="1:14" x14ac:dyDescent="0.3">
      <c r="A233" s="83">
        <v>232</v>
      </c>
      <c r="B233" s="12" t="s">
        <v>515</v>
      </c>
      <c r="C233" s="12" t="s">
        <v>516</v>
      </c>
      <c r="E233" s="110">
        <f>IFERROR(VLOOKUP($B233,'200603-GBSA'!$B$2:$D$133,2,FALSE),"")</f>
        <v>-27.4145</v>
      </c>
      <c r="F233" s="110">
        <f>IFERROR(VLOOKUP($B233,'200603-GBSA'!$B$2:$D$133,3,FALSE),"")</f>
        <v>1.9</v>
      </c>
      <c r="G233" s="115">
        <v>3.2426162000000001</v>
      </c>
      <c r="M233" t="s">
        <v>709</v>
      </c>
    </row>
    <row r="234" spans="1:14" x14ac:dyDescent="0.3">
      <c r="A234" s="83">
        <v>233</v>
      </c>
      <c r="B234" s="12" t="s">
        <v>517</v>
      </c>
      <c r="C234" s="12" t="s">
        <v>518</v>
      </c>
      <c r="E234" s="110">
        <f>IFERROR(VLOOKUP($B234,'200603-GBSA'!$B$2:$D$133,2,FALSE),"")</f>
        <v>-22.5883</v>
      </c>
      <c r="F234" s="110">
        <f>IFERROR(VLOOKUP($B234,'200603-GBSA'!$B$2:$D$133,3,FALSE),"")</f>
        <v>2.71</v>
      </c>
      <c r="G234" s="115">
        <v>2.6743304999999999</v>
      </c>
      <c r="M234" t="s">
        <v>710</v>
      </c>
    </row>
    <row r="235" spans="1:14" x14ac:dyDescent="0.3">
      <c r="A235" s="83">
        <v>234</v>
      </c>
      <c r="B235" s="12" t="s">
        <v>519</v>
      </c>
      <c r="C235" s="12" t="s">
        <v>520</v>
      </c>
      <c r="E235" s="110" t="str">
        <f>IFERROR(VLOOKUP($B235,'200603-GBSA'!$B$2:$D$133,2,FALSE),"")</f>
        <v/>
      </c>
      <c r="F235" s="110" t="str">
        <f>IFERROR(VLOOKUP($B235,'200603-GBSA'!$B$2:$D$133,3,FALSE),"")</f>
        <v/>
      </c>
      <c r="G235" s="115">
        <v>2.8017986000000001</v>
      </c>
      <c r="M235" s="97" t="s">
        <v>802</v>
      </c>
    </row>
    <row r="236" spans="1:14" x14ac:dyDescent="0.3">
      <c r="A236" s="83">
        <v>235</v>
      </c>
      <c r="B236" s="12" t="s">
        <v>521</v>
      </c>
      <c r="C236" s="12" t="s">
        <v>522</v>
      </c>
      <c r="E236" s="110">
        <f>IFERROR(VLOOKUP($B236,'200603-GBSA'!$B$2:$D$133,2,FALSE),"")</f>
        <v>-15.779500000000001</v>
      </c>
      <c r="F236" s="110">
        <f>IFERROR(VLOOKUP($B236,'200603-GBSA'!$B$2:$D$133,3,FALSE),"")</f>
        <v>1.48</v>
      </c>
      <c r="G236" s="115">
        <v>2.7785384999999998</v>
      </c>
      <c r="M236" t="s">
        <v>711</v>
      </c>
    </row>
    <row r="237" spans="1:14" x14ac:dyDescent="0.3">
      <c r="A237" s="83">
        <v>236</v>
      </c>
      <c r="B237" s="12" t="s">
        <v>523</v>
      </c>
      <c r="C237" s="12" t="s">
        <v>524</v>
      </c>
      <c r="E237" s="110">
        <f>IFERROR(VLOOKUP($B237,'200603-GBSA'!$B$2:$D$133,2,FALSE),"")</f>
        <v>-4.79</v>
      </c>
      <c r="F237" s="110">
        <f>IFERROR(VLOOKUP($B237,'200603-GBSA'!$B$2:$D$133,3,FALSE),"")</f>
        <v>0.98</v>
      </c>
      <c r="G237" s="115">
        <v>1.3786210999999999</v>
      </c>
      <c r="M237" t="s">
        <v>712</v>
      </c>
    </row>
    <row r="238" spans="1:14" x14ac:dyDescent="0.3">
      <c r="A238" s="83">
        <v>237</v>
      </c>
      <c r="B238" s="12" t="s">
        <v>525</v>
      </c>
      <c r="C238" s="12" t="s">
        <v>526</v>
      </c>
      <c r="E238" s="110" t="str">
        <f>IFERROR(VLOOKUP($B238,'200603-GBSA'!$B$2:$D$133,2,FALSE),"")</f>
        <v/>
      </c>
      <c r="F238" s="110" t="str">
        <f>IFERROR(VLOOKUP($B238,'200603-GBSA'!$B$2:$D$133,3,FALSE),"")</f>
        <v/>
      </c>
      <c r="G238" s="115">
        <v>1.2364105999999999</v>
      </c>
      <c r="M238" t="s">
        <v>713</v>
      </c>
    </row>
    <row r="239" spans="1:14" x14ac:dyDescent="0.3">
      <c r="A239" s="83">
        <v>238</v>
      </c>
      <c r="B239" s="12" t="s">
        <v>527</v>
      </c>
      <c r="C239" s="12" t="s">
        <v>528</v>
      </c>
      <c r="E239" s="110">
        <f>IFERROR(VLOOKUP($B239,'200603-GBSA'!$B$2:$D$133,2,FALSE),"")</f>
        <v>-23.093499999999999</v>
      </c>
      <c r="F239" s="110">
        <f>IFERROR(VLOOKUP($B239,'200603-GBSA'!$B$2:$D$133,3,FALSE),"")</f>
        <v>2.71</v>
      </c>
      <c r="G239" s="115">
        <v>2.3246465000000001</v>
      </c>
      <c r="M239" t="s">
        <v>714</v>
      </c>
    </row>
    <row r="240" spans="1:14" x14ac:dyDescent="0.3">
      <c r="A240" s="83">
        <v>239</v>
      </c>
      <c r="B240" s="12" t="s">
        <v>529</v>
      </c>
      <c r="C240" s="12" t="s">
        <v>530</v>
      </c>
      <c r="E240" s="110">
        <f>IFERROR(VLOOKUP($B240,'200603-GBSA'!$B$2:$D$133,2,FALSE),"")</f>
        <v>-20.065999999999999</v>
      </c>
      <c r="F240" s="110">
        <f>IFERROR(VLOOKUP($B240,'200603-GBSA'!$B$2:$D$133,3,FALSE),"")</f>
        <v>5.38</v>
      </c>
      <c r="G240" s="115">
        <v>1.6265436</v>
      </c>
      <c r="M240" t="s">
        <v>715</v>
      </c>
    </row>
    <row r="241" spans="1:14" x14ac:dyDescent="0.3">
      <c r="A241" s="83">
        <v>240</v>
      </c>
      <c r="B241" s="12" t="s">
        <v>531</v>
      </c>
      <c r="C241" s="12" t="s">
        <v>532</v>
      </c>
      <c r="E241" s="110">
        <f>IFERROR(VLOOKUP($B241,'200603-GBSA'!$B$2:$D$133,2,FALSE),"")</f>
        <v>-38.665900000000001</v>
      </c>
      <c r="F241" s="110">
        <f>IFERROR(VLOOKUP($B241,'200603-GBSA'!$B$2:$D$133,3,FALSE),"")</f>
        <v>3.16</v>
      </c>
      <c r="G241" s="115">
        <v>4.4919357</v>
      </c>
      <c r="M241" t="s">
        <v>716</v>
      </c>
    </row>
    <row r="242" spans="1:14" x14ac:dyDescent="0.3">
      <c r="A242" s="83">
        <v>241</v>
      </c>
      <c r="B242" s="12" t="s">
        <v>533</v>
      </c>
      <c r="C242" s="12" t="s">
        <v>534</v>
      </c>
      <c r="E242" s="110">
        <f>IFERROR(VLOOKUP($B242,'200603-GBSA'!$B$2:$D$133,2,FALSE),"")</f>
        <v>-92.215199999999996</v>
      </c>
      <c r="F242" s="110">
        <f>IFERROR(VLOOKUP($B242,'200603-GBSA'!$B$2:$D$133,3,FALSE),"")</f>
        <v>3.79</v>
      </c>
      <c r="M242" t="s">
        <v>717</v>
      </c>
    </row>
    <row r="243" spans="1:14" x14ac:dyDescent="0.3">
      <c r="A243" s="83">
        <v>242</v>
      </c>
      <c r="B243" s="12" t="s">
        <v>535</v>
      </c>
      <c r="C243" s="12" t="s">
        <v>536</v>
      </c>
      <c r="E243" s="110">
        <f>IFERROR(VLOOKUP($B243,'200603-GBSA'!$B$2:$D$133,2,FALSE),"")</f>
        <v>-17.183599999999998</v>
      </c>
      <c r="F243" s="110">
        <f>IFERROR(VLOOKUP($B243,'200603-GBSA'!$B$2:$D$133,3,FALSE),"")</f>
        <v>2.69</v>
      </c>
      <c r="G243" s="115">
        <v>1.6670845000000001</v>
      </c>
      <c r="M243" t="s">
        <v>718</v>
      </c>
    </row>
    <row r="244" spans="1:14" x14ac:dyDescent="0.3">
      <c r="A244" s="83">
        <v>243</v>
      </c>
      <c r="B244" s="12" t="s">
        <v>537</v>
      </c>
      <c r="C244" s="12" t="s">
        <v>538</v>
      </c>
      <c r="G244" s="115">
        <v>1.7603424999999999</v>
      </c>
      <c r="M244" t="s">
        <v>719</v>
      </c>
    </row>
    <row r="245" spans="1:14" x14ac:dyDescent="0.3">
      <c r="A245" s="83">
        <v>244</v>
      </c>
      <c r="B245" s="12" t="s">
        <v>539</v>
      </c>
      <c r="C245" s="12" t="s">
        <v>540</v>
      </c>
      <c r="E245" s="110">
        <f>IFERROR(VLOOKUP($B245,'200603-GBSA'!$B$2:$D$133,2,FALSE),"")</f>
        <v>-33.442700000000002</v>
      </c>
      <c r="F245" s="110">
        <f>IFERROR(VLOOKUP($B245,'200603-GBSA'!$B$2:$D$133,3,FALSE),"")</f>
        <v>2.82</v>
      </c>
      <c r="G245" s="115">
        <v>3.7158600000000002</v>
      </c>
      <c r="M245" t="s">
        <v>720</v>
      </c>
    </row>
    <row r="246" spans="1:14" x14ac:dyDescent="0.3">
      <c r="A246" s="83">
        <v>245</v>
      </c>
      <c r="B246" s="12" t="s">
        <v>541</v>
      </c>
      <c r="C246" s="12" t="s">
        <v>542</v>
      </c>
      <c r="E246" s="110">
        <f>IFERROR(VLOOKUP($B246,'200603-GBSA'!$B$2:$D$133,2,FALSE),"")</f>
        <v>-34.064999999999998</v>
      </c>
      <c r="F246" s="110">
        <f>IFERROR(VLOOKUP($B246,'200603-GBSA'!$B$2:$D$133,3,FALSE),"")</f>
        <v>2.34</v>
      </c>
      <c r="G246" s="115">
        <v>3.8548205000000002</v>
      </c>
      <c r="M246" t="s">
        <v>721</v>
      </c>
    </row>
    <row r="247" spans="1:14" x14ac:dyDescent="0.3">
      <c r="A247" s="83">
        <v>246</v>
      </c>
      <c r="B247" s="12" t="s">
        <v>543</v>
      </c>
      <c r="C247" s="12" t="s">
        <v>544</v>
      </c>
      <c r="E247" s="110">
        <f>IFERROR(VLOOKUP($B247,'200603-GBSA'!$B$2:$D$133,2,FALSE),"")</f>
        <v>3.8887999999999998</v>
      </c>
      <c r="F247" s="110">
        <f>IFERROR(VLOOKUP($B247,'200603-GBSA'!$B$2:$D$133,3,FALSE),"")</f>
        <v>2.46</v>
      </c>
      <c r="G247" s="115">
        <v>1.3083655999999999</v>
      </c>
      <c r="M247" t="s">
        <v>722</v>
      </c>
    </row>
    <row r="248" spans="1:14" x14ac:dyDescent="0.3">
      <c r="A248" s="83">
        <v>247</v>
      </c>
      <c r="B248" s="12" t="s">
        <v>545</v>
      </c>
      <c r="C248" s="12" t="s">
        <v>546</v>
      </c>
      <c r="E248" s="110">
        <f>IFERROR(VLOOKUP($B248,'200603-GBSA'!$B$2:$D$133,2,FALSE),"")</f>
        <v>3.8887999999999998</v>
      </c>
      <c r="F248" s="110">
        <f>IFERROR(VLOOKUP($B248,'200603-GBSA'!$B$2:$D$133,3,FALSE),"")</f>
        <v>2.46</v>
      </c>
      <c r="G248" s="115">
        <v>1.3083655999999999</v>
      </c>
      <c r="M248" t="s">
        <v>723</v>
      </c>
    </row>
    <row r="249" spans="1:14" x14ac:dyDescent="0.3">
      <c r="A249" s="83">
        <v>248</v>
      </c>
      <c r="B249" s="12" t="s">
        <v>547</v>
      </c>
      <c r="C249" s="12" t="s">
        <v>548</v>
      </c>
      <c r="E249" s="110">
        <f>IFERROR(VLOOKUP($B249,'200603-GBSA'!$B$2:$D$133,2,FALSE),"")</f>
        <v>-39.584899999999998</v>
      </c>
      <c r="F249" s="110">
        <f>IFERROR(VLOOKUP($B249,'200603-GBSA'!$B$2:$D$133,3,FALSE),"")</f>
        <v>3.47</v>
      </c>
      <c r="G249" s="115">
        <v>2.4349669999999999</v>
      </c>
      <c r="M249" t="s">
        <v>724</v>
      </c>
    </row>
    <row r="250" spans="1:14" x14ac:dyDescent="0.3">
      <c r="A250" s="83">
        <v>249</v>
      </c>
      <c r="B250" s="12" t="s">
        <v>549</v>
      </c>
      <c r="C250" s="12" t="s">
        <v>550</v>
      </c>
      <c r="E250" s="110">
        <f>IFERROR(VLOOKUP($B250,'200603-GBSA'!$B$2:$D$133,2,FALSE),"")</f>
        <v>-21.734300000000001</v>
      </c>
      <c r="F250" s="110">
        <f>IFERROR(VLOOKUP($B250,'200603-GBSA'!$B$2:$D$133,3,FALSE),"")</f>
        <v>3.15</v>
      </c>
      <c r="G250" s="115">
        <v>2.1748006000000002</v>
      </c>
      <c r="M250" t="s">
        <v>725</v>
      </c>
    </row>
    <row r="251" spans="1:14" x14ac:dyDescent="0.3">
      <c r="A251" s="83">
        <v>250</v>
      </c>
      <c r="B251" s="12" t="s">
        <v>551</v>
      </c>
      <c r="C251" s="12" t="s">
        <v>552</v>
      </c>
      <c r="E251" s="110">
        <f>IFERROR(VLOOKUP($B251,'200603-GBSA'!$B$2:$D$133,2,FALSE),"")</f>
        <v>-51.008200000000002</v>
      </c>
      <c r="F251" s="110">
        <f>IFERROR(VLOOKUP($B251,'200603-GBSA'!$B$2:$D$133,3,FALSE),"")</f>
        <v>1.87</v>
      </c>
      <c r="G251" s="115">
        <v>3.2749934000000001</v>
      </c>
      <c r="M251" s="97" t="s">
        <v>804</v>
      </c>
      <c r="N251" s="98" t="s">
        <v>803</v>
      </c>
    </row>
    <row r="252" spans="1:14" x14ac:dyDescent="0.3">
      <c r="A252" s="83">
        <v>251</v>
      </c>
      <c r="B252" s="12" t="s">
        <v>553</v>
      </c>
      <c r="C252" s="12" t="s">
        <v>554</v>
      </c>
      <c r="E252" s="110">
        <f>IFERROR(VLOOKUP($B252,'200603-GBSA'!$B$2:$D$133,2,FALSE),"")</f>
        <v>-4.0839999999999996</v>
      </c>
      <c r="F252" s="110">
        <f>IFERROR(VLOOKUP($B252,'200603-GBSA'!$B$2:$D$133,3,FALSE),"")</f>
        <v>7.12</v>
      </c>
      <c r="G252" s="115">
        <v>1.6526445000000001</v>
      </c>
      <c r="M252" t="s">
        <v>726</v>
      </c>
    </row>
    <row r="253" spans="1:14" x14ac:dyDescent="0.3">
      <c r="A253" s="83">
        <v>252</v>
      </c>
      <c r="B253" s="12" t="s">
        <v>555</v>
      </c>
      <c r="C253" s="12" t="s">
        <v>556</v>
      </c>
      <c r="E253" s="110">
        <f>IFERROR(VLOOKUP($B253,'200603-GBSA'!$B$2:$D$133,2,FALSE),"")</f>
        <v>-50.649500000000003</v>
      </c>
      <c r="F253" s="110">
        <f>IFERROR(VLOOKUP($B253,'200603-GBSA'!$B$2:$D$133,3,FALSE),"")</f>
        <v>2.2999999999999998</v>
      </c>
      <c r="G253" s="115">
        <v>2.9285657</v>
      </c>
      <c r="M253" t="s">
        <v>727</v>
      </c>
    </row>
    <row r="254" spans="1:14" x14ac:dyDescent="0.3">
      <c r="A254" s="83">
        <v>253</v>
      </c>
      <c r="B254" s="12" t="s">
        <v>557</v>
      </c>
      <c r="C254" s="12" t="s">
        <v>558</v>
      </c>
      <c r="G254" s="115">
        <v>2.1308932</v>
      </c>
      <c r="M254" t="s">
        <v>728</v>
      </c>
    </row>
    <row r="255" spans="1:14" x14ac:dyDescent="0.3">
      <c r="A255" s="83">
        <v>254</v>
      </c>
      <c r="B255" s="12" t="s">
        <v>559</v>
      </c>
      <c r="C255" s="12" t="s">
        <v>560</v>
      </c>
      <c r="E255" s="110">
        <f>IFERROR(VLOOKUP($B255,'200603-GBSA'!$B$2:$D$133,2,FALSE),"")</f>
        <v>-50.786200000000001</v>
      </c>
      <c r="F255" s="110">
        <f>IFERROR(VLOOKUP($B255,'200603-GBSA'!$B$2:$D$133,3,FALSE),"")</f>
        <v>3.52</v>
      </c>
      <c r="G255" s="115">
        <v>3.2749934000000001</v>
      </c>
      <c r="M255" t="s">
        <v>729</v>
      </c>
    </row>
    <row r="256" spans="1:14" x14ac:dyDescent="0.3">
      <c r="A256" s="83">
        <v>255</v>
      </c>
      <c r="B256" s="84" t="s">
        <v>561</v>
      </c>
      <c r="C256" s="84" t="s">
        <v>562</v>
      </c>
      <c r="E256" s="110">
        <f>IFERROR(VLOOKUP($B256,'200603-GBSA'!$B$2:$D$133,2,FALSE),"")</f>
        <v>-29.522099999999998</v>
      </c>
      <c r="F256" s="110">
        <f>IFERROR(VLOOKUP($B256,'200603-GBSA'!$B$2:$D$133,3,FALSE),"")</f>
        <v>2.0499999999999998</v>
      </c>
      <c r="G256" s="115">
        <v>2.6849036000000002</v>
      </c>
      <c r="M256" t="s">
        <v>730</v>
      </c>
    </row>
    <row r="257" spans="1:14" x14ac:dyDescent="0.3">
      <c r="A257" s="83">
        <v>256</v>
      </c>
      <c r="B257" s="12" t="s">
        <v>563</v>
      </c>
      <c r="C257" s="12" t="s">
        <v>564</v>
      </c>
      <c r="E257" s="110">
        <f>IFERROR(VLOOKUP($B257,'200603-GBSA'!$B$2:$D$133,2,FALSE),"")</f>
        <v>-45.037799999999997</v>
      </c>
      <c r="F257" s="110">
        <f>IFERROR(VLOOKUP($B257,'200603-GBSA'!$B$2:$D$133,3,FALSE),"")</f>
        <v>5.03</v>
      </c>
      <c r="G257" s="115">
        <v>4.1573630000000001</v>
      </c>
      <c r="M257" t="s">
        <v>731</v>
      </c>
    </row>
    <row r="258" spans="1:14" x14ac:dyDescent="0.3">
      <c r="A258" s="83">
        <v>257</v>
      </c>
      <c r="B258" s="12" t="s">
        <v>565</v>
      </c>
      <c r="C258" s="12" t="s">
        <v>566</v>
      </c>
      <c r="E258" s="110" t="str">
        <f>IFERROR(VLOOKUP($B258,'200603-GBSA'!$B$2:$D$133,2,FALSE),"")</f>
        <v/>
      </c>
      <c r="F258" s="110" t="str">
        <f>IFERROR(VLOOKUP($B258,'200603-GBSA'!$B$2:$D$133,3,FALSE),"")</f>
        <v/>
      </c>
      <c r="G258" s="115">
        <v>1.2950827</v>
      </c>
      <c r="M258" s="97" t="s">
        <v>805</v>
      </c>
    </row>
    <row r="259" spans="1:14" x14ac:dyDescent="0.3">
      <c r="A259" s="83">
        <v>258</v>
      </c>
      <c r="B259" s="12" t="s">
        <v>567</v>
      </c>
      <c r="C259" s="12" t="s">
        <v>568</v>
      </c>
      <c r="E259" s="110" t="str">
        <f>IFERROR(VLOOKUP($B259,'200603-GBSA'!$B$2:$D$133,2,FALSE),"")</f>
        <v/>
      </c>
      <c r="F259" s="110" t="str">
        <f>IFERROR(VLOOKUP($B259,'200603-GBSA'!$B$2:$D$133,3,FALSE),"")</f>
        <v/>
      </c>
      <c r="G259" s="115">
        <v>3.9625189999999999</v>
      </c>
      <c r="M259" s="97" t="s">
        <v>806</v>
      </c>
      <c r="N259" s="98" t="s">
        <v>807</v>
      </c>
    </row>
    <row r="260" spans="1:14" x14ac:dyDescent="0.3">
      <c r="A260" s="83">
        <v>259</v>
      </c>
      <c r="B260" s="12" t="s">
        <v>569</v>
      </c>
      <c r="C260" s="12" t="s">
        <v>570</v>
      </c>
      <c r="E260" s="110">
        <f>IFERROR(VLOOKUP($B260,'200603-GBSA'!$B$2:$D$133,2,FALSE),"")</f>
        <v>-64.763300000000001</v>
      </c>
      <c r="F260" s="110">
        <f>IFERROR(VLOOKUP($B260,'200603-GBSA'!$B$2:$D$133,3,FALSE),"")</f>
        <v>2.2999999999999998</v>
      </c>
      <c r="G260" s="115">
        <v>3.9999785000000001</v>
      </c>
      <c r="M260" t="s">
        <v>732</v>
      </c>
    </row>
    <row r="261" spans="1:14" x14ac:dyDescent="0.3">
      <c r="A261" s="83">
        <v>260</v>
      </c>
      <c r="B261" s="12" t="s">
        <v>571</v>
      </c>
      <c r="C261" s="12" t="s">
        <v>572</v>
      </c>
      <c r="E261" s="110">
        <f>IFERROR(VLOOKUP($B261,'200603-GBSA'!$B$2:$D$133,2,FALSE),"")</f>
        <v>-26.8904</v>
      </c>
      <c r="F261" s="110">
        <f>IFERROR(VLOOKUP($B261,'200603-GBSA'!$B$2:$D$133,3,FALSE),"")</f>
        <v>2.15</v>
      </c>
      <c r="G261" s="115">
        <v>1.9047338</v>
      </c>
      <c r="M261" s="97" t="s">
        <v>809</v>
      </c>
      <c r="N261" s="98" t="s">
        <v>808</v>
      </c>
    </row>
    <row r="262" spans="1:14" x14ac:dyDescent="0.3">
      <c r="A262" s="83">
        <v>261</v>
      </c>
      <c r="B262" s="12" t="s">
        <v>573</v>
      </c>
      <c r="C262" s="12" t="s">
        <v>574</v>
      </c>
      <c r="E262" s="110">
        <f>IFERROR(VLOOKUP($B262,'200603-GBSA'!$B$2:$D$133,2,FALSE),"")</f>
        <v>-32.572200000000002</v>
      </c>
      <c r="F262" s="110">
        <f>IFERROR(VLOOKUP($B262,'200603-GBSA'!$B$2:$D$133,3,FALSE),"")</f>
        <v>3.73</v>
      </c>
      <c r="G262" s="115">
        <v>4.0813740000000003</v>
      </c>
      <c r="M262" s="97" t="s">
        <v>811</v>
      </c>
      <c r="N262" s="98" t="s">
        <v>810</v>
      </c>
    </row>
    <row r="263" spans="1:14" x14ac:dyDescent="0.3">
      <c r="A263" s="83">
        <v>262</v>
      </c>
      <c r="B263" s="12" t="s">
        <v>575</v>
      </c>
      <c r="C263" s="12" t="s">
        <v>576</v>
      </c>
      <c r="E263" s="110">
        <f>IFERROR(VLOOKUP($B263,'200603-GBSA'!$B$2:$D$133,2,FALSE),"")</f>
        <v>-28.740400000000001</v>
      </c>
      <c r="F263" s="110">
        <f>IFERROR(VLOOKUP($B263,'200603-GBSA'!$B$2:$D$133,3,FALSE),"")</f>
        <v>1.91</v>
      </c>
      <c r="G263" s="115">
        <v>1.8417429000000001</v>
      </c>
      <c r="M263" t="s">
        <v>733</v>
      </c>
    </row>
    <row r="264" spans="1:14" x14ac:dyDescent="0.3">
      <c r="A264" s="83">
        <v>263</v>
      </c>
      <c r="B264" s="12" t="s">
        <v>577</v>
      </c>
      <c r="C264" s="12" t="s">
        <v>578</v>
      </c>
      <c r="G264" s="115">
        <v>2.1383871999999999</v>
      </c>
      <c r="M264" t="s">
        <v>734</v>
      </c>
    </row>
    <row r="265" spans="1:14" x14ac:dyDescent="0.3">
      <c r="A265" s="83">
        <v>264</v>
      </c>
      <c r="B265" s="12" t="s">
        <v>579</v>
      </c>
      <c r="C265" s="12" t="s">
        <v>580</v>
      </c>
      <c r="E265" s="110">
        <f>IFERROR(VLOOKUP($B265,'200603-GBSA'!$B$2:$D$133,2,FALSE),"")</f>
        <v>-23.86</v>
      </c>
      <c r="F265" s="110">
        <f>IFERROR(VLOOKUP($B265,'200603-GBSA'!$B$2:$D$133,3,FALSE),"")</f>
        <v>3.35</v>
      </c>
      <c r="G265" s="115">
        <v>2.8611504999999999</v>
      </c>
      <c r="M265" s="97" t="s">
        <v>812</v>
      </c>
    </row>
    <row r="266" spans="1:14" x14ac:dyDescent="0.3">
      <c r="A266" s="83">
        <v>265</v>
      </c>
      <c r="B266" s="12" t="s">
        <v>581</v>
      </c>
      <c r="C266" s="12" t="s">
        <v>582</v>
      </c>
      <c r="E266" s="110">
        <f>IFERROR(VLOOKUP($B266,'200603-GBSA'!$B$2:$D$133,2,FALSE),"")</f>
        <v>-10.754799999999999</v>
      </c>
      <c r="F266" s="110">
        <f>IFERROR(VLOOKUP($B266,'200603-GBSA'!$B$2:$D$133,3,FALSE),"")</f>
        <v>4.24</v>
      </c>
      <c r="G266" s="115">
        <v>1.6080779999999999</v>
      </c>
      <c r="M266" t="s">
        <v>735</v>
      </c>
    </row>
    <row r="267" spans="1:14" x14ac:dyDescent="0.3">
      <c r="A267" s="83">
        <v>266</v>
      </c>
      <c r="B267" s="12" t="s">
        <v>583</v>
      </c>
      <c r="C267" s="12" t="s">
        <v>584</v>
      </c>
      <c r="E267" s="110" t="str">
        <f>IFERROR(VLOOKUP($B267,'200603-GBSA'!$B$2:$D$133,2,FALSE),"")</f>
        <v/>
      </c>
      <c r="F267" s="110" t="str">
        <f>IFERROR(VLOOKUP($B267,'200603-GBSA'!$B$2:$D$133,3,FALSE),"")</f>
        <v/>
      </c>
      <c r="G267" s="115">
        <v>1.6905448000000001</v>
      </c>
      <c r="M267" t="s">
        <v>736</v>
      </c>
    </row>
    <row r="268" spans="1:14" x14ac:dyDescent="0.3">
      <c r="A268" s="83">
        <v>267</v>
      </c>
      <c r="B268" s="12" t="s">
        <v>585</v>
      </c>
      <c r="C268" s="12" t="s">
        <v>586</v>
      </c>
      <c r="E268" s="110">
        <f>IFERROR(VLOOKUP($B268,'200603-GBSA'!$B$2:$D$133,2,FALSE),"")</f>
        <v>-23.875599999999999</v>
      </c>
      <c r="F268" s="110">
        <f>IFERROR(VLOOKUP($B268,'200603-GBSA'!$B$2:$D$133,3,FALSE),"")</f>
        <v>2.99</v>
      </c>
      <c r="G268" s="115">
        <v>1.2759426</v>
      </c>
      <c r="M268" t="s">
        <v>737</v>
      </c>
    </row>
    <row r="269" spans="1:14" x14ac:dyDescent="0.3">
      <c r="A269" s="83">
        <v>268</v>
      </c>
      <c r="B269" s="12" t="s">
        <v>587</v>
      </c>
      <c r="C269" s="12" t="s">
        <v>588</v>
      </c>
      <c r="E269" s="110">
        <f>IFERROR(VLOOKUP($B269,'200603-GBSA'!$B$2:$D$133,2,FALSE),"")</f>
        <v>-42.751300000000001</v>
      </c>
      <c r="F269" s="110">
        <f>IFERROR(VLOOKUP($B269,'200603-GBSA'!$B$2:$D$133,3,FALSE),"")</f>
        <v>1.83</v>
      </c>
      <c r="G269" s="115">
        <v>3.1958215000000001</v>
      </c>
      <c r="M269" s="97" t="s">
        <v>814</v>
      </c>
      <c r="N269" s="98" t="s">
        <v>813</v>
      </c>
    </row>
    <row r="270" spans="1:14" x14ac:dyDescent="0.3">
      <c r="A270" s="83">
        <v>269</v>
      </c>
      <c r="B270" s="12" t="s">
        <v>589</v>
      </c>
      <c r="C270" s="12" t="s">
        <v>590</v>
      </c>
      <c r="E270" s="110">
        <f>IFERROR(VLOOKUP($B270,'200603-GBSA'!$B$2:$D$133,2,FALSE),"")</f>
        <v>-34.571399999999997</v>
      </c>
      <c r="F270" s="110">
        <f>IFERROR(VLOOKUP($B270,'200603-GBSA'!$B$2:$D$133,3,FALSE),"")</f>
        <v>1.1599999999999999</v>
      </c>
      <c r="G270" s="115">
        <v>3.2370581999999999</v>
      </c>
      <c r="M270" s="97" t="s">
        <v>816</v>
      </c>
      <c r="N270" s="98" t="s">
        <v>815</v>
      </c>
    </row>
    <row r="271" spans="1:14" x14ac:dyDescent="0.3">
      <c r="A271" s="83">
        <v>270</v>
      </c>
      <c r="B271" s="12" t="s">
        <v>591</v>
      </c>
      <c r="C271" s="12" t="s">
        <v>592</v>
      </c>
      <c r="E271" s="110" t="str">
        <f>IFERROR(VLOOKUP($B271,'200603-GBSA'!$B$2:$D$133,2,FALSE),"")</f>
        <v/>
      </c>
      <c r="F271" s="110" t="str">
        <f>IFERROR(VLOOKUP($B271,'200603-GBSA'!$B$2:$D$133,3,FALSE),"")</f>
        <v/>
      </c>
      <c r="G271" s="115">
        <v>4.6122110000000003</v>
      </c>
      <c r="M271" s="97" t="s">
        <v>818</v>
      </c>
      <c r="N271" s="98" t="s">
        <v>817</v>
      </c>
    </row>
    <row r="272" spans="1:14" x14ac:dyDescent="0.3">
      <c r="A272" s="83">
        <v>271</v>
      </c>
      <c r="B272" s="12" t="s">
        <v>593</v>
      </c>
      <c r="C272" s="12" t="s">
        <v>594</v>
      </c>
      <c r="E272" s="110">
        <f>IFERROR(VLOOKUP($B272,'200603-GBSA'!$B$2:$D$133,2,FALSE),"")</f>
        <v>-23.214300000000001</v>
      </c>
      <c r="F272" s="110">
        <f>IFERROR(VLOOKUP($B272,'200603-GBSA'!$B$2:$D$133,3,FALSE),"")</f>
        <v>2.57</v>
      </c>
      <c r="G272" s="115">
        <v>2.2705416999999999</v>
      </c>
      <c r="M272" t="s">
        <v>738</v>
      </c>
    </row>
    <row r="273" spans="1:13" x14ac:dyDescent="0.3">
      <c r="A273" s="83">
        <v>272</v>
      </c>
      <c r="B273" s="12" t="s">
        <v>595</v>
      </c>
      <c r="C273" s="12" t="s">
        <v>596</v>
      </c>
      <c r="E273" s="110">
        <f>IFERROR(VLOOKUP($B273,'200603-GBSA'!$B$2:$D$133,2,FALSE),"")</f>
        <v>-28.493600000000001</v>
      </c>
      <c r="F273" s="110">
        <f>IFERROR(VLOOKUP($B273,'200603-GBSA'!$B$2:$D$133,3,FALSE),"")</f>
        <v>2.46</v>
      </c>
      <c r="G273" s="115">
        <v>1.9177544</v>
      </c>
      <c r="M273" t="s">
        <v>739</v>
      </c>
    </row>
    <row r="274" spans="1:13" x14ac:dyDescent="0.3">
      <c r="A274" s="83">
        <v>273</v>
      </c>
      <c r="B274" s="12" t="s">
        <v>597</v>
      </c>
      <c r="C274" s="12" t="s">
        <v>598</v>
      </c>
      <c r="E274" s="110">
        <f>IFERROR(VLOOKUP($B274,'200603-GBSA'!$B$2:$D$133,2,FALSE),"")</f>
        <v>-35.119399999999999</v>
      </c>
      <c r="F274" s="110">
        <f>IFERROR(VLOOKUP($B274,'200603-GBSA'!$B$2:$D$133,3,FALSE),"")</f>
        <v>2.5</v>
      </c>
      <c r="G274" s="115">
        <v>3.940699</v>
      </c>
      <c r="M274" t="s">
        <v>740</v>
      </c>
    </row>
    <row r="275" spans="1:13" x14ac:dyDescent="0.3">
      <c r="A275" s="83">
        <v>274</v>
      </c>
      <c r="B275" s="12" t="s">
        <v>599</v>
      </c>
      <c r="C275" s="12" t="s">
        <v>600</v>
      </c>
      <c r="E275" s="110" t="str">
        <f>IFERROR(VLOOKUP($B275,'200603-GBSA'!$B$2:$D$133,2,FALSE),"")</f>
        <v/>
      </c>
      <c r="F275" s="110" t="str">
        <f>IFERROR(VLOOKUP($B275,'200603-GBSA'!$B$2:$D$133,3,FALSE),"")</f>
        <v/>
      </c>
      <c r="G275" s="115">
        <v>6.4293766000000003</v>
      </c>
      <c r="M275" t="s">
        <v>741</v>
      </c>
    </row>
    <row r="276" spans="1:13" x14ac:dyDescent="0.3">
      <c r="A276" s="83">
        <v>275</v>
      </c>
      <c r="B276" s="12" t="s">
        <v>601</v>
      </c>
      <c r="C276" s="12" t="s">
        <v>602</v>
      </c>
      <c r="E276" s="110">
        <f>IFERROR(VLOOKUP($B276,'200603-GBSA'!$B$2:$D$133,2,FALSE),"")</f>
        <v>-23.384499999999999</v>
      </c>
      <c r="F276" s="110">
        <f>IFERROR(VLOOKUP($B276,'200603-GBSA'!$B$2:$D$133,3,FALSE),"")</f>
        <v>2.0499999999999998</v>
      </c>
      <c r="G276" s="115">
        <v>2.2017940999999999</v>
      </c>
      <c r="M276" t="s">
        <v>742</v>
      </c>
    </row>
    <row r="277" spans="1:13" x14ac:dyDescent="0.3">
      <c r="A277" s="83">
        <v>276</v>
      </c>
      <c r="B277" s="12" t="s">
        <v>603</v>
      </c>
      <c r="C277" s="12" t="s">
        <v>604</v>
      </c>
      <c r="E277" s="110">
        <f>IFERROR(VLOOKUP($B277,'200603-GBSA'!$B$2:$D$133,2,FALSE),"")</f>
        <v>-22.483799999999999</v>
      </c>
      <c r="F277" s="110">
        <f>IFERROR(VLOOKUP($B277,'200603-GBSA'!$B$2:$D$133,3,FALSE),"")</f>
        <v>3.63</v>
      </c>
      <c r="G277" s="115">
        <v>2.2173194999999999</v>
      </c>
      <c r="M277" t="s">
        <v>743</v>
      </c>
    </row>
    <row r="278" spans="1:13" x14ac:dyDescent="0.3">
      <c r="A278" s="83">
        <v>277</v>
      </c>
      <c r="B278" s="12" t="s">
        <v>605</v>
      </c>
      <c r="C278" s="12" t="s">
        <v>606</v>
      </c>
      <c r="E278" s="110" t="str">
        <f>IFERROR(VLOOKUP($B278,'200603-GBSA'!$B$2:$D$133,2,FALSE),"")</f>
        <v/>
      </c>
      <c r="F278" s="110" t="str">
        <f>IFERROR(VLOOKUP($B278,'200603-GBSA'!$B$2:$D$133,3,FALSE),"")</f>
        <v/>
      </c>
      <c r="G278" s="115">
        <v>4.8788651999999999</v>
      </c>
      <c r="M278" t="s">
        <v>744</v>
      </c>
    </row>
    <row r="279" spans="1:13" x14ac:dyDescent="0.3">
      <c r="A279" s="83">
        <v>278</v>
      </c>
      <c r="B279" s="12" t="s">
        <v>607</v>
      </c>
      <c r="C279" s="12" t="s">
        <v>608</v>
      </c>
      <c r="E279" s="110">
        <f>IFERROR(VLOOKUP($B279,'200603-GBSA'!$B$2:$D$133,2,FALSE),"")</f>
        <v>-11.8544</v>
      </c>
      <c r="F279" s="110">
        <f>IFERROR(VLOOKUP($B279,'200603-GBSA'!$B$2:$D$133,3,FALSE),"")</f>
        <v>1</v>
      </c>
      <c r="G279" s="115">
        <v>1.3962098000000001</v>
      </c>
      <c r="M279" t="s">
        <v>745</v>
      </c>
    </row>
    <row r="280" spans="1:13" x14ac:dyDescent="0.3">
      <c r="A280" s="83">
        <v>279</v>
      </c>
      <c r="B280" s="85" t="s">
        <v>609</v>
      </c>
      <c r="C280" s="85" t="s">
        <v>610</v>
      </c>
      <c r="E280" s="110">
        <f>IFERROR(VLOOKUP($B280,'200603-GBSA'!$B$2:$D$133,2,FALSE),"")</f>
        <v>-38.087600000000002</v>
      </c>
      <c r="F280" s="110">
        <f>IFERROR(VLOOKUP($B280,'200603-GBSA'!$B$2:$D$133,3,FALSE),"")</f>
        <v>1.4</v>
      </c>
      <c r="G280" s="115">
        <v>2.3110303999999999</v>
      </c>
      <c r="M280" t="s">
        <v>746</v>
      </c>
    </row>
    <row r="281" spans="1:13" x14ac:dyDescent="0.3">
      <c r="A281" s="83">
        <v>280</v>
      </c>
      <c r="B281" s="12" t="s">
        <v>611</v>
      </c>
      <c r="C281" s="12" t="s">
        <v>612</v>
      </c>
      <c r="E281" s="110">
        <f>IFERROR(VLOOKUP($B281,'200603-GBSA'!$B$2:$D$133,2,FALSE),"")</f>
        <v>-72.280199999999994</v>
      </c>
      <c r="F281" s="110">
        <f>IFERROR(VLOOKUP($B281,'200603-GBSA'!$B$2:$D$133,3,FALSE),"")</f>
        <v>4.87</v>
      </c>
      <c r="G281" s="115">
        <v>4.2852629999999996</v>
      </c>
      <c r="M281" s="97" t="s">
        <v>819</v>
      </c>
    </row>
    <row r="282" spans="1:13" x14ac:dyDescent="0.3">
      <c r="A282" s="83">
        <v>281</v>
      </c>
      <c r="B282" s="12" t="s">
        <v>613</v>
      </c>
      <c r="C282" s="12" t="s">
        <v>614</v>
      </c>
      <c r="E282" s="110">
        <f>IFERROR(VLOOKUP($B282,'200603-GBSA'!$B$2:$D$133,2,FALSE),"")</f>
        <v>-35.245699999999999</v>
      </c>
      <c r="F282" s="110">
        <f>IFERROR(VLOOKUP($B282,'200603-GBSA'!$B$2:$D$133,3,FALSE),"")</f>
        <v>2.02</v>
      </c>
      <c r="G282" s="115">
        <v>3.0526420000000001</v>
      </c>
      <c r="M282" t="s">
        <v>747</v>
      </c>
    </row>
    <row r="283" spans="1:13" x14ac:dyDescent="0.3">
      <c r="A283" s="83">
        <v>282</v>
      </c>
      <c r="B283" s="12" t="s">
        <v>615</v>
      </c>
      <c r="C283" s="12" t="s">
        <v>616</v>
      </c>
      <c r="E283" s="110" t="str">
        <f>IFERROR(VLOOKUP($B283,'200603-GBSA'!$B$2:$D$133,2,FALSE),"")</f>
        <v/>
      </c>
      <c r="F283" s="110" t="str">
        <f>IFERROR(VLOOKUP($B283,'200603-GBSA'!$B$2:$D$133,3,FALSE),"")</f>
        <v/>
      </c>
      <c r="G283" s="115">
        <v>1.0682935</v>
      </c>
      <c r="M283" t="s">
        <v>748</v>
      </c>
    </row>
    <row r="284" spans="1:13" x14ac:dyDescent="0.3">
      <c r="A284" s="83">
        <v>283</v>
      </c>
      <c r="B284" s="12" t="s">
        <v>617</v>
      </c>
      <c r="C284" s="12" t="s">
        <v>618</v>
      </c>
      <c r="E284" s="110">
        <f>IFERROR(VLOOKUP($B284,'200603-GBSA'!$B$2:$D$133,2,FALSE),"")</f>
        <v>-46.519100000000002</v>
      </c>
      <c r="F284" s="110">
        <f>IFERROR(VLOOKUP($B284,'200603-GBSA'!$B$2:$D$133,3,FALSE),"")</f>
        <v>2.41</v>
      </c>
      <c r="G284" s="115">
        <v>3.8792390000000001</v>
      </c>
      <c r="M284" t="s">
        <v>749</v>
      </c>
    </row>
    <row r="285" spans="1:13" x14ac:dyDescent="0.3">
      <c r="A285" s="83">
        <v>284</v>
      </c>
      <c r="B285" s="12" t="s">
        <v>619</v>
      </c>
      <c r="C285" s="12" t="s">
        <v>620</v>
      </c>
      <c r="E285" s="110">
        <f>IFERROR(VLOOKUP($B285,'200603-GBSA'!$B$2:$D$133,2,FALSE),"")</f>
        <v>-42.6661</v>
      </c>
      <c r="F285" s="110">
        <f>IFERROR(VLOOKUP($B285,'200603-GBSA'!$B$2:$D$133,3,FALSE),"")</f>
        <v>3.21</v>
      </c>
      <c r="G285" s="115">
        <v>2.9901507000000001</v>
      </c>
      <c r="M285" t="s">
        <v>750</v>
      </c>
    </row>
    <row r="286" spans="1:13" x14ac:dyDescent="0.3">
      <c r="A286" s="83">
        <v>285</v>
      </c>
      <c r="B286" s="12" t="s">
        <v>621</v>
      </c>
      <c r="C286" s="12" t="s">
        <v>622</v>
      </c>
      <c r="E286" s="110">
        <f>IFERROR(VLOOKUP($B286,'200603-GBSA'!$B$2:$D$133,2,FALSE),"")</f>
        <v>-31.856000000000002</v>
      </c>
      <c r="F286" s="110">
        <f>IFERROR(VLOOKUP($B286,'200603-GBSA'!$B$2:$D$133,3,FALSE),"")</f>
        <v>2.66</v>
      </c>
      <c r="G286" s="115">
        <v>2.9766710000000001</v>
      </c>
      <c r="M286" t="s">
        <v>751</v>
      </c>
    </row>
    <row r="287" spans="1:13" x14ac:dyDescent="0.3">
      <c r="A287" s="83">
        <v>286</v>
      </c>
      <c r="B287" s="12" t="s">
        <v>623</v>
      </c>
      <c r="C287" s="12" t="s">
        <v>624</v>
      </c>
      <c r="E287" s="110">
        <f>IFERROR(VLOOKUP($B287,'200603-GBSA'!$B$2:$D$133,2,FALSE),"")</f>
        <v>-41.4621</v>
      </c>
      <c r="F287" s="110">
        <f>IFERROR(VLOOKUP($B287,'200603-GBSA'!$B$2:$D$133,3,FALSE),"")</f>
        <v>3.45</v>
      </c>
      <c r="G287" s="115">
        <v>3.3610470000000001</v>
      </c>
      <c r="M287" s="97" t="s">
        <v>820</v>
      </c>
    </row>
    <row r="288" spans="1:13" x14ac:dyDescent="0.3">
      <c r="A288" s="83">
        <v>287</v>
      </c>
      <c r="B288" s="12" t="s">
        <v>625</v>
      </c>
      <c r="C288" s="12" t="s">
        <v>626</v>
      </c>
      <c r="E288" s="110">
        <f>IFERROR(VLOOKUP($B288,'200603-GBSA'!$B$2:$D$133,2,FALSE),"")</f>
        <v>-24.6539</v>
      </c>
      <c r="F288" s="110">
        <f>IFERROR(VLOOKUP($B288,'200603-GBSA'!$B$2:$D$133,3,FALSE),"")</f>
        <v>3.6</v>
      </c>
      <c r="G288" s="115">
        <v>2.3820790999999999</v>
      </c>
      <c r="M288" t="s">
        <v>752</v>
      </c>
    </row>
    <row r="289" spans="1:14" x14ac:dyDescent="0.3">
      <c r="A289" s="83">
        <v>288</v>
      </c>
      <c r="B289" s="12" t="s">
        <v>627</v>
      </c>
      <c r="C289" s="12" t="s">
        <v>628</v>
      </c>
      <c r="E289" s="110">
        <f>IFERROR(VLOOKUP($B289,'200603-GBSA'!$B$2:$D$133,2,FALSE),"")</f>
        <v>-0.1038</v>
      </c>
      <c r="F289" s="110">
        <f>IFERROR(VLOOKUP($B289,'200603-GBSA'!$B$2:$D$133,3,FALSE),"")</f>
        <v>6.01</v>
      </c>
      <c r="G289" s="115">
        <v>1.6543886999999999</v>
      </c>
      <c r="M289" s="97" t="s">
        <v>828</v>
      </c>
      <c r="N289" s="98" t="s">
        <v>821</v>
      </c>
    </row>
    <row r="290" spans="1:14" x14ac:dyDescent="0.3">
      <c r="A290" s="83">
        <v>289</v>
      </c>
      <c r="B290" s="12" t="s">
        <v>629</v>
      </c>
      <c r="C290" s="12" t="s">
        <v>630</v>
      </c>
      <c r="E290" s="110" t="str">
        <f>IFERROR(VLOOKUP($B290,'200603-GBSA'!$B$2:$D$133,2,FALSE),"")</f>
        <v/>
      </c>
      <c r="F290" s="110" t="str">
        <f>IFERROR(VLOOKUP($B290,'200603-GBSA'!$B$2:$D$133,3,FALSE),"")</f>
        <v/>
      </c>
      <c r="G290" s="115">
        <v>3.0101998000000001</v>
      </c>
      <c r="M290" s="97" t="s">
        <v>823</v>
      </c>
      <c r="N290" s="98" t="s">
        <v>822</v>
      </c>
    </row>
    <row r="291" spans="1:14" x14ac:dyDescent="0.3">
      <c r="A291" s="83">
        <v>290</v>
      </c>
      <c r="B291" s="12" t="s">
        <v>631</v>
      </c>
      <c r="C291" s="12" t="s">
        <v>632</v>
      </c>
      <c r="E291" s="110">
        <f>IFERROR(VLOOKUP($B291,'200603-GBSA'!$B$2:$D$133,2,FALSE),"")</f>
        <v>-17.3797</v>
      </c>
      <c r="F291" s="110">
        <f>IFERROR(VLOOKUP($B291,'200603-GBSA'!$B$2:$D$133,3,FALSE),"")</f>
        <v>1.47</v>
      </c>
      <c r="G291" s="115">
        <v>2.0435143</v>
      </c>
      <c r="M291" t="s">
        <v>753</v>
      </c>
    </row>
    <row r="292" spans="1:14" x14ac:dyDescent="0.3">
      <c r="A292" s="83">
        <v>291</v>
      </c>
      <c r="B292" s="85" t="s">
        <v>633</v>
      </c>
      <c r="C292" s="85" t="s">
        <v>634</v>
      </c>
      <c r="E292" s="110">
        <f>IFERROR(VLOOKUP($B292,'200603-GBSA'!$B$2:$D$133,2,FALSE),"")</f>
        <v>-24.851500000000001</v>
      </c>
      <c r="F292" s="110">
        <f>IFERROR(VLOOKUP($B292,'200603-GBSA'!$B$2:$D$133,3,FALSE),"")</f>
        <v>1.49</v>
      </c>
      <c r="G292" s="115">
        <v>2.0466866000000001</v>
      </c>
      <c r="M292" t="s">
        <v>754</v>
      </c>
    </row>
    <row r="293" spans="1:14" x14ac:dyDescent="0.3">
      <c r="A293" s="83">
        <v>292</v>
      </c>
      <c r="B293" s="12" t="s">
        <v>635</v>
      </c>
      <c r="C293" s="12" t="s">
        <v>636</v>
      </c>
      <c r="E293" s="110">
        <f>IFERROR(VLOOKUP($B293,'200603-GBSA'!$B$2:$D$133,2,FALSE),"")</f>
        <v>-26.743600000000001</v>
      </c>
      <c r="F293" s="110">
        <f>IFERROR(VLOOKUP($B293,'200603-GBSA'!$B$2:$D$133,3,FALSE),"")</f>
        <v>2.95</v>
      </c>
      <c r="G293" s="115">
        <v>2.6027756000000002</v>
      </c>
      <c r="M293" t="s">
        <v>755</v>
      </c>
    </row>
    <row r="294" spans="1:14" x14ac:dyDescent="0.3">
      <c r="A294" s="83">
        <v>293</v>
      </c>
      <c r="B294" s="12" t="s">
        <v>637</v>
      </c>
      <c r="C294" s="12" t="s">
        <v>638</v>
      </c>
      <c r="E294" s="110">
        <f>IFERROR(VLOOKUP($B294,'200603-GBSA'!$B$2:$D$133,2,FALSE),"")</f>
        <v>-5.0374999999999996</v>
      </c>
      <c r="F294" s="110">
        <f>IFERROR(VLOOKUP($B294,'200603-GBSA'!$B$2:$D$133,3,FALSE),"")</f>
        <v>4.2300000000000004</v>
      </c>
      <c r="G294" s="115">
        <v>1.6941630000000001</v>
      </c>
      <c r="M294" t="s">
        <v>756</v>
      </c>
    </row>
    <row r="295" spans="1:14" x14ac:dyDescent="0.3">
      <c r="A295" s="83">
        <v>294</v>
      </c>
      <c r="B295" s="12" t="s">
        <v>639</v>
      </c>
      <c r="C295" s="12" t="s">
        <v>640</v>
      </c>
      <c r="E295" s="110">
        <f>IFERROR(VLOOKUP($B295,'200603-GBSA'!$B$2:$D$133,2,FALSE),"")</f>
        <v>-37.900399999999998</v>
      </c>
      <c r="F295" s="110">
        <f>IFERROR(VLOOKUP($B295,'200603-GBSA'!$B$2:$D$133,3,FALSE),"")</f>
        <v>3.3</v>
      </c>
      <c r="G295" s="115">
        <v>3.3566747000000001</v>
      </c>
      <c r="M295" t="s">
        <v>757</v>
      </c>
    </row>
    <row r="296" spans="1:14" x14ac:dyDescent="0.3">
      <c r="A296" s="83">
        <v>295</v>
      </c>
      <c r="B296" s="12" t="s">
        <v>641</v>
      </c>
      <c r="C296" s="66" t="s">
        <v>642</v>
      </c>
      <c r="E296" s="110">
        <f>IFERROR(VLOOKUP($B296,'200603-GBSA'!$B$2:$D$133,2,FALSE),"")</f>
        <v>-51.695799999999998</v>
      </c>
      <c r="F296" s="110">
        <f>IFERROR(VLOOKUP($B296,'200603-GBSA'!$B$2:$D$133,3,FALSE),"")</f>
        <v>2.92</v>
      </c>
      <c r="G296" s="115">
        <v>4.566573</v>
      </c>
      <c r="M296" t="s">
        <v>758</v>
      </c>
    </row>
    <row r="297" spans="1:14" x14ac:dyDescent="0.3">
      <c r="A297" s="83">
        <v>296</v>
      </c>
      <c r="B297" s="12" t="s">
        <v>643</v>
      </c>
      <c r="C297" s="12" t="s">
        <v>540</v>
      </c>
      <c r="E297" s="110">
        <f>IFERROR(VLOOKUP($B297,'200603-GBSA'!$B$2:$D$133,2,FALSE),"")</f>
        <v>-36.171199999999999</v>
      </c>
      <c r="F297" s="110">
        <f>IFERROR(VLOOKUP($B297,'200603-GBSA'!$B$2:$D$133,3,FALSE),"")</f>
        <v>2.2999999999999998</v>
      </c>
      <c r="G297" s="115">
        <v>3.7158600000000002</v>
      </c>
      <c r="M297" s="97" t="s">
        <v>824</v>
      </c>
    </row>
    <row r="299" spans="1:14" x14ac:dyDescent="0.3">
      <c r="E299" s="110">
        <f>AVERAGE(E2:E297)</f>
        <v>-42.750075055682551</v>
      </c>
      <c r="F299" s="110">
        <f>AVERAGE(F2:F297)</f>
        <v>3.2237199999999993</v>
      </c>
      <c r="G299" s="115" t="s">
        <v>845</v>
      </c>
    </row>
    <row r="300" spans="1:14" x14ac:dyDescent="0.3">
      <c r="E300" s="110">
        <f>STDEV(E2:E297)</f>
        <v>21.748560716833204</v>
      </c>
      <c r="F300" s="110">
        <f>STDEV(F2:F297)</f>
        <v>1.3166573235396193</v>
      </c>
      <c r="G300" s="115" t="s">
        <v>846</v>
      </c>
    </row>
  </sheetData>
  <autoFilter ref="B1:C297" xr:uid="{00000000-0009-0000-0000-000000000000}"/>
  <phoneticPr fontId="4" type="noConversion"/>
  <hyperlinks>
    <hyperlink ref="B49" r:id="rId1" display="https://www.sigmaaldrich.com/catalog/search?term=60207-90-1&amp;interface=CAS%20No.&amp;N=0&amp;mode=partialmax&amp;lang=ko&amp;region=KR&amp;focus=product" xr:uid="{00000000-0004-0000-0000-000000000000}"/>
    <hyperlink ref="N146" r:id="rId2" xr:uid="{00000000-0004-0000-0000-000001000000}"/>
    <hyperlink ref="N147" r:id="rId3" xr:uid="{00000000-0004-0000-0000-000002000000}"/>
    <hyperlink ref="N148" r:id="rId4" xr:uid="{00000000-0004-0000-0000-000003000000}"/>
    <hyperlink ref="N152" r:id="rId5" xr:uid="{00000000-0004-0000-0000-000004000000}"/>
    <hyperlink ref="N172" r:id="rId6" xr:uid="{00000000-0004-0000-0000-000005000000}"/>
    <hyperlink ref="N174" r:id="rId7" location="section=InChI" display="https://pubchem.ncbi.nlm.nih.gov/compound/Polysaccharide-S-156 - section=InChI" xr:uid="{00000000-0004-0000-0000-000006000000}"/>
    <hyperlink ref="N171" r:id="rId8" location="section=InChI" display="https://pubchem.ncbi.nlm.nih.gov/compound/8755 - section=InChI" xr:uid="{00000000-0004-0000-0000-000007000000}"/>
    <hyperlink ref="N177" r:id="rId9" location="section=InChI" display="https://pubchem.ncbi.nlm.nih.gov/compound/11980943 - section=InChI" xr:uid="{00000000-0004-0000-0000-000008000000}"/>
    <hyperlink ref="N178" r:id="rId10" xr:uid="{00000000-0004-0000-0000-000009000000}"/>
    <hyperlink ref="N189" r:id="rId11" xr:uid="{00000000-0004-0000-0000-00000A000000}"/>
    <hyperlink ref="N188" r:id="rId12" xr:uid="{00000000-0004-0000-0000-00000B000000}"/>
    <hyperlink ref="N187" r:id="rId13" location="section=InChI-Key" display="https://pubchem.ncbi.nlm.nih.gov/compound/Cassia-oil - section=InChI-Key" xr:uid="{00000000-0004-0000-0000-00000C000000}"/>
    <hyperlink ref="N190" r:id="rId14" xr:uid="{00000000-0004-0000-0000-00000D000000}"/>
    <hyperlink ref="N195" r:id="rId15" xr:uid="{00000000-0004-0000-0000-00000E000000}"/>
    <hyperlink ref="N201" r:id="rId16" xr:uid="{00000000-0004-0000-0000-00000F000000}"/>
    <hyperlink ref="N203" r:id="rId17" location="section=InChI" display="https://pubchem.ncbi.nlm.nih.gov/compound/62829 - section=InChI" xr:uid="{00000000-0004-0000-0000-000010000000}"/>
    <hyperlink ref="N208" r:id="rId18" location="section=InChI" display="https://pubchem.ncbi.nlm.nih.gov/compound/91581 - section=InChI" xr:uid="{00000000-0004-0000-0000-000011000000}"/>
    <hyperlink ref="N225" r:id="rId19" xr:uid="{00000000-0004-0000-0000-000012000000}"/>
    <hyperlink ref="N251" r:id="rId20" xr:uid="{00000000-0004-0000-0000-000013000000}"/>
    <hyperlink ref="N259" r:id="rId21" location="section=InChI-Key" display="https://pubchem.ncbi.nlm.nih.gov/compound/101281204 - section=InChI-Key" xr:uid="{00000000-0004-0000-0000-000014000000}"/>
    <hyperlink ref="N261" r:id="rId22" xr:uid="{00000000-0004-0000-0000-000015000000}"/>
    <hyperlink ref="N262" r:id="rId23" xr:uid="{00000000-0004-0000-0000-000016000000}"/>
    <hyperlink ref="N269" r:id="rId24" xr:uid="{00000000-0004-0000-0000-000017000000}"/>
    <hyperlink ref="N270" r:id="rId25" xr:uid="{00000000-0004-0000-0000-000018000000}"/>
    <hyperlink ref="N271" r:id="rId26" xr:uid="{00000000-0004-0000-0000-000019000000}"/>
    <hyperlink ref="N289" r:id="rId27" xr:uid="{00000000-0004-0000-0000-00001A000000}"/>
    <hyperlink ref="N290" r:id="rId28" xr:uid="{00000000-0004-0000-0000-00001B000000}"/>
    <hyperlink ref="N194" r:id="rId29" xr:uid="{00000000-0004-0000-0000-00001C000000}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88"/>
  <sheetViews>
    <sheetView topLeftCell="A139" workbookViewId="0">
      <selection activeCell="H141" sqref="H141"/>
    </sheetView>
  </sheetViews>
  <sheetFormatPr defaultRowHeight="16.5" x14ac:dyDescent="0.3"/>
  <cols>
    <col min="2" max="2" width="12.25" style="107" bestFit="1" customWidth="1"/>
    <col min="6" max="6" width="11.375" customWidth="1"/>
  </cols>
  <sheetData>
    <row r="1" spans="2:7" x14ac:dyDescent="0.3">
      <c r="B1" s="107" t="s">
        <v>335</v>
      </c>
      <c r="C1">
        <v>3.8683462</v>
      </c>
      <c r="F1">
        <v>54698175</v>
      </c>
      <c r="G1">
        <v>5.4353246999999998</v>
      </c>
    </row>
    <row r="2" spans="2:7" x14ac:dyDescent="0.3">
      <c r="B2" s="107" t="s">
        <v>337</v>
      </c>
      <c r="C2">
        <v>3.2973851999999999</v>
      </c>
      <c r="F2">
        <v>54680676</v>
      </c>
      <c r="G2">
        <v>4.8511160000000002</v>
      </c>
    </row>
    <row r="3" spans="2:7" x14ac:dyDescent="0.3">
      <c r="B3" s="107" t="s">
        <v>339</v>
      </c>
      <c r="C3">
        <v>1.7603424999999999</v>
      </c>
      <c r="F3">
        <v>54678504</v>
      </c>
      <c r="G3">
        <v>3.6856255999999998</v>
      </c>
    </row>
    <row r="4" spans="2:7" x14ac:dyDescent="0.3">
      <c r="B4" s="107" t="s">
        <v>341</v>
      </c>
      <c r="C4">
        <v>2.2883053000000002</v>
      </c>
      <c r="F4">
        <v>24976875</v>
      </c>
      <c r="G4">
        <v>4.4208629999999998</v>
      </c>
    </row>
    <row r="5" spans="2:7" x14ac:dyDescent="0.3">
      <c r="B5" s="107" t="s">
        <v>343</v>
      </c>
      <c r="C5">
        <v>3.7107139999999998</v>
      </c>
      <c r="F5">
        <v>23676745</v>
      </c>
      <c r="G5">
        <v>2.1954672</v>
      </c>
    </row>
    <row r="6" spans="2:7" x14ac:dyDescent="0.3">
      <c r="B6" s="107" t="s">
        <v>345</v>
      </c>
      <c r="C6">
        <v>3.9664885999999999</v>
      </c>
      <c r="F6">
        <v>23673837</v>
      </c>
      <c r="G6">
        <v>3.7059000000000002</v>
      </c>
    </row>
    <row r="7" spans="2:7" x14ac:dyDescent="0.3">
      <c r="B7" s="107" t="s">
        <v>347</v>
      </c>
      <c r="C7">
        <v>2.1398711000000001</v>
      </c>
      <c r="F7">
        <v>23665760</v>
      </c>
      <c r="G7">
        <v>1.2433689000000001</v>
      </c>
    </row>
    <row r="8" spans="2:7" x14ac:dyDescent="0.3">
      <c r="B8" s="107" t="s">
        <v>349</v>
      </c>
      <c r="C8">
        <v>1.3083655999999999</v>
      </c>
      <c r="F8">
        <v>15962220</v>
      </c>
      <c r="G8">
        <v>4.6046670000000001</v>
      </c>
    </row>
    <row r="9" spans="2:7" x14ac:dyDescent="0.3">
      <c r="B9" s="107" t="s">
        <v>351</v>
      </c>
      <c r="C9">
        <v>1.1004423000000001</v>
      </c>
      <c r="F9">
        <v>10342051</v>
      </c>
      <c r="G9">
        <v>4.6194924999999998</v>
      </c>
    </row>
    <row r="10" spans="2:7" x14ac:dyDescent="0.3">
      <c r="B10" s="107" t="s">
        <v>353</v>
      </c>
      <c r="C10">
        <v>4.4455223000000004</v>
      </c>
      <c r="F10">
        <v>10275455</v>
      </c>
      <c r="G10">
        <v>4.6634539999999998</v>
      </c>
    </row>
    <row r="11" spans="2:7" x14ac:dyDescent="0.3">
      <c r="B11" s="107" t="s">
        <v>355</v>
      </c>
      <c r="C11">
        <v>1.2364105999999999</v>
      </c>
      <c r="F11">
        <v>9936739</v>
      </c>
      <c r="G11">
        <v>5.9415845999999997</v>
      </c>
    </row>
    <row r="12" spans="2:7" x14ac:dyDescent="0.3">
      <c r="B12" s="107" t="s">
        <v>357</v>
      </c>
      <c r="C12">
        <v>1.8690385</v>
      </c>
      <c r="F12">
        <v>9839306</v>
      </c>
      <c r="G12">
        <v>3.8799036</v>
      </c>
    </row>
    <row r="13" spans="2:7" x14ac:dyDescent="0.3">
      <c r="B13" s="107" t="s">
        <v>359</v>
      </c>
      <c r="C13">
        <v>1.0844966</v>
      </c>
      <c r="F13">
        <v>9552081</v>
      </c>
      <c r="G13">
        <v>3.7411569999999998</v>
      </c>
    </row>
    <row r="14" spans="2:7" x14ac:dyDescent="0.3">
      <c r="B14" s="107" t="s">
        <v>361</v>
      </c>
      <c r="C14">
        <v>2.2190913999999999</v>
      </c>
      <c r="F14">
        <v>6950273</v>
      </c>
      <c r="G14">
        <v>2.4832090999999998</v>
      </c>
    </row>
    <row r="15" spans="2:7" x14ac:dyDescent="0.3">
      <c r="B15" s="107" t="s">
        <v>363</v>
      </c>
      <c r="C15">
        <v>2.3292736999999999</v>
      </c>
      <c r="F15">
        <v>6442842</v>
      </c>
      <c r="G15">
        <v>4.0032414999999997</v>
      </c>
    </row>
    <row r="16" spans="2:7" x14ac:dyDescent="0.3">
      <c r="B16" s="107" t="s">
        <v>365</v>
      </c>
      <c r="C16">
        <v>2.0153414999999999</v>
      </c>
      <c r="F16">
        <v>6433353</v>
      </c>
      <c r="G16">
        <v>4.0364823000000003</v>
      </c>
    </row>
    <row r="17" spans="2:7" x14ac:dyDescent="0.3">
      <c r="B17" s="107" t="s">
        <v>367</v>
      </c>
      <c r="C17">
        <v>3.8683462</v>
      </c>
      <c r="F17">
        <v>6335613</v>
      </c>
      <c r="G17">
        <v>2.9353456000000002</v>
      </c>
    </row>
    <row r="18" spans="2:7" x14ac:dyDescent="0.3">
      <c r="B18" s="107" t="s">
        <v>369</v>
      </c>
      <c r="C18">
        <v>1.2233183000000001</v>
      </c>
      <c r="F18">
        <v>6328154</v>
      </c>
      <c r="G18">
        <v>2.4314208000000002</v>
      </c>
    </row>
    <row r="19" spans="2:7" x14ac:dyDescent="0.3">
      <c r="B19" s="107" t="s">
        <v>371</v>
      </c>
      <c r="C19">
        <v>3.7107139999999998</v>
      </c>
      <c r="F19">
        <v>5372405</v>
      </c>
      <c r="G19">
        <v>3.9457833999999998</v>
      </c>
    </row>
    <row r="20" spans="2:7" x14ac:dyDescent="0.3">
      <c r="B20" s="107" t="s">
        <v>373</v>
      </c>
      <c r="C20">
        <v>4.1345824999999996</v>
      </c>
      <c r="F20">
        <v>5365075</v>
      </c>
      <c r="G20">
        <v>3.0943171999999999</v>
      </c>
    </row>
    <row r="21" spans="2:7" x14ac:dyDescent="0.3">
      <c r="B21" s="107" t="s">
        <v>375</v>
      </c>
      <c r="C21">
        <v>2.3295949999999999</v>
      </c>
      <c r="F21">
        <v>5360315</v>
      </c>
      <c r="G21">
        <v>1.0682935</v>
      </c>
    </row>
    <row r="22" spans="2:7" x14ac:dyDescent="0.3">
      <c r="B22" s="107" t="s">
        <v>377</v>
      </c>
      <c r="C22">
        <v>3.2301962</v>
      </c>
      <c r="F22">
        <v>5282227</v>
      </c>
      <c r="G22">
        <v>2.6853633000000001</v>
      </c>
    </row>
    <row r="23" spans="2:7" x14ac:dyDescent="0.3">
      <c r="B23" s="107" t="s">
        <v>379</v>
      </c>
      <c r="C23">
        <v>1.6543886999999999</v>
      </c>
      <c r="F23">
        <v>5281875</v>
      </c>
      <c r="G23">
        <v>3.8421799999999999</v>
      </c>
    </row>
    <row r="24" spans="2:7" x14ac:dyDescent="0.3">
      <c r="B24" s="107" t="s">
        <v>381</v>
      </c>
      <c r="C24">
        <v>1.7603424999999999</v>
      </c>
      <c r="F24">
        <v>5281873</v>
      </c>
      <c r="G24">
        <v>4.543812</v>
      </c>
    </row>
    <row r="25" spans="2:7" x14ac:dyDescent="0.3">
      <c r="B25" s="107" t="s">
        <v>383</v>
      </c>
      <c r="C25">
        <v>2.9022472000000001</v>
      </c>
      <c r="F25">
        <v>5281167</v>
      </c>
      <c r="G25">
        <v>2.4131043000000001</v>
      </c>
    </row>
    <row r="26" spans="2:7" x14ac:dyDescent="0.3">
      <c r="B26" s="107" t="s">
        <v>385</v>
      </c>
      <c r="C26">
        <v>0.92724143999999997</v>
      </c>
      <c r="F26">
        <v>3303913</v>
      </c>
      <c r="G26">
        <v>3.4343425999999999</v>
      </c>
    </row>
    <row r="27" spans="2:7" x14ac:dyDescent="0.3">
      <c r="B27" s="107" t="s">
        <v>387</v>
      </c>
      <c r="C27">
        <v>2.5234915999999998</v>
      </c>
      <c r="F27">
        <v>2735067</v>
      </c>
      <c r="G27">
        <v>3.7536863999999999</v>
      </c>
    </row>
    <row r="28" spans="2:7" x14ac:dyDescent="0.3">
      <c r="B28" s="107" t="s">
        <v>389</v>
      </c>
      <c r="C28">
        <v>1.9440831999999999</v>
      </c>
      <c r="F28">
        <v>2723810</v>
      </c>
      <c r="G28">
        <v>1.6431848</v>
      </c>
    </row>
    <row r="29" spans="2:7" x14ac:dyDescent="0.3">
      <c r="B29" s="107" t="s">
        <v>391</v>
      </c>
      <c r="C29">
        <v>3.8683462</v>
      </c>
      <c r="F29">
        <v>1712058</v>
      </c>
      <c r="G29">
        <v>5.0552910000000004</v>
      </c>
    </row>
    <row r="30" spans="2:7" x14ac:dyDescent="0.3">
      <c r="B30" s="107" t="s">
        <v>393</v>
      </c>
      <c r="C30">
        <v>4.5779696000000003</v>
      </c>
      <c r="F30">
        <v>1711973</v>
      </c>
      <c r="G30">
        <v>3.8840506000000001</v>
      </c>
    </row>
    <row r="31" spans="2:7" x14ac:dyDescent="0.3">
      <c r="B31" s="107" t="s">
        <v>395</v>
      </c>
      <c r="C31">
        <v>4.4561776999999996</v>
      </c>
      <c r="F31">
        <v>656612</v>
      </c>
      <c r="G31">
        <v>2.8488563999999998</v>
      </c>
    </row>
    <row r="32" spans="2:7" x14ac:dyDescent="0.3">
      <c r="B32" s="107" t="s">
        <v>397</v>
      </c>
      <c r="C32">
        <v>3.6139033</v>
      </c>
      <c r="F32">
        <v>637566</v>
      </c>
      <c r="G32">
        <v>3.1958215000000001</v>
      </c>
    </row>
    <row r="33" spans="2:7" x14ac:dyDescent="0.3">
      <c r="B33" s="107" t="s">
        <v>399</v>
      </c>
      <c r="C33">
        <v>3.4631758000000001</v>
      </c>
      <c r="F33">
        <v>637511</v>
      </c>
      <c r="G33">
        <v>3.0194236999999999</v>
      </c>
    </row>
    <row r="34" spans="2:7" x14ac:dyDescent="0.3">
      <c r="B34" s="107" t="s">
        <v>401</v>
      </c>
      <c r="C34">
        <v>1.6014378</v>
      </c>
      <c r="F34">
        <v>518659</v>
      </c>
      <c r="G34">
        <v>2.0359370000000001</v>
      </c>
    </row>
    <row r="35" spans="2:7" x14ac:dyDescent="0.3">
      <c r="B35" s="107" t="s">
        <v>403</v>
      </c>
      <c r="C35">
        <v>4.1698399999999998</v>
      </c>
      <c r="F35">
        <v>517202</v>
      </c>
      <c r="G35">
        <v>2.7452163999999999</v>
      </c>
    </row>
    <row r="36" spans="2:7" x14ac:dyDescent="0.3">
      <c r="B36" s="107" t="s">
        <v>405</v>
      </c>
      <c r="C36">
        <v>3.8792390000000001</v>
      </c>
      <c r="F36">
        <v>517055</v>
      </c>
      <c r="G36">
        <v>3.5774887</v>
      </c>
    </row>
    <row r="37" spans="2:7" x14ac:dyDescent="0.3">
      <c r="B37" s="107" t="s">
        <v>407</v>
      </c>
      <c r="C37">
        <v>1.6014378</v>
      </c>
      <c r="F37">
        <v>516892</v>
      </c>
      <c r="G37">
        <v>2.0223532</v>
      </c>
    </row>
    <row r="38" spans="2:7" x14ac:dyDescent="0.3">
      <c r="B38" s="107" t="s">
        <v>409</v>
      </c>
      <c r="C38">
        <v>1.8690385</v>
      </c>
      <c r="F38">
        <v>516892</v>
      </c>
      <c r="G38">
        <v>2.0223532</v>
      </c>
    </row>
    <row r="39" spans="2:7" x14ac:dyDescent="0.3">
      <c r="B39" s="107" t="s">
        <v>411</v>
      </c>
      <c r="C39">
        <v>3.4524777000000002</v>
      </c>
      <c r="F39">
        <v>445639</v>
      </c>
      <c r="G39">
        <v>4.5206403999999996</v>
      </c>
    </row>
    <row r="40" spans="2:7" x14ac:dyDescent="0.3">
      <c r="B40" s="107" t="s">
        <v>413</v>
      </c>
      <c r="C40">
        <v>4.3454723</v>
      </c>
      <c r="F40">
        <v>440950</v>
      </c>
      <c r="G40">
        <v>2.6359216999999999</v>
      </c>
    </row>
    <row r="41" spans="2:7" x14ac:dyDescent="0.3">
      <c r="B41" s="107" t="s">
        <v>415</v>
      </c>
      <c r="C41">
        <v>3.2947638000000001</v>
      </c>
      <c r="F41">
        <v>440917</v>
      </c>
      <c r="G41">
        <v>3.6786810999999999</v>
      </c>
    </row>
    <row r="42" spans="2:7" x14ac:dyDescent="0.3">
      <c r="B42" s="107" t="s">
        <v>417</v>
      </c>
      <c r="C42">
        <v>1.7603424999999999</v>
      </c>
      <c r="F42">
        <v>164825</v>
      </c>
      <c r="G42">
        <v>4.0190340000000004</v>
      </c>
    </row>
    <row r="43" spans="2:7" x14ac:dyDescent="0.3">
      <c r="B43" s="107" t="s">
        <v>419</v>
      </c>
      <c r="C43">
        <v>1.6884912000000001</v>
      </c>
      <c r="F43">
        <v>162381</v>
      </c>
      <c r="G43">
        <v>3.7120101000000001</v>
      </c>
    </row>
    <row r="44" spans="2:7" x14ac:dyDescent="0.3">
      <c r="B44" s="107" t="s">
        <v>421</v>
      </c>
      <c r="C44">
        <v>1.7869085</v>
      </c>
      <c r="F44">
        <v>125098</v>
      </c>
      <c r="G44">
        <v>3.5992250000000001</v>
      </c>
    </row>
    <row r="45" spans="2:7" x14ac:dyDescent="0.3">
      <c r="B45" s="107" t="s">
        <v>423</v>
      </c>
      <c r="C45">
        <v>4.5779696000000003</v>
      </c>
      <c r="F45">
        <v>123622</v>
      </c>
      <c r="G45">
        <v>3.4442659999999998</v>
      </c>
    </row>
    <row r="46" spans="2:7" x14ac:dyDescent="0.3">
      <c r="B46" s="107" t="s">
        <v>425</v>
      </c>
      <c r="C46">
        <v>3.0558450000000001</v>
      </c>
      <c r="F46">
        <v>115224</v>
      </c>
      <c r="G46">
        <v>3.7989166000000001</v>
      </c>
    </row>
    <row r="47" spans="2:7" x14ac:dyDescent="0.3">
      <c r="B47" s="107" t="s">
        <v>427</v>
      </c>
      <c r="C47">
        <v>3.0194236999999999</v>
      </c>
      <c r="F47">
        <v>108242</v>
      </c>
      <c r="G47">
        <v>3.7120380000000002</v>
      </c>
    </row>
    <row r="48" spans="2:7" x14ac:dyDescent="0.3">
      <c r="B48" s="107" t="s">
        <v>429</v>
      </c>
      <c r="C48">
        <v>3.4189731999999999</v>
      </c>
      <c r="F48">
        <v>107720</v>
      </c>
      <c r="G48">
        <v>5.9415845999999997</v>
      </c>
    </row>
    <row r="49" spans="2:7" x14ac:dyDescent="0.3">
      <c r="B49" s="107" t="s">
        <v>431</v>
      </c>
      <c r="C49">
        <v>3.0591986000000002</v>
      </c>
      <c r="F49">
        <v>107689</v>
      </c>
      <c r="G49">
        <v>2.6758194</v>
      </c>
    </row>
    <row r="50" spans="2:7" x14ac:dyDescent="0.3">
      <c r="B50" s="107" t="s">
        <v>433</v>
      </c>
      <c r="C50">
        <v>3.1178059999999999</v>
      </c>
      <c r="F50">
        <v>104926</v>
      </c>
      <c r="G50">
        <v>4.1835155000000004</v>
      </c>
    </row>
    <row r="51" spans="2:7" x14ac:dyDescent="0.3">
      <c r="B51" s="107" t="s">
        <v>435</v>
      </c>
      <c r="C51">
        <v>1.8742528000000001</v>
      </c>
      <c r="F51">
        <v>104150</v>
      </c>
      <c r="G51">
        <v>3.3004731999999999</v>
      </c>
    </row>
    <row r="52" spans="2:7" x14ac:dyDescent="0.3">
      <c r="B52" s="107" t="s">
        <v>437</v>
      </c>
      <c r="C52">
        <v>4.2453012000000001</v>
      </c>
      <c r="F52">
        <v>93541</v>
      </c>
      <c r="G52">
        <v>5.6534367000000003</v>
      </c>
    </row>
    <row r="53" spans="2:7" x14ac:dyDescent="0.3">
      <c r="B53" s="107" t="s">
        <v>439</v>
      </c>
      <c r="C53">
        <v>4.5206403999999996</v>
      </c>
      <c r="F53">
        <v>91688</v>
      </c>
      <c r="G53">
        <v>3.5112220999999999</v>
      </c>
    </row>
    <row r="54" spans="2:7" x14ac:dyDescent="0.3">
      <c r="B54" s="107" t="s">
        <v>441</v>
      </c>
      <c r="C54">
        <v>2.9353456000000002</v>
      </c>
      <c r="F54">
        <v>91581</v>
      </c>
      <c r="G54">
        <v>3.977239</v>
      </c>
    </row>
    <row r="55" spans="2:7" x14ac:dyDescent="0.3">
      <c r="B55" s="107" t="s">
        <v>443</v>
      </c>
      <c r="C55">
        <v>2.7465619999999999</v>
      </c>
      <c r="F55">
        <v>86102</v>
      </c>
      <c r="G55">
        <v>4.3068236999999998</v>
      </c>
    </row>
    <row r="56" spans="2:7" x14ac:dyDescent="0.3">
      <c r="B56" s="107" t="s">
        <v>445</v>
      </c>
      <c r="C56">
        <v>3.1095564000000002</v>
      </c>
      <c r="F56">
        <v>83975</v>
      </c>
      <c r="G56">
        <v>2.5972523999999999</v>
      </c>
    </row>
    <row r="57" spans="2:7" x14ac:dyDescent="0.3">
      <c r="B57" s="107" t="s">
        <v>447</v>
      </c>
      <c r="C57">
        <v>4.4770307999999996</v>
      </c>
      <c r="F57">
        <v>71245</v>
      </c>
      <c r="G57">
        <v>4.2194013999999997</v>
      </c>
    </row>
    <row r="58" spans="2:7" x14ac:dyDescent="0.3">
      <c r="B58" s="107" t="s">
        <v>449</v>
      </c>
      <c r="C58">
        <v>3.3279762000000002</v>
      </c>
      <c r="F58">
        <v>64805</v>
      </c>
      <c r="G58">
        <v>3.9154594</v>
      </c>
    </row>
    <row r="59" spans="2:7" x14ac:dyDescent="0.3">
      <c r="B59" s="107" t="s">
        <v>451</v>
      </c>
      <c r="C59">
        <v>4.2453012000000001</v>
      </c>
      <c r="F59">
        <v>62829</v>
      </c>
      <c r="G59">
        <v>4.2453012000000001</v>
      </c>
    </row>
    <row r="60" spans="2:7" x14ac:dyDescent="0.3">
      <c r="B60" s="107" t="s">
        <v>453</v>
      </c>
      <c r="C60">
        <v>2.5972523999999999</v>
      </c>
      <c r="F60">
        <v>62334</v>
      </c>
      <c r="G60">
        <v>3.3372752999999999</v>
      </c>
    </row>
    <row r="61" spans="2:7" x14ac:dyDescent="0.3">
      <c r="B61" s="107" t="s">
        <v>455</v>
      </c>
      <c r="C61">
        <v>4.2453012000000001</v>
      </c>
      <c r="F61">
        <v>62118</v>
      </c>
      <c r="G61">
        <v>1.8389390000000001</v>
      </c>
    </row>
    <row r="62" spans="2:7" x14ac:dyDescent="0.3">
      <c r="B62" s="107" t="s">
        <v>457</v>
      </c>
      <c r="C62">
        <v>2.5094614000000002</v>
      </c>
      <c r="F62">
        <v>62097</v>
      </c>
      <c r="G62">
        <v>3.3710642000000002</v>
      </c>
    </row>
    <row r="63" spans="2:7" x14ac:dyDescent="0.3">
      <c r="B63" s="107" t="s">
        <v>459</v>
      </c>
      <c r="C63">
        <v>5.9616775999999998</v>
      </c>
      <c r="F63">
        <v>47445</v>
      </c>
      <c r="G63">
        <v>4.272443</v>
      </c>
    </row>
    <row r="64" spans="2:7" x14ac:dyDescent="0.3">
      <c r="B64" s="107" t="s">
        <v>461</v>
      </c>
      <c r="C64">
        <v>5.5168103999999998</v>
      </c>
      <c r="F64">
        <v>43234</v>
      </c>
      <c r="G64">
        <v>5.9456150000000001</v>
      </c>
    </row>
    <row r="65" spans="2:7" x14ac:dyDescent="0.3">
      <c r="B65" s="107" t="s">
        <v>829</v>
      </c>
      <c r="C65">
        <v>4.2944469999999999</v>
      </c>
      <c r="F65">
        <v>41679</v>
      </c>
      <c r="G65">
        <v>2.8726175</v>
      </c>
    </row>
    <row r="66" spans="2:7" x14ac:dyDescent="0.3">
      <c r="B66" s="107" t="s">
        <v>465</v>
      </c>
      <c r="C66">
        <v>3.977239</v>
      </c>
      <c r="F66">
        <v>41679</v>
      </c>
      <c r="G66">
        <v>2.8726175</v>
      </c>
    </row>
    <row r="67" spans="2:7" x14ac:dyDescent="0.3">
      <c r="B67" s="107" t="s">
        <v>467</v>
      </c>
      <c r="C67">
        <v>1.5884332999999999</v>
      </c>
      <c r="F67">
        <v>40585</v>
      </c>
      <c r="G67">
        <v>4.3302680000000002</v>
      </c>
    </row>
    <row r="68" spans="2:7" x14ac:dyDescent="0.3">
      <c r="B68" s="107" t="s">
        <v>469</v>
      </c>
      <c r="C68">
        <v>1.9321059</v>
      </c>
      <c r="F68">
        <v>40326</v>
      </c>
      <c r="G68">
        <v>3.4940932</v>
      </c>
    </row>
    <row r="69" spans="2:7" x14ac:dyDescent="0.3">
      <c r="B69" s="107" t="s">
        <v>471</v>
      </c>
      <c r="C69">
        <v>2.2939061999999999</v>
      </c>
      <c r="F69">
        <v>39800</v>
      </c>
      <c r="G69">
        <v>2.8107994000000001</v>
      </c>
    </row>
    <row r="70" spans="2:7" x14ac:dyDescent="0.3">
      <c r="B70" s="107" t="s">
        <v>473</v>
      </c>
      <c r="C70">
        <v>3.8301625000000001</v>
      </c>
      <c r="F70">
        <v>39800</v>
      </c>
      <c r="G70">
        <v>2.8107994000000001</v>
      </c>
    </row>
    <row r="71" spans="2:7" x14ac:dyDescent="0.3">
      <c r="B71" s="107" t="s">
        <v>475</v>
      </c>
      <c r="C71">
        <v>2.9348383</v>
      </c>
      <c r="F71">
        <v>38283</v>
      </c>
      <c r="G71">
        <v>4.1427880000000004</v>
      </c>
    </row>
    <row r="72" spans="2:7" x14ac:dyDescent="0.3">
      <c r="B72" s="107" t="s">
        <v>477</v>
      </c>
      <c r="C72">
        <v>1.3962098000000001</v>
      </c>
      <c r="F72">
        <v>36081</v>
      </c>
      <c r="G72">
        <v>2.5801568000000001</v>
      </c>
    </row>
    <row r="73" spans="2:7" x14ac:dyDescent="0.3">
      <c r="B73" s="107" t="s">
        <v>479</v>
      </c>
      <c r="C73">
        <v>3.3267614999999999</v>
      </c>
      <c r="F73">
        <v>33528</v>
      </c>
      <c r="G73">
        <v>3.7327330000000001</v>
      </c>
    </row>
    <row r="74" spans="2:7" x14ac:dyDescent="0.3">
      <c r="B74" s="107" t="s">
        <v>481</v>
      </c>
      <c r="C74">
        <v>4.0813740000000003</v>
      </c>
      <c r="F74">
        <v>32881</v>
      </c>
      <c r="G74">
        <v>2.6260129999999999</v>
      </c>
    </row>
    <row r="75" spans="2:7" x14ac:dyDescent="0.3">
      <c r="B75" s="107" t="s">
        <v>483</v>
      </c>
      <c r="C75">
        <v>1.9030541000000001</v>
      </c>
      <c r="F75">
        <v>31276</v>
      </c>
      <c r="G75">
        <v>2.8370144000000002</v>
      </c>
    </row>
    <row r="76" spans="2:7" x14ac:dyDescent="0.3">
      <c r="B76" s="107" t="s">
        <v>485</v>
      </c>
      <c r="C76">
        <v>2.4146565999999998</v>
      </c>
      <c r="F76">
        <v>31266</v>
      </c>
      <c r="G76">
        <v>3.4345534</v>
      </c>
    </row>
    <row r="77" spans="2:7" x14ac:dyDescent="0.3">
      <c r="B77" s="107" t="s">
        <v>487</v>
      </c>
      <c r="C77">
        <v>4.4579449999999996</v>
      </c>
      <c r="F77">
        <v>31265</v>
      </c>
      <c r="G77">
        <v>3.3071071999999999</v>
      </c>
    </row>
    <row r="78" spans="2:7" x14ac:dyDescent="0.3">
      <c r="B78" s="107" t="s">
        <v>489</v>
      </c>
      <c r="C78">
        <v>1.5616798000000001</v>
      </c>
      <c r="F78">
        <v>31239</v>
      </c>
      <c r="G78">
        <v>2.9580600000000001</v>
      </c>
    </row>
    <row r="79" spans="2:7" x14ac:dyDescent="0.3">
      <c r="B79" s="107" t="s">
        <v>491</v>
      </c>
      <c r="C79">
        <v>1.7265972000000001</v>
      </c>
      <c r="F79">
        <v>31236</v>
      </c>
      <c r="G79">
        <v>3.8377561999999998</v>
      </c>
    </row>
    <row r="80" spans="2:7" x14ac:dyDescent="0.3">
      <c r="B80" s="107" t="s">
        <v>493</v>
      </c>
      <c r="C80">
        <v>3.5668628</v>
      </c>
      <c r="F80">
        <v>31200</v>
      </c>
      <c r="G80">
        <v>3.5496788000000001</v>
      </c>
    </row>
    <row r="81" spans="2:7" x14ac:dyDescent="0.3">
      <c r="B81" s="107" t="s">
        <v>495</v>
      </c>
      <c r="C81">
        <v>3.3965762000000002</v>
      </c>
      <c r="F81">
        <v>25429</v>
      </c>
      <c r="G81">
        <v>4.3227196000000001</v>
      </c>
    </row>
    <row r="82" spans="2:7" x14ac:dyDescent="0.3">
      <c r="B82" s="107" t="s">
        <v>497</v>
      </c>
      <c r="C82">
        <v>3.6423635000000001</v>
      </c>
      <c r="F82">
        <v>25059</v>
      </c>
      <c r="G82">
        <v>2.4787880000000002</v>
      </c>
    </row>
    <row r="83" spans="2:7" x14ac:dyDescent="0.3">
      <c r="B83" s="107" t="s">
        <v>499</v>
      </c>
      <c r="C83">
        <v>4.7829160000000002</v>
      </c>
      <c r="F83">
        <v>24762</v>
      </c>
      <c r="G83">
        <v>3.3491369999999998</v>
      </c>
    </row>
    <row r="84" spans="2:7" x14ac:dyDescent="0.3">
      <c r="B84" s="107" t="s">
        <v>501</v>
      </c>
      <c r="C84">
        <v>5.1455489999999999</v>
      </c>
      <c r="F84">
        <v>24437</v>
      </c>
      <c r="G84">
        <v>1.6133914</v>
      </c>
    </row>
    <row r="85" spans="2:7" x14ac:dyDescent="0.3">
      <c r="B85" s="107" t="s">
        <v>503</v>
      </c>
      <c r="C85">
        <v>3.0248940000000002</v>
      </c>
      <c r="F85">
        <v>24261</v>
      </c>
      <c r="G85">
        <v>1.8742528000000001</v>
      </c>
    </row>
    <row r="86" spans="2:7" x14ac:dyDescent="0.3">
      <c r="B86" s="107" t="s">
        <v>505</v>
      </c>
      <c r="C86">
        <v>4.8332623999999997</v>
      </c>
      <c r="F86">
        <v>23954</v>
      </c>
      <c r="G86">
        <v>1.2233183000000001</v>
      </c>
    </row>
    <row r="87" spans="2:7" x14ac:dyDescent="0.3">
      <c r="B87" s="107" t="s">
        <v>507</v>
      </c>
      <c r="C87">
        <v>4.3583964999999996</v>
      </c>
      <c r="F87">
        <v>23266</v>
      </c>
      <c r="G87">
        <v>1.6543886999999999</v>
      </c>
    </row>
    <row r="88" spans="2:7" x14ac:dyDescent="0.3">
      <c r="B88" s="107" t="s">
        <v>509</v>
      </c>
      <c r="C88">
        <v>4.6422699999999999</v>
      </c>
      <c r="F88">
        <v>22947</v>
      </c>
      <c r="G88">
        <v>3.2292200000000002</v>
      </c>
    </row>
    <row r="89" spans="2:7" x14ac:dyDescent="0.3">
      <c r="B89" s="107" t="s">
        <v>511</v>
      </c>
      <c r="C89">
        <v>1.9791099999999999</v>
      </c>
      <c r="F89">
        <v>22629</v>
      </c>
      <c r="G89">
        <v>5.5586120000000001</v>
      </c>
    </row>
    <row r="90" spans="2:7" x14ac:dyDescent="0.3">
      <c r="B90" s="107" t="s">
        <v>513</v>
      </c>
      <c r="C90">
        <v>2.8811870000000002</v>
      </c>
      <c r="F90">
        <v>22311</v>
      </c>
      <c r="G90">
        <v>3.6786810999999999</v>
      </c>
    </row>
    <row r="91" spans="2:7" x14ac:dyDescent="0.3">
      <c r="B91" s="107" t="s">
        <v>515</v>
      </c>
      <c r="C91">
        <v>3.2426162000000001</v>
      </c>
      <c r="F91">
        <v>19658</v>
      </c>
      <c r="G91">
        <v>2.5469506000000002</v>
      </c>
    </row>
    <row r="92" spans="2:7" x14ac:dyDescent="0.3">
      <c r="B92" s="107" t="s">
        <v>517</v>
      </c>
      <c r="C92">
        <v>2.6743304999999999</v>
      </c>
      <c r="F92">
        <v>19518</v>
      </c>
      <c r="G92">
        <v>4.2613810000000001</v>
      </c>
    </row>
    <row r="93" spans="2:7" x14ac:dyDescent="0.3">
      <c r="B93" s="107" t="s">
        <v>519</v>
      </c>
      <c r="C93">
        <v>2.8017986000000001</v>
      </c>
      <c r="F93">
        <v>18827</v>
      </c>
      <c r="G93">
        <v>3.6511084999999999</v>
      </c>
    </row>
    <row r="94" spans="2:7" x14ac:dyDescent="0.3">
      <c r="B94" s="107" t="s">
        <v>521</v>
      </c>
      <c r="C94">
        <v>2.7785384999999998</v>
      </c>
      <c r="F94">
        <v>17100</v>
      </c>
      <c r="G94">
        <v>3.4189731999999999</v>
      </c>
    </row>
    <row r="95" spans="2:7" x14ac:dyDescent="0.3">
      <c r="B95" s="107" t="s">
        <v>523</v>
      </c>
      <c r="C95">
        <v>1.3786210999999999</v>
      </c>
      <c r="F95">
        <v>16666</v>
      </c>
      <c r="G95">
        <v>2.9593995</v>
      </c>
    </row>
    <row r="96" spans="2:7" x14ac:dyDescent="0.3">
      <c r="B96" s="107" t="s">
        <v>525</v>
      </c>
      <c r="C96">
        <v>1.2364105999999999</v>
      </c>
      <c r="F96">
        <v>15433</v>
      </c>
      <c r="G96">
        <v>2.5374799000000001</v>
      </c>
    </row>
    <row r="97" spans="2:7" x14ac:dyDescent="0.3">
      <c r="B97" s="107" t="s">
        <v>527</v>
      </c>
      <c r="C97">
        <v>2.3246465000000001</v>
      </c>
      <c r="F97">
        <v>14896</v>
      </c>
      <c r="G97">
        <v>2.4095407</v>
      </c>
    </row>
    <row r="98" spans="2:7" x14ac:dyDescent="0.3">
      <c r="B98" s="107" t="s">
        <v>529</v>
      </c>
      <c r="C98">
        <v>1.6265436</v>
      </c>
      <c r="F98">
        <v>14830</v>
      </c>
      <c r="G98">
        <v>1.1169267000000001</v>
      </c>
    </row>
    <row r="99" spans="2:7" x14ac:dyDescent="0.3">
      <c r="B99" s="107" t="s">
        <v>531</v>
      </c>
      <c r="C99">
        <v>4.4919357</v>
      </c>
      <c r="F99">
        <v>14829</v>
      </c>
      <c r="G99">
        <v>1.7958031000000001</v>
      </c>
    </row>
    <row r="100" spans="2:7" x14ac:dyDescent="0.3">
      <c r="B100" s="107" t="s">
        <v>533</v>
      </c>
      <c r="C100">
        <v>2.106185</v>
      </c>
      <c r="F100">
        <v>14798</v>
      </c>
      <c r="G100">
        <v>1.2364105999999999</v>
      </c>
    </row>
    <row r="101" spans="2:7" x14ac:dyDescent="0.3">
      <c r="B101" s="107" t="s">
        <v>535</v>
      </c>
      <c r="C101">
        <v>1.6670845000000001</v>
      </c>
      <c r="F101">
        <v>11463</v>
      </c>
      <c r="G101">
        <v>2.8768866000000002</v>
      </c>
    </row>
    <row r="102" spans="2:7" x14ac:dyDescent="0.3">
      <c r="B102" s="107" t="s">
        <v>537</v>
      </c>
      <c r="C102">
        <v>1.7603424999999999</v>
      </c>
      <c r="F102">
        <v>11442</v>
      </c>
      <c r="G102">
        <v>4.2453012000000001</v>
      </c>
    </row>
    <row r="103" spans="2:7" x14ac:dyDescent="0.3">
      <c r="B103" s="107" t="s">
        <v>539</v>
      </c>
      <c r="C103">
        <v>3.7158600000000002</v>
      </c>
      <c r="F103">
        <v>10913</v>
      </c>
      <c r="G103">
        <v>1.4220908999999999</v>
      </c>
    </row>
    <row r="104" spans="2:7" x14ac:dyDescent="0.3">
      <c r="B104" s="107" t="s">
        <v>541</v>
      </c>
      <c r="C104">
        <v>3.8548205000000002</v>
      </c>
      <c r="F104">
        <v>10340</v>
      </c>
      <c r="G104">
        <v>1.8690385</v>
      </c>
    </row>
    <row r="105" spans="2:7" x14ac:dyDescent="0.3">
      <c r="B105" s="107" t="s">
        <v>543</v>
      </c>
      <c r="C105">
        <v>1.3083655999999999</v>
      </c>
      <c r="F105">
        <v>9017</v>
      </c>
      <c r="G105">
        <v>3.5163674</v>
      </c>
    </row>
    <row r="106" spans="2:7" x14ac:dyDescent="0.3">
      <c r="B106" s="107" t="s">
        <v>545</v>
      </c>
      <c r="C106">
        <v>1.3083655999999999</v>
      </c>
      <c r="F106">
        <v>8857</v>
      </c>
      <c r="G106">
        <v>2.7785384999999998</v>
      </c>
    </row>
    <row r="107" spans="2:7" x14ac:dyDescent="0.3">
      <c r="B107" s="107" t="s">
        <v>547</v>
      </c>
      <c r="C107">
        <v>2.4349669999999999</v>
      </c>
      <c r="F107">
        <v>8842</v>
      </c>
      <c r="G107">
        <v>3.1254194000000002</v>
      </c>
    </row>
    <row r="108" spans="2:7" x14ac:dyDescent="0.3">
      <c r="B108" s="107" t="s">
        <v>549</v>
      </c>
      <c r="C108">
        <v>2.1748006000000002</v>
      </c>
      <c r="F108">
        <v>8785</v>
      </c>
      <c r="G108">
        <v>3.8688025000000001</v>
      </c>
    </row>
    <row r="109" spans="2:7" x14ac:dyDescent="0.3">
      <c r="B109" s="107" t="s">
        <v>551</v>
      </c>
      <c r="C109">
        <v>3.2749934000000001</v>
      </c>
      <c r="F109">
        <v>8759</v>
      </c>
      <c r="G109">
        <v>2.0153414999999999</v>
      </c>
    </row>
    <row r="110" spans="2:7" x14ac:dyDescent="0.3">
      <c r="B110" s="107" t="s">
        <v>553</v>
      </c>
      <c r="C110">
        <v>1.6526445000000001</v>
      </c>
      <c r="F110">
        <v>8755</v>
      </c>
      <c r="G110">
        <v>3.8683462</v>
      </c>
    </row>
    <row r="111" spans="2:7" x14ac:dyDescent="0.3">
      <c r="B111" s="107" t="s">
        <v>555</v>
      </c>
      <c r="C111">
        <v>2.9285657</v>
      </c>
      <c r="F111">
        <v>8693</v>
      </c>
      <c r="G111">
        <v>3.8859308000000001</v>
      </c>
    </row>
    <row r="112" spans="2:7" x14ac:dyDescent="0.3">
      <c r="B112" s="107" t="s">
        <v>557</v>
      </c>
      <c r="C112">
        <v>2.1308932</v>
      </c>
      <c r="F112">
        <v>8635</v>
      </c>
      <c r="G112">
        <v>3.8745042999999999</v>
      </c>
    </row>
    <row r="113" spans="2:7" x14ac:dyDescent="0.3">
      <c r="B113" s="107" t="s">
        <v>559</v>
      </c>
      <c r="C113">
        <v>3.2749934000000001</v>
      </c>
      <c r="F113">
        <v>8363</v>
      </c>
      <c r="G113">
        <v>4.7610463999999997</v>
      </c>
    </row>
    <row r="114" spans="2:7" x14ac:dyDescent="0.3">
      <c r="B114" s="107" t="s">
        <v>561</v>
      </c>
      <c r="C114">
        <v>2.6849036000000002</v>
      </c>
      <c r="F114">
        <v>8360</v>
      </c>
      <c r="G114">
        <v>1.6516298</v>
      </c>
    </row>
    <row r="115" spans="2:7" x14ac:dyDescent="0.3">
      <c r="B115" s="107" t="s">
        <v>563</v>
      </c>
      <c r="C115">
        <v>4.1573630000000001</v>
      </c>
      <c r="F115">
        <v>8294</v>
      </c>
      <c r="G115">
        <v>3.8559858999999999</v>
      </c>
    </row>
    <row r="116" spans="2:7" x14ac:dyDescent="0.3">
      <c r="B116" s="107" t="s">
        <v>565</v>
      </c>
      <c r="C116">
        <v>1.2950827</v>
      </c>
      <c r="F116">
        <v>8194</v>
      </c>
      <c r="G116">
        <v>3.1669667000000001</v>
      </c>
    </row>
    <row r="117" spans="2:7" x14ac:dyDescent="0.3">
      <c r="B117" s="107" t="s">
        <v>567</v>
      </c>
      <c r="C117">
        <v>3.9625189999999999</v>
      </c>
      <c r="F117">
        <v>8175</v>
      </c>
      <c r="G117">
        <v>3.1669667000000001</v>
      </c>
    </row>
    <row r="118" spans="2:7" x14ac:dyDescent="0.3">
      <c r="B118" s="107" t="s">
        <v>569</v>
      </c>
      <c r="C118">
        <v>3.9999785000000001</v>
      </c>
      <c r="F118">
        <v>8133</v>
      </c>
      <c r="G118">
        <v>2.483854</v>
      </c>
    </row>
    <row r="119" spans="2:7" x14ac:dyDescent="0.3">
      <c r="B119" s="107" t="s">
        <v>571</v>
      </c>
      <c r="C119">
        <v>1.9047338</v>
      </c>
      <c r="F119">
        <v>8117</v>
      </c>
      <c r="G119">
        <v>1.8492862999999999</v>
      </c>
    </row>
    <row r="120" spans="2:7" x14ac:dyDescent="0.3">
      <c r="B120" s="107" t="s">
        <v>573</v>
      </c>
      <c r="C120">
        <v>4.0813740000000003</v>
      </c>
      <c r="F120">
        <v>8087</v>
      </c>
      <c r="G120">
        <v>2.0348651000000002</v>
      </c>
    </row>
    <row r="121" spans="2:7" x14ac:dyDescent="0.3">
      <c r="B121" s="107" t="s">
        <v>575</v>
      </c>
      <c r="C121">
        <v>1.8417429000000001</v>
      </c>
      <c r="F121">
        <v>8078</v>
      </c>
      <c r="G121">
        <v>1.7038475</v>
      </c>
    </row>
    <row r="122" spans="2:7" x14ac:dyDescent="0.3">
      <c r="B122" s="107" t="s">
        <v>577</v>
      </c>
      <c r="C122">
        <v>2.1383871999999999</v>
      </c>
      <c r="F122">
        <v>8058</v>
      </c>
      <c r="G122">
        <v>2.1080537000000001</v>
      </c>
    </row>
    <row r="123" spans="2:7" x14ac:dyDescent="0.3">
      <c r="B123" s="107" t="s">
        <v>579</v>
      </c>
      <c r="C123">
        <v>2.8611504999999999</v>
      </c>
      <c r="F123">
        <v>8042</v>
      </c>
      <c r="G123">
        <v>4.1468553999999997</v>
      </c>
    </row>
    <row r="124" spans="2:7" x14ac:dyDescent="0.3">
      <c r="B124" s="107" t="s">
        <v>581</v>
      </c>
      <c r="C124">
        <v>1.6080779999999999</v>
      </c>
      <c r="F124">
        <v>7896</v>
      </c>
      <c r="G124">
        <v>2.0792313</v>
      </c>
    </row>
    <row r="125" spans="2:7" x14ac:dyDescent="0.3">
      <c r="B125" s="107" t="s">
        <v>583</v>
      </c>
      <c r="C125">
        <v>1.6905448000000001</v>
      </c>
      <c r="F125">
        <v>7888</v>
      </c>
      <c r="G125">
        <v>2.6739761999999998</v>
      </c>
    </row>
    <row r="126" spans="2:7" x14ac:dyDescent="0.3">
      <c r="B126" s="107" t="s">
        <v>585</v>
      </c>
      <c r="C126">
        <v>1.2759426</v>
      </c>
      <c r="F126">
        <v>7870</v>
      </c>
      <c r="G126">
        <v>2.658712</v>
      </c>
    </row>
    <row r="127" spans="2:7" x14ac:dyDescent="0.3">
      <c r="B127" s="107" t="s">
        <v>587</v>
      </c>
      <c r="C127">
        <v>3.1958215000000001</v>
      </c>
      <c r="F127">
        <v>7843</v>
      </c>
      <c r="G127">
        <v>1.6806623999999999</v>
      </c>
    </row>
    <row r="128" spans="2:7" x14ac:dyDescent="0.3">
      <c r="B128" s="107" t="s">
        <v>589</v>
      </c>
      <c r="C128">
        <v>3.2370581999999999</v>
      </c>
      <c r="F128">
        <v>7794</v>
      </c>
      <c r="G128">
        <v>3.2820459999999998</v>
      </c>
    </row>
    <row r="129" spans="2:7" x14ac:dyDescent="0.3">
      <c r="B129" s="107" t="s">
        <v>591</v>
      </c>
      <c r="C129">
        <v>4.6122110000000003</v>
      </c>
      <c r="F129">
        <v>7794</v>
      </c>
      <c r="G129">
        <v>3.2820459999999998</v>
      </c>
    </row>
    <row r="130" spans="2:7" x14ac:dyDescent="0.3">
      <c r="B130" s="107" t="s">
        <v>593</v>
      </c>
      <c r="C130">
        <v>2.2705416999999999</v>
      </c>
      <c r="F130">
        <v>7762</v>
      </c>
      <c r="G130">
        <v>2.8293560000000002</v>
      </c>
    </row>
    <row r="131" spans="2:7" x14ac:dyDescent="0.3">
      <c r="B131" s="107" t="s">
        <v>595</v>
      </c>
      <c r="C131">
        <v>1.9177544</v>
      </c>
      <c r="F131">
        <v>7714</v>
      </c>
      <c r="G131">
        <v>4.2430057999999997</v>
      </c>
    </row>
    <row r="132" spans="2:7" x14ac:dyDescent="0.3">
      <c r="B132" s="107" t="s">
        <v>597</v>
      </c>
      <c r="C132">
        <v>3.940699</v>
      </c>
      <c r="F132">
        <v>7641</v>
      </c>
      <c r="G132">
        <v>3.5593889999999999</v>
      </c>
    </row>
    <row r="133" spans="2:7" x14ac:dyDescent="0.3">
      <c r="B133" s="107" t="s">
        <v>599</v>
      </c>
      <c r="C133">
        <v>6.4293766000000003</v>
      </c>
      <c r="F133">
        <v>7628</v>
      </c>
      <c r="G133">
        <v>1.6941630000000001</v>
      </c>
    </row>
    <row r="134" spans="2:7" x14ac:dyDescent="0.3">
      <c r="B134" s="107" t="s">
        <v>601</v>
      </c>
      <c r="C134">
        <v>2.2017940999999999</v>
      </c>
      <c r="F134">
        <v>7618</v>
      </c>
      <c r="G134">
        <v>1.6155773</v>
      </c>
    </row>
    <row r="135" spans="2:7" x14ac:dyDescent="0.3">
      <c r="B135" s="107" t="s">
        <v>603</v>
      </c>
      <c r="C135">
        <v>2.2173194999999999</v>
      </c>
      <c r="F135">
        <v>7462</v>
      </c>
      <c r="G135">
        <v>2.5813231000000001</v>
      </c>
    </row>
    <row r="136" spans="2:7" x14ac:dyDescent="0.3">
      <c r="B136" s="107" t="s">
        <v>605</v>
      </c>
      <c r="C136">
        <v>4.8788651999999999</v>
      </c>
      <c r="F136">
        <v>7456</v>
      </c>
      <c r="G136">
        <v>4.5985727000000001</v>
      </c>
    </row>
    <row r="137" spans="2:7" x14ac:dyDescent="0.3">
      <c r="B137" s="107" t="s">
        <v>607</v>
      </c>
      <c r="C137">
        <v>1.3962098000000001</v>
      </c>
      <c r="F137">
        <v>7292</v>
      </c>
      <c r="G137">
        <v>3.0326927000000001</v>
      </c>
    </row>
    <row r="138" spans="2:7" x14ac:dyDescent="0.3">
      <c r="B138" s="107" t="s">
        <v>831</v>
      </c>
      <c r="C138">
        <v>2.3110303999999999</v>
      </c>
      <c r="F138">
        <v>7175</v>
      </c>
      <c r="G138">
        <v>4.3812446999999999</v>
      </c>
    </row>
    <row r="139" spans="2:7" x14ac:dyDescent="0.3">
      <c r="B139" s="107" t="s">
        <v>611</v>
      </c>
      <c r="C139">
        <v>4.2852629999999996</v>
      </c>
      <c r="F139">
        <v>7017</v>
      </c>
      <c r="G139">
        <v>2.6965398999999999</v>
      </c>
    </row>
    <row r="140" spans="2:7" x14ac:dyDescent="0.3">
      <c r="B140" s="107" t="s">
        <v>613</v>
      </c>
      <c r="C140">
        <v>3.0526420000000001</v>
      </c>
      <c r="F140">
        <v>6654</v>
      </c>
      <c r="G140">
        <v>3.0558450000000001</v>
      </c>
    </row>
    <row r="141" spans="2:7" x14ac:dyDescent="0.3">
      <c r="B141" s="107" t="s">
        <v>615</v>
      </c>
      <c r="C141">
        <v>1.0682935</v>
      </c>
      <c r="F141">
        <v>6549</v>
      </c>
      <c r="G141">
        <v>4.4455223000000004</v>
      </c>
    </row>
    <row r="142" spans="2:7" x14ac:dyDescent="0.3">
      <c r="B142" s="107" t="s">
        <v>617</v>
      </c>
      <c r="C142">
        <v>3.8792390000000001</v>
      </c>
      <c r="F142">
        <v>6334</v>
      </c>
      <c r="G142">
        <v>1.6526445000000001</v>
      </c>
    </row>
    <row r="143" spans="2:7" x14ac:dyDescent="0.3">
      <c r="B143" s="107" t="s">
        <v>619</v>
      </c>
      <c r="C143">
        <v>2.9901507000000001</v>
      </c>
      <c r="F143">
        <v>6224</v>
      </c>
      <c r="G143">
        <v>2.5234915999999998</v>
      </c>
    </row>
    <row r="144" spans="2:7" x14ac:dyDescent="0.3">
      <c r="B144" s="107" t="s">
        <v>621</v>
      </c>
      <c r="C144">
        <v>2.9766710000000001</v>
      </c>
      <c r="F144">
        <v>6054</v>
      </c>
      <c r="G144">
        <v>3.7720253000000001</v>
      </c>
    </row>
    <row r="145" spans="2:7" x14ac:dyDescent="0.3">
      <c r="B145" s="107" t="s">
        <v>623</v>
      </c>
      <c r="C145">
        <v>3.3610470000000001</v>
      </c>
      <c r="F145">
        <v>5794</v>
      </c>
      <c r="G145">
        <v>3.7590987999999999</v>
      </c>
    </row>
    <row r="146" spans="2:7" x14ac:dyDescent="0.3">
      <c r="B146" s="107" t="s">
        <v>625</v>
      </c>
      <c r="C146">
        <v>2.3820790999999999</v>
      </c>
      <c r="F146">
        <v>5430</v>
      </c>
      <c r="G146">
        <v>3.3581512</v>
      </c>
    </row>
    <row r="147" spans="2:7" x14ac:dyDescent="0.3">
      <c r="B147" s="107" t="s">
        <v>627</v>
      </c>
      <c r="C147">
        <v>1.6543886999999999</v>
      </c>
      <c r="F147">
        <v>5053</v>
      </c>
      <c r="G147">
        <v>3.7120101000000001</v>
      </c>
    </row>
    <row r="148" spans="2:7" x14ac:dyDescent="0.3">
      <c r="B148" s="107" t="s">
        <v>629</v>
      </c>
      <c r="C148">
        <v>3.0101998000000001</v>
      </c>
      <c r="F148">
        <v>4944</v>
      </c>
      <c r="G148">
        <v>3.1924030000000001</v>
      </c>
    </row>
    <row r="149" spans="2:7" x14ac:dyDescent="0.3">
      <c r="B149" s="107" t="s">
        <v>631</v>
      </c>
      <c r="C149">
        <v>2.0435143</v>
      </c>
      <c r="F149">
        <v>4284</v>
      </c>
      <c r="G149">
        <v>4.7825230000000003</v>
      </c>
    </row>
    <row r="150" spans="2:7" x14ac:dyDescent="0.3">
      <c r="B150" s="107" t="s">
        <v>830</v>
      </c>
      <c r="C150">
        <v>2.0466866000000001</v>
      </c>
      <c r="F150">
        <v>3893</v>
      </c>
      <c r="G150">
        <v>4.5016910000000001</v>
      </c>
    </row>
    <row r="151" spans="2:7" x14ac:dyDescent="0.3">
      <c r="B151" s="107" t="s">
        <v>635</v>
      </c>
      <c r="C151">
        <v>2.6027756000000002</v>
      </c>
      <c r="F151">
        <v>3776</v>
      </c>
      <c r="G151">
        <v>1.8477849</v>
      </c>
    </row>
    <row r="152" spans="2:7" x14ac:dyDescent="0.3">
      <c r="B152" s="107" t="s">
        <v>637</v>
      </c>
      <c r="C152">
        <v>1.6941630000000001</v>
      </c>
      <c r="F152">
        <v>3352</v>
      </c>
      <c r="G152">
        <v>4.0262237000000001</v>
      </c>
    </row>
    <row r="153" spans="2:7" x14ac:dyDescent="0.3">
      <c r="B153" s="107" t="s">
        <v>639</v>
      </c>
      <c r="C153">
        <v>3.3566747000000001</v>
      </c>
      <c r="F153">
        <v>3347</v>
      </c>
      <c r="G153">
        <v>4.6194924999999998</v>
      </c>
    </row>
    <row r="154" spans="2:7" x14ac:dyDescent="0.3">
      <c r="B154" s="107" t="s">
        <v>641</v>
      </c>
      <c r="C154">
        <v>4.566573</v>
      </c>
      <c r="F154">
        <v>3120</v>
      </c>
      <c r="G154">
        <v>3.8873549999999999</v>
      </c>
    </row>
    <row r="155" spans="2:7" x14ac:dyDescent="0.3">
      <c r="B155" s="107" t="s">
        <v>643</v>
      </c>
      <c r="C155">
        <v>3.7158600000000002</v>
      </c>
      <c r="F155">
        <v>3039</v>
      </c>
      <c r="G155">
        <v>2.4839456000000002</v>
      </c>
    </row>
    <row r="156" spans="2:7" x14ac:dyDescent="0.3">
      <c r="F156">
        <v>3017</v>
      </c>
      <c r="G156">
        <v>3.5098389999999999</v>
      </c>
    </row>
    <row r="157" spans="2:7" x14ac:dyDescent="0.3">
      <c r="F157">
        <v>2969</v>
      </c>
      <c r="G157">
        <v>4.5016910000000001</v>
      </c>
    </row>
    <row r="158" spans="2:7" x14ac:dyDescent="0.3">
      <c r="F158">
        <v>2912</v>
      </c>
      <c r="G158">
        <v>3.6664530000000002</v>
      </c>
    </row>
    <row r="159" spans="2:7" x14ac:dyDescent="0.3">
      <c r="F159">
        <v>2912</v>
      </c>
      <c r="G159">
        <v>3.6664530000000002</v>
      </c>
    </row>
    <row r="160" spans="2:7" x14ac:dyDescent="0.3">
      <c r="F160">
        <v>2758</v>
      </c>
      <c r="G160">
        <v>1.9047338</v>
      </c>
    </row>
    <row r="161" spans="6:7" x14ac:dyDescent="0.3">
      <c r="F161">
        <v>2730</v>
      </c>
      <c r="G161">
        <v>3.2149207999999998</v>
      </c>
    </row>
    <row r="162" spans="6:7" x14ac:dyDescent="0.3">
      <c r="F162">
        <v>2537</v>
      </c>
      <c r="G162">
        <v>3.1149735000000001</v>
      </c>
    </row>
    <row r="163" spans="6:7" x14ac:dyDescent="0.3">
      <c r="F163">
        <v>2450</v>
      </c>
      <c r="G163">
        <v>2.9637853999999999</v>
      </c>
    </row>
    <row r="164" spans="6:7" x14ac:dyDescent="0.3">
      <c r="F164">
        <v>1140</v>
      </c>
      <c r="G164">
        <v>3.2488952000000002</v>
      </c>
    </row>
    <row r="165" spans="6:7" x14ac:dyDescent="0.3">
      <c r="F165">
        <v>1030</v>
      </c>
      <c r="G165">
        <v>2.3627574</v>
      </c>
    </row>
    <row r="166" spans="6:7" x14ac:dyDescent="0.3">
      <c r="F166">
        <v>784</v>
      </c>
      <c r="G166">
        <v>1.5201290000000001</v>
      </c>
    </row>
    <row r="167" spans="6:7" x14ac:dyDescent="0.3">
      <c r="F167">
        <v>753</v>
      </c>
      <c r="G167">
        <v>2.0477257</v>
      </c>
    </row>
    <row r="168" spans="6:7" x14ac:dyDescent="0.3">
      <c r="F168">
        <v>712</v>
      </c>
      <c r="G168">
        <v>1.6250144</v>
      </c>
    </row>
    <row r="169" spans="6:7" x14ac:dyDescent="0.3">
      <c r="F169">
        <v>702</v>
      </c>
      <c r="G169">
        <v>1.8732564</v>
      </c>
    </row>
    <row r="170" spans="6:7" x14ac:dyDescent="0.3">
      <c r="F170">
        <v>338</v>
      </c>
      <c r="G170">
        <v>3.3522766000000002</v>
      </c>
    </row>
    <row r="171" spans="6:7" x14ac:dyDescent="0.3">
      <c r="F171">
        <v>323</v>
      </c>
      <c r="G171">
        <v>2.8578636999999998</v>
      </c>
    </row>
    <row r="172" spans="6:7" x14ac:dyDescent="0.3">
      <c r="F172">
        <v>284</v>
      </c>
      <c r="G172">
        <v>1.7107804</v>
      </c>
    </row>
    <row r="173" spans="6:7" x14ac:dyDescent="0.3">
      <c r="F173">
        <v>244</v>
      </c>
      <c r="G173">
        <v>3.4870548000000001</v>
      </c>
    </row>
    <row r="174" spans="6:7" x14ac:dyDescent="0.3">
      <c r="F174">
        <v>243</v>
      </c>
      <c r="G174">
        <v>3.1456865999999999</v>
      </c>
    </row>
    <row r="175" spans="6:7" x14ac:dyDescent="0.3">
      <c r="F175">
        <v>176</v>
      </c>
      <c r="G175">
        <v>2.2305066999999998</v>
      </c>
    </row>
    <row r="176" spans="6:7" x14ac:dyDescent="0.3">
      <c r="F176">
        <v>174</v>
      </c>
      <c r="G176">
        <v>1.9321059</v>
      </c>
    </row>
    <row r="177" spans="6:7" x14ac:dyDescent="0.3">
      <c r="F177">
        <v>3559</v>
      </c>
      <c r="G177">
        <v>5.6436479999999998</v>
      </c>
    </row>
    <row r="178" spans="6:7" x14ac:dyDescent="0.3">
      <c r="F178">
        <v>363901613</v>
      </c>
      <c r="G178">
        <v>1.4720616</v>
      </c>
    </row>
    <row r="179" spans="6:7" x14ac:dyDescent="0.3">
      <c r="F179">
        <v>7929</v>
      </c>
      <c r="G179">
        <v>3.6186812000000002</v>
      </c>
    </row>
    <row r="180" spans="6:7" x14ac:dyDescent="0.3">
      <c r="F180">
        <v>375105875</v>
      </c>
      <c r="G180">
        <v>1.1255695999999999</v>
      </c>
    </row>
    <row r="181" spans="6:7" x14ac:dyDescent="0.3">
      <c r="F181">
        <v>19658</v>
      </c>
      <c r="G181">
        <v>2.5469506000000002</v>
      </c>
    </row>
    <row r="182" spans="6:7" x14ac:dyDescent="0.3">
      <c r="F182">
        <v>241152144</v>
      </c>
      <c r="G182">
        <v>4.1917533999999996</v>
      </c>
    </row>
    <row r="183" spans="6:7" x14ac:dyDescent="0.3">
      <c r="F183">
        <v>126679024</v>
      </c>
      <c r="G183">
        <v>1.7256697000000001</v>
      </c>
    </row>
    <row r="184" spans="6:7" x14ac:dyDescent="0.3">
      <c r="F184">
        <v>5053</v>
      </c>
      <c r="G184">
        <v>3.7120101000000001</v>
      </c>
    </row>
    <row r="185" spans="6:7" x14ac:dyDescent="0.3">
      <c r="F185">
        <v>22833331</v>
      </c>
      <c r="G185">
        <v>3.5007419999999998</v>
      </c>
    </row>
    <row r="186" spans="6:7" x14ac:dyDescent="0.3">
      <c r="F186">
        <v>48419110</v>
      </c>
      <c r="G186">
        <v>2.9812379999999998</v>
      </c>
    </row>
    <row r="187" spans="6:7" x14ac:dyDescent="0.3">
      <c r="F187">
        <v>135418283</v>
      </c>
      <c r="G187">
        <v>3.6926637000000002</v>
      </c>
    </row>
    <row r="188" spans="6:7" x14ac:dyDescent="0.3">
      <c r="F188" t="s">
        <v>850</v>
      </c>
      <c r="G188">
        <v>6.6320905999999997</v>
      </c>
    </row>
  </sheetData>
  <phoneticPr fontId="4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07"/>
  <sheetViews>
    <sheetView topLeftCell="A103" zoomScale="70" zoomScaleNormal="70" workbookViewId="0">
      <selection activeCell="H16" sqref="H16:H151"/>
    </sheetView>
  </sheetViews>
  <sheetFormatPr defaultColWidth="9" defaultRowHeight="16.5" x14ac:dyDescent="0.3"/>
  <cols>
    <col min="1" max="1" width="33.5" customWidth="1"/>
    <col min="2" max="2" width="12.25" bestFit="1" customWidth="1"/>
    <col min="3" max="3" width="59.625" customWidth="1"/>
    <col min="4" max="4" width="21.125" customWidth="1"/>
    <col min="5" max="6" width="0" hidden="1" customWidth="1"/>
    <col min="8" max="8" width="13.25" bestFit="1" customWidth="1"/>
    <col min="9" max="9" width="13.125" bestFit="1" customWidth="1"/>
    <col min="10" max="13" width="10.5" hidden="1" customWidth="1"/>
    <col min="14" max="14" width="32.375" bestFit="1" customWidth="1"/>
    <col min="15" max="16" width="10.5" customWidth="1"/>
    <col min="17" max="18" width="10.5" hidden="1" customWidth="1"/>
    <col min="19" max="19" width="10.5" customWidth="1"/>
    <col min="20" max="20" width="12.375" bestFit="1" customWidth="1"/>
    <col min="21" max="24" width="10.5" customWidth="1"/>
    <col min="25" max="25" width="38.125" bestFit="1" customWidth="1"/>
    <col min="26" max="26" width="16.5" bestFit="1" customWidth="1"/>
    <col min="27" max="27" width="11.875" bestFit="1" customWidth="1"/>
    <col min="28" max="28" width="13.25" bestFit="1" customWidth="1"/>
    <col min="29" max="29" width="10.5" customWidth="1"/>
    <col min="33" max="33" width="10.75" bestFit="1" customWidth="1"/>
  </cols>
  <sheetData>
    <row r="1" spans="1:33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3"/>
      <c r="I1" s="3"/>
      <c r="J1" s="2"/>
      <c r="K1" s="2"/>
      <c r="L1" s="2"/>
      <c r="M1" s="2" t="s">
        <v>5</v>
      </c>
      <c r="N1" s="4" t="s">
        <v>6</v>
      </c>
      <c r="O1" s="2" t="s">
        <v>7</v>
      </c>
      <c r="P1" s="5"/>
      <c r="Q1" s="6"/>
      <c r="R1" s="6"/>
      <c r="S1" s="6"/>
      <c r="T1" s="1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AD1" s="7" t="s">
        <v>13</v>
      </c>
      <c r="AE1" s="8" t="s">
        <v>14</v>
      </c>
      <c r="AF1" s="9" t="s">
        <v>15</v>
      </c>
      <c r="AG1" s="10" t="s">
        <v>16</v>
      </c>
    </row>
    <row r="2" spans="1:33" x14ac:dyDescent="0.3">
      <c r="A2" t="s">
        <v>17</v>
      </c>
      <c r="B2" s="11" t="s">
        <v>18</v>
      </c>
      <c r="C2" s="12" t="s">
        <v>19</v>
      </c>
      <c r="D2" s="12" t="s">
        <v>20</v>
      </c>
      <c r="H2" s="3"/>
      <c r="I2" s="3"/>
      <c r="J2" s="13"/>
      <c r="K2" s="12"/>
      <c r="L2" s="12"/>
      <c r="M2" s="14">
        <v>-136.02099999999999</v>
      </c>
      <c r="N2" s="14">
        <v>28.4635</v>
      </c>
      <c r="O2" s="12">
        <v>1.7070000000000001</v>
      </c>
      <c r="P2" s="3"/>
      <c r="T2" s="12">
        <f>_xlfn.NORM.DIST(N2,$N$7,$W$2,TRUE)</f>
        <v>0.11711936550837795</v>
      </c>
      <c r="U2" s="12">
        <f>_xlfn.NORM.DIST(O2,$O$7,$X$2,TRUE)</f>
        <v>0.3230933504561237</v>
      </c>
      <c r="V2" s="12">
        <f>T2/U2</f>
        <v>0.36249389021171713</v>
      </c>
      <c r="W2" s="12">
        <f>_xlfn.STDEV.S(N2:N6)</f>
        <v>6.2338022625975729</v>
      </c>
      <c r="X2" s="12">
        <f>_xlfn.STDEV.S(O2:O6)</f>
        <v>0.90782133888410721</v>
      </c>
    </row>
    <row r="3" spans="1:33" x14ac:dyDescent="0.3">
      <c r="A3" t="s">
        <v>21</v>
      </c>
      <c r="B3" s="12" t="s">
        <v>22</v>
      </c>
      <c r="C3" s="12" t="s">
        <v>23</v>
      </c>
      <c r="D3" s="12" t="s">
        <v>24</v>
      </c>
      <c r="H3" s="3"/>
      <c r="I3" s="3"/>
      <c r="J3" s="13"/>
      <c r="K3" s="12"/>
      <c r="L3" s="12"/>
      <c r="M3" s="14">
        <v>-72.287000000000006</v>
      </c>
      <c r="N3" s="14">
        <v>43.66</v>
      </c>
      <c r="O3" s="12">
        <v>3.1930000000000001</v>
      </c>
      <c r="P3" s="3"/>
      <c r="T3" s="12">
        <f>_xlfn.NORM.DIST(N3,$N$7,$W$2,TRUE)</f>
        <v>0.89402969238925012</v>
      </c>
      <c r="U3" s="12">
        <f>_xlfn.NORM.DIST(O3,$O$7,$X$2,TRUE)</f>
        <v>0.88056578480376013</v>
      </c>
      <c r="V3" s="12">
        <f>T3/U3</f>
        <v>1.0152900644311209</v>
      </c>
      <c r="W3" s="12"/>
      <c r="X3" s="12"/>
    </row>
    <row r="4" spans="1:33" x14ac:dyDescent="0.3">
      <c r="A4" t="s">
        <v>25</v>
      </c>
      <c r="B4" s="12"/>
      <c r="C4" s="12"/>
      <c r="D4" s="12"/>
      <c r="H4" s="3"/>
      <c r="I4" s="3"/>
      <c r="J4" s="13"/>
      <c r="K4" s="12"/>
      <c r="L4" s="12"/>
      <c r="M4" s="14"/>
      <c r="N4" s="14"/>
      <c r="O4" s="12"/>
      <c r="P4" s="3"/>
      <c r="T4" s="12"/>
      <c r="U4" s="12"/>
      <c r="V4" s="12"/>
      <c r="W4" s="12"/>
      <c r="X4" s="12"/>
    </row>
    <row r="5" spans="1:33" ht="33" x14ac:dyDescent="0.3">
      <c r="B5" s="12" t="s">
        <v>26</v>
      </c>
      <c r="C5" s="11" t="s">
        <v>27</v>
      </c>
      <c r="D5" s="12" t="s">
        <v>20</v>
      </c>
      <c r="H5" s="3"/>
      <c r="I5" s="3"/>
      <c r="J5" s="13"/>
      <c r="K5" s="12"/>
      <c r="L5" s="12"/>
      <c r="M5" s="14">
        <v>17.315200000000001</v>
      </c>
      <c r="N5" s="14">
        <v>34.995600000000003</v>
      </c>
      <c r="O5" s="12">
        <v>2.484</v>
      </c>
      <c r="P5" s="3"/>
      <c r="T5" s="12">
        <f>_xlfn.NORM.DIST(N5,$N$7,$W$2,TRUE)</f>
        <v>0.44367462974041016</v>
      </c>
      <c r="U5" s="12">
        <f>_xlfn.NORM.DIST(O5,$O$7,$X$2,TRUE)</f>
        <v>0.6542532854216464</v>
      </c>
      <c r="V5" s="12">
        <f>T5/U5</f>
        <v>0.67813894041735734</v>
      </c>
      <c r="W5" s="12"/>
      <c r="X5" s="12"/>
    </row>
    <row r="6" spans="1:33" ht="33" x14ac:dyDescent="0.3">
      <c r="B6" s="12" t="s">
        <v>28</v>
      </c>
      <c r="C6" s="11" t="s">
        <v>29</v>
      </c>
      <c r="D6" s="12" t="s">
        <v>20</v>
      </c>
      <c r="H6" s="3"/>
      <c r="I6" s="3"/>
      <c r="J6" s="13"/>
      <c r="K6" s="12"/>
      <c r="L6" s="12"/>
      <c r="M6" s="14">
        <v>19.730699999999999</v>
      </c>
      <c r="N6" s="14">
        <v>36.395600000000002</v>
      </c>
      <c r="O6" s="12">
        <v>1.111</v>
      </c>
      <c r="P6" s="3"/>
      <c r="T6" s="12">
        <f>_xlfn.NORM.DIST(N6,$N$7,$W$2,TRUE)</f>
        <v>0.53304357985618633</v>
      </c>
      <c r="U6" s="12">
        <f>_xlfn.NORM.DIST(O6,$O$7,$X$2,TRUE)</f>
        <v>0.132300348560218</v>
      </c>
      <c r="V6" s="12">
        <f>T6/U6</f>
        <v>4.0290413869436295</v>
      </c>
      <c r="W6" s="12"/>
      <c r="X6" s="12"/>
    </row>
    <row r="7" spans="1:33" x14ac:dyDescent="0.3">
      <c r="B7" s="12"/>
      <c r="C7" s="11"/>
      <c r="D7" s="12"/>
      <c r="H7" s="3"/>
      <c r="I7" s="15" t="s">
        <v>30</v>
      </c>
      <c r="J7" s="15"/>
      <c r="K7" s="15"/>
      <c r="L7" s="15"/>
      <c r="M7" s="15"/>
      <c r="N7" s="16">
        <f>AVERAGE(N2:N6)</f>
        <v>35.878675000000001</v>
      </c>
      <c r="O7" s="15">
        <f>AVERAGE(O2:O6)</f>
        <v>2.1237500000000002</v>
      </c>
      <c r="T7" s="15">
        <f>SUM(T2:T6)</f>
        <v>1.9878672674942246</v>
      </c>
      <c r="U7" s="12"/>
      <c r="V7" s="15">
        <f>AVERAGE(V2:V6)</f>
        <v>1.5212410705009562</v>
      </c>
      <c r="W7" s="12"/>
      <c r="X7" s="12"/>
    </row>
    <row r="8" spans="1:33" x14ac:dyDescent="0.3">
      <c r="B8" s="17" t="s">
        <v>31</v>
      </c>
      <c r="C8" s="18" t="s">
        <v>32</v>
      </c>
      <c r="D8" s="18" t="s">
        <v>2</v>
      </c>
      <c r="N8" s="19" t="s">
        <v>33</v>
      </c>
      <c r="T8" s="1" t="s">
        <v>34</v>
      </c>
    </row>
    <row r="9" spans="1:33" x14ac:dyDescent="0.3">
      <c r="B9" s="20"/>
      <c r="C9" s="20" t="s">
        <v>35</v>
      </c>
      <c r="D9" s="20" t="s">
        <v>36</v>
      </c>
      <c r="N9" s="12">
        <v>54.876899999999999</v>
      </c>
      <c r="T9" s="12"/>
      <c r="W9" t="s">
        <v>37</v>
      </c>
    </row>
    <row r="10" spans="1:33" x14ac:dyDescent="0.3">
      <c r="B10" s="21"/>
      <c r="C10" s="21"/>
      <c r="D10" s="21"/>
      <c r="N10" s="3"/>
      <c r="T10" s="22" t="s">
        <v>38</v>
      </c>
      <c r="U10" s="22"/>
      <c r="V10" s="22"/>
      <c r="W10" s="22"/>
      <c r="Y10" s="1" t="s">
        <v>39</v>
      </c>
      <c r="Z10" s="17" t="s">
        <v>40</v>
      </c>
      <c r="AA10" t="s">
        <v>41</v>
      </c>
      <c r="AB10" s="23" t="s">
        <v>42</v>
      </c>
    </row>
    <row r="11" spans="1:33" x14ac:dyDescent="0.3">
      <c r="A11" s="17" t="s">
        <v>43</v>
      </c>
      <c r="B11" s="1" t="s">
        <v>0</v>
      </c>
      <c r="C11" s="2" t="s">
        <v>44</v>
      </c>
      <c r="D11" s="2"/>
      <c r="G11" s="2" t="s">
        <v>45</v>
      </c>
      <c r="H11" s="2" t="s">
        <v>46</v>
      </c>
      <c r="I11" s="2" t="s">
        <v>47</v>
      </c>
      <c r="N11" s="4" t="s">
        <v>6</v>
      </c>
      <c r="O11" s="2" t="s">
        <v>7</v>
      </c>
      <c r="P11" s="24"/>
      <c r="Q11" s="24"/>
      <c r="R11" s="24"/>
      <c r="S11" s="24"/>
      <c r="T11" s="1" t="s">
        <v>48</v>
      </c>
      <c r="U11" s="2" t="s">
        <v>49</v>
      </c>
      <c r="V11" s="2" t="s">
        <v>50</v>
      </c>
      <c r="W11" s="2" t="s">
        <v>51</v>
      </c>
      <c r="Y11" s="4" t="s">
        <v>6</v>
      </c>
      <c r="Z11" s="25" t="s">
        <v>52</v>
      </c>
      <c r="AA11" s="3"/>
      <c r="AF11" s="26"/>
    </row>
    <row r="12" spans="1:33" s="34" customFormat="1" x14ac:dyDescent="0.3">
      <c r="A12" s="12">
        <v>1</v>
      </c>
      <c r="B12" s="27" t="s">
        <v>53</v>
      </c>
      <c r="C12" s="28" t="s">
        <v>54</v>
      </c>
      <c r="D12" s="29"/>
      <c r="E12" s="12"/>
      <c r="F12" s="12"/>
      <c r="G12" s="30" t="e">
        <v>#N/A</v>
      </c>
      <c r="H12" s="30" t="e">
        <v>#N/A</v>
      </c>
      <c r="I12" s="12"/>
      <c r="J12" s="12"/>
      <c r="K12" s="12"/>
      <c r="L12" s="12"/>
      <c r="M12" s="12">
        <v>7.1805400000000005E-2</v>
      </c>
      <c r="N12" s="12" t="e">
        <v>#N/A</v>
      </c>
      <c r="O12" s="12" t="e">
        <v>#N/A</v>
      </c>
      <c r="P12" s="12"/>
      <c r="Q12" s="12"/>
      <c r="R12" s="12"/>
      <c r="S12" s="12"/>
      <c r="T12" s="12" t="e">
        <f t="shared" ref="T12:T75" si="0">_xlfn.NORM.DIST(N12,$N$7,$W$2,TRUE)</f>
        <v>#N/A</v>
      </c>
      <c r="U12" s="12" t="e">
        <f t="shared" ref="U12:U75" si="1">_xlfn.NORM.DIST(O12,$O$7,$X$2,TRUE)</f>
        <v>#N/A</v>
      </c>
      <c r="V12" s="12" t="e">
        <f t="shared" ref="V12:V75" si="2">T12/U12</f>
        <v>#N/A</v>
      </c>
      <c r="W12" s="31" t="e">
        <f t="shared" ref="W12:W75" si="3">IF(V12&gt;1.52,TRUE,FALSE)</f>
        <v>#N/A</v>
      </c>
      <c r="X12" s="12"/>
      <c r="Y12" s="12" t="e">
        <v>#N/A</v>
      </c>
      <c r="Z12" s="12"/>
      <c r="AA12"/>
      <c r="AB12" s="32"/>
      <c r="AC12" s="32"/>
      <c r="AD12" s="32"/>
      <c r="AE12" s="32"/>
      <c r="AF12" s="33"/>
    </row>
    <row r="13" spans="1:33" x14ac:dyDescent="0.3">
      <c r="A13" s="12">
        <v>2</v>
      </c>
      <c r="B13" s="35" t="s">
        <v>55</v>
      </c>
      <c r="C13" s="36" t="s">
        <v>56</v>
      </c>
      <c r="D13" s="37"/>
      <c r="E13" s="12"/>
      <c r="F13" s="12"/>
      <c r="G13" s="30" t="e">
        <v>#N/A</v>
      </c>
      <c r="H13" s="30" t="e">
        <v>#N/A</v>
      </c>
      <c r="I13" s="12"/>
      <c r="J13" s="12"/>
      <c r="K13" s="12"/>
      <c r="L13" s="12"/>
      <c r="M13" s="12">
        <v>7.1805400000000005E-2</v>
      </c>
      <c r="N13" s="12" t="e">
        <v>#N/A</v>
      </c>
      <c r="O13" s="12" t="e">
        <v>#N/A</v>
      </c>
      <c r="P13" s="12"/>
      <c r="Q13" s="12"/>
      <c r="R13" s="12"/>
      <c r="S13" s="12"/>
      <c r="T13" s="12" t="e">
        <f t="shared" si="0"/>
        <v>#N/A</v>
      </c>
      <c r="U13" s="12" t="e">
        <f t="shared" si="1"/>
        <v>#N/A</v>
      </c>
      <c r="V13" s="12" t="e">
        <f t="shared" si="2"/>
        <v>#N/A</v>
      </c>
      <c r="W13" s="31" t="e">
        <f t="shared" si="3"/>
        <v>#N/A</v>
      </c>
      <c r="X13" s="12"/>
      <c r="Y13" s="12" t="e">
        <v>#N/A</v>
      </c>
      <c r="Z13" s="12"/>
      <c r="AF13" s="26"/>
    </row>
    <row r="14" spans="1:33" x14ac:dyDescent="0.3">
      <c r="A14" s="12">
        <v>3</v>
      </c>
      <c r="B14" s="38" t="s">
        <v>57</v>
      </c>
      <c r="C14" s="39" t="s">
        <v>58</v>
      </c>
      <c r="D14" s="39"/>
      <c r="E14" s="12">
        <v>23954</v>
      </c>
      <c r="F14" s="12">
        <v>23954</v>
      </c>
      <c r="G14" s="30" t="e">
        <v>#N/A</v>
      </c>
      <c r="H14" s="30" t="e">
        <v>#N/A</v>
      </c>
      <c r="I14" s="12"/>
      <c r="J14" s="12"/>
      <c r="K14" s="12"/>
      <c r="L14" s="12"/>
      <c r="M14" s="12">
        <v>7.1805400000000005E-2</v>
      </c>
      <c r="N14" s="12" t="e">
        <v>#N/A</v>
      </c>
      <c r="O14" s="12" t="e">
        <v>#N/A</v>
      </c>
      <c r="P14" s="12"/>
      <c r="Q14" s="12"/>
      <c r="R14" s="12"/>
      <c r="S14" s="12"/>
      <c r="T14" s="12" t="e">
        <f t="shared" si="0"/>
        <v>#N/A</v>
      </c>
      <c r="U14" s="12" t="e">
        <f t="shared" si="1"/>
        <v>#N/A</v>
      </c>
      <c r="V14" s="12" t="e">
        <f t="shared" si="2"/>
        <v>#N/A</v>
      </c>
      <c r="W14" s="31" t="e">
        <f t="shared" si="3"/>
        <v>#N/A</v>
      </c>
      <c r="X14" s="12"/>
      <c r="Y14" s="12" t="e">
        <v>#N/A</v>
      </c>
      <c r="Z14" s="12"/>
      <c r="AF14" s="26"/>
    </row>
    <row r="15" spans="1:33" x14ac:dyDescent="0.3">
      <c r="A15" s="12">
        <v>4</v>
      </c>
      <c r="B15" s="40" t="s">
        <v>59</v>
      </c>
      <c r="C15" s="41" t="s">
        <v>60</v>
      </c>
      <c r="D15" s="41"/>
      <c r="E15" s="12">
        <v>23978</v>
      </c>
      <c r="F15" s="12" t="e">
        <v>#N/A</v>
      </c>
      <c r="G15" s="12" t="e">
        <v>#N/A</v>
      </c>
      <c r="H15" s="12" t="e">
        <v>#N/A</v>
      </c>
      <c r="I15" s="12"/>
      <c r="J15" s="12"/>
      <c r="K15" s="12"/>
      <c r="L15" s="12"/>
      <c r="M15" s="12"/>
      <c r="N15" s="12" t="e">
        <v>#N/A</v>
      </c>
      <c r="O15" s="12" t="e">
        <v>#N/A</v>
      </c>
      <c r="P15" s="12"/>
      <c r="Q15" s="12"/>
      <c r="R15" s="12"/>
      <c r="S15" s="12"/>
      <c r="T15" s="12" t="e">
        <f t="shared" si="0"/>
        <v>#N/A</v>
      </c>
      <c r="U15" s="12" t="e">
        <f t="shared" si="1"/>
        <v>#N/A</v>
      </c>
      <c r="V15" s="12" t="e">
        <f t="shared" si="2"/>
        <v>#N/A</v>
      </c>
      <c r="W15" s="31" t="e">
        <f t="shared" si="3"/>
        <v>#N/A</v>
      </c>
      <c r="X15" s="12"/>
      <c r="Y15" s="12" t="e">
        <v>#N/A</v>
      </c>
      <c r="Z15" s="12"/>
      <c r="AF15" s="26"/>
    </row>
    <row r="16" spans="1:33" x14ac:dyDescent="0.3">
      <c r="A16" s="12">
        <v>5</v>
      </c>
      <c r="B16" s="42" t="s">
        <v>61</v>
      </c>
      <c r="C16" s="43" t="s">
        <v>62</v>
      </c>
      <c r="D16" s="43"/>
      <c r="E16" s="12">
        <v>13020083</v>
      </c>
      <c r="F16" s="12">
        <v>8759</v>
      </c>
      <c r="G16" s="12">
        <v>2</v>
      </c>
      <c r="H16" s="12">
        <v>8759</v>
      </c>
      <c r="I16" s="12"/>
      <c r="J16" s="12"/>
      <c r="K16" s="12"/>
      <c r="L16" s="12"/>
      <c r="M16" s="12">
        <v>60.831099999999999</v>
      </c>
      <c r="N16" s="12">
        <v>84.121300000000005</v>
      </c>
      <c r="O16" s="12">
        <v>0.8615035641969192</v>
      </c>
      <c r="P16" s="12"/>
      <c r="Q16" s="12"/>
      <c r="R16" s="12"/>
      <c r="S16" s="12"/>
      <c r="T16" s="12">
        <f t="shared" si="0"/>
        <v>0.999999999999995</v>
      </c>
      <c r="U16" s="12">
        <f t="shared" si="1"/>
        <v>8.2201776539444313E-2</v>
      </c>
      <c r="V16" s="12">
        <f t="shared" si="2"/>
        <v>12.165187202738222</v>
      </c>
      <c r="W16" s="31" t="b">
        <f t="shared" si="3"/>
        <v>1</v>
      </c>
      <c r="X16" s="12"/>
      <c r="Y16" s="12">
        <v>68.434799999999996</v>
      </c>
      <c r="Z16" s="12">
        <v>3.5073799999999999</v>
      </c>
      <c r="AA16" s="3"/>
      <c r="AF16" s="26"/>
    </row>
    <row r="17" spans="1:32" x14ac:dyDescent="0.3">
      <c r="A17" s="12">
        <v>6</v>
      </c>
      <c r="B17" s="38" t="s">
        <v>63</v>
      </c>
      <c r="C17" s="39" t="s">
        <v>64</v>
      </c>
      <c r="D17" s="39"/>
      <c r="E17" s="12">
        <v>9552081</v>
      </c>
      <c r="F17" s="12">
        <v>0</v>
      </c>
      <c r="G17" s="12">
        <v>7</v>
      </c>
      <c r="H17" s="12">
        <v>9552081</v>
      </c>
      <c r="I17" s="12"/>
      <c r="J17" s="12"/>
      <c r="K17" s="12"/>
      <c r="L17" s="12"/>
      <c r="M17" s="12">
        <v>34.549100000000003</v>
      </c>
      <c r="N17" s="12">
        <v>62.2605</v>
      </c>
      <c r="O17" s="12">
        <v>0.7109835156485711</v>
      </c>
      <c r="P17" s="12"/>
      <c r="Q17" s="12"/>
      <c r="R17" s="12"/>
      <c r="S17" s="12"/>
      <c r="T17" s="12">
        <f t="shared" si="0"/>
        <v>0.99998842196772442</v>
      </c>
      <c r="U17" s="12">
        <f t="shared" si="1"/>
        <v>5.9828317698864444E-2</v>
      </c>
      <c r="V17" s="12">
        <f t="shared" si="2"/>
        <v>16.714299522861303</v>
      </c>
      <c r="W17" s="31" t="b">
        <f t="shared" si="3"/>
        <v>1</v>
      </c>
      <c r="X17" s="12"/>
      <c r="Y17" s="12">
        <v>61.902299999999997</v>
      </c>
      <c r="Z17" s="12">
        <v>2.19076</v>
      </c>
      <c r="AA17" s="3"/>
    </row>
    <row r="18" spans="1:32" x14ac:dyDescent="0.3">
      <c r="A18" s="12">
        <v>7</v>
      </c>
      <c r="B18" s="44" t="s">
        <v>65</v>
      </c>
      <c r="C18" s="28" t="s">
        <v>66</v>
      </c>
      <c r="D18" s="28"/>
      <c r="E18" s="12">
        <v>7641</v>
      </c>
      <c r="F18" s="12">
        <v>7641</v>
      </c>
      <c r="G18" s="12">
        <v>27</v>
      </c>
      <c r="H18" s="12">
        <v>7641</v>
      </c>
      <c r="I18" s="12"/>
      <c r="J18" s="12"/>
      <c r="K18" s="12"/>
      <c r="L18" s="12"/>
      <c r="M18" s="12">
        <v>55.263800000000003</v>
      </c>
      <c r="N18" s="12">
        <v>58.973700000000001</v>
      </c>
      <c r="O18" s="12">
        <v>0.3635917060715218</v>
      </c>
      <c r="P18" s="12"/>
      <c r="Q18" s="12"/>
      <c r="R18" s="12"/>
      <c r="S18" s="12"/>
      <c r="T18" s="12">
        <f t="shared" si="0"/>
        <v>0.99989422350622148</v>
      </c>
      <c r="U18" s="12">
        <f t="shared" si="1"/>
        <v>2.6257864794300999E-2</v>
      </c>
      <c r="V18" s="12">
        <f t="shared" si="2"/>
        <v>38.079799379698166</v>
      </c>
      <c r="W18" s="31" t="b">
        <f t="shared" si="3"/>
        <v>1</v>
      </c>
      <c r="X18" s="12"/>
      <c r="Y18" s="12">
        <v>60.003700000000002</v>
      </c>
      <c r="Z18" s="12"/>
    </row>
    <row r="19" spans="1:32" x14ac:dyDescent="0.3">
      <c r="A19" s="12">
        <v>8</v>
      </c>
      <c r="B19" s="45" t="s">
        <v>67</v>
      </c>
      <c r="C19" s="29" t="s">
        <v>68</v>
      </c>
      <c r="D19" s="29"/>
      <c r="E19" s="12">
        <v>5365075</v>
      </c>
      <c r="F19" s="12">
        <v>5365075</v>
      </c>
      <c r="G19" s="12">
        <v>2</v>
      </c>
      <c r="H19" s="12">
        <v>5365075</v>
      </c>
      <c r="I19" s="12"/>
      <c r="J19" s="12"/>
      <c r="K19" s="12"/>
      <c r="L19" s="12"/>
      <c r="M19" s="12">
        <v>37.520200000000003</v>
      </c>
      <c r="N19" s="12">
        <v>55.712699999999998</v>
      </c>
      <c r="O19" s="12">
        <v>1.0604784506646046</v>
      </c>
      <c r="P19" s="12"/>
      <c r="Q19" s="12"/>
      <c r="R19" s="12"/>
      <c r="S19" s="12"/>
      <c r="T19" s="12">
        <f t="shared" si="0"/>
        <v>0.99926790722517611</v>
      </c>
      <c r="U19" s="12">
        <f t="shared" si="1"/>
        <v>0.12075229280275411</v>
      </c>
      <c r="V19" s="12">
        <f t="shared" si="2"/>
        <v>8.2753534863098253</v>
      </c>
      <c r="W19" s="31" t="b">
        <f t="shared" si="3"/>
        <v>1</v>
      </c>
      <c r="X19" s="12"/>
      <c r="Y19" s="12">
        <v>56.4099</v>
      </c>
      <c r="Z19" s="12"/>
      <c r="AF19" s="26"/>
    </row>
    <row r="20" spans="1:32" x14ac:dyDescent="0.3">
      <c r="A20" s="12">
        <v>9</v>
      </c>
      <c r="B20" s="45" t="s">
        <v>69</v>
      </c>
      <c r="C20" s="29" t="s">
        <v>70</v>
      </c>
      <c r="D20" s="29"/>
      <c r="E20" s="12">
        <v>0</v>
      </c>
      <c r="F20" s="12">
        <v>0</v>
      </c>
      <c r="G20" s="12">
        <v>12</v>
      </c>
      <c r="H20" s="12">
        <v>241152144</v>
      </c>
      <c r="I20" s="12">
        <v>241152144</v>
      </c>
      <c r="J20" s="12"/>
      <c r="K20" s="12"/>
      <c r="L20" s="12"/>
      <c r="M20" s="12">
        <v>-11.4176</v>
      </c>
      <c r="N20" s="12">
        <v>50.987900000000003</v>
      </c>
      <c r="O20" s="12">
        <v>2.9272226560895565</v>
      </c>
      <c r="P20" s="12"/>
      <c r="Q20" s="12"/>
      <c r="R20" s="12"/>
      <c r="S20" s="12"/>
      <c r="T20" s="12">
        <f t="shared" si="0"/>
        <v>0.99231957056371323</v>
      </c>
      <c r="U20" s="12">
        <f t="shared" si="1"/>
        <v>0.81193676569701057</v>
      </c>
      <c r="V20" s="12">
        <f t="shared" si="2"/>
        <v>1.2221636123496049</v>
      </c>
      <c r="W20" s="31" t="b">
        <f t="shared" si="3"/>
        <v>0</v>
      </c>
      <c r="X20" s="12"/>
      <c r="Y20" s="12">
        <v>55.887700000000002</v>
      </c>
      <c r="Z20" s="12"/>
      <c r="AF20" s="26"/>
    </row>
    <row r="21" spans="1:32" x14ac:dyDescent="0.3">
      <c r="A21" s="12">
        <v>10</v>
      </c>
      <c r="B21" s="45" t="s">
        <v>71</v>
      </c>
      <c r="C21" s="29" t="s">
        <v>72</v>
      </c>
      <c r="D21" s="29"/>
      <c r="E21" s="12">
        <v>10342051</v>
      </c>
      <c r="F21" s="12">
        <v>10342051</v>
      </c>
      <c r="G21" s="12">
        <v>6</v>
      </c>
      <c r="H21" s="12">
        <v>10342051</v>
      </c>
      <c r="I21" s="12"/>
      <c r="J21" s="12"/>
      <c r="K21" s="12"/>
      <c r="L21" s="12"/>
      <c r="M21" s="12">
        <v>29.8477</v>
      </c>
      <c r="N21" s="12">
        <v>51.3735</v>
      </c>
      <c r="O21" s="12">
        <v>1.0563374191630261</v>
      </c>
      <c r="P21" s="12"/>
      <c r="Q21" s="12"/>
      <c r="R21" s="12"/>
      <c r="S21" s="12"/>
      <c r="T21" s="12">
        <f t="shared" si="0"/>
        <v>0.99353358868909269</v>
      </c>
      <c r="U21" s="12">
        <f t="shared" si="1"/>
        <v>0.11983822860958872</v>
      </c>
      <c r="V21" s="12">
        <f t="shared" si="2"/>
        <v>8.2906231193206761</v>
      </c>
      <c r="W21" s="31" t="b">
        <f t="shared" si="3"/>
        <v>1</v>
      </c>
      <c r="X21" s="12"/>
      <c r="Y21" s="12">
        <v>55.2575</v>
      </c>
      <c r="Z21" s="12"/>
      <c r="AF21" s="26"/>
    </row>
    <row r="22" spans="1:32" x14ac:dyDescent="0.3">
      <c r="A22" s="12">
        <v>11</v>
      </c>
      <c r="B22" s="45" t="s">
        <v>73</v>
      </c>
      <c r="C22" s="29" t="s">
        <v>74</v>
      </c>
      <c r="D22" s="29"/>
      <c r="E22" s="12" t="e">
        <v>#N/A</v>
      </c>
      <c r="F22" s="12">
        <v>5794</v>
      </c>
      <c r="G22" s="12">
        <v>2</v>
      </c>
      <c r="H22" s="12">
        <v>5794</v>
      </c>
      <c r="I22" s="12"/>
      <c r="J22" s="12"/>
      <c r="K22" s="12"/>
      <c r="L22" s="12"/>
      <c r="M22" s="12">
        <v>31.035900000000002</v>
      </c>
      <c r="N22" s="12">
        <v>53.399799999999999</v>
      </c>
      <c r="O22" s="12">
        <v>1.746388575753975</v>
      </c>
      <c r="P22" s="12"/>
      <c r="Q22" s="12"/>
      <c r="R22" s="12"/>
      <c r="S22" s="12"/>
      <c r="T22" s="12">
        <f t="shared" si="0"/>
        <v>0.99752803243964738</v>
      </c>
      <c r="U22" s="12">
        <f t="shared" si="1"/>
        <v>0.33882279439445395</v>
      </c>
      <c r="V22" s="12">
        <f t="shared" si="2"/>
        <v>2.944099537997245</v>
      </c>
      <c r="W22" s="31" t="b">
        <f t="shared" si="3"/>
        <v>1</v>
      </c>
      <c r="X22" s="12"/>
      <c r="Y22" s="12">
        <v>54.657600000000002</v>
      </c>
      <c r="Z22" s="12"/>
      <c r="AF22" s="26"/>
    </row>
    <row r="23" spans="1:32" x14ac:dyDescent="0.3">
      <c r="A23" s="12">
        <v>12</v>
      </c>
      <c r="B23" s="46" t="s">
        <v>75</v>
      </c>
      <c r="C23" s="20" t="s">
        <v>76</v>
      </c>
      <c r="D23" s="20"/>
      <c r="E23" s="12">
        <v>23558</v>
      </c>
      <c r="F23" s="12" t="e">
        <v>#N/A</v>
      </c>
      <c r="G23" s="12">
        <v>12</v>
      </c>
      <c r="H23" s="12">
        <v>23558</v>
      </c>
      <c r="I23" s="12"/>
      <c r="J23" s="12"/>
      <c r="K23" s="12"/>
      <c r="L23" s="12"/>
      <c r="M23" s="12"/>
      <c r="N23" s="12">
        <v>52.427900000000001</v>
      </c>
      <c r="O23" s="12">
        <v>2.331</v>
      </c>
      <c r="P23" s="12"/>
      <c r="Q23" s="12"/>
      <c r="R23" s="12"/>
      <c r="S23" s="12"/>
      <c r="T23" s="12">
        <f t="shared" si="0"/>
        <v>0.99603171231443965</v>
      </c>
      <c r="U23" s="12">
        <f t="shared" si="1"/>
        <v>0.59029108510697825</v>
      </c>
      <c r="V23" s="12">
        <f t="shared" si="2"/>
        <v>1.6873568607832341</v>
      </c>
      <c r="W23" s="31" t="b">
        <f t="shared" si="3"/>
        <v>1</v>
      </c>
      <c r="X23" s="12"/>
      <c r="Y23" s="12">
        <v>54.009399999999999</v>
      </c>
      <c r="Z23" s="12"/>
      <c r="AF23" s="26"/>
    </row>
    <row r="24" spans="1:32" x14ac:dyDescent="0.3">
      <c r="A24" s="12">
        <v>13</v>
      </c>
      <c r="B24" s="47" t="s">
        <v>77</v>
      </c>
      <c r="C24" s="36" t="s">
        <v>78</v>
      </c>
      <c r="D24" s="36"/>
      <c r="E24" s="12">
        <v>6433353</v>
      </c>
      <c r="F24" s="12">
        <v>6433353</v>
      </c>
      <c r="G24" s="12">
        <v>2</v>
      </c>
      <c r="H24" s="12">
        <v>6433353</v>
      </c>
      <c r="I24" s="12"/>
      <c r="J24" s="12"/>
      <c r="K24" s="12"/>
      <c r="L24" s="12"/>
      <c r="M24" s="12">
        <v>53.914900000000003</v>
      </c>
      <c r="N24" s="12">
        <v>58.770600000000002</v>
      </c>
      <c r="O24" s="12">
        <v>0.84557957539429895</v>
      </c>
      <c r="P24" s="12"/>
      <c r="Q24" s="12"/>
      <c r="R24" s="12"/>
      <c r="S24" s="12"/>
      <c r="T24" s="12">
        <f t="shared" si="0"/>
        <v>0.99987977611844914</v>
      </c>
      <c r="U24" s="12">
        <f t="shared" si="1"/>
        <v>7.9572388283229364E-2</v>
      </c>
      <c r="V24" s="12">
        <f t="shared" si="2"/>
        <v>12.565662507947915</v>
      </c>
      <c r="W24" s="31" t="b">
        <f t="shared" si="3"/>
        <v>1</v>
      </c>
      <c r="X24" s="12"/>
      <c r="Y24" s="12">
        <v>53.679699999999997</v>
      </c>
      <c r="Z24" s="12"/>
      <c r="AF24" s="26"/>
    </row>
    <row r="25" spans="1:32" x14ac:dyDescent="0.3">
      <c r="A25" s="12">
        <v>14</v>
      </c>
      <c r="B25" s="45" t="s">
        <v>79</v>
      </c>
      <c r="C25" s="29" t="s">
        <v>80</v>
      </c>
      <c r="D25" s="29"/>
      <c r="E25" s="12">
        <v>54680676</v>
      </c>
      <c r="F25" s="12">
        <v>54680676</v>
      </c>
      <c r="G25" s="12">
        <v>1</v>
      </c>
      <c r="H25" s="12">
        <v>54680676</v>
      </c>
      <c r="I25" s="12"/>
      <c r="J25" s="12"/>
      <c r="K25" s="12"/>
      <c r="L25" s="12"/>
      <c r="M25" s="12">
        <v>11.335699999999999</v>
      </c>
      <c r="N25" s="12">
        <v>57.853000000000002</v>
      </c>
      <c r="O25" s="12">
        <v>2.0992035371359297</v>
      </c>
      <c r="P25" s="12"/>
      <c r="Q25" s="12"/>
      <c r="R25" s="12"/>
      <c r="S25" s="12"/>
      <c r="T25" s="12">
        <f t="shared" si="0"/>
        <v>0.99978828066072811</v>
      </c>
      <c r="U25" s="12">
        <f t="shared" si="1"/>
        <v>0.48921436592147677</v>
      </c>
      <c r="V25" s="12">
        <f t="shared" si="2"/>
        <v>2.0436609190278827</v>
      </c>
      <c r="W25" s="31" t="b">
        <f t="shared" si="3"/>
        <v>1</v>
      </c>
      <c r="X25" s="12"/>
      <c r="Y25" s="12">
        <v>53.547499999999999</v>
      </c>
      <c r="Z25" s="12"/>
      <c r="AF25" s="26"/>
    </row>
    <row r="26" spans="1:32" x14ac:dyDescent="0.3">
      <c r="A26" s="12">
        <v>15</v>
      </c>
      <c r="B26" s="48" t="s">
        <v>81</v>
      </c>
      <c r="C26" s="29" t="s">
        <v>82</v>
      </c>
      <c r="D26" s="29"/>
      <c r="E26" s="12">
        <v>71245</v>
      </c>
      <c r="F26" s="12">
        <v>71245</v>
      </c>
      <c r="G26" s="12">
        <v>15</v>
      </c>
      <c r="H26" s="12">
        <v>71245</v>
      </c>
      <c r="I26" s="12"/>
      <c r="J26" s="12"/>
      <c r="K26" s="12"/>
      <c r="L26" s="12"/>
      <c r="M26" s="12">
        <v>37.148800000000001</v>
      </c>
      <c r="N26" s="12">
        <v>52.994</v>
      </c>
      <c r="O26" s="12">
        <v>2.6897399522489143</v>
      </c>
      <c r="P26" s="12"/>
      <c r="Q26" s="12"/>
      <c r="R26" s="12"/>
      <c r="S26" s="12"/>
      <c r="T26" s="12">
        <f t="shared" si="0"/>
        <v>0.99697968317836727</v>
      </c>
      <c r="U26" s="12">
        <f t="shared" si="1"/>
        <v>0.73350873706275033</v>
      </c>
      <c r="V26" s="12">
        <f t="shared" si="2"/>
        <v>1.3591926487074379</v>
      </c>
      <c r="W26" s="31" t="b">
        <f t="shared" si="3"/>
        <v>0</v>
      </c>
      <c r="X26" s="12"/>
      <c r="Y26" s="12">
        <v>53.443100000000001</v>
      </c>
      <c r="Z26" s="12"/>
      <c r="AF26" s="26"/>
    </row>
    <row r="27" spans="1:32" x14ac:dyDescent="0.3">
      <c r="A27" s="12">
        <v>16</v>
      </c>
      <c r="B27" s="49" t="s">
        <v>83</v>
      </c>
      <c r="C27" s="50" t="s">
        <v>84</v>
      </c>
      <c r="D27" s="50"/>
      <c r="E27" s="12">
        <v>164825</v>
      </c>
      <c r="F27" s="12">
        <v>0</v>
      </c>
      <c r="G27" s="12">
        <v>2</v>
      </c>
      <c r="H27" s="12">
        <v>164825</v>
      </c>
      <c r="I27" s="12"/>
      <c r="J27" s="12"/>
      <c r="K27" s="12"/>
      <c r="L27" s="12"/>
      <c r="M27" s="12">
        <v>27.994599999999998</v>
      </c>
      <c r="N27" s="12">
        <v>55.808399999999999</v>
      </c>
      <c r="O27" s="12">
        <v>3.4658417087807103</v>
      </c>
      <c r="P27" s="12"/>
      <c r="Q27" s="12"/>
      <c r="R27" s="12"/>
      <c r="S27" s="12"/>
      <c r="T27" s="12">
        <f t="shared" si="0"/>
        <v>0.99930577543329036</v>
      </c>
      <c r="U27" s="12">
        <f t="shared" si="1"/>
        <v>0.93034500703308631</v>
      </c>
      <c r="V27" s="12">
        <f t="shared" si="2"/>
        <v>1.0741238657475285</v>
      </c>
      <c r="W27" s="31" t="b">
        <f t="shared" si="3"/>
        <v>0</v>
      </c>
      <c r="X27" s="12"/>
      <c r="Y27" s="12">
        <v>53.347000000000001</v>
      </c>
      <c r="Z27" s="12">
        <v>3.6874500000000001</v>
      </c>
      <c r="AA27" s="21"/>
    </row>
    <row r="28" spans="1:32" x14ac:dyDescent="0.3">
      <c r="A28" s="12">
        <v>17</v>
      </c>
      <c r="B28" s="45" t="s">
        <v>85</v>
      </c>
      <c r="C28" s="29" t="s">
        <v>86</v>
      </c>
      <c r="D28" s="29"/>
      <c r="E28" s="12">
        <v>6440554</v>
      </c>
      <c r="F28" s="12">
        <v>5281873</v>
      </c>
      <c r="G28" s="12">
        <v>10</v>
      </c>
      <c r="H28" s="12">
        <v>5281873</v>
      </c>
      <c r="I28" s="12"/>
      <c r="J28" s="12"/>
      <c r="K28" s="12"/>
      <c r="L28" s="12"/>
      <c r="M28" s="12">
        <v>24.328199999999999</v>
      </c>
      <c r="N28" s="12">
        <v>53.372700000000002</v>
      </c>
      <c r="O28" s="12">
        <v>2.1056158378783132</v>
      </c>
      <c r="P28" s="12"/>
      <c r="Q28" s="12"/>
      <c r="R28" s="12"/>
      <c r="S28" s="12"/>
      <c r="T28" s="12">
        <f t="shared" si="0"/>
        <v>0.99749443130834692</v>
      </c>
      <c r="U28" s="12">
        <f t="shared" si="1"/>
        <v>0.49203146853666141</v>
      </c>
      <c r="V28" s="12">
        <f t="shared" si="2"/>
        <v>2.027298039035939</v>
      </c>
      <c r="W28" s="31" t="b">
        <f t="shared" si="3"/>
        <v>1</v>
      </c>
      <c r="X28" s="12"/>
      <c r="Y28" s="12">
        <v>53.235599999999998</v>
      </c>
      <c r="Z28" s="12"/>
      <c r="AF28" s="26"/>
    </row>
    <row r="29" spans="1:32" x14ac:dyDescent="0.3">
      <c r="A29" s="12">
        <v>18</v>
      </c>
      <c r="B29" s="45" t="s">
        <v>87</v>
      </c>
      <c r="C29" s="29" t="s">
        <v>88</v>
      </c>
      <c r="D29" s="29"/>
      <c r="E29" s="12">
        <v>54698175</v>
      </c>
      <c r="F29" s="12">
        <v>54698175</v>
      </c>
      <c r="G29" s="12">
        <v>1</v>
      </c>
      <c r="H29" s="12">
        <v>54698175</v>
      </c>
      <c r="I29" s="12"/>
      <c r="J29" s="12"/>
      <c r="K29" s="12"/>
      <c r="L29" s="12"/>
      <c r="M29" s="12">
        <v>-8.2757500000000004</v>
      </c>
      <c r="N29" s="12">
        <v>54.268300000000004</v>
      </c>
      <c r="O29" s="12">
        <v>1.9652279751530084</v>
      </c>
      <c r="P29" s="12"/>
      <c r="Q29" s="12"/>
      <c r="R29" s="12"/>
      <c r="S29" s="12"/>
      <c r="T29" s="12">
        <f t="shared" si="0"/>
        <v>0.99841105472301461</v>
      </c>
      <c r="U29" s="12">
        <f t="shared" si="1"/>
        <v>0.43068986808320059</v>
      </c>
      <c r="V29" s="12">
        <f t="shared" si="2"/>
        <v>2.3181670355201898</v>
      </c>
      <c r="W29" s="31" t="b">
        <f t="shared" si="3"/>
        <v>1</v>
      </c>
      <c r="X29" s="12"/>
      <c r="Y29" s="12">
        <v>52.697200000000002</v>
      </c>
      <c r="Z29" s="12">
        <v>1.2847</v>
      </c>
      <c r="AA29" s="3"/>
      <c r="AF29" s="26"/>
    </row>
    <row r="30" spans="1:32" x14ac:dyDescent="0.3">
      <c r="A30" s="12">
        <v>19</v>
      </c>
      <c r="B30" s="45" t="s">
        <v>89</v>
      </c>
      <c r="C30" s="29" t="s">
        <v>90</v>
      </c>
      <c r="D30" s="29"/>
      <c r="E30" s="12">
        <v>107720</v>
      </c>
      <c r="F30" s="12">
        <v>107720</v>
      </c>
      <c r="G30" s="12">
        <v>2</v>
      </c>
      <c r="H30" s="12">
        <v>107720</v>
      </c>
      <c r="I30" s="12"/>
      <c r="J30" s="12"/>
      <c r="K30" s="12"/>
      <c r="L30" s="12"/>
      <c r="M30" s="12">
        <v>1.7452399999999999</v>
      </c>
      <c r="N30" s="12">
        <v>58.718200000000003</v>
      </c>
      <c r="O30" s="12">
        <v>2.3809242430459641</v>
      </c>
      <c r="P30" s="12"/>
      <c r="Q30" s="12"/>
      <c r="R30" s="12"/>
      <c r="S30" s="12"/>
      <c r="T30" s="12">
        <f t="shared" si="0"/>
        <v>0.99987575893844771</v>
      </c>
      <c r="U30" s="12">
        <f t="shared" si="1"/>
        <v>0.61152168861698553</v>
      </c>
      <c r="V30" s="12">
        <f t="shared" si="2"/>
        <v>1.6350618098268304</v>
      </c>
      <c r="W30" s="31" t="b">
        <f t="shared" si="3"/>
        <v>1</v>
      </c>
      <c r="X30" s="12"/>
      <c r="Y30" s="12">
        <v>52.591799999999999</v>
      </c>
      <c r="Z30" s="12"/>
      <c r="AF30" s="26"/>
    </row>
    <row r="31" spans="1:32" x14ac:dyDescent="0.3">
      <c r="A31" s="12">
        <v>20</v>
      </c>
      <c r="B31" s="45" t="s">
        <v>91</v>
      </c>
      <c r="C31" s="29" t="s">
        <v>92</v>
      </c>
      <c r="D31" s="29"/>
      <c r="E31" s="12">
        <v>5281875</v>
      </c>
      <c r="F31" s="12">
        <v>5281875</v>
      </c>
      <c r="G31" s="12">
        <v>6</v>
      </c>
      <c r="H31" s="12">
        <v>5281875</v>
      </c>
      <c r="I31" s="12"/>
      <c r="J31" s="12"/>
      <c r="K31" s="12"/>
      <c r="L31" s="12"/>
      <c r="M31" s="12">
        <v>28.389900000000001</v>
      </c>
      <c r="N31" s="12">
        <v>53.4236</v>
      </c>
      <c r="O31" s="12">
        <v>2.2068952702663522</v>
      </c>
      <c r="P31" s="12"/>
      <c r="Q31" s="12"/>
      <c r="R31" s="12"/>
      <c r="S31" s="12"/>
      <c r="T31" s="12">
        <f t="shared" si="0"/>
        <v>0.99755720522130287</v>
      </c>
      <c r="U31" s="12">
        <f t="shared" si="1"/>
        <v>0.53648718862408851</v>
      </c>
      <c r="V31" s="12">
        <f t="shared" si="2"/>
        <v>1.8594240950649834</v>
      </c>
      <c r="W31" s="31" t="b">
        <f t="shared" si="3"/>
        <v>1</v>
      </c>
      <c r="X31" s="12"/>
      <c r="Y31" s="12">
        <v>52.548400000000001</v>
      </c>
      <c r="Z31" s="12"/>
      <c r="AF31" s="26"/>
    </row>
    <row r="32" spans="1:32" x14ac:dyDescent="0.3">
      <c r="A32" s="12">
        <v>21</v>
      </c>
      <c r="B32" s="45" t="s">
        <v>93</v>
      </c>
      <c r="C32" s="29" t="s">
        <v>94</v>
      </c>
      <c r="D32" s="29"/>
      <c r="E32" s="12">
        <v>2912</v>
      </c>
      <c r="F32" s="12">
        <v>2912</v>
      </c>
      <c r="G32" s="12">
        <v>7</v>
      </c>
      <c r="H32" s="12">
        <v>2912</v>
      </c>
      <c r="I32" s="12"/>
      <c r="J32" s="12"/>
      <c r="K32" s="12"/>
      <c r="L32" s="12"/>
      <c r="M32" s="12">
        <v>23.8035</v>
      </c>
      <c r="N32" s="12">
        <v>50.6755</v>
      </c>
      <c r="O32" s="12">
        <v>1.8383952491028686</v>
      </c>
      <c r="P32" s="12"/>
      <c r="Q32" s="12"/>
      <c r="R32" s="12"/>
      <c r="S32" s="12"/>
      <c r="T32" s="12">
        <f t="shared" si="0"/>
        <v>0.99119322931125786</v>
      </c>
      <c r="U32" s="12">
        <f t="shared" si="1"/>
        <v>0.37663551324277833</v>
      </c>
      <c r="V32" s="12">
        <f t="shared" si="2"/>
        <v>2.631704113022229</v>
      </c>
      <c r="W32" s="31" t="b">
        <f t="shared" si="3"/>
        <v>1</v>
      </c>
      <c r="X32" s="12"/>
      <c r="Y32" s="12">
        <v>52.060899999999997</v>
      </c>
      <c r="Z32" s="12"/>
      <c r="AF32" s="26"/>
    </row>
    <row r="33" spans="1:32" x14ac:dyDescent="0.3">
      <c r="A33" s="12">
        <v>22</v>
      </c>
      <c r="B33" s="45" t="s">
        <v>95</v>
      </c>
      <c r="C33" s="29" t="s">
        <v>96</v>
      </c>
      <c r="D33" s="29"/>
      <c r="E33" s="12">
        <v>12617365</v>
      </c>
      <c r="F33" s="12">
        <v>2912</v>
      </c>
      <c r="G33" s="12">
        <v>7</v>
      </c>
      <c r="H33" s="12">
        <v>2912</v>
      </c>
      <c r="I33" s="12"/>
      <c r="J33" s="12"/>
      <c r="K33" s="12"/>
      <c r="L33" s="12"/>
      <c r="M33" s="12">
        <v>23.8035</v>
      </c>
      <c r="N33" s="12">
        <v>50.6755</v>
      </c>
      <c r="O33" s="12">
        <v>1.8383952491028686</v>
      </c>
      <c r="P33" s="12"/>
      <c r="Q33" s="12"/>
      <c r="R33" s="12"/>
      <c r="S33" s="12"/>
      <c r="T33" s="12">
        <f t="shared" si="0"/>
        <v>0.99119322931125786</v>
      </c>
      <c r="U33" s="12">
        <f t="shared" si="1"/>
        <v>0.37663551324277833</v>
      </c>
      <c r="V33" s="12">
        <f t="shared" si="2"/>
        <v>2.631704113022229</v>
      </c>
      <c r="W33" s="31" t="b">
        <f t="shared" si="3"/>
        <v>1</v>
      </c>
      <c r="X33" s="12"/>
      <c r="Y33" s="12">
        <v>52.060899999999997</v>
      </c>
      <c r="Z33" s="12"/>
      <c r="AF33" s="26"/>
    </row>
    <row r="34" spans="1:32" x14ac:dyDescent="0.3">
      <c r="A34" s="12">
        <v>23</v>
      </c>
      <c r="B34" s="45" t="s">
        <v>97</v>
      </c>
      <c r="C34" s="29" t="s">
        <v>98</v>
      </c>
      <c r="D34" s="29"/>
      <c r="E34" s="12">
        <v>38283</v>
      </c>
      <c r="F34" s="12">
        <v>38283</v>
      </c>
      <c r="G34" s="12">
        <v>5</v>
      </c>
      <c r="H34" s="12">
        <v>38283</v>
      </c>
      <c r="I34" s="12"/>
      <c r="J34" s="12"/>
      <c r="K34" s="12"/>
      <c r="L34" s="12"/>
      <c r="M34" s="12">
        <v>9.6854600000000008</v>
      </c>
      <c r="N34" s="12">
        <v>49.636800000000001</v>
      </c>
      <c r="O34" s="12">
        <v>1.6821053587465908</v>
      </c>
      <c r="P34" s="12"/>
      <c r="Q34" s="12"/>
      <c r="R34" s="12"/>
      <c r="S34" s="12"/>
      <c r="T34" s="12">
        <f t="shared" si="0"/>
        <v>0.98634366183173983</v>
      </c>
      <c r="U34" s="12">
        <f t="shared" si="1"/>
        <v>0.31331042854773666</v>
      </c>
      <c r="V34" s="12">
        <f t="shared" si="2"/>
        <v>3.148135433613434</v>
      </c>
      <c r="W34" s="31" t="b">
        <f t="shared" si="3"/>
        <v>1</v>
      </c>
      <c r="X34" s="12"/>
      <c r="Y34" s="12">
        <v>52.030500000000004</v>
      </c>
      <c r="Z34" s="12"/>
      <c r="AF34" s="26"/>
    </row>
    <row r="35" spans="1:32" x14ac:dyDescent="0.3">
      <c r="A35" s="12">
        <v>24</v>
      </c>
      <c r="B35" s="45" t="s">
        <v>99</v>
      </c>
      <c r="C35" s="29" t="s">
        <v>100</v>
      </c>
      <c r="D35" s="29"/>
      <c r="E35" s="12">
        <v>3347</v>
      </c>
      <c r="F35" s="12">
        <v>3347</v>
      </c>
      <c r="G35" s="12">
        <v>6</v>
      </c>
      <c r="H35" s="12">
        <v>3347</v>
      </c>
      <c r="I35" s="12"/>
      <c r="J35" s="12"/>
      <c r="K35" s="12"/>
      <c r="L35" s="12"/>
      <c r="M35" s="12">
        <v>29.149000000000001</v>
      </c>
      <c r="N35" s="12">
        <v>50.706800000000001</v>
      </c>
      <c r="O35" s="12">
        <v>2.0977251282100799</v>
      </c>
      <c r="P35" s="12"/>
      <c r="Q35" s="12"/>
      <c r="R35" s="12"/>
      <c r="S35" s="12"/>
      <c r="T35" s="12">
        <f t="shared" si="0"/>
        <v>0.99131226210517231</v>
      </c>
      <c r="U35" s="12">
        <f t="shared" si="1"/>
        <v>0.48856493084013869</v>
      </c>
      <c r="V35" s="12">
        <f t="shared" si="2"/>
        <v>2.0290286910288602</v>
      </c>
      <c r="W35" s="31" t="b">
        <f t="shared" si="3"/>
        <v>1</v>
      </c>
      <c r="X35" s="12"/>
      <c r="Y35" s="12">
        <v>52.028500000000001</v>
      </c>
      <c r="Z35" s="12"/>
      <c r="AF35" s="26"/>
    </row>
    <row r="36" spans="1:32" x14ac:dyDescent="0.3">
      <c r="A36" s="12">
        <v>25</v>
      </c>
      <c r="B36" s="45" t="s">
        <v>101</v>
      </c>
      <c r="C36" s="29" t="s">
        <v>102</v>
      </c>
      <c r="D36" s="29"/>
      <c r="E36" s="12">
        <v>104926</v>
      </c>
      <c r="F36" s="12">
        <v>104926</v>
      </c>
      <c r="G36" s="12">
        <v>12</v>
      </c>
      <c r="H36" s="12">
        <v>104926</v>
      </c>
      <c r="I36" s="12"/>
      <c r="J36" s="12"/>
      <c r="K36" s="12"/>
      <c r="L36" s="12"/>
      <c r="M36" s="12">
        <v>22.898</v>
      </c>
      <c r="N36" s="12">
        <v>49.528199999999998</v>
      </c>
      <c r="O36" s="12">
        <v>0.88756718907584531</v>
      </c>
      <c r="P36" s="12"/>
      <c r="Q36" s="12"/>
      <c r="R36" s="12"/>
      <c r="S36" s="12"/>
      <c r="T36" s="12">
        <f t="shared" si="0"/>
        <v>0.98572332138272445</v>
      </c>
      <c r="U36" s="12">
        <f t="shared" si="1"/>
        <v>8.6645857001726709E-2</v>
      </c>
      <c r="V36" s="12">
        <f t="shared" si="2"/>
        <v>11.376462250965798</v>
      </c>
      <c r="W36" s="31" t="b">
        <f t="shared" si="3"/>
        <v>1</v>
      </c>
      <c r="X36" s="12"/>
      <c r="Y36" s="12">
        <v>51.950600000000001</v>
      </c>
      <c r="Z36" s="12"/>
      <c r="AF36" s="26"/>
    </row>
    <row r="37" spans="1:32" x14ac:dyDescent="0.3">
      <c r="A37" s="12">
        <v>26</v>
      </c>
      <c r="B37" s="45" t="s">
        <v>103</v>
      </c>
      <c r="C37" s="29" t="s">
        <v>104</v>
      </c>
      <c r="D37" s="29"/>
      <c r="E37" s="12">
        <v>40326</v>
      </c>
      <c r="F37" s="12">
        <v>40326</v>
      </c>
      <c r="G37" s="12">
        <v>6</v>
      </c>
      <c r="H37" s="12">
        <v>40326</v>
      </c>
      <c r="I37" s="12"/>
      <c r="J37" s="12"/>
      <c r="K37" s="12"/>
      <c r="L37" s="12"/>
      <c r="M37" s="12">
        <v>24.713200000000001</v>
      </c>
      <c r="N37" s="12">
        <v>50.652000000000001</v>
      </c>
      <c r="O37" s="12">
        <v>2.6467631953622139</v>
      </c>
      <c r="P37" s="12"/>
      <c r="Q37" s="12"/>
      <c r="R37" s="12"/>
      <c r="S37" s="12"/>
      <c r="T37" s="12">
        <f t="shared" si="0"/>
        <v>0.99110292242804809</v>
      </c>
      <c r="U37" s="12">
        <f t="shared" si="1"/>
        <v>0.71773265244609907</v>
      </c>
      <c r="V37" s="12">
        <f t="shared" si="2"/>
        <v>1.3808803585154972</v>
      </c>
      <c r="W37" s="31" t="b">
        <f t="shared" si="3"/>
        <v>0</v>
      </c>
      <c r="X37" s="12"/>
      <c r="Y37" s="12">
        <v>51.6205</v>
      </c>
      <c r="Z37" s="12"/>
      <c r="AF37" s="26"/>
    </row>
    <row r="38" spans="1:32" x14ac:dyDescent="0.3">
      <c r="A38" s="12">
        <v>27</v>
      </c>
      <c r="B38" s="45" t="s">
        <v>105</v>
      </c>
      <c r="C38" s="29" t="s">
        <v>106</v>
      </c>
      <c r="D38" s="29"/>
      <c r="E38" s="12">
        <v>1711973</v>
      </c>
      <c r="F38" s="12">
        <v>1711973</v>
      </c>
      <c r="G38" s="12">
        <v>10</v>
      </c>
      <c r="H38" s="12">
        <v>1711973</v>
      </c>
      <c r="I38" s="12"/>
      <c r="J38" s="12"/>
      <c r="K38" s="12"/>
      <c r="L38" s="12"/>
      <c r="M38" s="12">
        <v>19.2788</v>
      </c>
      <c r="N38" s="12">
        <v>49.294199999999996</v>
      </c>
      <c r="O38" s="12">
        <v>2.448644934147048</v>
      </c>
      <c r="P38" s="12"/>
      <c r="Q38" s="12"/>
      <c r="R38" s="12"/>
      <c r="S38" s="12"/>
      <c r="T38" s="12">
        <f t="shared" si="0"/>
        <v>0.98430373918777592</v>
      </c>
      <c r="U38" s="12">
        <f t="shared" si="1"/>
        <v>0.63978502084527689</v>
      </c>
      <c r="V38" s="12">
        <f t="shared" si="2"/>
        <v>1.5384913793188293</v>
      </c>
      <c r="W38" s="31" t="b">
        <f t="shared" si="3"/>
        <v>1</v>
      </c>
      <c r="X38" s="12"/>
      <c r="Y38" s="12">
        <v>51.008600000000001</v>
      </c>
      <c r="Z38" s="12"/>
      <c r="AF38" s="26"/>
    </row>
    <row r="39" spans="1:32" x14ac:dyDescent="0.3">
      <c r="A39" s="12">
        <v>28</v>
      </c>
      <c r="B39" s="44" t="s">
        <v>107</v>
      </c>
      <c r="C39" s="28" t="s">
        <v>108</v>
      </c>
      <c r="D39" s="28"/>
      <c r="E39" s="12">
        <v>8042</v>
      </c>
      <c r="F39" s="12">
        <v>8042</v>
      </c>
      <c r="G39" s="12">
        <v>12</v>
      </c>
      <c r="H39" s="12">
        <v>8042</v>
      </c>
      <c r="I39" s="12"/>
      <c r="J39" s="12"/>
      <c r="K39" s="12"/>
      <c r="L39" s="12"/>
      <c r="M39" s="12">
        <v>46.506399999999999</v>
      </c>
      <c r="N39" s="12">
        <v>46.622700000000002</v>
      </c>
      <c r="O39" s="12">
        <v>1.0098019324223935</v>
      </c>
      <c r="P39" s="12"/>
      <c r="Q39" s="12"/>
      <c r="R39" s="12"/>
      <c r="S39" s="12"/>
      <c r="T39" s="12">
        <f t="shared" si="0"/>
        <v>0.95760189548264829</v>
      </c>
      <c r="U39" s="12">
        <f t="shared" si="1"/>
        <v>0.10990067944374265</v>
      </c>
      <c r="V39" s="12">
        <f t="shared" si="2"/>
        <v>8.7133391743300148</v>
      </c>
      <c r="W39" s="31" t="b">
        <f t="shared" si="3"/>
        <v>1</v>
      </c>
      <c r="X39" s="12"/>
      <c r="Y39" s="12">
        <v>50.472200000000001</v>
      </c>
      <c r="Z39" s="12"/>
      <c r="AF39" s="26"/>
    </row>
    <row r="40" spans="1:32" x14ac:dyDescent="0.3">
      <c r="A40" s="12">
        <v>29</v>
      </c>
      <c r="B40" s="45" t="s">
        <v>109</v>
      </c>
      <c r="C40" s="29" t="s">
        <v>110</v>
      </c>
      <c r="D40" s="29"/>
      <c r="E40" s="12">
        <v>5053</v>
      </c>
      <c r="F40" s="12">
        <v>5053</v>
      </c>
      <c r="G40" s="12">
        <v>2</v>
      </c>
      <c r="H40" s="12">
        <v>5053</v>
      </c>
      <c r="I40" s="12"/>
      <c r="J40" s="12"/>
      <c r="K40" s="12"/>
      <c r="L40" s="12"/>
      <c r="M40" s="12">
        <v>23.679600000000001</v>
      </c>
      <c r="N40" s="12">
        <v>51.054499999999997</v>
      </c>
      <c r="O40" s="12">
        <v>1.8505014734184901</v>
      </c>
      <c r="P40" s="12"/>
      <c r="Q40" s="12"/>
      <c r="R40" s="12"/>
      <c r="S40" s="12"/>
      <c r="T40" s="12">
        <f t="shared" si="0"/>
        <v>0.99254259834668945</v>
      </c>
      <c r="U40" s="12">
        <f t="shared" si="1"/>
        <v>0.38170963968769722</v>
      </c>
      <c r="V40" s="12">
        <f t="shared" si="2"/>
        <v>2.6002555218640966</v>
      </c>
      <c r="W40" s="31" t="b">
        <f t="shared" si="3"/>
        <v>1</v>
      </c>
      <c r="X40" s="12"/>
      <c r="Y40" s="12">
        <v>50.118499999999997</v>
      </c>
      <c r="Z40" s="12"/>
      <c r="AF40" s="26"/>
    </row>
    <row r="41" spans="1:32" x14ac:dyDescent="0.3">
      <c r="A41" s="12">
        <v>30</v>
      </c>
      <c r="B41" s="45" t="s">
        <v>111</v>
      </c>
      <c r="C41" s="29" t="s">
        <v>112</v>
      </c>
      <c r="D41" s="29"/>
      <c r="E41" s="12">
        <v>162381</v>
      </c>
      <c r="F41" s="12">
        <v>162381</v>
      </c>
      <c r="G41" s="12">
        <v>14</v>
      </c>
      <c r="H41" s="12">
        <v>162381</v>
      </c>
      <c r="I41" s="12"/>
      <c r="J41" s="12"/>
      <c r="K41" s="12"/>
      <c r="L41" s="12"/>
      <c r="M41" s="12">
        <v>26.753900000000002</v>
      </c>
      <c r="N41" s="12">
        <v>52.298200000000001</v>
      </c>
      <c r="O41" s="12">
        <v>1.8405710238738404</v>
      </c>
      <c r="P41" s="12"/>
      <c r="Q41" s="12"/>
      <c r="R41" s="12"/>
      <c r="S41" s="12"/>
      <c r="T41" s="12">
        <f t="shared" si="0"/>
        <v>0.99578010728381627</v>
      </c>
      <c r="U41" s="12">
        <f t="shared" si="1"/>
        <v>0.37754591279124661</v>
      </c>
      <c r="V41" s="12">
        <f t="shared" si="2"/>
        <v>2.6375073164529392</v>
      </c>
      <c r="W41" s="31" t="b">
        <f t="shared" si="3"/>
        <v>1</v>
      </c>
      <c r="X41" s="12"/>
      <c r="Y41" s="12">
        <v>49.878900000000002</v>
      </c>
      <c r="Z41" s="12"/>
    </row>
    <row r="42" spans="1:32" x14ac:dyDescent="0.3">
      <c r="A42" s="12">
        <v>31</v>
      </c>
      <c r="B42" s="45" t="s">
        <v>113</v>
      </c>
      <c r="C42" s="29" t="s">
        <v>114</v>
      </c>
      <c r="D42" s="29"/>
      <c r="E42" s="12">
        <v>4767</v>
      </c>
      <c r="F42" s="12">
        <v>91581</v>
      </c>
      <c r="G42" s="12">
        <v>5</v>
      </c>
      <c r="H42" s="12">
        <v>91581</v>
      </c>
      <c r="I42" s="12"/>
      <c r="J42" s="12"/>
      <c r="K42" s="12"/>
      <c r="L42" s="12"/>
      <c r="M42" s="12">
        <v>15.684100000000001</v>
      </c>
      <c r="N42" s="12">
        <v>50.2605</v>
      </c>
      <c r="O42" s="12">
        <v>2.5847470768189287</v>
      </c>
      <c r="P42" s="12"/>
      <c r="Q42" s="12"/>
      <c r="R42" s="12"/>
      <c r="S42" s="12"/>
      <c r="T42" s="12">
        <f t="shared" si="0"/>
        <v>0.98947457142783801</v>
      </c>
      <c r="U42" s="12">
        <f t="shared" si="1"/>
        <v>0.69420528143500271</v>
      </c>
      <c r="V42" s="12">
        <f t="shared" si="2"/>
        <v>1.4253342604690065</v>
      </c>
      <c r="W42" s="31" t="b">
        <f t="shared" si="3"/>
        <v>0</v>
      </c>
      <c r="X42" s="12"/>
      <c r="Y42" s="12">
        <v>49.486899999999999</v>
      </c>
      <c r="Z42" s="12"/>
      <c r="AF42" s="26"/>
    </row>
    <row r="43" spans="1:32" x14ac:dyDescent="0.3">
      <c r="A43" s="12">
        <v>32</v>
      </c>
      <c r="B43" s="38" t="s">
        <v>115</v>
      </c>
      <c r="C43" s="39" t="s">
        <v>116</v>
      </c>
      <c r="D43" s="39"/>
      <c r="E43" s="12">
        <v>31239</v>
      </c>
      <c r="F43" s="12">
        <v>31239</v>
      </c>
      <c r="G43" s="12">
        <v>2</v>
      </c>
      <c r="H43" s="12">
        <v>31239</v>
      </c>
      <c r="I43" s="12"/>
      <c r="J43" s="12"/>
      <c r="K43" s="12"/>
      <c r="L43" s="12"/>
      <c r="M43" s="12">
        <v>40.226799999999997</v>
      </c>
      <c r="N43" s="12">
        <v>51.524799999999999</v>
      </c>
      <c r="O43" s="12">
        <v>0.81404167677337069</v>
      </c>
      <c r="P43" s="12"/>
      <c r="Q43" s="12"/>
      <c r="R43" s="12"/>
      <c r="S43" s="12"/>
      <c r="T43" s="12">
        <f t="shared" si="0"/>
        <v>0.99396147083358</v>
      </c>
      <c r="U43" s="12">
        <f t="shared" si="1"/>
        <v>7.4553356803311641E-2</v>
      </c>
      <c r="V43" s="12">
        <f t="shared" si="2"/>
        <v>13.332216193240926</v>
      </c>
      <c r="W43" s="31" t="b">
        <f t="shared" si="3"/>
        <v>1</v>
      </c>
      <c r="X43" s="12"/>
      <c r="Y43" s="12">
        <v>48.863100000000003</v>
      </c>
      <c r="Z43" s="12"/>
      <c r="AF43" s="26"/>
    </row>
    <row r="44" spans="1:32" x14ac:dyDescent="0.3">
      <c r="A44" s="12">
        <v>33</v>
      </c>
      <c r="B44" s="51" t="s">
        <v>117</v>
      </c>
      <c r="C44" s="37" t="s">
        <v>118</v>
      </c>
      <c r="D44" s="37"/>
      <c r="E44" s="12">
        <v>8755</v>
      </c>
      <c r="F44" s="12">
        <v>0</v>
      </c>
      <c r="G44" s="12">
        <v>12</v>
      </c>
      <c r="H44" s="12">
        <v>8755</v>
      </c>
      <c r="I44" s="12"/>
      <c r="J44" s="12"/>
      <c r="K44" s="12"/>
      <c r="L44" s="12"/>
      <c r="M44" s="12">
        <v>28.722100000000001</v>
      </c>
      <c r="N44" s="12">
        <v>49.038200000000003</v>
      </c>
      <c r="O44" s="12">
        <v>1.0694276293064426</v>
      </c>
      <c r="P44" s="12"/>
      <c r="Q44" s="12"/>
      <c r="R44" s="12"/>
      <c r="S44" s="12"/>
      <c r="T44" s="12">
        <f t="shared" si="0"/>
        <v>0.98261362637641669</v>
      </c>
      <c r="U44" s="12">
        <f t="shared" si="1"/>
        <v>0.12274441038159317</v>
      </c>
      <c r="V44" s="12">
        <f t="shared" si="2"/>
        <v>8.0053635299695092</v>
      </c>
      <c r="W44" s="31" t="b">
        <f t="shared" si="3"/>
        <v>1</v>
      </c>
      <c r="X44" s="12"/>
      <c r="Y44" s="12">
        <v>48.399900000000002</v>
      </c>
      <c r="Z44" s="12"/>
      <c r="AF44" s="26"/>
    </row>
    <row r="45" spans="1:32" x14ac:dyDescent="0.3">
      <c r="A45" s="12">
        <v>34</v>
      </c>
      <c r="B45" s="45" t="s">
        <v>119</v>
      </c>
      <c r="C45" s="29" t="s">
        <v>120</v>
      </c>
      <c r="D45" s="29"/>
      <c r="E45" s="12">
        <v>9936739</v>
      </c>
      <c r="F45" s="12">
        <v>0</v>
      </c>
      <c r="G45" s="12">
        <v>7</v>
      </c>
      <c r="H45" s="12">
        <v>9936739</v>
      </c>
      <c r="I45" s="12"/>
      <c r="J45" s="12"/>
      <c r="K45" s="12"/>
      <c r="L45" s="12"/>
      <c r="M45" s="12">
        <v>-10.8779</v>
      </c>
      <c r="N45" s="12">
        <v>50.068399999999997</v>
      </c>
      <c r="O45" s="12">
        <v>2.2636013832660558</v>
      </c>
      <c r="P45" s="12"/>
      <c r="Q45" s="12"/>
      <c r="R45" s="12"/>
      <c r="S45" s="12"/>
      <c r="T45" s="12">
        <f t="shared" si="0"/>
        <v>0.98858463098140326</v>
      </c>
      <c r="U45" s="12">
        <f t="shared" si="1"/>
        <v>0.56121549811981897</v>
      </c>
      <c r="V45" s="12">
        <f t="shared" si="2"/>
        <v>1.7615062917780318</v>
      </c>
      <c r="W45" s="31" t="b">
        <f t="shared" si="3"/>
        <v>1</v>
      </c>
      <c r="X45" s="12"/>
      <c r="Y45" s="12">
        <v>47.422199999999997</v>
      </c>
      <c r="Z45" s="12"/>
      <c r="AF45" s="26"/>
    </row>
    <row r="46" spans="1:32" x14ac:dyDescent="0.3">
      <c r="A46" s="12">
        <v>35</v>
      </c>
      <c r="B46" s="45" t="s">
        <v>121</v>
      </c>
      <c r="C46" s="29" t="s">
        <v>122</v>
      </c>
      <c r="D46" s="29"/>
      <c r="E46" s="12">
        <v>6442842</v>
      </c>
      <c r="F46" s="12">
        <v>6442842</v>
      </c>
      <c r="G46" s="12">
        <v>6</v>
      </c>
      <c r="H46" s="12">
        <v>6442842</v>
      </c>
      <c r="I46" s="12"/>
      <c r="J46" s="12"/>
      <c r="K46" s="12"/>
      <c r="L46" s="12"/>
      <c r="M46" s="12">
        <v>16.2517</v>
      </c>
      <c r="N46" s="12">
        <v>49.201599999999999</v>
      </c>
      <c r="O46" s="12">
        <v>1.9425093450287427</v>
      </c>
      <c r="P46" s="12"/>
      <c r="Q46" s="12"/>
      <c r="R46" s="12"/>
      <c r="S46" s="12"/>
      <c r="T46" s="12">
        <f t="shared" si="0"/>
        <v>0.98370941509908605</v>
      </c>
      <c r="U46" s="12">
        <f t="shared" si="1"/>
        <v>0.42087969126269109</v>
      </c>
      <c r="V46" s="12">
        <f t="shared" si="2"/>
        <v>2.3372698553067179</v>
      </c>
      <c r="W46" s="31" t="b">
        <f t="shared" si="3"/>
        <v>1</v>
      </c>
      <c r="X46" s="12"/>
      <c r="Y46" s="12">
        <v>47.374600000000001</v>
      </c>
      <c r="Z46" s="12"/>
      <c r="AF46" s="26"/>
    </row>
    <row r="47" spans="1:32" x14ac:dyDescent="0.3">
      <c r="A47" s="12">
        <v>36</v>
      </c>
      <c r="B47" s="45" t="s">
        <v>123</v>
      </c>
      <c r="C47" s="29" t="s">
        <v>124</v>
      </c>
      <c r="D47" s="29"/>
      <c r="E47" s="12">
        <v>93541</v>
      </c>
      <c r="F47" s="12">
        <v>93541</v>
      </c>
      <c r="G47" s="12">
        <v>15</v>
      </c>
      <c r="H47" s="12">
        <v>93541</v>
      </c>
      <c r="I47" s="12"/>
      <c r="J47" s="12"/>
      <c r="K47" s="12"/>
      <c r="L47" s="12"/>
      <c r="M47" s="12">
        <v>26.8264</v>
      </c>
      <c r="N47" s="12">
        <v>50.930100000000003</v>
      </c>
      <c r="O47" s="12">
        <v>1.8695177435702495</v>
      </c>
      <c r="P47" s="12"/>
      <c r="Q47" s="12"/>
      <c r="R47" s="12"/>
      <c r="S47" s="12"/>
      <c r="T47" s="12">
        <f t="shared" si="0"/>
        <v>0.99212127432735575</v>
      </c>
      <c r="U47" s="12">
        <f t="shared" si="1"/>
        <v>0.38972088619765005</v>
      </c>
      <c r="V47" s="12">
        <f t="shared" si="2"/>
        <v>2.5457226170428893</v>
      </c>
      <c r="W47" s="31" t="b">
        <f t="shared" si="3"/>
        <v>1</v>
      </c>
      <c r="X47" s="12"/>
      <c r="Y47" s="12">
        <v>47.220399999999998</v>
      </c>
      <c r="Z47" s="12">
        <v>1.53111</v>
      </c>
      <c r="AA47" s="3"/>
      <c r="AF47" s="26"/>
    </row>
    <row r="48" spans="1:32" x14ac:dyDescent="0.3">
      <c r="A48" s="12">
        <v>37</v>
      </c>
      <c r="B48" s="45" t="s">
        <v>125</v>
      </c>
      <c r="C48" s="29" t="s">
        <v>126</v>
      </c>
      <c r="D48" s="29"/>
      <c r="E48" s="12">
        <v>83975</v>
      </c>
      <c r="F48" s="12">
        <v>83975</v>
      </c>
      <c r="G48" s="12">
        <v>7</v>
      </c>
      <c r="H48" s="12">
        <v>83975</v>
      </c>
      <c r="I48" s="12"/>
      <c r="J48" s="12"/>
      <c r="K48" s="12"/>
      <c r="L48" s="12"/>
      <c r="M48" s="12">
        <v>-10.8767</v>
      </c>
      <c r="N48" s="12">
        <v>47.420099999999998</v>
      </c>
      <c r="O48" s="12">
        <v>3.4862798574876339</v>
      </c>
      <c r="P48" s="12"/>
      <c r="Q48" s="12"/>
      <c r="R48" s="12"/>
      <c r="S48" s="12"/>
      <c r="T48" s="12">
        <f t="shared" si="0"/>
        <v>0.96794587053013548</v>
      </c>
      <c r="U48" s="12">
        <f t="shared" si="1"/>
        <v>0.93330655173970656</v>
      </c>
      <c r="V48" s="12">
        <f t="shared" si="2"/>
        <v>1.0371146208347732</v>
      </c>
      <c r="W48" s="31" t="b">
        <f t="shared" si="3"/>
        <v>0</v>
      </c>
      <c r="X48" s="12"/>
      <c r="Y48" s="12">
        <v>44.474400000000003</v>
      </c>
      <c r="Z48" s="12"/>
      <c r="AF48" s="26"/>
    </row>
    <row r="49" spans="1:32" x14ac:dyDescent="0.3">
      <c r="A49" s="12">
        <v>38</v>
      </c>
      <c r="B49" s="45" t="s">
        <v>127</v>
      </c>
      <c r="C49" s="29" t="s">
        <v>128</v>
      </c>
      <c r="D49" s="29"/>
      <c r="E49" s="12">
        <v>62829</v>
      </c>
      <c r="F49" s="12">
        <v>0</v>
      </c>
      <c r="G49" s="12">
        <v>6</v>
      </c>
      <c r="H49" s="12">
        <v>62829</v>
      </c>
      <c r="I49" s="12"/>
      <c r="J49" s="12"/>
      <c r="K49" s="12"/>
      <c r="L49" s="12"/>
      <c r="M49" s="12">
        <v>-18.3962</v>
      </c>
      <c r="N49" s="12">
        <v>44.408799999999999</v>
      </c>
      <c r="O49" s="12">
        <v>3.6134218864566581</v>
      </c>
      <c r="P49" s="12"/>
      <c r="Q49" s="12"/>
      <c r="R49" s="12"/>
      <c r="S49" s="12"/>
      <c r="T49" s="12">
        <f t="shared" si="0"/>
        <v>0.9144012779084052</v>
      </c>
      <c r="U49" s="12">
        <f t="shared" si="1"/>
        <v>0.94959409716822107</v>
      </c>
      <c r="V49" s="12">
        <f t="shared" si="2"/>
        <v>0.9629390922239679</v>
      </c>
      <c r="W49" s="31" t="b">
        <f t="shared" si="3"/>
        <v>0</v>
      </c>
      <c r="X49" s="12"/>
      <c r="Y49" s="12">
        <v>44.270299999999999</v>
      </c>
      <c r="Z49" s="12"/>
      <c r="AF49" s="26"/>
    </row>
    <row r="50" spans="1:32" x14ac:dyDescent="0.3">
      <c r="A50" s="12">
        <v>39</v>
      </c>
      <c r="B50" s="45" t="s">
        <v>129</v>
      </c>
      <c r="C50" s="29" t="s">
        <v>130</v>
      </c>
      <c r="D50" s="29"/>
      <c r="E50" s="12">
        <v>40585</v>
      </c>
      <c r="F50" s="12">
        <v>40585</v>
      </c>
      <c r="G50" s="12">
        <v>5</v>
      </c>
      <c r="H50" s="12">
        <v>40585</v>
      </c>
      <c r="I50" s="12"/>
      <c r="J50" s="12"/>
      <c r="K50" s="12"/>
      <c r="L50" s="12"/>
      <c r="M50" s="12">
        <v>21.091200000000001</v>
      </c>
      <c r="N50" s="12">
        <v>48.824599999999997</v>
      </c>
      <c r="O50" s="12">
        <v>0.90151483488848039</v>
      </c>
      <c r="P50" s="12"/>
      <c r="Q50" s="12"/>
      <c r="R50" s="12"/>
      <c r="S50" s="12"/>
      <c r="T50" s="12">
        <f t="shared" si="0"/>
        <v>0.98108676307966114</v>
      </c>
      <c r="U50" s="12">
        <f t="shared" si="1"/>
        <v>8.9096626115441308E-2</v>
      </c>
      <c r="V50" s="12">
        <f t="shared" si="2"/>
        <v>11.011491746146259</v>
      </c>
      <c r="W50" s="31" t="b">
        <f t="shared" si="3"/>
        <v>1</v>
      </c>
      <c r="X50" s="12"/>
      <c r="Y50" s="12">
        <v>43.960599999999999</v>
      </c>
      <c r="Z50" s="12"/>
      <c r="AF50" s="26"/>
    </row>
    <row r="51" spans="1:32" x14ac:dyDescent="0.3">
      <c r="A51" s="12">
        <v>40</v>
      </c>
      <c r="B51" s="45" t="s">
        <v>131</v>
      </c>
      <c r="C51" s="29" t="s">
        <v>132</v>
      </c>
      <c r="D51" s="29"/>
      <c r="E51" s="12">
        <v>11442</v>
      </c>
      <c r="F51" s="12">
        <v>11442</v>
      </c>
      <c r="G51" s="12">
        <v>24</v>
      </c>
      <c r="H51" s="12">
        <v>11442</v>
      </c>
      <c r="I51" s="12"/>
      <c r="J51" s="12"/>
      <c r="K51" s="12"/>
      <c r="L51" s="12"/>
      <c r="M51" s="12">
        <v>-19.589099999999998</v>
      </c>
      <c r="N51" s="12">
        <v>44.094299999999997</v>
      </c>
      <c r="O51" s="12">
        <v>3.3765176490467206</v>
      </c>
      <c r="P51" s="12"/>
      <c r="Q51" s="12"/>
      <c r="R51" s="12"/>
      <c r="S51" s="12"/>
      <c r="T51" s="12">
        <f t="shared" si="0"/>
        <v>0.90623404186342105</v>
      </c>
      <c r="U51" s="12">
        <f t="shared" si="1"/>
        <v>0.91620230257193591</v>
      </c>
      <c r="V51" s="12">
        <f t="shared" si="2"/>
        <v>0.9891200222041221</v>
      </c>
      <c r="W51" s="31" t="b">
        <f t="shared" si="3"/>
        <v>0</v>
      </c>
      <c r="X51" s="12"/>
      <c r="Y51" s="12">
        <v>43.792900000000003</v>
      </c>
      <c r="Z51" s="12"/>
      <c r="AF51" s="26"/>
    </row>
    <row r="52" spans="1:32" x14ac:dyDescent="0.3">
      <c r="A52" s="12">
        <v>41</v>
      </c>
      <c r="B52" s="45" t="s">
        <v>133</v>
      </c>
      <c r="C52" s="29" t="s">
        <v>134</v>
      </c>
      <c r="D52" s="29"/>
      <c r="E52" s="12">
        <v>123622</v>
      </c>
      <c r="F52" s="12">
        <v>123622</v>
      </c>
      <c r="G52" s="12">
        <v>15</v>
      </c>
      <c r="H52" s="12">
        <v>123622</v>
      </c>
      <c r="I52" s="12"/>
      <c r="J52" s="12"/>
      <c r="K52" s="12"/>
      <c r="L52" s="12"/>
      <c r="M52" s="12">
        <v>12.871700000000001</v>
      </c>
      <c r="N52" s="12">
        <v>47.200600000000001</v>
      </c>
      <c r="O52" s="12">
        <v>1.2011017103992481</v>
      </c>
      <c r="P52" s="12"/>
      <c r="Q52" s="12"/>
      <c r="R52" s="12"/>
      <c r="S52" s="12"/>
      <c r="T52" s="12">
        <f t="shared" si="0"/>
        <v>0.96533129883289936</v>
      </c>
      <c r="U52" s="12">
        <f t="shared" si="1"/>
        <v>0.15473554938435852</v>
      </c>
      <c r="V52" s="12">
        <f t="shared" si="2"/>
        <v>6.2385877238529401</v>
      </c>
      <c r="W52" s="31" t="b">
        <f t="shared" si="3"/>
        <v>1</v>
      </c>
      <c r="X52" s="12"/>
      <c r="Y52" s="12">
        <v>42.980800000000002</v>
      </c>
      <c r="Z52" s="12">
        <v>1.61948</v>
      </c>
      <c r="AA52" s="3"/>
      <c r="AF52" s="26"/>
    </row>
    <row r="53" spans="1:32" x14ac:dyDescent="0.3">
      <c r="A53" s="12">
        <v>42</v>
      </c>
      <c r="B53" s="45" t="s">
        <v>135</v>
      </c>
      <c r="C53" s="29" t="s">
        <v>136</v>
      </c>
      <c r="D53" s="29"/>
      <c r="E53" s="12">
        <v>47445</v>
      </c>
      <c r="F53" s="12">
        <v>47445</v>
      </c>
      <c r="G53" s="12">
        <v>15</v>
      </c>
      <c r="H53" s="12">
        <v>47445</v>
      </c>
      <c r="I53" s="12"/>
      <c r="J53" s="12"/>
      <c r="K53" s="12"/>
      <c r="L53" s="12"/>
      <c r="M53" s="12">
        <v>21.3064</v>
      </c>
      <c r="N53" s="12">
        <v>39.925199999999997</v>
      </c>
      <c r="O53" s="12">
        <v>1.4268181991844635</v>
      </c>
      <c r="P53" s="12"/>
      <c r="Q53" s="12"/>
      <c r="R53" s="12"/>
      <c r="S53" s="12"/>
      <c r="T53" s="12">
        <f t="shared" si="0"/>
        <v>0.74187162825999242</v>
      </c>
      <c r="U53" s="12">
        <f t="shared" si="1"/>
        <v>0.22133358247887372</v>
      </c>
      <c r="V53" s="12">
        <f t="shared" si="2"/>
        <v>3.3518258727448376</v>
      </c>
      <c r="W53" s="31" t="b">
        <f t="shared" si="3"/>
        <v>1</v>
      </c>
      <c r="X53" s="12"/>
      <c r="Y53" s="12">
        <v>42.509900000000002</v>
      </c>
      <c r="Z53" s="12"/>
      <c r="AF53" s="26"/>
    </row>
    <row r="54" spans="1:32" x14ac:dyDescent="0.3">
      <c r="A54" s="12">
        <v>43</v>
      </c>
      <c r="B54" s="45" t="s">
        <v>137</v>
      </c>
      <c r="C54" s="29" t="s">
        <v>138</v>
      </c>
      <c r="D54" s="29"/>
      <c r="E54" s="12">
        <v>9839306</v>
      </c>
      <c r="F54" s="12">
        <v>0</v>
      </c>
      <c r="G54" s="12">
        <v>2</v>
      </c>
      <c r="H54" s="12">
        <v>9839306</v>
      </c>
      <c r="I54" s="12"/>
      <c r="J54" s="12"/>
      <c r="K54" s="12"/>
      <c r="L54" s="12"/>
      <c r="M54" s="12">
        <v>-15.6435</v>
      </c>
      <c r="N54" s="12">
        <v>41.8232</v>
      </c>
      <c r="O54" s="12">
        <v>1.2857696289475813</v>
      </c>
      <c r="P54" s="12"/>
      <c r="Q54" s="12"/>
      <c r="R54" s="12"/>
      <c r="S54" s="12"/>
      <c r="T54" s="12">
        <f t="shared" si="0"/>
        <v>0.82985575085679464</v>
      </c>
      <c r="U54" s="12">
        <f t="shared" si="1"/>
        <v>0.17798601579559023</v>
      </c>
      <c r="V54" s="12">
        <f t="shared" si="2"/>
        <v>4.6624772578192353</v>
      </c>
      <c r="W54" s="31" t="b">
        <f t="shared" si="3"/>
        <v>1</v>
      </c>
      <c r="X54" s="12"/>
      <c r="Y54" s="12">
        <v>42.361199999999997</v>
      </c>
      <c r="Z54" s="12">
        <v>2.0079600000000002</v>
      </c>
      <c r="AA54" s="3"/>
      <c r="AF54" s="26"/>
    </row>
    <row r="55" spans="1:32" x14ac:dyDescent="0.3">
      <c r="A55" s="12">
        <v>44</v>
      </c>
      <c r="B55" s="45" t="s">
        <v>139</v>
      </c>
      <c r="C55" s="29" t="s">
        <v>140</v>
      </c>
      <c r="D55" s="29"/>
      <c r="E55" s="12">
        <v>5282227</v>
      </c>
      <c r="F55" s="12">
        <v>5282227</v>
      </c>
      <c r="G55" s="12">
        <v>9</v>
      </c>
      <c r="H55" s="12">
        <v>5282227</v>
      </c>
      <c r="I55" s="12"/>
      <c r="J55" s="12"/>
      <c r="K55" s="12"/>
      <c r="L55" s="12"/>
      <c r="M55" s="12">
        <v>18.921500000000002</v>
      </c>
      <c r="N55" s="12">
        <v>46.898600000000002</v>
      </c>
      <c r="O55" s="12">
        <v>0.98086618043645257</v>
      </c>
      <c r="P55" s="12"/>
      <c r="Q55" s="12"/>
      <c r="R55" s="12"/>
      <c r="S55" s="12"/>
      <c r="T55" s="12">
        <f t="shared" si="0"/>
        <v>0.96145027029203689</v>
      </c>
      <c r="U55" s="12">
        <f t="shared" si="1"/>
        <v>0.10402774842188925</v>
      </c>
      <c r="V55" s="12">
        <f t="shared" si="2"/>
        <v>9.2422481970178936</v>
      </c>
      <c r="W55" s="31" t="b">
        <f t="shared" si="3"/>
        <v>1</v>
      </c>
      <c r="X55" s="12"/>
      <c r="Y55" s="12">
        <v>41.736800000000002</v>
      </c>
      <c r="Z55" s="12"/>
      <c r="AF55" s="26"/>
    </row>
    <row r="56" spans="1:32" x14ac:dyDescent="0.3">
      <c r="A56" s="12">
        <v>45</v>
      </c>
      <c r="B56" s="45" t="s">
        <v>141</v>
      </c>
      <c r="C56" s="29" t="s">
        <v>142</v>
      </c>
      <c r="D56" s="29"/>
      <c r="E56" s="12">
        <v>656612</v>
      </c>
      <c r="F56" s="12">
        <v>0</v>
      </c>
      <c r="G56" s="12">
        <v>2</v>
      </c>
      <c r="H56" s="12">
        <v>656612</v>
      </c>
      <c r="I56" s="12"/>
      <c r="J56" s="12"/>
      <c r="K56" s="12"/>
      <c r="L56" s="12"/>
      <c r="M56" s="12">
        <v>24.162299999999998</v>
      </c>
      <c r="N56" s="12">
        <v>39.582900000000002</v>
      </c>
      <c r="O56" s="12">
        <v>2.2529085781549139</v>
      </c>
      <c r="P56" s="12"/>
      <c r="Q56" s="12"/>
      <c r="R56" s="12"/>
      <c r="S56" s="12"/>
      <c r="T56" s="12">
        <f t="shared" si="0"/>
        <v>0.72381617124653075</v>
      </c>
      <c r="U56" s="12">
        <f t="shared" si="1"/>
        <v>0.55656786285594961</v>
      </c>
      <c r="V56" s="12">
        <f t="shared" si="2"/>
        <v>1.3004993991790508</v>
      </c>
      <c r="W56" s="31" t="b">
        <f t="shared" si="3"/>
        <v>0</v>
      </c>
      <c r="X56" s="12"/>
      <c r="Y56" s="12">
        <v>41.610999999999997</v>
      </c>
      <c r="Z56" s="12"/>
      <c r="AF56" s="26"/>
    </row>
    <row r="57" spans="1:32" x14ac:dyDescent="0.3">
      <c r="A57" s="12">
        <v>46</v>
      </c>
      <c r="B57" s="45" t="s">
        <v>143</v>
      </c>
      <c r="C57" s="29" t="s">
        <v>144</v>
      </c>
      <c r="D57" s="29"/>
      <c r="E57" s="12">
        <v>8693</v>
      </c>
      <c r="F57" s="12">
        <v>8693</v>
      </c>
      <c r="G57" s="12">
        <v>2</v>
      </c>
      <c r="H57" s="12">
        <v>8693</v>
      </c>
      <c r="I57" s="12"/>
      <c r="J57" s="12"/>
      <c r="K57" s="12"/>
      <c r="L57" s="12"/>
      <c r="M57" s="12">
        <v>35.532200000000003</v>
      </c>
      <c r="N57" s="12">
        <v>40.164099999999998</v>
      </c>
      <c r="O57" s="12">
        <v>3.5153936536217372</v>
      </c>
      <c r="P57" s="12"/>
      <c r="Q57" s="12"/>
      <c r="R57" s="12"/>
      <c r="S57" s="12"/>
      <c r="T57" s="12">
        <f t="shared" si="0"/>
        <v>0.75410028115113314</v>
      </c>
      <c r="U57" s="12">
        <f t="shared" si="1"/>
        <v>0.93735576761629547</v>
      </c>
      <c r="V57" s="12">
        <f t="shared" si="2"/>
        <v>0.80449740344460385</v>
      </c>
      <c r="W57" s="31" t="b">
        <f t="shared" si="3"/>
        <v>0</v>
      </c>
      <c r="X57" s="12"/>
      <c r="Y57" s="12">
        <v>41.486899999999999</v>
      </c>
      <c r="Z57" s="12"/>
      <c r="AF57" s="26"/>
    </row>
    <row r="58" spans="1:32" x14ac:dyDescent="0.3">
      <c r="A58" s="12">
        <v>47</v>
      </c>
      <c r="B58" s="45" t="s">
        <v>145</v>
      </c>
      <c r="C58" s="29" t="s">
        <v>146</v>
      </c>
      <c r="D58" s="29"/>
      <c r="E58" s="12">
        <v>10275455</v>
      </c>
      <c r="F58" s="12">
        <v>10275455</v>
      </c>
      <c r="G58" s="12">
        <v>7</v>
      </c>
      <c r="H58" s="12">
        <v>10275455</v>
      </c>
      <c r="I58" s="12"/>
      <c r="J58" s="12"/>
      <c r="K58" s="12"/>
      <c r="L58" s="12"/>
      <c r="M58" s="12">
        <v>22.177</v>
      </c>
      <c r="N58" s="12">
        <v>47.855699999999999</v>
      </c>
      <c r="O58" s="12">
        <v>1.9717258572945657</v>
      </c>
      <c r="P58" s="12"/>
      <c r="Q58" s="12"/>
      <c r="R58" s="12"/>
      <c r="S58" s="12"/>
      <c r="T58" s="12">
        <f t="shared" si="0"/>
        <v>0.97265326074741298</v>
      </c>
      <c r="U58" s="12">
        <f t="shared" si="1"/>
        <v>0.43350389398715256</v>
      </c>
      <c r="V58" s="12">
        <f t="shared" si="2"/>
        <v>2.2437013236523287</v>
      </c>
      <c r="W58" s="31" t="b">
        <f t="shared" si="3"/>
        <v>1</v>
      </c>
      <c r="X58" s="12"/>
      <c r="Y58" s="12">
        <v>40.533000000000001</v>
      </c>
      <c r="Z58" s="12"/>
      <c r="AF58" s="26"/>
    </row>
    <row r="59" spans="1:32" x14ac:dyDescent="0.3">
      <c r="A59" s="12">
        <v>48</v>
      </c>
      <c r="B59" s="46" t="s">
        <v>147</v>
      </c>
      <c r="C59" s="20" t="s">
        <v>148</v>
      </c>
      <c r="D59" s="20"/>
      <c r="E59" s="12">
        <v>43234</v>
      </c>
      <c r="F59" s="12">
        <v>43234</v>
      </c>
      <c r="G59" s="12">
        <v>7</v>
      </c>
      <c r="H59" s="12">
        <v>43234</v>
      </c>
      <c r="I59" s="12"/>
      <c r="J59" s="12"/>
      <c r="K59" s="12"/>
      <c r="L59" s="12"/>
      <c r="M59" s="12">
        <v>7.1057399999999999</v>
      </c>
      <c r="N59" s="12">
        <v>40.586500000000001</v>
      </c>
      <c r="O59" s="12">
        <v>4.3105871097942101</v>
      </c>
      <c r="P59" s="12"/>
      <c r="Q59" s="12"/>
      <c r="R59" s="12"/>
      <c r="S59" s="12"/>
      <c r="T59" s="12">
        <f t="shared" si="0"/>
        <v>0.77493827397576331</v>
      </c>
      <c r="U59" s="12">
        <f t="shared" si="1"/>
        <v>0.99199932810322855</v>
      </c>
      <c r="V59" s="12">
        <f t="shared" si="2"/>
        <v>0.78118830529603178</v>
      </c>
      <c r="W59" s="31" t="b">
        <f t="shared" si="3"/>
        <v>0</v>
      </c>
      <c r="X59" s="12"/>
      <c r="Y59" s="12">
        <v>39.771799999999999</v>
      </c>
      <c r="Z59" s="12"/>
      <c r="AF59" s="26"/>
    </row>
    <row r="60" spans="1:32" x14ac:dyDescent="0.3">
      <c r="A60" s="12">
        <v>49</v>
      </c>
      <c r="B60" s="45" t="s">
        <v>149</v>
      </c>
      <c r="C60" s="29" t="s">
        <v>150</v>
      </c>
      <c r="D60" s="29"/>
      <c r="E60" s="12">
        <v>104150</v>
      </c>
      <c r="F60" s="12">
        <v>0</v>
      </c>
      <c r="G60" s="12">
        <v>6</v>
      </c>
      <c r="H60" s="12">
        <v>104150</v>
      </c>
      <c r="I60" s="12"/>
      <c r="J60" s="12"/>
      <c r="K60" s="12"/>
      <c r="L60" s="12"/>
      <c r="M60" s="12">
        <v>36.6312</v>
      </c>
      <c r="N60" s="12">
        <v>36.7057</v>
      </c>
      <c r="O60" s="12">
        <v>0.71421774573585139</v>
      </c>
      <c r="P60" s="12"/>
      <c r="Q60" s="12"/>
      <c r="R60" s="12"/>
      <c r="S60" s="12"/>
      <c r="T60" s="12">
        <f t="shared" si="0"/>
        <v>0.55277195587512651</v>
      </c>
      <c r="U60" s="12">
        <f t="shared" si="1"/>
        <v>6.0252932248777286E-2</v>
      </c>
      <c r="V60" s="12">
        <f t="shared" si="2"/>
        <v>9.1741917819500625</v>
      </c>
      <c r="W60" s="31" t="b">
        <f t="shared" si="3"/>
        <v>1</v>
      </c>
      <c r="X60" s="12"/>
      <c r="Y60" s="12">
        <v>38.706099999999999</v>
      </c>
      <c r="Z60" s="12"/>
      <c r="AF60" s="26"/>
    </row>
    <row r="61" spans="1:32" x14ac:dyDescent="0.3">
      <c r="A61" s="12">
        <v>50</v>
      </c>
      <c r="B61" s="38" t="s">
        <v>151</v>
      </c>
      <c r="C61" s="39" t="s">
        <v>152</v>
      </c>
      <c r="D61" s="39"/>
      <c r="E61" s="12">
        <v>3893</v>
      </c>
      <c r="F61" s="12">
        <v>3893</v>
      </c>
      <c r="G61" s="12">
        <v>20</v>
      </c>
      <c r="H61" s="12">
        <v>3893</v>
      </c>
      <c r="I61" s="12"/>
      <c r="J61" s="12"/>
      <c r="K61" s="12"/>
      <c r="L61" s="12"/>
      <c r="M61" s="12">
        <v>36.146000000000001</v>
      </c>
      <c r="N61" s="12">
        <v>37.753100000000003</v>
      </c>
      <c r="O61" s="12">
        <v>2.6326837211340051</v>
      </c>
      <c r="P61" s="12"/>
      <c r="Q61" s="12"/>
      <c r="R61" s="12"/>
      <c r="S61" s="12"/>
      <c r="T61" s="12">
        <f t="shared" si="0"/>
        <v>0.61817351252739883</v>
      </c>
      <c r="U61" s="12">
        <f t="shared" si="1"/>
        <v>0.71246828366881265</v>
      </c>
      <c r="V61" s="12">
        <f t="shared" si="2"/>
        <v>0.86765057013366464</v>
      </c>
      <c r="W61" s="31" t="b">
        <f t="shared" si="3"/>
        <v>0</v>
      </c>
      <c r="X61" s="12"/>
      <c r="Y61" s="12">
        <v>38.2485</v>
      </c>
      <c r="Z61" s="12"/>
      <c r="AF61" s="26"/>
    </row>
    <row r="62" spans="1:32" x14ac:dyDescent="0.3">
      <c r="A62" s="12">
        <v>51</v>
      </c>
      <c r="B62" s="45" t="s">
        <v>153</v>
      </c>
      <c r="C62" s="29" t="s">
        <v>154</v>
      </c>
      <c r="D62" s="29"/>
      <c r="E62" s="12">
        <v>3017</v>
      </c>
      <c r="F62" s="12">
        <v>3017</v>
      </c>
      <c r="G62" s="12">
        <v>11</v>
      </c>
      <c r="H62" s="12">
        <v>3017</v>
      </c>
      <c r="I62" s="12"/>
      <c r="J62" s="12"/>
      <c r="K62" s="12"/>
      <c r="L62" s="12"/>
      <c r="M62" s="12">
        <v>41.101799999999997</v>
      </c>
      <c r="N62" s="12">
        <v>40.318300000000001</v>
      </c>
      <c r="O62" s="12">
        <v>0.43415499113104961</v>
      </c>
      <c r="P62" s="12"/>
      <c r="Q62" s="12"/>
      <c r="R62" s="12"/>
      <c r="S62" s="12"/>
      <c r="T62" s="12">
        <f t="shared" si="0"/>
        <v>0.76182511310439383</v>
      </c>
      <c r="U62" s="12">
        <f t="shared" si="1"/>
        <v>3.1361240026781395E-2</v>
      </c>
      <c r="V62" s="12">
        <f t="shared" si="2"/>
        <v>24.291932093687048</v>
      </c>
      <c r="W62" s="31" t="b">
        <f t="shared" si="3"/>
        <v>1</v>
      </c>
      <c r="X62" s="12"/>
      <c r="Y62" s="12">
        <v>37.577599999999997</v>
      </c>
      <c r="Z62" s="12"/>
      <c r="AF62" s="26"/>
    </row>
    <row r="63" spans="1:32" x14ac:dyDescent="0.3">
      <c r="A63" s="12">
        <v>52</v>
      </c>
      <c r="B63" s="45" t="s">
        <v>155</v>
      </c>
      <c r="C63" s="29" t="s">
        <v>156</v>
      </c>
      <c r="D63" s="29"/>
      <c r="E63" s="12">
        <v>5372405</v>
      </c>
      <c r="F63" s="12">
        <v>5372405</v>
      </c>
      <c r="G63" s="12">
        <v>8</v>
      </c>
      <c r="H63" s="12">
        <v>5372405</v>
      </c>
      <c r="I63" s="12"/>
      <c r="J63" s="12"/>
      <c r="K63" s="12"/>
      <c r="L63" s="12"/>
      <c r="M63" s="12">
        <v>21.9435</v>
      </c>
      <c r="N63" s="12">
        <v>37.828200000000002</v>
      </c>
      <c r="O63" s="12">
        <v>2.1303830801815908</v>
      </c>
      <c r="P63" s="12"/>
      <c r="Q63" s="12"/>
      <c r="R63" s="12"/>
      <c r="S63" s="12"/>
      <c r="T63" s="12">
        <f t="shared" si="0"/>
        <v>0.62275880687883389</v>
      </c>
      <c r="U63" s="12">
        <f t="shared" si="1"/>
        <v>0.50291488256036665</v>
      </c>
      <c r="V63" s="12">
        <f t="shared" si="2"/>
        <v>1.2382986236325626</v>
      </c>
      <c r="W63" s="31" t="b">
        <f t="shared" si="3"/>
        <v>0</v>
      </c>
      <c r="X63" s="12"/>
      <c r="Y63" s="12">
        <v>37.353299999999997</v>
      </c>
      <c r="Z63" s="12">
        <v>2.12853</v>
      </c>
      <c r="AA63" s="3"/>
      <c r="AF63" s="26"/>
    </row>
    <row r="64" spans="1:32" x14ac:dyDescent="0.3">
      <c r="A64" s="12">
        <v>53</v>
      </c>
      <c r="B64" s="52" t="s">
        <v>157</v>
      </c>
      <c r="C64" s="28" t="s">
        <v>158</v>
      </c>
      <c r="D64" s="28"/>
      <c r="E64" s="12">
        <v>19518</v>
      </c>
      <c r="F64" s="12">
        <v>19518</v>
      </c>
      <c r="G64" s="12">
        <v>2</v>
      </c>
      <c r="H64" s="12">
        <v>19518</v>
      </c>
      <c r="I64" s="12"/>
      <c r="J64" s="12"/>
      <c r="K64" s="12"/>
      <c r="L64" s="12"/>
      <c r="M64" s="12">
        <v>13.422700000000001</v>
      </c>
      <c r="N64" s="12">
        <v>36.6614</v>
      </c>
      <c r="O64" s="12">
        <v>3.3536795938079709</v>
      </c>
      <c r="P64" s="12"/>
      <c r="Q64" s="12"/>
      <c r="R64" s="12"/>
      <c r="S64" s="12"/>
      <c r="T64" s="12">
        <f t="shared" si="0"/>
        <v>0.5499604441456114</v>
      </c>
      <c r="U64" s="12">
        <f t="shared" si="1"/>
        <v>0.91226168130316332</v>
      </c>
      <c r="V64" s="12">
        <f t="shared" si="2"/>
        <v>0.60285382518752118</v>
      </c>
      <c r="W64" s="31" t="b">
        <f t="shared" si="3"/>
        <v>0</v>
      </c>
      <c r="X64" s="12"/>
      <c r="Y64" s="12">
        <v>37.1526</v>
      </c>
      <c r="Z64" s="12"/>
      <c r="AF64" s="26"/>
    </row>
    <row r="65" spans="1:32" x14ac:dyDescent="0.3">
      <c r="A65" s="12">
        <v>54</v>
      </c>
      <c r="B65" s="45" t="s">
        <v>159</v>
      </c>
      <c r="C65" s="29" t="s">
        <v>160</v>
      </c>
      <c r="D65" s="29"/>
      <c r="E65" s="12">
        <v>2730</v>
      </c>
      <c r="F65" s="12">
        <v>2730</v>
      </c>
      <c r="G65" s="12">
        <v>19</v>
      </c>
      <c r="H65" s="12">
        <v>2730</v>
      </c>
      <c r="I65" s="12"/>
      <c r="J65" s="12"/>
      <c r="K65" s="12"/>
      <c r="L65" s="12"/>
      <c r="M65" s="12">
        <v>22.628399999999999</v>
      </c>
      <c r="N65" s="12">
        <v>35.136200000000002</v>
      </c>
      <c r="O65" s="12">
        <v>2.8423508186576827</v>
      </c>
      <c r="P65" s="12"/>
      <c r="Q65" s="12"/>
      <c r="R65" s="12"/>
      <c r="S65" s="12"/>
      <c r="T65" s="12">
        <f t="shared" si="0"/>
        <v>0.45259621302185593</v>
      </c>
      <c r="U65" s="12">
        <f t="shared" si="1"/>
        <v>0.78569321129033864</v>
      </c>
      <c r="V65" s="12">
        <f t="shared" si="2"/>
        <v>0.57604699457509656</v>
      </c>
      <c r="W65" s="31" t="b">
        <f t="shared" si="3"/>
        <v>0</v>
      </c>
      <c r="X65" s="12"/>
      <c r="Y65" s="12">
        <v>36.920299999999997</v>
      </c>
      <c r="Z65" s="12"/>
      <c r="AF65" s="26"/>
    </row>
    <row r="66" spans="1:32" x14ac:dyDescent="0.3">
      <c r="A66" s="12">
        <v>55</v>
      </c>
      <c r="B66" s="46" t="s">
        <v>161</v>
      </c>
      <c r="C66" s="53" t="s">
        <v>162</v>
      </c>
      <c r="D66" s="53"/>
      <c r="E66" s="12">
        <v>91688</v>
      </c>
      <c r="F66" s="12">
        <v>0</v>
      </c>
      <c r="G66" s="12">
        <v>7</v>
      </c>
      <c r="H66" s="12">
        <v>91688</v>
      </c>
      <c r="I66" s="12"/>
      <c r="J66" s="12"/>
      <c r="K66" s="12"/>
      <c r="L66" s="12"/>
      <c r="M66" s="12">
        <v>26.156500000000001</v>
      </c>
      <c r="N66" s="12">
        <v>38.031199999999998</v>
      </c>
      <c r="O66" s="12">
        <v>2.4308913233470548</v>
      </c>
      <c r="P66" s="12"/>
      <c r="Q66" s="12"/>
      <c r="R66" s="12"/>
      <c r="S66" s="12"/>
      <c r="T66" s="12">
        <f t="shared" si="0"/>
        <v>0.6350651593613269</v>
      </c>
      <c r="U66" s="12">
        <f t="shared" si="1"/>
        <v>0.63244196455478474</v>
      </c>
      <c r="V66" s="12">
        <f t="shared" si="2"/>
        <v>1.0041477241447581</v>
      </c>
      <c r="W66" s="31" t="b">
        <f t="shared" si="3"/>
        <v>0</v>
      </c>
      <c r="X66" s="12"/>
      <c r="Y66" s="12">
        <v>36.493699999999997</v>
      </c>
      <c r="Z66" s="12"/>
      <c r="AF66" s="26"/>
    </row>
    <row r="67" spans="1:32" x14ac:dyDescent="0.3">
      <c r="A67" s="12">
        <v>56</v>
      </c>
      <c r="B67" s="54" t="s">
        <v>163</v>
      </c>
      <c r="C67" s="12" t="s">
        <v>164</v>
      </c>
      <c r="D67" s="12"/>
      <c r="E67" s="12">
        <v>33528</v>
      </c>
      <c r="F67" s="12">
        <v>33528</v>
      </c>
      <c r="G67" s="12">
        <v>2</v>
      </c>
      <c r="H67" s="12">
        <v>33528</v>
      </c>
      <c r="I67" s="12"/>
      <c r="J67" s="12"/>
      <c r="K67" s="12"/>
      <c r="L67" s="12"/>
      <c r="M67" s="12">
        <v>20.984999999999999</v>
      </c>
      <c r="N67" s="12">
        <v>32.877699999999997</v>
      </c>
      <c r="O67" s="12">
        <v>3.099514232250594</v>
      </c>
      <c r="P67" s="12"/>
      <c r="Q67" s="12"/>
      <c r="R67" s="12"/>
      <c r="S67" s="12"/>
      <c r="T67" s="12">
        <f t="shared" si="0"/>
        <v>0.31511483079121122</v>
      </c>
      <c r="U67" s="12">
        <f t="shared" si="1"/>
        <v>0.85877719663375152</v>
      </c>
      <c r="V67" s="12">
        <f t="shared" si="2"/>
        <v>0.36693432478925075</v>
      </c>
      <c r="W67" s="31" t="b">
        <f t="shared" si="3"/>
        <v>0</v>
      </c>
      <c r="X67" s="12"/>
      <c r="Y67" s="12">
        <v>36.0306</v>
      </c>
      <c r="Z67" s="12"/>
      <c r="AF67" s="26"/>
    </row>
    <row r="68" spans="1:32" x14ac:dyDescent="0.3">
      <c r="A68" s="12">
        <v>57</v>
      </c>
      <c r="B68" s="45" t="s">
        <v>165</v>
      </c>
      <c r="C68" s="29" t="s">
        <v>166</v>
      </c>
      <c r="D68" s="29"/>
      <c r="E68" s="12">
        <v>54678504</v>
      </c>
      <c r="F68" s="12">
        <v>54678504</v>
      </c>
      <c r="G68" s="12">
        <v>1</v>
      </c>
      <c r="H68" s="12">
        <v>54678504</v>
      </c>
      <c r="I68" s="12"/>
      <c r="J68" s="12"/>
      <c r="K68" s="12"/>
      <c r="L68" s="12"/>
      <c r="M68" s="12">
        <v>6.2221799999999998</v>
      </c>
      <c r="N68" s="12">
        <v>33.968800000000002</v>
      </c>
      <c r="O68" s="12">
        <v>1.3841727435273365</v>
      </c>
      <c r="P68" s="12"/>
      <c r="Q68" s="12"/>
      <c r="R68" s="12"/>
      <c r="S68" s="12"/>
      <c r="T68" s="12">
        <f t="shared" si="0"/>
        <v>0.37965994707257333</v>
      </c>
      <c r="U68" s="12">
        <f t="shared" si="1"/>
        <v>0.20762984355954739</v>
      </c>
      <c r="V68" s="12">
        <f t="shared" si="2"/>
        <v>1.8285422777563689</v>
      </c>
      <c r="W68" s="31" t="b">
        <f t="shared" si="3"/>
        <v>1</v>
      </c>
      <c r="X68" s="12"/>
      <c r="Y68" s="12">
        <v>35.188800000000001</v>
      </c>
      <c r="Z68" s="12"/>
      <c r="AF68" s="26"/>
    </row>
    <row r="69" spans="1:32" x14ac:dyDescent="0.3">
      <c r="A69" s="12">
        <v>58</v>
      </c>
      <c r="B69" s="44" t="s">
        <v>167</v>
      </c>
      <c r="C69" s="28" t="s">
        <v>168</v>
      </c>
      <c r="D69" s="28"/>
      <c r="E69" s="12">
        <v>24976875</v>
      </c>
      <c r="F69" s="12">
        <v>0</v>
      </c>
      <c r="G69" s="12">
        <v>2</v>
      </c>
      <c r="H69" s="12">
        <v>24976875</v>
      </c>
      <c r="I69" s="12"/>
      <c r="J69" s="12"/>
      <c r="K69" s="12"/>
      <c r="L69" s="12"/>
      <c r="M69" s="12">
        <v>-11.4953</v>
      </c>
      <c r="N69" s="12">
        <v>36.781999999999996</v>
      </c>
      <c r="O69" s="12">
        <v>2.9891950451457663</v>
      </c>
      <c r="P69" s="12"/>
      <c r="Q69" s="12"/>
      <c r="R69" s="12"/>
      <c r="S69" s="12"/>
      <c r="T69" s="12">
        <f t="shared" si="0"/>
        <v>0.55760806651304184</v>
      </c>
      <c r="U69" s="12">
        <f t="shared" si="1"/>
        <v>0.82978624440148885</v>
      </c>
      <c r="V69" s="12">
        <f t="shared" si="2"/>
        <v>0.67199000980696588</v>
      </c>
      <c r="W69" s="31" t="b">
        <f t="shared" si="3"/>
        <v>0</v>
      </c>
      <c r="X69" s="12"/>
      <c r="Y69" s="12">
        <v>35.100499999999997</v>
      </c>
      <c r="Z69" s="12"/>
      <c r="AF69" s="26"/>
    </row>
    <row r="70" spans="1:32" x14ac:dyDescent="0.3">
      <c r="A70" s="12">
        <v>59</v>
      </c>
      <c r="B70" s="45" t="s">
        <v>169</v>
      </c>
      <c r="C70" s="29" t="s">
        <v>170</v>
      </c>
      <c r="D70" s="29"/>
      <c r="E70" s="12">
        <v>125098</v>
      </c>
      <c r="F70" s="12">
        <v>125098</v>
      </c>
      <c r="G70" s="12">
        <v>6</v>
      </c>
      <c r="H70" s="12">
        <v>125098</v>
      </c>
      <c r="I70" s="12"/>
      <c r="J70" s="12"/>
      <c r="K70" s="12"/>
      <c r="L70" s="12"/>
      <c r="M70" s="12">
        <v>28.6218</v>
      </c>
      <c r="N70" s="12">
        <v>34.816899999999997</v>
      </c>
      <c r="O70" s="12">
        <v>1.2844687978787181</v>
      </c>
      <c r="P70" s="12"/>
      <c r="Q70" s="12"/>
      <c r="R70" s="12"/>
      <c r="S70" s="12"/>
      <c r="T70" s="12">
        <f t="shared" si="0"/>
        <v>0.43237710981421068</v>
      </c>
      <c r="U70" s="12">
        <f t="shared" si="1"/>
        <v>0.17761291845109278</v>
      </c>
      <c r="V70" s="12">
        <f t="shared" si="2"/>
        <v>2.4343787241650969</v>
      </c>
      <c r="W70" s="31" t="b">
        <f t="shared" si="3"/>
        <v>1</v>
      </c>
      <c r="X70" s="12"/>
      <c r="Y70" s="12">
        <v>34.7072</v>
      </c>
      <c r="Z70" s="12"/>
      <c r="AF70" s="26"/>
    </row>
    <row r="71" spans="1:32" x14ac:dyDescent="0.3">
      <c r="A71" s="12">
        <v>60</v>
      </c>
      <c r="B71" s="54" t="s">
        <v>171</v>
      </c>
      <c r="C71" s="12" t="s">
        <v>172</v>
      </c>
      <c r="D71" s="12"/>
      <c r="E71" s="12">
        <v>2969</v>
      </c>
      <c r="F71" s="12">
        <v>2969</v>
      </c>
      <c r="G71" s="12">
        <v>6</v>
      </c>
      <c r="H71" s="12">
        <v>2969</v>
      </c>
      <c r="I71" s="12"/>
      <c r="J71" s="12"/>
      <c r="K71" s="12"/>
      <c r="L71" s="12"/>
      <c r="M71" s="12">
        <v>31.242599999999999</v>
      </c>
      <c r="N71" s="12">
        <v>30.8185</v>
      </c>
      <c r="O71" s="12">
        <v>2.4597699020688895</v>
      </c>
      <c r="P71" s="12"/>
      <c r="Q71" s="12"/>
      <c r="R71" s="12"/>
      <c r="S71" s="12"/>
      <c r="T71" s="12">
        <f t="shared" si="0"/>
        <v>0.20847279601846894</v>
      </c>
      <c r="U71" s="12">
        <f t="shared" si="1"/>
        <v>0.644360463622483</v>
      </c>
      <c r="V71" s="12">
        <f t="shared" si="2"/>
        <v>0.32353443109540109</v>
      </c>
      <c r="W71" s="31" t="b">
        <f t="shared" si="3"/>
        <v>0</v>
      </c>
      <c r="X71" s="12"/>
      <c r="Y71" s="12">
        <v>34.614400000000003</v>
      </c>
      <c r="Z71" s="12"/>
      <c r="AF71" s="26"/>
    </row>
    <row r="72" spans="1:32" x14ac:dyDescent="0.3">
      <c r="A72" s="12">
        <v>61</v>
      </c>
      <c r="B72" s="46" t="s">
        <v>173</v>
      </c>
      <c r="C72" s="20" t="s">
        <v>174</v>
      </c>
      <c r="D72" s="20"/>
      <c r="E72" s="12">
        <v>86102</v>
      </c>
      <c r="F72" s="12">
        <v>86102</v>
      </c>
      <c r="G72" s="12">
        <v>6</v>
      </c>
      <c r="H72" s="12">
        <v>86102</v>
      </c>
      <c r="I72" s="12"/>
      <c r="J72" s="12"/>
      <c r="K72" s="12"/>
      <c r="L72" s="12"/>
      <c r="M72" s="12">
        <v>6.45268</v>
      </c>
      <c r="N72" s="12">
        <v>39.0383</v>
      </c>
      <c r="O72" s="12">
        <v>2.284974723869829</v>
      </c>
      <c r="P72" s="12"/>
      <c r="Q72" s="12"/>
      <c r="R72" s="12"/>
      <c r="S72" s="12"/>
      <c r="T72" s="12">
        <f t="shared" si="0"/>
        <v>0.69387122111763888</v>
      </c>
      <c r="U72" s="12">
        <f t="shared" si="1"/>
        <v>0.5704795577971471</v>
      </c>
      <c r="V72" s="12">
        <f t="shared" si="2"/>
        <v>1.2162946272728106</v>
      </c>
      <c r="W72" s="31" t="b">
        <f t="shared" si="3"/>
        <v>0</v>
      </c>
      <c r="X72" s="12"/>
      <c r="Y72" s="12">
        <v>34.614199999999997</v>
      </c>
      <c r="Z72" s="12"/>
      <c r="AF72" s="26"/>
    </row>
    <row r="73" spans="1:32" x14ac:dyDescent="0.3">
      <c r="A73" s="12">
        <v>62</v>
      </c>
      <c r="B73" s="49" t="s">
        <v>175</v>
      </c>
      <c r="C73" s="15" t="s">
        <v>176</v>
      </c>
      <c r="D73" s="15"/>
      <c r="E73" s="12">
        <v>31209</v>
      </c>
      <c r="F73" s="12">
        <v>1712058</v>
      </c>
      <c r="G73" s="12">
        <v>12</v>
      </c>
      <c r="H73" s="12">
        <v>1712058</v>
      </c>
      <c r="I73" s="12"/>
      <c r="J73" s="12"/>
      <c r="K73" s="12"/>
      <c r="L73" s="12"/>
      <c r="M73" s="12">
        <v>17.603300000000001</v>
      </c>
      <c r="N73" s="12">
        <v>32.387500000000003</v>
      </c>
      <c r="O73" s="12">
        <v>3.2959479577086741</v>
      </c>
      <c r="P73" s="12"/>
      <c r="Q73" s="12"/>
      <c r="R73" s="12"/>
      <c r="S73" s="12"/>
      <c r="T73" s="12">
        <f t="shared" si="0"/>
        <v>0.28772627516608829</v>
      </c>
      <c r="U73" s="12">
        <f t="shared" si="1"/>
        <v>0.90168646870807423</v>
      </c>
      <c r="V73" s="12">
        <f t="shared" si="2"/>
        <v>0.31909791834665002</v>
      </c>
      <c r="W73" s="31" t="b">
        <f t="shared" si="3"/>
        <v>0</v>
      </c>
      <c r="X73" s="12"/>
      <c r="Y73" s="12">
        <v>33.564500000000002</v>
      </c>
      <c r="Z73" s="12"/>
      <c r="AF73" s="26"/>
    </row>
    <row r="74" spans="1:32" x14ac:dyDescent="0.3">
      <c r="A74" s="12">
        <v>63</v>
      </c>
      <c r="B74" s="38" t="s">
        <v>177</v>
      </c>
      <c r="C74" s="39" t="s">
        <v>178</v>
      </c>
      <c r="D74" s="39"/>
      <c r="E74" s="12">
        <v>62097</v>
      </c>
      <c r="F74" s="12">
        <v>62097</v>
      </c>
      <c r="G74" s="12">
        <v>12</v>
      </c>
      <c r="H74" s="12">
        <v>62097</v>
      </c>
      <c r="I74" s="12"/>
      <c r="J74" s="12"/>
      <c r="K74" s="12"/>
      <c r="L74" s="12"/>
      <c r="M74" s="12">
        <v>34.632399999999997</v>
      </c>
      <c r="N74" s="12">
        <v>30.699200000000001</v>
      </c>
      <c r="O74" s="12">
        <v>0.78715811697777738</v>
      </c>
      <c r="P74" s="12"/>
      <c r="Q74" s="12"/>
      <c r="R74" s="12"/>
      <c r="S74" s="12"/>
      <c r="T74" s="12">
        <f t="shared" si="0"/>
        <v>0.20302373065702156</v>
      </c>
      <c r="U74" s="12">
        <f t="shared" si="1"/>
        <v>7.0468971510928458E-2</v>
      </c>
      <c r="V74" s="12">
        <f t="shared" si="2"/>
        <v>2.8810372324723978</v>
      </c>
      <c r="W74" s="31" t="b">
        <f t="shared" si="3"/>
        <v>1</v>
      </c>
      <c r="X74" s="12"/>
      <c r="Y74" s="12">
        <v>33.507100000000001</v>
      </c>
      <c r="Z74" s="12"/>
      <c r="AF74" s="26"/>
    </row>
    <row r="75" spans="1:32" x14ac:dyDescent="0.3">
      <c r="A75" s="12">
        <v>64</v>
      </c>
      <c r="B75" s="45" t="s">
        <v>179</v>
      </c>
      <c r="C75" s="29" t="s">
        <v>180</v>
      </c>
      <c r="D75" s="29"/>
      <c r="E75" s="12">
        <v>3352</v>
      </c>
      <c r="F75" s="12">
        <v>3352</v>
      </c>
      <c r="G75" s="12">
        <v>18</v>
      </c>
      <c r="H75" s="12">
        <v>3352</v>
      </c>
      <c r="I75" s="12"/>
      <c r="J75" s="12"/>
      <c r="K75" s="12"/>
      <c r="L75" s="12"/>
      <c r="M75" s="12">
        <v>-7.8771500000000003</v>
      </c>
      <c r="N75" s="12">
        <v>35.372900000000001</v>
      </c>
      <c r="O75" s="12">
        <v>1.331726511084014</v>
      </c>
      <c r="P75" s="12"/>
      <c r="Q75" s="12"/>
      <c r="R75" s="12"/>
      <c r="S75" s="12"/>
      <c r="T75" s="12">
        <f t="shared" si="0"/>
        <v>0.46766758573733447</v>
      </c>
      <c r="U75" s="12">
        <f t="shared" si="1"/>
        <v>0.19148304015712536</v>
      </c>
      <c r="V75" s="12">
        <f t="shared" si="2"/>
        <v>2.4423446867857339</v>
      </c>
      <c r="W75" s="31" t="b">
        <f t="shared" si="3"/>
        <v>1</v>
      </c>
      <c r="X75" s="12"/>
      <c r="Y75" s="12">
        <v>33.307099999999998</v>
      </c>
      <c r="Z75" s="12"/>
      <c r="AF75" s="26"/>
    </row>
    <row r="76" spans="1:32" x14ac:dyDescent="0.3">
      <c r="A76" s="12">
        <v>65</v>
      </c>
      <c r="B76" s="45" t="s">
        <v>181</v>
      </c>
      <c r="C76" s="29" t="s">
        <v>182</v>
      </c>
      <c r="D76" s="29"/>
      <c r="E76" s="12">
        <v>31200</v>
      </c>
      <c r="F76" s="12">
        <v>31200</v>
      </c>
      <c r="G76" s="12">
        <v>18</v>
      </c>
      <c r="H76" s="12">
        <v>31200</v>
      </c>
      <c r="I76" s="12"/>
      <c r="J76" s="12"/>
      <c r="K76" s="12"/>
      <c r="L76" s="12"/>
      <c r="M76" s="12">
        <v>19.4147</v>
      </c>
      <c r="N76" s="12">
        <v>33.151699999999998</v>
      </c>
      <c r="O76" s="12">
        <v>1.9338585882954293</v>
      </c>
      <c r="P76" s="12"/>
      <c r="Q76" s="12"/>
      <c r="R76" s="12"/>
      <c r="S76" s="12"/>
      <c r="T76" s="12">
        <f t="shared" ref="T76:T139" si="4">_xlfn.NORM.DIST(N76,$N$7,$W$2,TRUE)</f>
        <v>0.33089261952469895</v>
      </c>
      <c r="U76" s="12">
        <f t="shared" ref="U76:U139" si="5">_xlfn.NORM.DIST(O76,$O$7,$X$2,TRUE)</f>
        <v>0.4171567240435522</v>
      </c>
      <c r="V76" s="12">
        <f t="shared" ref="V76:V139" si="6">T76/U76</f>
        <v>0.79320936341937742</v>
      </c>
      <c r="W76" s="31" t="b">
        <f t="shared" ref="W76:W139" si="7">IF(V76&gt;1.52,TRUE,FALSE)</f>
        <v>0</v>
      </c>
      <c r="X76" s="12"/>
      <c r="Y76" s="12">
        <v>33.201799999999999</v>
      </c>
      <c r="Z76" s="12"/>
    </row>
    <row r="77" spans="1:32" x14ac:dyDescent="0.3">
      <c r="A77" s="12">
        <v>66</v>
      </c>
      <c r="B77" s="45" t="s">
        <v>183</v>
      </c>
      <c r="C77" s="29" t="s">
        <v>184</v>
      </c>
      <c r="D77" s="29"/>
      <c r="E77" s="12">
        <v>115224</v>
      </c>
      <c r="F77" s="12">
        <v>0</v>
      </c>
      <c r="G77" s="12">
        <v>15</v>
      </c>
      <c r="H77" s="12">
        <v>115224</v>
      </c>
      <c r="I77" s="12"/>
      <c r="J77" s="12"/>
      <c r="K77" s="12"/>
      <c r="L77" s="12"/>
      <c r="M77" s="12">
        <v>16.5519</v>
      </c>
      <c r="N77" s="12">
        <v>30.2714</v>
      </c>
      <c r="O77" s="12">
        <v>3.0537516401181026</v>
      </c>
      <c r="P77" s="12"/>
      <c r="Q77" s="12"/>
      <c r="R77" s="12"/>
      <c r="S77" s="12"/>
      <c r="T77" s="12">
        <f t="shared" si="4"/>
        <v>0.1841944847859012</v>
      </c>
      <c r="U77" s="12">
        <f t="shared" si="5"/>
        <v>0.84718446974478323</v>
      </c>
      <c r="V77" s="12">
        <f t="shared" si="6"/>
        <v>0.2174195719633415</v>
      </c>
      <c r="W77" s="31" t="b">
        <f t="shared" si="7"/>
        <v>0</v>
      </c>
      <c r="X77" s="12"/>
      <c r="Y77" s="12">
        <v>32.281999999999996</v>
      </c>
      <c r="Z77" s="12"/>
      <c r="AF77" s="26"/>
    </row>
    <row r="78" spans="1:32" x14ac:dyDescent="0.3">
      <c r="A78" s="12">
        <v>67</v>
      </c>
      <c r="B78" s="55" t="s">
        <v>185</v>
      </c>
      <c r="C78" s="29" t="s">
        <v>186</v>
      </c>
      <c r="D78" s="29"/>
      <c r="E78" s="12">
        <v>0</v>
      </c>
      <c r="F78" s="12">
        <v>0</v>
      </c>
      <c r="G78" s="12">
        <v>6</v>
      </c>
      <c r="H78" s="12">
        <v>135418283</v>
      </c>
      <c r="I78" s="12"/>
      <c r="J78" s="12"/>
      <c r="K78" s="12"/>
      <c r="L78" s="12"/>
      <c r="M78" s="12">
        <v>7.6798599999999997</v>
      </c>
      <c r="N78" s="12">
        <v>29.775600000000001</v>
      </c>
      <c r="O78" s="12">
        <v>0.80969665006346614</v>
      </c>
      <c r="P78" s="12"/>
      <c r="Q78" s="12"/>
      <c r="R78" s="12"/>
      <c r="S78" s="12"/>
      <c r="T78" s="12">
        <f t="shared" si="4"/>
        <v>0.163782753847591</v>
      </c>
      <c r="U78" s="12">
        <f t="shared" si="5"/>
        <v>7.388124875036281E-2</v>
      </c>
      <c r="V78" s="12">
        <f t="shared" si="6"/>
        <v>2.2168379205526993</v>
      </c>
      <c r="W78" s="31" t="b">
        <f t="shared" si="7"/>
        <v>1</v>
      </c>
      <c r="X78" s="12"/>
      <c r="Y78" s="12">
        <v>32.027500000000003</v>
      </c>
      <c r="Z78" s="12">
        <v>1.41794</v>
      </c>
      <c r="AF78" s="26"/>
    </row>
    <row r="79" spans="1:32" x14ac:dyDescent="0.3">
      <c r="A79" s="12">
        <v>68</v>
      </c>
      <c r="B79" s="56" t="s">
        <v>187</v>
      </c>
      <c r="C79" s="57" t="s">
        <v>188</v>
      </c>
      <c r="D79" s="57"/>
      <c r="E79" s="12">
        <v>7794</v>
      </c>
      <c r="F79" s="12">
        <v>7794</v>
      </c>
      <c r="G79" s="12">
        <v>12</v>
      </c>
      <c r="H79" s="12">
        <v>7794</v>
      </c>
      <c r="I79" s="12"/>
      <c r="J79" s="12"/>
      <c r="K79" s="12"/>
      <c r="L79" s="12"/>
      <c r="M79" s="12">
        <v>4.3659699999999999</v>
      </c>
      <c r="N79" s="12">
        <v>28.5685</v>
      </c>
      <c r="O79" s="12">
        <v>2.4291815443733293</v>
      </c>
      <c r="P79" s="12"/>
      <c r="Q79" s="12"/>
      <c r="R79" s="12"/>
      <c r="S79" s="12"/>
      <c r="T79" s="12">
        <f t="shared" si="4"/>
        <v>0.12046465911452707</v>
      </c>
      <c r="U79" s="12">
        <f t="shared" si="5"/>
        <v>0.63173217135101623</v>
      </c>
      <c r="V79" s="12">
        <f t="shared" si="6"/>
        <v>0.19068944811992483</v>
      </c>
      <c r="W79" s="31" t="b">
        <f t="shared" si="7"/>
        <v>0</v>
      </c>
      <c r="X79" s="12"/>
      <c r="Y79" s="12">
        <v>31.133400000000002</v>
      </c>
      <c r="Z79" s="12"/>
      <c r="AF79" s="26"/>
    </row>
    <row r="80" spans="1:32" x14ac:dyDescent="0.3">
      <c r="A80" s="12">
        <v>69</v>
      </c>
      <c r="B80" s="47" t="s">
        <v>189</v>
      </c>
      <c r="C80" s="36" t="s">
        <v>190</v>
      </c>
      <c r="D80" s="36"/>
      <c r="E80" s="12">
        <v>7794</v>
      </c>
      <c r="F80" s="12">
        <v>0</v>
      </c>
      <c r="G80" s="12">
        <v>12</v>
      </c>
      <c r="H80" s="12">
        <v>7794</v>
      </c>
      <c r="I80" s="12"/>
      <c r="J80" s="12"/>
      <c r="K80" s="12"/>
      <c r="L80" s="12"/>
      <c r="M80" s="12">
        <v>4.3659699999999999</v>
      </c>
      <c r="N80" s="12">
        <v>28.5685</v>
      </c>
      <c r="O80" s="12">
        <v>2.4291815443733293</v>
      </c>
      <c r="P80" s="12"/>
      <c r="Q80" s="12"/>
      <c r="R80" s="12"/>
      <c r="S80" s="12"/>
      <c r="T80" s="12">
        <f t="shared" si="4"/>
        <v>0.12046465911452707</v>
      </c>
      <c r="U80" s="12">
        <f t="shared" si="5"/>
        <v>0.63173217135101623</v>
      </c>
      <c r="V80" s="12">
        <f t="shared" si="6"/>
        <v>0.19068944811992483</v>
      </c>
      <c r="W80" s="31" t="b">
        <f t="shared" si="7"/>
        <v>0</v>
      </c>
      <c r="X80" s="12"/>
      <c r="Y80" s="12">
        <v>31.133400000000002</v>
      </c>
      <c r="Z80" s="12"/>
      <c r="AF80" s="26"/>
    </row>
    <row r="81" spans="1:32" x14ac:dyDescent="0.3">
      <c r="A81" s="12">
        <v>70</v>
      </c>
      <c r="B81" s="45" t="s">
        <v>191</v>
      </c>
      <c r="C81" s="29" t="s">
        <v>192</v>
      </c>
      <c r="D81" s="29"/>
      <c r="E81" s="12">
        <v>4284</v>
      </c>
      <c r="F81" s="12">
        <v>4284</v>
      </c>
      <c r="G81" s="12">
        <v>6</v>
      </c>
      <c r="H81" s="12">
        <v>4284</v>
      </c>
      <c r="I81" s="12"/>
      <c r="J81" s="12"/>
      <c r="K81" s="12"/>
      <c r="L81" s="12"/>
      <c r="M81" s="12">
        <v>19.090499999999999</v>
      </c>
      <c r="N81" s="12">
        <v>30.896899999999999</v>
      </c>
      <c r="O81" s="12">
        <v>2.4546132437359649</v>
      </c>
      <c r="P81" s="12"/>
      <c r="Q81" s="12"/>
      <c r="R81" s="12"/>
      <c r="S81" s="12"/>
      <c r="T81" s="12">
        <f t="shared" si="4"/>
        <v>0.21210023566513697</v>
      </c>
      <c r="U81" s="12">
        <f t="shared" si="5"/>
        <v>0.64224218754019624</v>
      </c>
      <c r="V81" s="12">
        <f t="shared" si="6"/>
        <v>0.33024961576798034</v>
      </c>
      <c r="W81" s="31" t="b">
        <f t="shared" si="7"/>
        <v>0</v>
      </c>
      <c r="X81" s="12"/>
      <c r="Y81" s="12">
        <v>30.159800000000001</v>
      </c>
      <c r="Z81" s="12"/>
      <c r="AF81" s="26"/>
    </row>
    <row r="82" spans="1:32" x14ac:dyDescent="0.3">
      <c r="A82" s="12">
        <v>71</v>
      </c>
      <c r="B82" s="46" t="s">
        <v>193</v>
      </c>
      <c r="C82" s="53" t="s">
        <v>194</v>
      </c>
      <c r="D82" s="53"/>
      <c r="E82" s="12">
        <v>3120</v>
      </c>
      <c r="F82" s="12">
        <v>3120</v>
      </c>
      <c r="G82" s="12">
        <v>2</v>
      </c>
      <c r="H82" s="12">
        <v>3120</v>
      </c>
      <c r="I82" s="12"/>
      <c r="J82" s="12"/>
      <c r="K82" s="12"/>
      <c r="L82" s="12"/>
      <c r="M82" s="12">
        <v>20.206299999999999</v>
      </c>
      <c r="N82" s="12">
        <v>28.029499999999999</v>
      </c>
      <c r="O82" s="12">
        <v>3.1716916443317751</v>
      </c>
      <c r="P82" s="12"/>
      <c r="Q82" s="12"/>
      <c r="R82" s="12"/>
      <c r="S82" s="12"/>
      <c r="T82" s="12">
        <f t="shared" si="4"/>
        <v>0.1039914711549793</v>
      </c>
      <c r="U82" s="12">
        <f t="shared" si="5"/>
        <v>0.87582121440765448</v>
      </c>
      <c r="V82" s="12">
        <f t="shared" si="6"/>
        <v>0.11873595825754461</v>
      </c>
      <c r="W82" s="31" t="b">
        <f t="shared" si="7"/>
        <v>0</v>
      </c>
      <c r="X82" s="12"/>
      <c r="Y82" s="12">
        <v>29.897200000000002</v>
      </c>
      <c r="Z82" s="12"/>
      <c r="AF82" s="26"/>
    </row>
    <row r="83" spans="1:32" x14ac:dyDescent="0.3">
      <c r="A83" s="12">
        <v>72</v>
      </c>
      <c r="B83" s="45" t="s">
        <v>195</v>
      </c>
      <c r="C83" s="29" t="s">
        <v>196</v>
      </c>
      <c r="D83" s="29"/>
      <c r="E83" s="12">
        <v>4944</v>
      </c>
      <c r="F83" s="12">
        <v>4944</v>
      </c>
      <c r="G83" s="12">
        <v>6</v>
      </c>
      <c r="H83" s="12">
        <v>4944</v>
      </c>
      <c r="I83" s="12"/>
      <c r="J83" s="12"/>
      <c r="K83" s="12"/>
      <c r="L83" s="12"/>
      <c r="M83" s="12">
        <v>25.804200000000002</v>
      </c>
      <c r="N83" s="12">
        <v>33.132300000000001</v>
      </c>
      <c r="O83" s="12">
        <v>0.63714979928114257</v>
      </c>
      <c r="P83" s="12"/>
      <c r="Q83" s="12"/>
      <c r="R83" s="12"/>
      <c r="S83" s="12"/>
      <c r="T83" s="12">
        <f t="shared" si="4"/>
        <v>0.32976513989682688</v>
      </c>
      <c r="U83" s="12">
        <f t="shared" si="5"/>
        <v>5.0758103000840958E-2</v>
      </c>
      <c r="V83" s="12">
        <f t="shared" si="6"/>
        <v>6.4967979573894503</v>
      </c>
      <c r="W83" s="31" t="b">
        <f t="shared" si="7"/>
        <v>1</v>
      </c>
      <c r="X83" s="12"/>
      <c r="Y83" s="12">
        <v>29.774699999999999</v>
      </c>
      <c r="Z83" s="12"/>
      <c r="AF83" s="26"/>
    </row>
    <row r="84" spans="1:32" x14ac:dyDescent="0.3">
      <c r="A84" s="12">
        <v>73</v>
      </c>
      <c r="B84" s="49" t="s">
        <v>197</v>
      </c>
      <c r="C84" s="15" t="s">
        <v>198</v>
      </c>
      <c r="D84" s="15"/>
      <c r="E84" s="12">
        <v>7175</v>
      </c>
      <c r="F84" s="12">
        <v>7175</v>
      </c>
      <c r="G84" s="12">
        <v>21</v>
      </c>
      <c r="H84" s="12">
        <v>7175</v>
      </c>
      <c r="I84" s="12"/>
      <c r="J84" s="12"/>
      <c r="K84" s="12"/>
      <c r="L84" s="12"/>
      <c r="M84" s="12">
        <v>24.865300000000001</v>
      </c>
      <c r="N84" s="12">
        <v>26.811900000000001</v>
      </c>
      <c r="O84" s="12">
        <v>2.3518547373347669</v>
      </c>
      <c r="P84" s="12"/>
      <c r="Q84" s="12"/>
      <c r="R84" s="12"/>
      <c r="S84" s="12"/>
      <c r="T84" s="12">
        <f t="shared" si="4"/>
        <v>7.2910319781337815E-2</v>
      </c>
      <c r="U84" s="12">
        <f t="shared" si="5"/>
        <v>0.59919581284895407</v>
      </c>
      <c r="V84" s="12">
        <f t="shared" si="6"/>
        <v>0.12168028917738304</v>
      </c>
      <c r="W84" s="31" t="b">
        <f t="shared" si="7"/>
        <v>0</v>
      </c>
      <c r="X84" s="12"/>
      <c r="Y84" s="12">
        <v>29.0014</v>
      </c>
      <c r="Z84" s="12"/>
      <c r="AF84" s="26"/>
    </row>
    <row r="85" spans="1:32" x14ac:dyDescent="0.3">
      <c r="A85" s="12">
        <v>74</v>
      </c>
      <c r="B85" s="58" t="s">
        <v>199</v>
      </c>
      <c r="C85" s="59" t="s">
        <v>200</v>
      </c>
      <c r="D85" s="59"/>
      <c r="E85" s="12">
        <v>32881</v>
      </c>
      <c r="F85" s="12">
        <v>0</v>
      </c>
      <c r="G85" s="12">
        <v>5</v>
      </c>
      <c r="H85" s="12">
        <v>32881</v>
      </c>
      <c r="I85" s="12"/>
      <c r="J85" s="12"/>
      <c r="K85" s="12"/>
      <c r="L85" s="12"/>
      <c r="M85" s="12">
        <v>21.2807</v>
      </c>
      <c r="N85" s="12">
        <v>24.197800000000001</v>
      </c>
      <c r="O85" s="12">
        <v>2.709438053162315</v>
      </c>
      <c r="P85" s="12"/>
      <c r="Q85" s="12"/>
      <c r="R85" s="12"/>
      <c r="S85" s="12"/>
      <c r="T85" s="12">
        <f t="shared" si="4"/>
        <v>3.0479260087696552E-2</v>
      </c>
      <c r="U85" s="12">
        <f t="shared" si="5"/>
        <v>0.74058754747278588</v>
      </c>
      <c r="V85" s="12">
        <f t="shared" si="6"/>
        <v>4.1155512527459241E-2</v>
      </c>
      <c r="W85" s="31" t="b">
        <f t="shared" si="7"/>
        <v>0</v>
      </c>
      <c r="X85" s="12"/>
      <c r="Y85" s="12">
        <v>28.9282</v>
      </c>
      <c r="Z85" s="12"/>
      <c r="AF85" s="26"/>
    </row>
    <row r="86" spans="1:32" x14ac:dyDescent="0.3">
      <c r="A86" s="12">
        <v>75</v>
      </c>
      <c r="B86" s="45" t="s">
        <v>201</v>
      </c>
      <c r="C86" s="29" t="s">
        <v>202</v>
      </c>
      <c r="D86" s="29"/>
      <c r="E86" s="12">
        <v>518659</v>
      </c>
      <c r="F86" s="12">
        <v>518659</v>
      </c>
      <c r="G86" s="12">
        <v>10</v>
      </c>
      <c r="H86" s="12">
        <v>518659</v>
      </c>
      <c r="I86" s="12"/>
      <c r="J86" s="12"/>
      <c r="K86" s="12"/>
      <c r="L86" s="12"/>
      <c r="M86" s="12">
        <v>18.071400000000001</v>
      </c>
      <c r="N86" s="12">
        <v>31.0501</v>
      </c>
      <c r="O86" s="12">
        <v>2.1039315499141096</v>
      </c>
      <c r="P86" s="12"/>
      <c r="Q86" s="12"/>
      <c r="R86" s="12"/>
      <c r="S86" s="12"/>
      <c r="T86" s="12">
        <f t="shared" si="4"/>
        <v>0.21929410818015163</v>
      </c>
      <c r="U86" s="12">
        <f t="shared" si="5"/>
        <v>0.49129146962428694</v>
      </c>
      <c r="V86" s="12">
        <f t="shared" si="6"/>
        <v>0.44636253983374852</v>
      </c>
      <c r="W86" s="31" t="b">
        <f t="shared" si="7"/>
        <v>0</v>
      </c>
      <c r="X86" s="12"/>
      <c r="Y86" s="12">
        <v>28.633900000000001</v>
      </c>
      <c r="Z86" s="12"/>
      <c r="AF86" s="26"/>
    </row>
    <row r="87" spans="1:32" x14ac:dyDescent="0.3">
      <c r="A87" s="12">
        <v>76</v>
      </c>
      <c r="B87" s="60" t="s">
        <v>203</v>
      </c>
      <c r="C87" s="61" t="s">
        <v>204</v>
      </c>
      <c r="D87" s="61"/>
      <c r="E87" s="12">
        <v>0</v>
      </c>
      <c r="F87" s="12">
        <v>0</v>
      </c>
      <c r="G87" s="12">
        <v>20</v>
      </c>
      <c r="H87" s="12">
        <v>22833331</v>
      </c>
      <c r="I87" s="12"/>
      <c r="J87" s="12"/>
      <c r="K87" s="12"/>
      <c r="L87" s="12"/>
      <c r="M87" s="12">
        <v>24.691800000000001</v>
      </c>
      <c r="N87" s="12">
        <v>25.473199999999999</v>
      </c>
      <c r="O87" s="12">
        <v>2.4983677737923209</v>
      </c>
      <c r="P87" s="12"/>
      <c r="Q87" s="12"/>
      <c r="R87" s="12"/>
      <c r="S87" s="12"/>
      <c r="T87" s="12">
        <f t="shared" si="4"/>
        <v>4.7538680192271025E-2</v>
      </c>
      <c r="U87" s="12">
        <f t="shared" si="5"/>
        <v>0.66007060697093833</v>
      </c>
      <c r="V87" s="12">
        <f t="shared" si="6"/>
        <v>7.2020598539337871E-2</v>
      </c>
      <c r="W87" s="31" t="b">
        <f t="shared" si="7"/>
        <v>0</v>
      </c>
      <c r="X87" s="12"/>
      <c r="Y87" s="12">
        <v>28.489100000000001</v>
      </c>
      <c r="Z87" s="12"/>
    </row>
    <row r="88" spans="1:32" x14ac:dyDescent="0.3">
      <c r="A88" s="12">
        <v>77</v>
      </c>
      <c r="B88" s="45" t="s">
        <v>205</v>
      </c>
      <c r="C88" s="29" t="s">
        <v>206</v>
      </c>
      <c r="D88" s="29"/>
      <c r="E88" s="12">
        <v>3039</v>
      </c>
      <c r="F88" s="12">
        <v>3039</v>
      </c>
      <c r="G88" s="12">
        <v>12</v>
      </c>
      <c r="H88" s="12">
        <v>3039</v>
      </c>
      <c r="I88" s="12"/>
      <c r="J88" s="12"/>
      <c r="K88" s="12"/>
      <c r="L88" s="12"/>
      <c r="M88" s="12">
        <v>32.824100000000001</v>
      </c>
      <c r="N88" s="12">
        <v>26.087800000000001</v>
      </c>
      <c r="O88" s="12">
        <v>1.4771280938104168</v>
      </c>
      <c r="P88" s="12"/>
      <c r="Q88" s="12"/>
      <c r="R88" s="12"/>
      <c r="S88" s="12"/>
      <c r="T88" s="12">
        <f t="shared" si="4"/>
        <v>5.8136580141522301E-2</v>
      </c>
      <c r="U88" s="12">
        <f t="shared" si="5"/>
        <v>0.23814607040933206</v>
      </c>
      <c r="V88" s="12">
        <f t="shared" si="6"/>
        <v>0.24412151769540241</v>
      </c>
      <c r="W88" s="31" t="b">
        <f t="shared" si="7"/>
        <v>0</v>
      </c>
      <c r="X88" s="12"/>
      <c r="Y88" s="12">
        <v>27.992699999999999</v>
      </c>
      <c r="Z88" s="12"/>
      <c r="AF88" s="26"/>
    </row>
    <row r="89" spans="1:32" x14ac:dyDescent="0.3">
      <c r="A89" s="12">
        <v>78</v>
      </c>
      <c r="B89" s="62" t="s">
        <v>207</v>
      </c>
      <c r="C89" s="63" t="s">
        <v>208</v>
      </c>
      <c r="D89" s="63"/>
      <c r="E89" s="12">
        <v>637566</v>
      </c>
      <c r="F89" s="12">
        <v>637566</v>
      </c>
      <c r="G89" s="12">
        <v>6</v>
      </c>
      <c r="H89" s="12">
        <v>637566</v>
      </c>
      <c r="I89" s="12"/>
      <c r="J89" s="12"/>
      <c r="K89" s="12"/>
      <c r="L89" s="12"/>
      <c r="M89" s="12">
        <v>-16.945</v>
      </c>
      <c r="N89" s="12">
        <v>27.334299999999999</v>
      </c>
      <c r="O89" s="12">
        <v>2.2084015652783786</v>
      </c>
      <c r="P89" s="12"/>
      <c r="Q89" s="12"/>
      <c r="R89" s="12"/>
      <c r="S89" s="12"/>
      <c r="T89" s="12">
        <f t="shared" si="4"/>
        <v>8.5241695752484387E-2</v>
      </c>
      <c r="U89" s="12">
        <f t="shared" si="5"/>
        <v>0.53714630943062391</v>
      </c>
      <c r="V89" s="12">
        <f t="shared" si="6"/>
        <v>0.15869362640290827</v>
      </c>
      <c r="W89" s="31" t="b">
        <f t="shared" si="7"/>
        <v>0</v>
      </c>
      <c r="X89" s="12"/>
      <c r="Y89" s="12">
        <v>27.9102</v>
      </c>
      <c r="Z89" s="12"/>
      <c r="AF89" s="26"/>
    </row>
    <row r="90" spans="1:32" x14ac:dyDescent="0.3">
      <c r="A90" s="12">
        <v>79</v>
      </c>
      <c r="B90" s="38" t="s">
        <v>209</v>
      </c>
      <c r="C90" s="39" t="s">
        <v>210</v>
      </c>
      <c r="D90" s="39"/>
      <c r="E90" s="12">
        <v>517121</v>
      </c>
      <c r="F90" s="12">
        <v>517202</v>
      </c>
      <c r="G90" s="12">
        <v>12</v>
      </c>
      <c r="H90" s="12">
        <v>517202</v>
      </c>
      <c r="I90" s="12"/>
      <c r="J90" s="12"/>
      <c r="K90" s="12"/>
      <c r="L90" s="12"/>
      <c r="M90" s="12">
        <v>37.379800000000003</v>
      </c>
      <c r="N90" s="12">
        <v>41.110599999999998</v>
      </c>
      <c r="O90" s="12">
        <v>3.1526037761704213</v>
      </c>
      <c r="P90" s="12"/>
      <c r="Q90" s="12"/>
      <c r="R90" s="12"/>
      <c r="S90" s="12"/>
      <c r="T90" s="12">
        <f t="shared" si="4"/>
        <v>0.79934477280396699</v>
      </c>
      <c r="U90" s="12">
        <f t="shared" si="5"/>
        <v>0.87146044428999181</v>
      </c>
      <c r="V90" s="12">
        <f t="shared" si="6"/>
        <v>0.91724733812240911</v>
      </c>
      <c r="W90" s="31" t="b">
        <f t="shared" si="7"/>
        <v>0</v>
      </c>
      <c r="X90" s="12"/>
      <c r="Y90" s="12">
        <v>27.8917</v>
      </c>
      <c r="Z90" s="12"/>
      <c r="AF90" s="26"/>
    </row>
    <row r="91" spans="1:32" x14ac:dyDescent="0.3">
      <c r="A91" s="12">
        <v>80</v>
      </c>
      <c r="B91" s="44" t="s">
        <v>211</v>
      </c>
      <c r="C91" s="28" t="s">
        <v>212</v>
      </c>
      <c r="D91" s="28"/>
      <c r="E91" s="12">
        <v>8087</v>
      </c>
      <c r="F91" s="12">
        <v>8087</v>
      </c>
      <c r="G91" s="12">
        <v>2</v>
      </c>
      <c r="H91" s="12">
        <v>8087</v>
      </c>
      <c r="I91" s="12"/>
      <c r="J91" s="12"/>
      <c r="K91" s="12"/>
      <c r="L91" s="12"/>
      <c r="M91" s="12">
        <v>21.802299999999999</v>
      </c>
      <c r="N91" s="12">
        <v>25.276800000000001</v>
      </c>
      <c r="O91" s="12">
        <v>0.9652447111090543</v>
      </c>
      <c r="P91" s="12"/>
      <c r="Q91" s="12"/>
      <c r="R91" s="12"/>
      <c r="S91" s="12"/>
      <c r="T91" s="12">
        <f t="shared" si="4"/>
        <v>4.4498951913065847E-2</v>
      </c>
      <c r="U91" s="12">
        <f t="shared" si="5"/>
        <v>0.10095337405257369</v>
      </c>
      <c r="V91" s="12">
        <f t="shared" si="6"/>
        <v>0.44078716863779149</v>
      </c>
      <c r="W91" s="31" t="b">
        <f t="shared" si="7"/>
        <v>0</v>
      </c>
      <c r="X91" s="12"/>
      <c r="Y91" s="12">
        <v>27.800599999999999</v>
      </c>
      <c r="Z91" s="12"/>
      <c r="AF91" s="26"/>
    </row>
    <row r="92" spans="1:32" x14ac:dyDescent="0.3">
      <c r="A92" s="12">
        <v>81</v>
      </c>
      <c r="B92" s="49" t="s">
        <v>213</v>
      </c>
      <c r="C92" s="50" t="s">
        <v>214</v>
      </c>
      <c r="D92" s="50"/>
      <c r="E92" s="12">
        <v>31265</v>
      </c>
      <c r="F92" s="12">
        <v>31265</v>
      </c>
      <c r="G92" s="12">
        <v>2</v>
      </c>
      <c r="H92" s="12">
        <v>31265</v>
      </c>
      <c r="I92" s="12"/>
      <c r="J92" s="12"/>
      <c r="K92" s="12"/>
      <c r="L92" s="12"/>
      <c r="M92" s="12">
        <v>28.803999999999998</v>
      </c>
      <c r="N92" s="12">
        <v>26.888999999999999</v>
      </c>
      <c r="O92" s="12">
        <v>1.1864323966935471</v>
      </c>
      <c r="P92" s="12"/>
      <c r="Q92" s="12"/>
      <c r="R92" s="12"/>
      <c r="S92" s="12"/>
      <c r="T92" s="12">
        <f t="shared" si="4"/>
        <v>7.463914682255933E-2</v>
      </c>
      <c r="U92" s="12">
        <f t="shared" si="5"/>
        <v>0.15092101859282264</v>
      </c>
      <c r="V92" s="12">
        <f t="shared" si="6"/>
        <v>0.49455766677491103</v>
      </c>
      <c r="W92" s="31" t="b">
        <f t="shared" si="7"/>
        <v>0</v>
      </c>
      <c r="X92" s="12"/>
      <c r="Y92" s="12">
        <v>27.379100000000001</v>
      </c>
      <c r="Z92" s="12"/>
      <c r="AF92" s="26"/>
    </row>
    <row r="93" spans="1:32" x14ac:dyDescent="0.3">
      <c r="A93" s="12">
        <v>82</v>
      </c>
      <c r="B93" s="64" t="s">
        <v>215</v>
      </c>
      <c r="C93" s="57" t="s">
        <v>216</v>
      </c>
      <c r="D93" s="57"/>
      <c r="E93" s="12">
        <v>6549</v>
      </c>
      <c r="F93" s="12">
        <v>6549</v>
      </c>
      <c r="G93" s="12">
        <v>27</v>
      </c>
      <c r="H93" s="12">
        <v>6549</v>
      </c>
      <c r="I93" s="12"/>
      <c r="J93" s="12"/>
      <c r="K93" s="12"/>
      <c r="L93" s="12"/>
      <c r="M93" s="12">
        <v>-4.5574700000000004</v>
      </c>
      <c r="N93" s="12">
        <v>26.369399999999999</v>
      </c>
      <c r="O93" s="12">
        <v>0.80031148906160066</v>
      </c>
      <c r="P93" s="12"/>
      <c r="Q93" s="12"/>
      <c r="R93" s="12"/>
      <c r="S93" s="12"/>
      <c r="T93" s="12">
        <f t="shared" si="4"/>
        <v>6.3575020456017997E-2</v>
      </c>
      <c r="U93" s="12">
        <f t="shared" si="5"/>
        <v>7.2445323970277822E-2</v>
      </c>
      <c r="V93" s="12">
        <f t="shared" si="6"/>
        <v>0.87755864660224236</v>
      </c>
      <c r="W93" s="31" t="b">
        <f t="shared" si="7"/>
        <v>0</v>
      </c>
      <c r="X93" s="12"/>
      <c r="Y93" s="12">
        <v>27.3049</v>
      </c>
      <c r="Z93" s="12"/>
    </row>
    <row r="94" spans="1:32" x14ac:dyDescent="0.3">
      <c r="A94" s="12">
        <v>83</v>
      </c>
      <c r="B94" s="65" t="s">
        <v>217</v>
      </c>
      <c r="C94" s="66" t="s">
        <v>218</v>
      </c>
      <c r="D94" s="66"/>
      <c r="E94" s="12">
        <v>311</v>
      </c>
      <c r="F94" s="12">
        <v>311</v>
      </c>
      <c r="G94" s="30">
        <v>6</v>
      </c>
      <c r="H94" s="12">
        <v>311</v>
      </c>
      <c r="I94" s="12"/>
      <c r="J94" s="12"/>
      <c r="K94" s="12"/>
      <c r="L94" s="12"/>
      <c r="M94" s="12"/>
      <c r="N94" s="12">
        <v>26.894300000000001</v>
      </c>
      <c r="O94" s="12">
        <v>0.94</v>
      </c>
      <c r="P94" s="12"/>
      <c r="Q94" s="12"/>
      <c r="R94" s="12"/>
      <c r="S94" s="12"/>
      <c r="T94" s="12">
        <f t="shared" si="4"/>
        <v>7.4759129212602443E-2</v>
      </c>
      <c r="U94" s="12">
        <f t="shared" si="5"/>
        <v>9.6125998012618091E-2</v>
      </c>
      <c r="V94" s="12">
        <f t="shared" si="6"/>
        <v>0.77772018765193052</v>
      </c>
      <c r="W94" s="31" t="b">
        <f t="shared" si="7"/>
        <v>0</v>
      </c>
      <c r="X94" s="12"/>
      <c r="Y94" s="12">
        <v>27.068899999999999</v>
      </c>
      <c r="Z94" s="12">
        <v>1.5788199999999999</v>
      </c>
      <c r="AF94" s="26"/>
    </row>
    <row r="95" spans="1:32" x14ac:dyDescent="0.3">
      <c r="A95" s="12">
        <v>84</v>
      </c>
      <c r="B95" s="54" t="s">
        <v>219</v>
      </c>
      <c r="C95" s="67" t="s">
        <v>220</v>
      </c>
      <c r="D95" s="67"/>
      <c r="E95" s="12">
        <v>23676745</v>
      </c>
      <c r="F95" s="12">
        <v>23676745</v>
      </c>
      <c r="G95" s="12">
        <v>3</v>
      </c>
      <c r="H95" s="12">
        <v>23676745</v>
      </c>
      <c r="I95" s="12"/>
      <c r="J95" s="12"/>
      <c r="K95" s="12"/>
      <c r="L95" s="12"/>
      <c r="M95" s="12">
        <v>24.0139</v>
      </c>
      <c r="N95" s="12">
        <v>31.189599999999999</v>
      </c>
      <c r="O95" s="12">
        <v>3.0323475907494495</v>
      </c>
      <c r="P95" s="12"/>
      <c r="Q95" s="12"/>
      <c r="R95" s="12"/>
      <c r="S95" s="12"/>
      <c r="T95" s="12">
        <f t="shared" si="4"/>
        <v>0.22596496576376229</v>
      </c>
      <c r="U95" s="12">
        <f t="shared" si="5"/>
        <v>0.84155155980394158</v>
      </c>
      <c r="V95" s="12">
        <f t="shared" si="6"/>
        <v>0.26850994823942331</v>
      </c>
      <c r="W95" s="31" t="b">
        <f t="shared" si="7"/>
        <v>0</v>
      </c>
      <c r="X95" s="12"/>
      <c r="Y95" s="12">
        <v>26.8446</v>
      </c>
      <c r="Z95" s="12"/>
    </row>
    <row r="96" spans="1:32" x14ac:dyDescent="0.3">
      <c r="A96" s="12">
        <v>85</v>
      </c>
      <c r="B96" s="38" t="s">
        <v>221</v>
      </c>
      <c r="C96" s="12" t="s">
        <v>222</v>
      </c>
      <c r="D96" s="12"/>
      <c r="E96" s="12">
        <v>18827</v>
      </c>
      <c r="F96" s="12">
        <v>18827</v>
      </c>
      <c r="G96" s="12">
        <v>20</v>
      </c>
      <c r="H96" s="12">
        <v>18827</v>
      </c>
      <c r="I96" s="12"/>
      <c r="J96" s="12"/>
      <c r="K96" s="12"/>
      <c r="L96" s="12"/>
      <c r="M96" s="12">
        <v>15.337300000000001</v>
      </c>
      <c r="N96" s="12">
        <v>22.068000000000001</v>
      </c>
      <c r="O96" s="12">
        <v>1.1427027145867816</v>
      </c>
      <c r="P96" s="12"/>
      <c r="Q96" s="12"/>
      <c r="R96" s="12"/>
      <c r="S96" s="12"/>
      <c r="T96" s="12">
        <f t="shared" si="4"/>
        <v>1.3364608551044779E-2</v>
      </c>
      <c r="U96" s="12">
        <f t="shared" si="5"/>
        <v>0.13992392711118112</v>
      </c>
      <c r="V96" s="12">
        <f t="shared" si="6"/>
        <v>9.5513389503608576E-2</v>
      </c>
      <c r="W96" s="31" t="b">
        <f t="shared" si="7"/>
        <v>0</v>
      </c>
      <c r="X96" s="12"/>
      <c r="Y96" s="12">
        <v>26.6845</v>
      </c>
      <c r="Z96" s="12"/>
      <c r="AF96" s="26"/>
    </row>
    <row r="97" spans="1:32" x14ac:dyDescent="0.3">
      <c r="A97" s="12">
        <v>86</v>
      </c>
      <c r="B97" s="47" t="s">
        <v>223</v>
      </c>
      <c r="C97" s="36" t="s">
        <v>224</v>
      </c>
      <c r="D97" s="36"/>
      <c r="E97" s="12">
        <v>8133</v>
      </c>
      <c r="F97" s="12">
        <v>8133</v>
      </c>
      <c r="G97" s="12">
        <v>15</v>
      </c>
      <c r="H97" s="12">
        <v>8133</v>
      </c>
      <c r="I97" s="12"/>
      <c r="J97" s="12"/>
      <c r="K97" s="12"/>
      <c r="L97" s="12"/>
      <c r="M97" s="12">
        <v>19.388500000000001</v>
      </c>
      <c r="N97" s="12">
        <v>21.532399999999999</v>
      </c>
      <c r="O97" s="12">
        <v>2.9124534037687186</v>
      </c>
      <c r="P97" s="12"/>
      <c r="Q97" s="12"/>
      <c r="R97" s="12"/>
      <c r="S97" s="12"/>
      <c r="T97" s="12">
        <f t="shared" si="4"/>
        <v>1.0685410692224017E-2</v>
      </c>
      <c r="U97" s="12">
        <f t="shared" si="5"/>
        <v>0.80751818543394283</v>
      </c>
      <c r="V97" s="12">
        <f t="shared" si="6"/>
        <v>1.3232408737001889E-2</v>
      </c>
      <c r="W97" s="31" t="b">
        <f t="shared" si="7"/>
        <v>0</v>
      </c>
      <c r="X97" s="12"/>
      <c r="Y97" s="12">
        <v>26.560700000000001</v>
      </c>
      <c r="Z97" s="12"/>
      <c r="AF97" s="26"/>
    </row>
    <row r="98" spans="1:32" x14ac:dyDescent="0.3">
      <c r="A98" s="12">
        <v>87</v>
      </c>
      <c r="B98" s="46" t="s">
        <v>225</v>
      </c>
      <c r="C98" s="53" t="s">
        <v>226</v>
      </c>
      <c r="D98" s="53"/>
      <c r="E98" s="12">
        <v>22947</v>
      </c>
      <c r="F98" s="12">
        <v>0</v>
      </c>
      <c r="G98" s="12">
        <v>23</v>
      </c>
      <c r="H98" s="12">
        <v>22947</v>
      </c>
      <c r="I98" s="12"/>
      <c r="J98" s="12"/>
      <c r="K98" s="12"/>
      <c r="L98" s="12"/>
      <c r="M98" s="12">
        <v>19.966200000000001</v>
      </c>
      <c r="N98" s="12">
        <v>26.88</v>
      </c>
      <c r="O98" s="12">
        <v>0.90671246639935266</v>
      </c>
      <c r="P98" s="12"/>
      <c r="Q98" s="12"/>
      <c r="R98" s="12"/>
      <c r="S98" s="12"/>
      <c r="T98" s="12">
        <f t="shared" si="4"/>
        <v>7.4435739883551677E-2</v>
      </c>
      <c r="U98" s="12">
        <f t="shared" si="5"/>
        <v>9.0022987517111575E-2</v>
      </c>
      <c r="V98" s="12">
        <f t="shared" si="6"/>
        <v>0.82685258439576814</v>
      </c>
      <c r="W98" s="31" t="b">
        <f t="shared" si="7"/>
        <v>0</v>
      </c>
      <c r="X98" s="12"/>
      <c r="Y98" s="12">
        <v>26.3901</v>
      </c>
      <c r="Z98" s="12">
        <v>0.84870999999999996</v>
      </c>
      <c r="AA98" s="3"/>
      <c r="AF98" s="26"/>
    </row>
    <row r="99" spans="1:32" x14ac:dyDescent="0.3">
      <c r="A99" s="12">
        <v>88</v>
      </c>
      <c r="B99" s="46" t="s">
        <v>227</v>
      </c>
      <c r="C99" s="53" t="s">
        <v>228</v>
      </c>
      <c r="D99" s="53"/>
      <c r="E99" s="12">
        <v>25429</v>
      </c>
      <c r="F99" s="12">
        <v>25429</v>
      </c>
      <c r="G99" s="12">
        <v>19</v>
      </c>
      <c r="H99" s="12">
        <v>25429</v>
      </c>
      <c r="I99" s="12"/>
      <c r="J99" s="12"/>
      <c r="K99" s="12"/>
      <c r="L99" s="12"/>
      <c r="M99" s="12">
        <v>20.494800000000001</v>
      </c>
      <c r="N99" s="12">
        <v>24.848500000000001</v>
      </c>
      <c r="O99" s="12">
        <v>3.7644364331363072</v>
      </c>
      <c r="P99" s="12"/>
      <c r="Q99" s="12"/>
      <c r="R99" s="12"/>
      <c r="S99" s="12"/>
      <c r="T99" s="12">
        <f t="shared" si="4"/>
        <v>3.8412432195407804E-2</v>
      </c>
      <c r="U99" s="12">
        <f t="shared" si="5"/>
        <v>0.9646406049590599</v>
      </c>
      <c r="V99" s="12">
        <f t="shared" si="6"/>
        <v>3.9820459555544065E-2</v>
      </c>
      <c r="W99" s="31" t="b">
        <f t="shared" si="7"/>
        <v>0</v>
      </c>
      <c r="X99" s="12"/>
      <c r="Y99" s="12">
        <v>26.388400000000001</v>
      </c>
      <c r="Z99" s="12"/>
      <c r="AF99" s="26"/>
    </row>
    <row r="100" spans="1:32" x14ac:dyDescent="0.3">
      <c r="A100" s="12">
        <v>89</v>
      </c>
      <c r="B100" s="44" t="s">
        <v>229</v>
      </c>
      <c r="C100" s="15" t="s">
        <v>230</v>
      </c>
      <c r="D100" s="15"/>
      <c r="E100" s="12">
        <v>31276</v>
      </c>
      <c r="F100" s="12">
        <v>31276</v>
      </c>
      <c r="G100" s="12">
        <v>12</v>
      </c>
      <c r="H100" s="12">
        <v>31276</v>
      </c>
      <c r="I100" s="12"/>
      <c r="J100" s="12"/>
      <c r="K100" s="12"/>
      <c r="L100" s="12"/>
      <c r="M100" s="12">
        <v>24.6464</v>
      </c>
      <c r="N100" s="12">
        <v>22.855899999999998</v>
      </c>
      <c r="O100" s="12">
        <v>3.0036875703581414</v>
      </c>
      <c r="P100" s="12"/>
      <c r="Q100" s="12"/>
      <c r="R100" s="12"/>
      <c r="S100" s="12"/>
      <c r="T100" s="12">
        <f t="shared" si="4"/>
        <v>1.8351247534773435E-2</v>
      </c>
      <c r="U100" s="12">
        <f t="shared" si="5"/>
        <v>0.83379848445318328</v>
      </c>
      <c r="V100" s="12">
        <f t="shared" si="6"/>
        <v>2.2009211910247642E-2</v>
      </c>
      <c r="W100" s="31" t="b">
        <f t="shared" si="7"/>
        <v>0</v>
      </c>
      <c r="X100" s="12"/>
      <c r="Y100" s="12">
        <v>25.825500000000002</v>
      </c>
      <c r="Z100" s="12"/>
    </row>
    <row r="101" spans="1:32" x14ac:dyDescent="0.3">
      <c r="A101" s="12">
        <v>90</v>
      </c>
      <c r="B101" s="45" t="s">
        <v>231</v>
      </c>
      <c r="C101" s="29" t="s">
        <v>232</v>
      </c>
      <c r="D101" s="29"/>
      <c r="E101" s="12">
        <v>3303913</v>
      </c>
      <c r="F101" s="12">
        <v>3303913</v>
      </c>
      <c r="G101" s="12">
        <v>2</v>
      </c>
      <c r="H101" s="12">
        <v>3303913</v>
      </c>
      <c r="I101" s="12"/>
      <c r="J101" s="12"/>
      <c r="K101" s="12"/>
      <c r="L101" s="12"/>
      <c r="M101" s="12">
        <v>-4.0320900000000002</v>
      </c>
      <c r="N101" s="12">
        <v>32.348399999999998</v>
      </c>
      <c r="O101" s="12">
        <v>3.6621323546158191</v>
      </c>
      <c r="P101" s="12"/>
      <c r="Q101" s="12"/>
      <c r="R101" s="12"/>
      <c r="S101" s="12"/>
      <c r="T101" s="12">
        <f t="shared" si="4"/>
        <v>0.28559096266955164</v>
      </c>
      <c r="U101" s="12">
        <f t="shared" si="5"/>
        <v>0.9549231146175351</v>
      </c>
      <c r="V101" s="12">
        <f t="shared" si="6"/>
        <v>0.29907220623090297</v>
      </c>
      <c r="W101" s="31" t="b">
        <f t="shared" si="7"/>
        <v>0</v>
      </c>
      <c r="X101" s="12"/>
      <c r="Y101" s="12">
        <v>25.742999999999999</v>
      </c>
      <c r="Z101" s="12"/>
      <c r="AF101" s="26"/>
    </row>
    <row r="102" spans="1:32" x14ac:dyDescent="0.3">
      <c r="A102" s="12">
        <v>91</v>
      </c>
      <c r="B102" s="38" t="s">
        <v>233</v>
      </c>
      <c r="C102" s="12" t="s">
        <v>234</v>
      </c>
      <c r="D102" s="12"/>
      <c r="E102" s="12">
        <v>517055</v>
      </c>
      <c r="F102" s="12">
        <v>517055</v>
      </c>
      <c r="G102" s="12">
        <v>13</v>
      </c>
      <c r="H102" s="12">
        <v>517055</v>
      </c>
      <c r="I102" s="12"/>
      <c r="J102" s="12"/>
      <c r="K102" s="12"/>
      <c r="L102" s="12"/>
      <c r="M102" s="12">
        <v>26.1814</v>
      </c>
      <c r="N102" s="12">
        <v>29.0884</v>
      </c>
      <c r="O102" s="12">
        <v>2.526919669938875</v>
      </c>
      <c r="P102" s="12"/>
      <c r="Q102" s="12"/>
      <c r="R102" s="12"/>
      <c r="S102" s="12"/>
      <c r="T102" s="12">
        <f t="shared" si="4"/>
        <v>0.13801808349425509</v>
      </c>
      <c r="U102" s="12">
        <f t="shared" si="5"/>
        <v>0.67151733080448262</v>
      </c>
      <c r="V102" s="12">
        <f t="shared" si="6"/>
        <v>0.20553167753527438</v>
      </c>
      <c r="W102" s="31" t="b">
        <f t="shared" si="7"/>
        <v>0</v>
      </c>
      <c r="X102" s="12"/>
      <c r="Y102" s="12">
        <v>24.929099999999998</v>
      </c>
      <c r="Z102" s="12"/>
      <c r="AF102" s="26"/>
    </row>
    <row r="103" spans="1:32" x14ac:dyDescent="0.3">
      <c r="A103" s="12">
        <v>92</v>
      </c>
      <c r="B103" s="45" t="s">
        <v>235</v>
      </c>
      <c r="C103" s="29" t="s">
        <v>236</v>
      </c>
      <c r="D103" s="29"/>
      <c r="E103" s="12">
        <v>7017</v>
      </c>
      <c r="F103" s="12">
        <v>7017</v>
      </c>
      <c r="G103" s="12">
        <v>2</v>
      </c>
      <c r="H103" s="12">
        <v>7017</v>
      </c>
      <c r="I103" s="12"/>
      <c r="J103" s="12"/>
      <c r="K103" s="12"/>
      <c r="L103" s="12"/>
      <c r="M103" s="12">
        <v>11.175800000000001</v>
      </c>
      <c r="N103" s="12">
        <v>23.192499999999999</v>
      </c>
      <c r="O103" s="12">
        <v>1.1881360300588473</v>
      </c>
      <c r="P103" s="12"/>
      <c r="Q103" s="12"/>
      <c r="R103" s="12"/>
      <c r="S103" s="12"/>
      <c r="T103" s="12">
        <f t="shared" si="4"/>
        <v>2.0922310204265965E-2</v>
      </c>
      <c r="U103" s="12">
        <f t="shared" si="5"/>
        <v>0.15136078202610234</v>
      </c>
      <c r="V103" s="12">
        <f t="shared" si="6"/>
        <v>0.13822807945494023</v>
      </c>
      <c r="W103" s="31" t="b">
        <f t="shared" si="7"/>
        <v>0</v>
      </c>
      <c r="X103" s="12"/>
      <c r="Y103" s="12">
        <v>24.619399999999999</v>
      </c>
      <c r="Z103" s="12"/>
    </row>
    <row r="104" spans="1:32" x14ac:dyDescent="0.3">
      <c r="A104" s="12">
        <v>93</v>
      </c>
      <c r="B104" s="38" t="s">
        <v>237</v>
      </c>
      <c r="C104" s="39" t="s">
        <v>238</v>
      </c>
      <c r="D104" s="39"/>
      <c r="E104" s="12">
        <v>8360</v>
      </c>
      <c r="F104" s="12">
        <v>8360</v>
      </c>
      <c r="G104" s="12">
        <v>6</v>
      </c>
      <c r="H104" s="12">
        <v>8360</v>
      </c>
      <c r="I104" s="12"/>
      <c r="J104" s="12"/>
      <c r="K104" s="12"/>
      <c r="L104" s="12"/>
      <c r="M104" s="12">
        <v>19.5214</v>
      </c>
      <c r="N104" s="12">
        <v>22.944600000000001</v>
      </c>
      <c r="O104" s="12">
        <v>4.1863637076016227</v>
      </c>
      <c r="P104" s="12"/>
      <c r="Q104" s="12"/>
      <c r="R104" s="12"/>
      <c r="S104" s="12"/>
      <c r="T104" s="12">
        <f t="shared" si="4"/>
        <v>1.9001183363772892E-2</v>
      </c>
      <c r="U104" s="12">
        <f t="shared" si="5"/>
        <v>0.98845819600155538</v>
      </c>
      <c r="V104" s="12">
        <f t="shared" si="6"/>
        <v>1.9223052062935186E-2</v>
      </c>
      <c r="W104" s="31" t="b">
        <f t="shared" si="7"/>
        <v>0</v>
      </c>
      <c r="X104" s="12"/>
      <c r="Y104" s="12">
        <v>24.484200000000001</v>
      </c>
      <c r="Z104" s="12"/>
      <c r="AF104" s="26"/>
    </row>
    <row r="105" spans="1:32" x14ac:dyDescent="0.3">
      <c r="A105" s="12">
        <v>94</v>
      </c>
      <c r="B105" s="45" t="s">
        <v>239</v>
      </c>
      <c r="C105" s="29" t="s">
        <v>240</v>
      </c>
      <c r="D105" s="29"/>
      <c r="E105" s="12">
        <v>0</v>
      </c>
      <c r="F105" s="12">
        <v>7456</v>
      </c>
      <c r="G105" s="12">
        <v>2</v>
      </c>
      <c r="H105" s="12">
        <v>7456</v>
      </c>
      <c r="I105" s="12"/>
      <c r="J105" s="12"/>
      <c r="K105" s="12"/>
      <c r="L105" s="12"/>
      <c r="M105" s="12">
        <v>20.5914</v>
      </c>
      <c r="N105" s="12">
        <v>22.6097</v>
      </c>
      <c r="O105" s="12">
        <v>3.2517259037508071</v>
      </c>
      <c r="P105" s="12"/>
      <c r="Q105" s="12"/>
      <c r="R105" s="12"/>
      <c r="S105" s="12"/>
      <c r="T105" s="12">
        <f t="shared" si="4"/>
        <v>1.664565358505693E-2</v>
      </c>
      <c r="U105" s="12">
        <f t="shared" si="5"/>
        <v>0.89297553212005298</v>
      </c>
      <c r="V105" s="12">
        <f t="shared" si="6"/>
        <v>1.864066033874158E-2</v>
      </c>
      <c r="W105" s="31" t="b">
        <f t="shared" si="7"/>
        <v>0</v>
      </c>
      <c r="X105" s="12"/>
      <c r="Y105" s="12">
        <v>24.387899999999998</v>
      </c>
      <c r="Z105" s="12"/>
      <c r="AF105" s="26"/>
    </row>
    <row r="106" spans="1:32" x14ac:dyDescent="0.3">
      <c r="A106" s="12">
        <v>95</v>
      </c>
      <c r="B106" s="47" t="s">
        <v>241</v>
      </c>
      <c r="C106" s="36" t="s">
        <v>242</v>
      </c>
      <c r="D106" s="36"/>
      <c r="E106" s="12">
        <v>16666</v>
      </c>
      <c r="F106" s="12">
        <v>16666</v>
      </c>
      <c r="G106" s="12">
        <v>2</v>
      </c>
      <c r="H106" s="12">
        <v>16666</v>
      </c>
      <c r="I106" s="12"/>
      <c r="J106" s="12"/>
      <c r="K106" s="12"/>
      <c r="L106" s="12"/>
      <c r="M106" s="12">
        <v>12.7037</v>
      </c>
      <c r="N106" s="12">
        <v>24.7469</v>
      </c>
      <c r="O106" s="12">
        <v>1.5295420034520135</v>
      </c>
      <c r="P106" s="12"/>
      <c r="Q106" s="12"/>
      <c r="R106" s="12"/>
      <c r="S106" s="12"/>
      <c r="T106" s="12">
        <f t="shared" si="4"/>
        <v>3.707295726921906E-2</v>
      </c>
      <c r="U106" s="12">
        <f t="shared" si="5"/>
        <v>0.25638105428298041</v>
      </c>
      <c r="V106" s="12">
        <f t="shared" si="6"/>
        <v>0.1446010017116936</v>
      </c>
      <c r="W106" s="31" t="b">
        <f t="shared" si="7"/>
        <v>0</v>
      </c>
      <c r="X106" s="12"/>
      <c r="Y106" s="12">
        <v>24.2789</v>
      </c>
      <c r="Z106" s="12"/>
    </row>
    <row r="107" spans="1:32" x14ac:dyDescent="0.3">
      <c r="A107" s="12">
        <v>96</v>
      </c>
      <c r="B107" s="68" t="s">
        <v>243</v>
      </c>
      <c r="C107" s="69" t="s">
        <v>244</v>
      </c>
      <c r="D107" s="69"/>
      <c r="E107" s="12">
        <v>31236</v>
      </c>
      <c r="F107" s="12">
        <v>31236</v>
      </c>
      <c r="G107" s="12">
        <v>17</v>
      </c>
      <c r="H107" s="12">
        <v>31236</v>
      </c>
      <c r="I107" s="12"/>
      <c r="J107" s="12"/>
      <c r="K107" s="12"/>
      <c r="L107" s="12"/>
      <c r="M107" s="12">
        <v>14.204800000000001</v>
      </c>
      <c r="N107" s="12">
        <v>21.403600000000001</v>
      </c>
      <c r="O107" s="12">
        <v>0.75574593027286374</v>
      </c>
      <c r="P107" s="12"/>
      <c r="Q107" s="12"/>
      <c r="R107" s="12"/>
      <c r="S107" s="12"/>
      <c r="T107" s="12">
        <f t="shared" si="4"/>
        <v>1.0115663905712275E-2</v>
      </c>
      <c r="U107" s="12">
        <f t="shared" si="5"/>
        <v>6.5917002872961566E-2</v>
      </c>
      <c r="V107" s="12">
        <f t="shared" si="6"/>
        <v>0.15346061660612317</v>
      </c>
      <c r="W107" s="31" t="b">
        <f t="shared" si="7"/>
        <v>0</v>
      </c>
      <c r="X107" s="12"/>
      <c r="Y107" s="12">
        <v>23.619199999999999</v>
      </c>
      <c r="Z107" s="12"/>
      <c r="AF107" s="26"/>
    </row>
    <row r="108" spans="1:32" x14ac:dyDescent="0.3">
      <c r="A108" s="12">
        <v>97</v>
      </c>
      <c r="B108" s="38" t="s">
        <v>245</v>
      </c>
      <c r="C108" s="12" t="s">
        <v>246</v>
      </c>
      <c r="D108" s="12"/>
      <c r="E108" s="12">
        <v>637511</v>
      </c>
      <c r="F108" s="12">
        <v>637511</v>
      </c>
      <c r="G108" s="12">
        <v>2</v>
      </c>
      <c r="H108" s="12">
        <v>637511</v>
      </c>
      <c r="I108" s="12"/>
      <c r="J108" s="12"/>
      <c r="K108" s="12"/>
      <c r="L108" s="12"/>
      <c r="M108" s="12">
        <v>17.231300000000001</v>
      </c>
      <c r="N108" s="12">
        <v>20.805</v>
      </c>
      <c r="O108" s="12">
        <v>3.0086619921028008</v>
      </c>
      <c r="P108" s="12"/>
      <c r="Q108" s="12"/>
      <c r="R108" s="12"/>
      <c r="S108" s="12"/>
      <c r="T108" s="12">
        <f t="shared" si="4"/>
        <v>7.8018650051771277E-3</v>
      </c>
      <c r="U108" s="12">
        <f t="shared" si="5"/>
        <v>0.83516144906095235</v>
      </c>
      <c r="V108" s="12">
        <f t="shared" si="6"/>
        <v>9.3417446578137331E-3</v>
      </c>
      <c r="W108" s="31" t="b">
        <f t="shared" si="7"/>
        <v>0</v>
      </c>
      <c r="X108" s="12"/>
      <c r="Y108" s="12">
        <v>23.489000000000001</v>
      </c>
      <c r="Z108" s="12"/>
      <c r="AF108" s="26"/>
    </row>
    <row r="109" spans="1:32" x14ac:dyDescent="0.3">
      <c r="A109" s="12">
        <v>98</v>
      </c>
      <c r="B109" s="45" t="s">
        <v>247</v>
      </c>
      <c r="C109" s="29" t="s">
        <v>248</v>
      </c>
      <c r="D109" s="29"/>
      <c r="E109" s="12">
        <v>5430</v>
      </c>
      <c r="F109" s="12">
        <v>5430</v>
      </c>
      <c r="G109" s="12">
        <v>27</v>
      </c>
      <c r="H109" s="12">
        <v>5430</v>
      </c>
      <c r="I109" s="12"/>
      <c r="J109" s="12"/>
      <c r="K109" s="12"/>
      <c r="L109" s="12"/>
      <c r="M109" s="12">
        <v>13.5753</v>
      </c>
      <c r="N109" s="12">
        <v>20.950500000000002</v>
      </c>
      <c r="O109" s="12">
        <v>5.7949905862498161</v>
      </c>
      <c r="P109" s="12"/>
      <c r="Q109" s="12"/>
      <c r="R109" s="12"/>
      <c r="S109" s="12"/>
      <c r="T109" s="12">
        <f t="shared" si="4"/>
        <v>8.3166616626329792E-3</v>
      </c>
      <c r="U109" s="12">
        <f t="shared" si="5"/>
        <v>0.99997372791042183</v>
      </c>
      <c r="V109" s="12">
        <f t="shared" si="6"/>
        <v>8.3168801644536699E-3</v>
      </c>
      <c r="W109" s="31" t="b">
        <f t="shared" si="7"/>
        <v>0</v>
      </c>
      <c r="X109" s="12"/>
      <c r="Y109" s="12">
        <v>23.3018</v>
      </c>
      <c r="Z109" s="12"/>
      <c r="AF109" s="26"/>
    </row>
    <row r="110" spans="1:32" x14ac:dyDescent="0.3">
      <c r="A110" s="12">
        <v>99</v>
      </c>
      <c r="B110" s="65" t="s">
        <v>249</v>
      </c>
      <c r="C110" s="66" t="s">
        <v>250</v>
      </c>
      <c r="D110" s="66"/>
      <c r="E110" s="12">
        <v>440917</v>
      </c>
      <c r="F110" s="12">
        <v>440917</v>
      </c>
      <c r="G110" s="12">
        <v>12</v>
      </c>
      <c r="H110" s="12">
        <v>440917</v>
      </c>
      <c r="I110" s="12"/>
      <c r="J110" s="12"/>
      <c r="K110" s="12"/>
      <c r="L110" s="12"/>
      <c r="M110" s="12">
        <v>-18.514500000000002</v>
      </c>
      <c r="N110" s="12">
        <v>19.862300000000001</v>
      </c>
      <c r="O110" s="12">
        <v>3.6101483528414726</v>
      </c>
      <c r="P110" s="12"/>
      <c r="Q110" s="12"/>
      <c r="R110" s="12"/>
      <c r="S110" s="12"/>
      <c r="T110" s="12">
        <f t="shared" si="4"/>
        <v>5.095523869011063E-3</v>
      </c>
      <c r="U110" s="12">
        <f t="shared" si="5"/>
        <v>0.94921868463034564</v>
      </c>
      <c r="V110" s="12">
        <f t="shared" si="6"/>
        <v>5.3681242810716618E-3</v>
      </c>
      <c r="W110" s="31" t="b">
        <f t="shared" si="7"/>
        <v>0</v>
      </c>
      <c r="X110" s="12"/>
      <c r="Y110" s="12">
        <v>21.613099999999999</v>
      </c>
      <c r="Z110" s="12"/>
      <c r="AF110" s="26"/>
    </row>
    <row r="111" spans="1:32" x14ac:dyDescent="0.3">
      <c r="A111" s="12">
        <v>100</v>
      </c>
      <c r="B111" s="44" t="s">
        <v>251</v>
      </c>
      <c r="C111" s="28" t="s">
        <v>252</v>
      </c>
      <c r="D111" s="28"/>
      <c r="E111" s="12">
        <v>7870</v>
      </c>
      <c r="F111" s="12">
        <v>7870</v>
      </c>
      <c r="G111" s="12">
        <v>27</v>
      </c>
      <c r="H111" s="12">
        <v>7870</v>
      </c>
      <c r="I111" s="12"/>
      <c r="J111" s="12"/>
      <c r="K111" s="12"/>
      <c r="L111" s="12"/>
      <c r="M111" s="12">
        <v>16.8184</v>
      </c>
      <c r="N111" s="12">
        <v>19.645199999999999</v>
      </c>
      <c r="O111" s="12">
        <v>1.7538814000735625</v>
      </c>
      <c r="P111" s="12"/>
      <c r="Q111" s="12"/>
      <c r="R111" s="12"/>
      <c r="S111" s="12"/>
      <c r="T111" s="12">
        <f t="shared" si="4"/>
        <v>4.6057279695669064E-3</v>
      </c>
      <c r="U111" s="12">
        <f t="shared" si="5"/>
        <v>0.34184814013481823</v>
      </c>
      <c r="V111" s="12">
        <f t="shared" si="6"/>
        <v>1.3473023336474777E-2</v>
      </c>
      <c r="W111" s="31" t="b">
        <f t="shared" si="7"/>
        <v>0</v>
      </c>
      <c r="X111" s="12"/>
      <c r="Y111" s="12">
        <v>21.3751</v>
      </c>
      <c r="Z111" s="12"/>
      <c r="AF111" s="26"/>
    </row>
    <row r="112" spans="1:32" x14ac:dyDescent="0.3">
      <c r="A112" s="12">
        <v>101</v>
      </c>
      <c r="B112" s="54" t="s">
        <v>253</v>
      </c>
      <c r="C112" s="67" t="s">
        <v>254</v>
      </c>
      <c r="D112" s="67"/>
      <c r="E112" s="12">
        <v>338</v>
      </c>
      <c r="F112" s="12">
        <v>338</v>
      </c>
      <c r="G112" s="12">
        <v>29</v>
      </c>
      <c r="H112" s="12">
        <v>338</v>
      </c>
      <c r="I112" s="12"/>
      <c r="J112" s="12"/>
      <c r="K112" s="12"/>
      <c r="L112" s="12"/>
      <c r="M112" s="12">
        <v>16.807200000000002</v>
      </c>
      <c r="N112" s="12">
        <v>21.1602</v>
      </c>
      <c r="O112" s="12">
        <v>3.5997930107610339</v>
      </c>
      <c r="P112" s="12"/>
      <c r="Q112" s="12"/>
      <c r="R112" s="12"/>
      <c r="S112" s="12"/>
      <c r="T112" s="12">
        <f t="shared" si="4"/>
        <v>9.1110212085183315E-3</v>
      </c>
      <c r="U112" s="12">
        <f t="shared" si="5"/>
        <v>0.9480164445261452</v>
      </c>
      <c r="V112" s="12">
        <f t="shared" si="6"/>
        <v>9.610615154542354E-3</v>
      </c>
      <c r="W112" s="31" t="b">
        <f t="shared" si="7"/>
        <v>0</v>
      </c>
      <c r="X112" s="12"/>
      <c r="Y112" s="12">
        <v>21.147500000000001</v>
      </c>
      <c r="Z112" s="12"/>
    </row>
    <row r="113" spans="1:32" x14ac:dyDescent="0.3">
      <c r="A113" s="12">
        <v>102</v>
      </c>
      <c r="B113" s="49" t="s">
        <v>255</v>
      </c>
      <c r="C113" s="50" t="s">
        <v>256</v>
      </c>
      <c r="D113" s="50"/>
      <c r="E113" s="12">
        <v>22311</v>
      </c>
      <c r="F113" s="12">
        <v>22311</v>
      </c>
      <c r="G113" s="12">
        <v>15</v>
      </c>
      <c r="H113" s="12">
        <v>22311</v>
      </c>
      <c r="I113" s="12"/>
      <c r="J113" s="12"/>
      <c r="K113" s="12"/>
      <c r="L113" s="12"/>
      <c r="M113" s="12">
        <v>-18.486899999999999</v>
      </c>
      <c r="N113" s="12">
        <v>20.057200000000002</v>
      </c>
      <c r="O113" s="12">
        <v>0.75451833319277228</v>
      </c>
      <c r="P113" s="12"/>
      <c r="Q113" s="12"/>
      <c r="R113" s="12"/>
      <c r="S113" s="12"/>
      <c r="T113" s="12">
        <f t="shared" si="4"/>
        <v>5.5741824027284535E-3</v>
      </c>
      <c r="U113" s="12">
        <f t="shared" si="5"/>
        <v>6.5743849653065026E-2</v>
      </c>
      <c r="V113" s="12">
        <f t="shared" si="6"/>
        <v>8.4786370620884094E-2</v>
      </c>
      <c r="W113" s="31" t="b">
        <f t="shared" si="7"/>
        <v>0</v>
      </c>
      <c r="X113" s="12"/>
      <c r="Y113" s="12">
        <v>20.9893</v>
      </c>
      <c r="Z113" s="12"/>
      <c r="AF113" s="26"/>
    </row>
    <row r="114" spans="1:32" x14ac:dyDescent="0.3">
      <c r="A114" s="12">
        <v>103</v>
      </c>
      <c r="B114" s="44" t="s">
        <v>257</v>
      </c>
      <c r="C114" s="15" t="s">
        <v>258</v>
      </c>
      <c r="D114" s="15"/>
      <c r="E114" s="12">
        <v>62118</v>
      </c>
      <c r="F114" s="12">
        <v>62118</v>
      </c>
      <c r="G114" s="12">
        <v>2</v>
      </c>
      <c r="H114" s="12">
        <v>62118</v>
      </c>
      <c r="I114" s="12"/>
      <c r="J114" s="12"/>
      <c r="K114" s="12"/>
      <c r="L114" s="12"/>
      <c r="M114" s="12">
        <v>14.273</v>
      </c>
      <c r="N114" s="12">
        <v>19.988600000000002</v>
      </c>
      <c r="O114" s="12">
        <v>1.3503464995044767</v>
      </c>
      <c r="P114" s="12"/>
      <c r="Q114" s="12"/>
      <c r="R114" s="12"/>
      <c r="S114" s="12"/>
      <c r="T114" s="12">
        <f t="shared" si="4"/>
        <v>5.4013341738043683E-3</v>
      </c>
      <c r="U114" s="12">
        <f t="shared" si="5"/>
        <v>0.19712547362993424</v>
      </c>
      <c r="V114" s="12">
        <f t="shared" si="6"/>
        <v>2.7400487995500523E-2</v>
      </c>
      <c r="W114" s="31" t="b">
        <f t="shared" si="7"/>
        <v>0</v>
      </c>
      <c r="X114" s="12"/>
      <c r="Y114" s="12">
        <v>19.917300000000001</v>
      </c>
      <c r="Z114" s="12"/>
      <c r="AF114" s="26"/>
    </row>
    <row r="115" spans="1:32" x14ac:dyDescent="0.3">
      <c r="A115" s="12">
        <v>104</v>
      </c>
      <c r="B115" s="70" t="s">
        <v>259</v>
      </c>
      <c r="C115" s="71" t="s">
        <v>260</v>
      </c>
      <c r="D115" s="71"/>
      <c r="E115" s="12">
        <v>2450</v>
      </c>
      <c r="F115" s="12">
        <v>2450</v>
      </c>
      <c r="G115" s="12">
        <v>6</v>
      </c>
      <c r="H115" s="12">
        <v>2450</v>
      </c>
      <c r="I115" s="12"/>
      <c r="J115" s="12"/>
      <c r="K115" s="12"/>
      <c r="L115" s="12"/>
      <c r="M115" s="12">
        <v>10.515700000000001</v>
      </c>
      <c r="N115" s="12">
        <v>20.927800000000001</v>
      </c>
      <c r="O115" s="12">
        <v>3.5221192898486553</v>
      </c>
      <c r="P115" s="12"/>
      <c r="Q115" s="12"/>
      <c r="R115" s="12"/>
      <c r="S115" s="12"/>
      <c r="T115" s="12">
        <f t="shared" si="4"/>
        <v>8.2344326703845377E-3</v>
      </c>
      <c r="U115" s="12">
        <f t="shared" si="5"/>
        <v>0.93826336666010102</v>
      </c>
      <c r="V115" s="12">
        <f t="shared" si="6"/>
        <v>8.7762487196919158E-3</v>
      </c>
      <c r="W115" s="31" t="b">
        <f t="shared" si="7"/>
        <v>0</v>
      </c>
      <c r="X115" s="12"/>
      <c r="Y115" s="12">
        <v>19.560600000000001</v>
      </c>
      <c r="Z115" s="12"/>
      <c r="AF115" s="26"/>
    </row>
    <row r="116" spans="1:32" x14ac:dyDescent="0.3">
      <c r="A116" s="12">
        <v>105</v>
      </c>
      <c r="B116" s="44" t="s">
        <v>261</v>
      </c>
      <c r="C116" s="15" t="s">
        <v>262</v>
      </c>
      <c r="D116" s="15"/>
      <c r="E116" s="12">
        <v>8058</v>
      </c>
      <c r="F116" s="12">
        <v>8058</v>
      </c>
      <c r="G116" s="12">
        <v>12</v>
      </c>
      <c r="H116" s="12">
        <v>8058</v>
      </c>
      <c r="I116" s="12"/>
      <c r="J116" s="12"/>
      <c r="K116" s="12"/>
      <c r="L116" s="12"/>
      <c r="M116" s="12">
        <v>17.001799999999999</v>
      </c>
      <c r="N116" s="12">
        <v>15.405900000000001</v>
      </c>
      <c r="O116" s="12">
        <v>1.280409449326269</v>
      </c>
      <c r="P116" s="12"/>
      <c r="Q116" s="12"/>
      <c r="R116" s="12"/>
      <c r="S116" s="12"/>
      <c r="T116" s="12">
        <f t="shared" si="4"/>
        <v>5.1144262486914056E-4</v>
      </c>
      <c r="U116" s="12">
        <f t="shared" si="5"/>
        <v>0.17645181411317293</v>
      </c>
      <c r="V116" s="12">
        <f t="shared" si="6"/>
        <v>2.8984832343016361E-3</v>
      </c>
      <c r="W116" s="31" t="b">
        <f t="shared" si="7"/>
        <v>0</v>
      </c>
      <c r="X116" s="12"/>
      <c r="Y116" s="12">
        <v>19.517499999999998</v>
      </c>
      <c r="Z116" s="12"/>
      <c r="AF116" s="26"/>
    </row>
    <row r="117" spans="1:32" x14ac:dyDescent="0.3">
      <c r="A117" s="12">
        <v>106</v>
      </c>
      <c r="B117" s="39" t="s">
        <v>263</v>
      </c>
      <c r="C117" s="39" t="s">
        <v>264</v>
      </c>
      <c r="D117" s="39"/>
      <c r="E117" s="12">
        <v>244</v>
      </c>
      <c r="F117" s="12">
        <v>244</v>
      </c>
      <c r="G117" s="12">
        <v>12</v>
      </c>
      <c r="H117" s="12">
        <v>244</v>
      </c>
      <c r="I117" s="12"/>
      <c r="J117" s="12"/>
      <c r="K117" s="12"/>
      <c r="L117" s="12"/>
      <c r="M117" s="12">
        <v>14.379300000000001</v>
      </c>
      <c r="N117" s="12">
        <v>16.431899999999999</v>
      </c>
      <c r="O117" s="12">
        <v>1.7642382595114512</v>
      </c>
      <c r="P117" s="12"/>
      <c r="Q117" s="12"/>
      <c r="R117" s="12"/>
      <c r="S117" s="12"/>
      <c r="T117" s="12">
        <f t="shared" si="4"/>
        <v>9.0557981567723083E-4</v>
      </c>
      <c r="U117" s="12">
        <f t="shared" si="5"/>
        <v>0.34604662657979779</v>
      </c>
      <c r="V117" s="12">
        <f t="shared" si="6"/>
        <v>2.6169300496515766E-3</v>
      </c>
      <c r="W117" s="31" t="b">
        <f t="shared" si="7"/>
        <v>0</v>
      </c>
      <c r="X117" s="12"/>
      <c r="Y117" s="12">
        <v>19.263000000000002</v>
      </c>
      <c r="Z117" s="12"/>
      <c r="AA117" s="3"/>
      <c r="AF117" s="26"/>
    </row>
    <row r="118" spans="1:32" x14ac:dyDescent="0.3">
      <c r="A118" s="12">
        <v>107</v>
      </c>
      <c r="B118" s="46" t="s">
        <v>265</v>
      </c>
      <c r="C118" s="53" t="s">
        <v>266</v>
      </c>
      <c r="D118" s="53"/>
      <c r="E118" s="12">
        <v>25059</v>
      </c>
      <c r="F118" s="12">
        <v>25059</v>
      </c>
      <c r="G118" s="12">
        <v>20</v>
      </c>
      <c r="H118" s="12">
        <v>25059</v>
      </c>
      <c r="I118" s="12"/>
      <c r="J118" s="12"/>
      <c r="K118" s="12"/>
      <c r="L118" s="12"/>
      <c r="M118" s="12">
        <v>17.5824</v>
      </c>
      <c r="N118" s="12">
        <v>18.86</v>
      </c>
      <c r="O118" s="12">
        <v>0.61566743581579819</v>
      </c>
      <c r="P118" s="12"/>
      <c r="Q118" s="12"/>
      <c r="R118" s="12"/>
      <c r="S118" s="12"/>
      <c r="T118" s="12">
        <f t="shared" si="4"/>
        <v>3.1661079387366388E-3</v>
      </c>
      <c r="U118" s="12">
        <f t="shared" si="5"/>
        <v>4.833556399054232E-2</v>
      </c>
      <c r="V118" s="12">
        <f t="shared" si="6"/>
        <v>6.5502658443297404E-2</v>
      </c>
      <c r="W118" s="31" t="b">
        <f t="shared" si="7"/>
        <v>0</v>
      </c>
      <c r="X118" s="12"/>
      <c r="Y118" s="12">
        <v>19.183900000000001</v>
      </c>
      <c r="Z118" s="12"/>
      <c r="AF118" s="26"/>
    </row>
    <row r="119" spans="1:32" x14ac:dyDescent="0.3">
      <c r="A119" s="12">
        <v>108</v>
      </c>
      <c r="B119" s="38" t="s">
        <v>267</v>
      </c>
      <c r="C119" s="39" t="s">
        <v>268</v>
      </c>
      <c r="D119" s="39"/>
      <c r="E119" s="12">
        <v>243</v>
      </c>
      <c r="F119" s="12">
        <v>243</v>
      </c>
      <c r="G119" s="12">
        <v>6</v>
      </c>
      <c r="H119" s="12">
        <v>243</v>
      </c>
      <c r="I119" s="12"/>
      <c r="J119" s="12"/>
      <c r="K119" s="12"/>
      <c r="L119" s="12"/>
      <c r="M119" s="12">
        <v>15.6615</v>
      </c>
      <c r="N119" s="12">
        <v>17.875800000000002</v>
      </c>
      <c r="O119" s="12">
        <v>3.1505755145249252</v>
      </c>
      <c r="P119" s="12"/>
      <c r="Q119" s="12"/>
      <c r="R119" s="12"/>
      <c r="S119" s="12"/>
      <c r="T119" s="12">
        <f t="shared" si="4"/>
        <v>1.9388413886094937E-3</v>
      </c>
      <c r="U119" s="12">
        <f t="shared" si="5"/>
        <v>0.87099090134370627</v>
      </c>
      <c r="V119" s="12">
        <f t="shared" si="6"/>
        <v>2.2260179591065527E-3</v>
      </c>
      <c r="W119" s="31" t="b">
        <f t="shared" si="7"/>
        <v>0</v>
      </c>
      <c r="X119" s="12"/>
      <c r="Y119" s="12">
        <v>18.552199999999999</v>
      </c>
      <c r="Z119" s="12"/>
      <c r="AF119" s="26"/>
    </row>
    <row r="120" spans="1:32" x14ac:dyDescent="0.3">
      <c r="A120" s="12">
        <v>109</v>
      </c>
      <c r="B120" s="47" t="s">
        <v>269</v>
      </c>
      <c r="C120" s="36" t="s">
        <v>270</v>
      </c>
      <c r="D120" s="36"/>
      <c r="E120" s="12">
        <v>7292</v>
      </c>
      <c r="F120" s="12">
        <v>7292</v>
      </c>
      <c r="G120" s="12">
        <v>12</v>
      </c>
      <c r="H120" s="12">
        <v>7292</v>
      </c>
      <c r="I120" s="12"/>
      <c r="J120" s="12"/>
      <c r="K120" s="12"/>
      <c r="L120" s="12"/>
      <c r="M120" s="12">
        <v>15.422000000000001</v>
      </c>
      <c r="N120" s="12">
        <v>16.565899999999999</v>
      </c>
      <c r="O120" s="12">
        <v>5.4315307898164393</v>
      </c>
      <c r="P120" s="12"/>
      <c r="Q120" s="12"/>
      <c r="R120" s="12"/>
      <c r="S120" s="12"/>
      <c r="T120" s="12">
        <f t="shared" si="4"/>
        <v>9.7391693415170609E-4</v>
      </c>
      <c r="U120" s="12">
        <f t="shared" si="5"/>
        <v>0.99986559915954454</v>
      </c>
      <c r="V120" s="12">
        <f t="shared" si="6"/>
        <v>9.7404784700098684E-4</v>
      </c>
      <c r="W120" s="31" t="b">
        <f t="shared" si="7"/>
        <v>0</v>
      </c>
      <c r="X120" s="12"/>
      <c r="Y120" s="12">
        <v>18.347799999999999</v>
      </c>
      <c r="Z120" s="12"/>
      <c r="AF120" s="26"/>
    </row>
    <row r="121" spans="1:32" x14ac:dyDescent="0.3">
      <c r="A121" s="12">
        <v>110</v>
      </c>
      <c r="B121" s="44" t="s">
        <v>271</v>
      </c>
      <c r="C121" s="28" t="s">
        <v>272</v>
      </c>
      <c r="D121" s="28"/>
      <c r="E121" s="12">
        <v>753</v>
      </c>
      <c r="F121" s="12">
        <v>753</v>
      </c>
      <c r="G121" s="12">
        <v>21</v>
      </c>
      <c r="H121" s="12">
        <v>753</v>
      </c>
      <c r="I121" s="12"/>
      <c r="J121" s="12"/>
      <c r="K121" s="12"/>
      <c r="L121" s="12"/>
      <c r="M121" s="12">
        <v>8.3071000000000002</v>
      </c>
      <c r="N121" s="12">
        <v>15.870900000000001</v>
      </c>
      <c r="O121" s="12">
        <v>2.8544710691692075</v>
      </c>
      <c r="P121" s="12"/>
      <c r="Q121" s="12"/>
      <c r="R121" s="12"/>
      <c r="S121" s="12"/>
      <c r="T121" s="12">
        <f t="shared" si="4"/>
        <v>6.6468681350860732E-4</v>
      </c>
      <c r="U121" s="12">
        <f t="shared" si="5"/>
        <v>0.78956628764750114</v>
      </c>
      <c r="V121" s="12">
        <f t="shared" si="6"/>
        <v>8.4183788480765814E-4</v>
      </c>
      <c r="W121" s="31" t="b">
        <f t="shared" si="7"/>
        <v>0</v>
      </c>
      <c r="X121" s="12"/>
      <c r="Y121" s="12">
        <v>18.2499</v>
      </c>
      <c r="Z121" s="12"/>
      <c r="AF121" s="26"/>
    </row>
    <row r="122" spans="1:32" x14ac:dyDescent="0.3">
      <c r="A122" s="12">
        <v>111</v>
      </c>
      <c r="B122" s="44" t="s">
        <v>273</v>
      </c>
      <c r="C122" s="28" t="s">
        <v>274</v>
      </c>
      <c r="D122" s="28"/>
      <c r="E122" s="12">
        <v>7896</v>
      </c>
      <c r="F122" s="12">
        <v>7896</v>
      </c>
      <c r="G122" s="12">
        <v>12</v>
      </c>
      <c r="H122" s="12">
        <v>7896</v>
      </c>
      <c r="I122" s="12"/>
      <c r="J122" s="12"/>
      <c r="K122" s="12"/>
      <c r="L122" s="12"/>
      <c r="M122" s="12">
        <v>13.1739</v>
      </c>
      <c r="N122" s="12">
        <v>16.872199999999999</v>
      </c>
      <c r="O122" s="12">
        <v>1.1068548791616719</v>
      </c>
      <c r="P122" s="12"/>
      <c r="Q122" s="12"/>
      <c r="R122" s="12"/>
      <c r="S122" s="12"/>
      <c r="T122" s="12">
        <f t="shared" si="4"/>
        <v>1.1482603401313809E-3</v>
      </c>
      <c r="U122" s="12">
        <f t="shared" si="5"/>
        <v>0.13132514673551196</v>
      </c>
      <c r="V122" s="12">
        <f t="shared" si="6"/>
        <v>8.7436440672247658E-3</v>
      </c>
      <c r="W122" s="31" t="b">
        <f t="shared" si="7"/>
        <v>0</v>
      </c>
      <c r="X122" s="12"/>
      <c r="Y122" s="12">
        <v>18.081399999999999</v>
      </c>
      <c r="Z122" s="12"/>
      <c r="AF122" s="26"/>
    </row>
    <row r="123" spans="1:32" x14ac:dyDescent="0.3">
      <c r="A123" s="12">
        <v>112</v>
      </c>
      <c r="B123" s="44" t="s">
        <v>275</v>
      </c>
      <c r="C123" s="28" t="s">
        <v>276</v>
      </c>
      <c r="D123" s="28"/>
      <c r="E123" s="12">
        <v>0</v>
      </c>
      <c r="F123" s="12">
        <v>0</v>
      </c>
      <c r="G123" s="12">
        <v>12</v>
      </c>
      <c r="H123" s="12">
        <v>7929</v>
      </c>
      <c r="I123" s="12"/>
      <c r="J123" s="12"/>
      <c r="K123" s="12"/>
      <c r="L123" s="12"/>
      <c r="M123" s="12">
        <v>14.2826</v>
      </c>
      <c r="N123" s="12">
        <v>15.707800000000001</v>
      </c>
      <c r="O123" s="12">
        <v>1.9926979449791178</v>
      </c>
      <c r="P123" s="12"/>
      <c r="Q123" s="12"/>
      <c r="R123" s="12"/>
      <c r="S123" s="12"/>
      <c r="T123" s="12">
        <f t="shared" si="4"/>
        <v>6.0666932277423681E-4</v>
      </c>
      <c r="U123" s="12">
        <f t="shared" si="5"/>
        <v>0.44260855008275735</v>
      </c>
      <c r="V123" s="12">
        <f t="shared" si="6"/>
        <v>1.3706678794632502E-3</v>
      </c>
      <c r="W123" s="31" t="b">
        <f t="shared" si="7"/>
        <v>0</v>
      </c>
      <c r="X123" s="12"/>
      <c r="Y123" s="12">
        <v>17.814800000000002</v>
      </c>
      <c r="Z123" s="12"/>
      <c r="AF123" s="26"/>
    </row>
    <row r="124" spans="1:32" x14ac:dyDescent="0.3">
      <c r="A124" s="12">
        <v>113</v>
      </c>
      <c r="B124" s="38" t="s">
        <v>277</v>
      </c>
      <c r="C124" s="39" t="s">
        <v>278</v>
      </c>
      <c r="D124" s="39"/>
      <c r="E124" s="12">
        <v>107689</v>
      </c>
      <c r="F124" s="12">
        <v>107689</v>
      </c>
      <c r="G124" s="12">
        <v>7</v>
      </c>
      <c r="H124" s="12">
        <v>107689</v>
      </c>
      <c r="I124" s="12"/>
      <c r="J124" s="12"/>
      <c r="K124" s="12"/>
      <c r="L124" s="12"/>
      <c r="M124" s="12">
        <v>15.141400000000001</v>
      </c>
      <c r="N124" s="12">
        <v>15.778600000000001</v>
      </c>
      <c r="O124" s="12">
        <v>4.8051660697549261</v>
      </c>
      <c r="P124" s="12"/>
      <c r="Q124" s="12"/>
      <c r="R124" s="12"/>
      <c r="S124" s="12"/>
      <c r="T124" s="12">
        <f t="shared" si="4"/>
        <v>6.3125435492505228E-4</v>
      </c>
      <c r="U124" s="12">
        <f t="shared" si="5"/>
        <v>0.99842996597363154</v>
      </c>
      <c r="V124" s="12">
        <f t="shared" si="6"/>
        <v>6.3224700423477036E-4</v>
      </c>
      <c r="W124" s="31" t="b">
        <f t="shared" si="7"/>
        <v>0</v>
      </c>
      <c r="X124" s="12"/>
      <c r="Y124" s="12">
        <v>17.756799999999998</v>
      </c>
      <c r="Z124" s="12"/>
      <c r="AF124" s="26"/>
    </row>
    <row r="125" spans="1:32" x14ac:dyDescent="0.3">
      <c r="A125" s="12">
        <v>114</v>
      </c>
      <c r="B125" s="54" t="s">
        <v>279</v>
      </c>
      <c r="C125" s="67" t="s">
        <v>280</v>
      </c>
      <c r="D125" s="67"/>
      <c r="E125" s="12">
        <v>33344</v>
      </c>
      <c r="F125" s="12">
        <v>33344</v>
      </c>
      <c r="G125" s="12">
        <v>7</v>
      </c>
      <c r="H125" s="12">
        <v>41679</v>
      </c>
      <c r="I125" s="12"/>
      <c r="J125" s="12"/>
      <c r="K125" s="12"/>
      <c r="L125" s="12"/>
      <c r="M125" s="12">
        <v>5.9287599999999996</v>
      </c>
      <c r="N125" s="12">
        <v>15.357900000000001</v>
      </c>
      <c r="O125" s="12">
        <v>1.1197952014203296</v>
      </c>
      <c r="P125" s="12"/>
      <c r="Q125" s="12"/>
      <c r="R125" s="12"/>
      <c r="S125" s="12"/>
      <c r="T125" s="12">
        <f t="shared" si="4"/>
        <v>4.9764403999847545E-4</v>
      </c>
      <c r="U125" s="12">
        <f t="shared" si="5"/>
        <v>0.13438605159361022</v>
      </c>
      <c r="V125" s="12">
        <f t="shared" si="6"/>
        <v>3.7030929482426834E-3</v>
      </c>
      <c r="W125" s="31" t="b">
        <f t="shared" si="7"/>
        <v>0</v>
      </c>
      <c r="X125" s="12"/>
      <c r="Y125" s="12">
        <v>17.313700000000001</v>
      </c>
      <c r="Z125" s="12"/>
      <c r="AF125" s="26"/>
    </row>
    <row r="126" spans="1:32" x14ac:dyDescent="0.3">
      <c r="A126" s="12">
        <v>115</v>
      </c>
      <c r="B126" s="20" t="s">
        <v>281</v>
      </c>
      <c r="C126" s="20" t="s">
        <v>282</v>
      </c>
      <c r="D126" s="20"/>
      <c r="E126" s="12">
        <v>41679</v>
      </c>
      <c r="F126" s="12">
        <v>0</v>
      </c>
      <c r="G126" s="12">
        <v>7</v>
      </c>
      <c r="H126" s="12">
        <v>41679</v>
      </c>
      <c r="I126" s="12"/>
      <c r="J126" s="12"/>
      <c r="K126" s="12"/>
      <c r="L126" s="12"/>
      <c r="M126" s="12">
        <v>5.9287599999999996</v>
      </c>
      <c r="N126" s="12">
        <v>15.357900000000001</v>
      </c>
      <c r="O126" s="12">
        <v>1.1197952014203296</v>
      </c>
      <c r="P126" s="12"/>
      <c r="Q126" s="12"/>
      <c r="R126" s="12"/>
      <c r="S126" s="12"/>
      <c r="T126" s="12">
        <f t="shared" si="4"/>
        <v>4.9764403999847545E-4</v>
      </c>
      <c r="U126" s="12">
        <f t="shared" si="5"/>
        <v>0.13438605159361022</v>
      </c>
      <c r="V126" s="12">
        <f t="shared" si="6"/>
        <v>3.7030929482426834E-3</v>
      </c>
      <c r="W126" s="31" t="b">
        <f t="shared" si="7"/>
        <v>0</v>
      </c>
      <c r="X126" s="12"/>
      <c r="Y126" s="12">
        <v>17.313700000000001</v>
      </c>
      <c r="Z126" s="12"/>
      <c r="AF126" s="26"/>
    </row>
    <row r="127" spans="1:32" x14ac:dyDescent="0.3">
      <c r="A127" s="12">
        <v>116</v>
      </c>
      <c r="B127" s="45" t="s">
        <v>283</v>
      </c>
      <c r="C127" s="29" t="s">
        <v>284</v>
      </c>
      <c r="D127" s="29"/>
      <c r="E127" s="12">
        <v>17520</v>
      </c>
      <c r="F127" s="12">
        <v>15962220</v>
      </c>
      <c r="G127" s="12">
        <v>5</v>
      </c>
      <c r="H127" s="12">
        <v>15962220</v>
      </c>
      <c r="I127" s="12"/>
      <c r="J127" s="12"/>
      <c r="K127" s="12"/>
      <c r="L127" s="12"/>
      <c r="M127" s="12">
        <v>-6.4322400000000002</v>
      </c>
      <c r="N127" s="12">
        <v>16.448399999999999</v>
      </c>
      <c r="O127" s="12">
        <v>1.845736339980333</v>
      </c>
      <c r="P127" s="12"/>
      <c r="Q127" s="12"/>
      <c r="R127" s="12"/>
      <c r="S127" s="12"/>
      <c r="T127" s="12">
        <f t="shared" si="4"/>
        <v>9.1374979304875139E-4</v>
      </c>
      <c r="U127" s="12">
        <f t="shared" si="5"/>
        <v>0.37970993075086318</v>
      </c>
      <c r="V127" s="12">
        <f t="shared" si="6"/>
        <v>2.4064416520311782E-3</v>
      </c>
      <c r="W127" s="31" t="b">
        <f t="shared" si="7"/>
        <v>0</v>
      </c>
      <c r="X127" s="12"/>
      <c r="Y127" s="12">
        <v>16.231100000000001</v>
      </c>
      <c r="Z127" s="12"/>
      <c r="AF127" s="26"/>
    </row>
    <row r="128" spans="1:32" x14ac:dyDescent="0.3">
      <c r="A128" s="12">
        <v>117</v>
      </c>
      <c r="B128" s="44" t="s">
        <v>285</v>
      </c>
      <c r="C128" s="28" t="s">
        <v>286</v>
      </c>
      <c r="D128" s="28"/>
      <c r="E128" s="12">
        <v>1030</v>
      </c>
      <c r="F128" s="12">
        <v>1030</v>
      </c>
      <c r="G128" s="12">
        <v>19</v>
      </c>
      <c r="H128" s="12">
        <v>1030</v>
      </c>
      <c r="I128" s="12"/>
      <c r="J128" s="12"/>
      <c r="K128" s="12"/>
      <c r="L128" s="12"/>
      <c r="M128" s="12">
        <v>9.4780800000000003</v>
      </c>
      <c r="N128" s="12">
        <v>14.0192</v>
      </c>
      <c r="O128" s="12">
        <v>4.0878172342124097</v>
      </c>
      <c r="P128" s="12"/>
      <c r="Q128" s="12"/>
      <c r="R128" s="12"/>
      <c r="S128" s="12"/>
      <c r="T128" s="12">
        <f t="shared" si="4"/>
        <v>2.2693214857777641E-4</v>
      </c>
      <c r="U128" s="12">
        <f t="shared" si="5"/>
        <v>0.98474844903331504</v>
      </c>
      <c r="V128" s="12">
        <f t="shared" si="6"/>
        <v>2.3044681999808772E-4</v>
      </c>
      <c r="W128" s="31" t="b">
        <f t="shared" si="7"/>
        <v>0</v>
      </c>
      <c r="X128" s="12"/>
      <c r="Y128" s="12">
        <v>15.829700000000001</v>
      </c>
      <c r="Z128" s="12"/>
      <c r="AF128" s="26"/>
    </row>
    <row r="129" spans="1:32" x14ac:dyDescent="0.3">
      <c r="A129" s="12">
        <v>118</v>
      </c>
      <c r="B129" s="44" t="s">
        <v>287</v>
      </c>
      <c r="C129" s="28" t="s">
        <v>288</v>
      </c>
      <c r="D129" s="28"/>
      <c r="E129" s="12">
        <v>1140</v>
      </c>
      <c r="F129" s="12">
        <v>1140</v>
      </c>
      <c r="G129" s="12">
        <v>2</v>
      </c>
      <c r="H129" s="12">
        <v>1140</v>
      </c>
      <c r="I129" s="12"/>
      <c r="J129" s="12"/>
      <c r="K129" s="12"/>
      <c r="L129" s="12"/>
      <c r="M129" s="12">
        <v>11.615600000000001</v>
      </c>
      <c r="N129" s="12">
        <v>13.398999999999999</v>
      </c>
      <c r="O129" s="12">
        <v>2.4876881048724724</v>
      </c>
      <c r="P129" s="12"/>
      <c r="Q129" s="12"/>
      <c r="R129" s="12"/>
      <c r="S129" s="12"/>
      <c r="T129" s="12">
        <f t="shared" si="4"/>
        <v>1.5542047433783523E-4</v>
      </c>
      <c r="U129" s="12">
        <f t="shared" si="5"/>
        <v>0.65575009586471678</v>
      </c>
      <c r="V129" s="12">
        <f t="shared" si="6"/>
        <v>2.3701174474536249E-4</v>
      </c>
      <c r="W129" s="31" t="b">
        <f t="shared" si="7"/>
        <v>0</v>
      </c>
      <c r="X129" s="12"/>
      <c r="Y129" s="12">
        <v>15.457000000000001</v>
      </c>
      <c r="Z129" s="12"/>
      <c r="AF129" s="26"/>
    </row>
    <row r="130" spans="1:32" x14ac:dyDescent="0.3">
      <c r="A130" s="12">
        <v>119</v>
      </c>
      <c r="B130" s="38" t="s">
        <v>289</v>
      </c>
      <c r="C130" s="39" t="s">
        <v>290</v>
      </c>
      <c r="D130" s="39"/>
      <c r="E130" s="12">
        <v>0</v>
      </c>
      <c r="F130" s="12">
        <v>0</v>
      </c>
      <c r="G130" s="12">
        <v>6</v>
      </c>
      <c r="H130" s="12">
        <v>363901613</v>
      </c>
      <c r="I130" s="12">
        <v>363901613</v>
      </c>
      <c r="J130" s="12"/>
      <c r="K130" s="12"/>
      <c r="L130" s="12"/>
      <c r="M130" s="12">
        <v>14.354100000000001</v>
      </c>
      <c r="N130" s="12">
        <v>14.171900000000001</v>
      </c>
      <c r="O130" s="12">
        <v>3.6665850384143543</v>
      </c>
      <c r="P130" s="12"/>
      <c r="Q130" s="12"/>
      <c r="R130" s="12"/>
      <c r="S130" s="12"/>
      <c r="T130" s="12">
        <f t="shared" si="4"/>
        <v>2.4874116432214223E-4</v>
      </c>
      <c r="U130" s="12">
        <f t="shared" si="5"/>
        <v>0.95538673299364285</v>
      </c>
      <c r="V130" s="12">
        <f t="shared" si="6"/>
        <v>2.6035651923146116E-4</v>
      </c>
      <c r="W130" s="31" t="b">
        <f t="shared" si="7"/>
        <v>0</v>
      </c>
      <c r="X130" s="12"/>
      <c r="Y130" s="12">
        <v>15.366199999999999</v>
      </c>
      <c r="Z130" s="12"/>
      <c r="AF130" s="26"/>
    </row>
    <row r="131" spans="1:32" x14ac:dyDescent="0.3">
      <c r="A131" s="12">
        <v>120</v>
      </c>
      <c r="B131" s="45" t="s">
        <v>291</v>
      </c>
      <c r="C131" s="29" t="s">
        <v>292</v>
      </c>
      <c r="D131" s="29"/>
      <c r="E131" s="12">
        <v>117746</v>
      </c>
      <c r="F131" s="12">
        <v>39800</v>
      </c>
      <c r="G131" s="12">
        <v>6</v>
      </c>
      <c r="H131" s="12">
        <v>39800</v>
      </c>
      <c r="I131" s="12"/>
      <c r="J131" s="12"/>
      <c r="K131" s="12"/>
      <c r="L131" s="12"/>
      <c r="M131" s="12">
        <v>2.7547100000000002</v>
      </c>
      <c r="N131" s="12">
        <v>13.2576</v>
      </c>
      <c r="O131" s="12">
        <v>1.7616620016121132</v>
      </c>
      <c r="P131" s="12"/>
      <c r="Q131" s="12"/>
      <c r="R131" s="12"/>
      <c r="S131" s="12"/>
      <c r="T131" s="12">
        <f t="shared" si="4"/>
        <v>1.4238383472465021E-4</v>
      </c>
      <c r="U131" s="12">
        <f t="shared" si="5"/>
        <v>0.34500046320568833</v>
      </c>
      <c r="V131" s="12">
        <f t="shared" si="6"/>
        <v>4.1270621320807141E-4</v>
      </c>
      <c r="W131" s="31" t="b">
        <f t="shared" si="7"/>
        <v>0</v>
      </c>
      <c r="X131" s="12"/>
      <c r="Y131" s="12">
        <v>14.3734</v>
      </c>
      <c r="Z131" s="12"/>
      <c r="AF131" s="26"/>
    </row>
    <row r="132" spans="1:32" x14ac:dyDescent="0.3">
      <c r="A132" s="12">
        <v>121</v>
      </c>
      <c r="B132" s="72" t="s">
        <v>293</v>
      </c>
      <c r="C132" s="53" t="s">
        <v>294</v>
      </c>
      <c r="D132" s="53"/>
      <c r="E132" s="12">
        <v>39800</v>
      </c>
      <c r="F132" s="12">
        <v>39800</v>
      </c>
      <c r="G132" s="12">
        <v>6</v>
      </c>
      <c r="H132" s="12">
        <v>39800</v>
      </c>
      <c r="I132" s="12"/>
      <c r="J132" s="12"/>
      <c r="K132" s="12"/>
      <c r="L132" s="12"/>
      <c r="M132" s="12">
        <v>2.7547100000000002</v>
      </c>
      <c r="N132" s="12">
        <v>13.2576</v>
      </c>
      <c r="O132" s="12">
        <v>1.7616620016121132</v>
      </c>
      <c r="P132" s="12"/>
      <c r="Q132" s="12"/>
      <c r="R132" s="12"/>
      <c r="S132" s="12"/>
      <c r="T132" s="12">
        <f t="shared" si="4"/>
        <v>1.4238383472465021E-4</v>
      </c>
      <c r="U132" s="12">
        <f t="shared" si="5"/>
        <v>0.34500046320568833</v>
      </c>
      <c r="V132" s="12">
        <f t="shared" si="6"/>
        <v>4.1270621320807141E-4</v>
      </c>
      <c r="W132" s="31" t="b">
        <f t="shared" si="7"/>
        <v>0</v>
      </c>
      <c r="X132" s="12"/>
      <c r="Y132" s="12">
        <v>14.3734</v>
      </c>
      <c r="Z132" s="12"/>
      <c r="AF132" s="26"/>
    </row>
    <row r="133" spans="1:32" x14ac:dyDescent="0.3">
      <c r="A133" s="12">
        <v>122</v>
      </c>
      <c r="B133" s="73" t="s">
        <v>295</v>
      </c>
      <c r="C133" s="74" t="s">
        <v>296</v>
      </c>
      <c r="D133" s="74"/>
      <c r="E133" s="12">
        <v>0</v>
      </c>
      <c r="F133" s="12">
        <v>174</v>
      </c>
      <c r="G133" s="12">
        <v>12</v>
      </c>
      <c r="H133" s="12">
        <v>174</v>
      </c>
      <c r="I133" s="12"/>
      <c r="J133" s="12"/>
      <c r="K133" s="12"/>
      <c r="L133" s="12"/>
      <c r="M133" s="12">
        <v>7.4718299999999997</v>
      </c>
      <c r="N133" s="12">
        <v>12.061400000000001</v>
      </c>
      <c r="O133" s="12">
        <v>5.3875749139964633</v>
      </c>
      <c r="P133" s="12"/>
      <c r="Q133" s="12"/>
      <c r="R133" s="12"/>
      <c r="S133" s="12"/>
      <c r="T133" s="12">
        <f t="shared" si="4"/>
        <v>6.6545953705966638E-5</v>
      </c>
      <c r="U133" s="12">
        <f t="shared" si="5"/>
        <v>0.99983794634831569</v>
      </c>
      <c r="V133" s="12">
        <f t="shared" si="6"/>
        <v>6.6556739468641733E-5</v>
      </c>
      <c r="W133" s="31" t="b">
        <f t="shared" si="7"/>
        <v>0</v>
      </c>
      <c r="X133" s="12"/>
      <c r="Y133" s="12">
        <v>14.2242</v>
      </c>
      <c r="Z133" s="12"/>
      <c r="AF133" s="26"/>
    </row>
    <row r="134" spans="1:32" x14ac:dyDescent="0.3">
      <c r="A134" s="12">
        <v>123</v>
      </c>
      <c r="B134" s="75" t="s">
        <v>297</v>
      </c>
      <c r="C134" s="76" t="s">
        <v>298</v>
      </c>
      <c r="D134" s="76"/>
      <c r="E134" s="12">
        <v>3776</v>
      </c>
      <c r="F134" s="12">
        <v>3776</v>
      </c>
      <c r="G134" s="12">
        <v>6</v>
      </c>
      <c r="H134" s="12">
        <v>3776</v>
      </c>
      <c r="I134" s="12"/>
      <c r="J134" s="12"/>
      <c r="K134" s="12"/>
      <c r="L134" s="12"/>
      <c r="M134" s="12">
        <v>12.009600000000001</v>
      </c>
      <c r="N134" s="12">
        <v>12.8339</v>
      </c>
      <c r="O134" s="12">
        <v>4.3183459847404535</v>
      </c>
      <c r="P134" s="12"/>
      <c r="Q134" s="12"/>
      <c r="R134" s="12"/>
      <c r="S134" s="12"/>
      <c r="T134" s="12">
        <f t="shared" si="4"/>
        <v>1.0919091209559645E-4</v>
      </c>
      <c r="U134" s="12">
        <f t="shared" si="5"/>
        <v>0.99218476415684731</v>
      </c>
      <c r="V134" s="12">
        <f t="shared" si="6"/>
        <v>1.1005098650994328E-4</v>
      </c>
      <c r="W134" s="31" t="b">
        <f t="shared" si="7"/>
        <v>0</v>
      </c>
      <c r="X134" s="12"/>
      <c r="Y134" s="12">
        <v>14.0501</v>
      </c>
      <c r="Z134" s="12"/>
      <c r="AF134" s="26"/>
    </row>
    <row r="135" spans="1:32" x14ac:dyDescent="0.3">
      <c r="A135" s="12">
        <v>124</v>
      </c>
      <c r="B135" s="13" t="s">
        <v>299</v>
      </c>
      <c r="C135" s="20" t="s">
        <v>300</v>
      </c>
      <c r="D135" s="20"/>
      <c r="E135" s="12">
        <v>7628</v>
      </c>
      <c r="F135" s="12">
        <v>7628</v>
      </c>
      <c r="G135" s="12">
        <v>2</v>
      </c>
      <c r="H135" s="12">
        <v>7628</v>
      </c>
      <c r="I135" s="12"/>
      <c r="J135" s="12"/>
      <c r="K135" s="12"/>
      <c r="L135" s="12"/>
      <c r="M135" s="12">
        <v>12.543699999999999</v>
      </c>
      <c r="N135" s="12">
        <v>11.600899999999999</v>
      </c>
      <c r="O135" s="12">
        <v>4.8587811297406667</v>
      </c>
      <c r="P135" s="12"/>
      <c r="Q135" s="12"/>
      <c r="R135" s="12"/>
      <c r="S135" s="12"/>
      <c r="T135" s="12">
        <f t="shared" si="4"/>
        <v>4.9193190174949974E-5</v>
      </c>
      <c r="U135" s="12">
        <f t="shared" si="5"/>
        <v>0.99870550376784784</v>
      </c>
      <c r="V135" s="12">
        <f t="shared" si="6"/>
        <v>4.9256953115164854E-5</v>
      </c>
      <c r="W135" s="31" t="b">
        <f t="shared" si="7"/>
        <v>0</v>
      </c>
      <c r="X135" s="77"/>
      <c r="Y135" s="12">
        <v>14.021000000000001</v>
      </c>
      <c r="Z135" s="12"/>
      <c r="AA135" s="3"/>
      <c r="AF135" s="26"/>
    </row>
    <row r="136" spans="1:32" x14ac:dyDescent="0.3">
      <c r="A136" s="12">
        <v>125</v>
      </c>
      <c r="B136" s="78" t="s">
        <v>301</v>
      </c>
      <c r="C136" s="20" t="s">
        <v>302</v>
      </c>
      <c r="D136" s="20"/>
      <c r="E136" s="12">
        <v>0</v>
      </c>
      <c r="F136" s="12">
        <v>0</v>
      </c>
      <c r="G136" s="12">
        <v>6</v>
      </c>
      <c r="H136" s="12">
        <v>19658</v>
      </c>
      <c r="I136" s="12"/>
      <c r="J136" s="12"/>
      <c r="K136" s="12"/>
      <c r="L136" s="12"/>
      <c r="M136" s="12">
        <v>6.6738499999999998</v>
      </c>
      <c r="N136" s="12">
        <v>12.045400000000001</v>
      </c>
      <c r="O136" s="12">
        <v>3.6086567312954547</v>
      </c>
      <c r="P136" s="12"/>
      <c r="Q136" s="12"/>
      <c r="R136" s="12"/>
      <c r="S136" s="12"/>
      <c r="T136" s="12">
        <f t="shared" si="4"/>
        <v>6.5856754380143396E-5</v>
      </c>
      <c r="U136" s="12">
        <f t="shared" si="5"/>
        <v>0.94904688703009388</v>
      </c>
      <c r="V136" s="12">
        <f t="shared" si="6"/>
        <v>6.9392519252902939E-5</v>
      </c>
      <c r="W136" s="31" t="b">
        <f t="shared" si="7"/>
        <v>0</v>
      </c>
      <c r="X136" s="12"/>
      <c r="Y136" s="12">
        <v>13.7552</v>
      </c>
      <c r="Z136" s="12"/>
      <c r="AF136" s="26"/>
    </row>
    <row r="137" spans="1:32" x14ac:dyDescent="0.3">
      <c r="A137" s="12">
        <v>126</v>
      </c>
      <c r="B137" s="46" t="s">
        <v>303</v>
      </c>
      <c r="C137" s="20" t="s">
        <v>304</v>
      </c>
      <c r="D137" s="20"/>
      <c r="E137" s="12">
        <v>0</v>
      </c>
      <c r="F137" s="12">
        <v>0</v>
      </c>
      <c r="G137" s="12">
        <v>6</v>
      </c>
      <c r="H137" s="12">
        <v>516892</v>
      </c>
      <c r="I137" s="12"/>
      <c r="J137" s="12"/>
      <c r="K137" s="12"/>
      <c r="L137" s="12"/>
      <c r="M137" s="12">
        <v>22.372</v>
      </c>
      <c r="N137" s="12">
        <v>20.641500000000001</v>
      </c>
      <c r="O137" s="12">
        <v>1.7448536050694901</v>
      </c>
      <c r="P137" s="12"/>
      <c r="Q137" s="12"/>
      <c r="R137" s="12"/>
      <c r="S137" s="12"/>
      <c r="T137" s="12">
        <f t="shared" si="4"/>
        <v>7.2570243534191073E-3</v>
      </c>
      <c r="U137" s="12">
        <f t="shared" si="5"/>
        <v>0.33820429902465665</v>
      </c>
      <c r="V137" s="12">
        <f t="shared" si="6"/>
        <v>2.1457516579025025E-2</v>
      </c>
      <c r="W137" s="31" t="b">
        <f t="shared" si="7"/>
        <v>0</v>
      </c>
      <c r="X137" s="12"/>
      <c r="Y137" s="12">
        <v>13.3607</v>
      </c>
      <c r="Z137" s="12"/>
      <c r="AF137" s="26"/>
    </row>
    <row r="138" spans="1:32" x14ac:dyDescent="0.3">
      <c r="A138" s="12">
        <v>127</v>
      </c>
      <c r="B138" s="70" t="s">
        <v>305</v>
      </c>
      <c r="C138" s="79" t="s">
        <v>306</v>
      </c>
      <c r="D138" s="79"/>
      <c r="E138" s="12">
        <v>516892</v>
      </c>
      <c r="F138" s="12">
        <v>516892</v>
      </c>
      <c r="G138" s="12">
        <v>6</v>
      </c>
      <c r="H138" s="12">
        <v>516892</v>
      </c>
      <c r="I138" s="12"/>
      <c r="J138" s="12"/>
      <c r="K138" s="12"/>
      <c r="L138" s="12"/>
      <c r="M138" s="12">
        <v>22.372</v>
      </c>
      <c r="N138" s="12">
        <v>20.641500000000001</v>
      </c>
      <c r="O138" s="12">
        <v>1.7448536050694901</v>
      </c>
      <c r="P138" s="12"/>
      <c r="Q138" s="12"/>
      <c r="R138" s="12"/>
      <c r="S138" s="12"/>
      <c r="T138" s="12">
        <f t="shared" si="4"/>
        <v>7.2570243534191073E-3</v>
      </c>
      <c r="U138" s="12">
        <f t="shared" si="5"/>
        <v>0.33820429902465665</v>
      </c>
      <c r="V138" s="12">
        <f t="shared" si="6"/>
        <v>2.1457516579025025E-2</v>
      </c>
      <c r="W138" s="31" t="b">
        <f t="shared" si="7"/>
        <v>0</v>
      </c>
      <c r="X138" s="12"/>
      <c r="Y138" s="12">
        <v>13.3607</v>
      </c>
      <c r="Z138" s="12"/>
      <c r="AF138" s="26"/>
    </row>
    <row r="139" spans="1:32" x14ac:dyDescent="0.3">
      <c r="A139" s="12">
        <v>128</v>
      </c>
      <c r="B139" s="49" t="s">
        <v>307</v>
      </c>
      <c r="C139" s="50" t="s">
        <v>308</v>
      </c>
      <c r="D139" s="50"/>
      <c r="E139" s="12">
        <v>7843</v>
      </c>
      <c r="F139" s="12">
        <v>7843</v>
      </c>
      <c r="G139" s="12">
        <v>2</v>
      </c>
      <c r="H139" s="12">
        <v>7843</v>
      </c>
      <c r="I139" s="12"/>
      <c r="J139" s="12"/>
      <c r="K139" s="12"/>
      <c r="L139" s="12"/>
      <c r="M139" s="12">
        <v>11.593299999999999</v>
      </c>
      <c r="N139" s="12">
        <v>10.7974</v>
      </c>
      <c r="O139" s="12">
        <v>2.5276595005506568</v>
      </c>
      <c r="P139" s="12"/>
      <c r="Q139" s="12"/>
      <c r="R139" s="12"/>
      <c r="S139" s="12"/>
      <c r="T139" s="12">
        <f t="shared" si="4"/>
        <v>2.8678162948819872E-5</v>
      </c>
      <c r="U139" s="12">
        <f t="shared" si="5"/>
        <v>0.6718118646418807</v>
      </c>
      <c r="V139" s="12">
        <f t="shared" si="6"/>
        <v>4.2687788736966107E-5</v>
      </c>
      <c r="W139" s="31" t="b">
        <f t="shared" si="7"/>
        <v>0</v>
      </c>
      <c r="X139" s="12"/>
      <c r="Y139" s="12">
        <v>13.2257</v>
      </c>
      <c r="Z139" s="12"/>
      <c r="AF139" s="26"/>
    </row>
    <row r="140" spans="1:32" x14ac:dyDescent="0.3">
      <c r="A140" s="12">
        <v>129</v>
      </c>
      <c r="B140" s="46" t="s">
        <v>309</v>
      </c>
      <c r="C140" s="20" t="s">
        <v>310</v>
      </c>
      <c r="D140" s="20"/>
      <c r="E140" s="12">
        <v>0</v>
      </c>
      <c r="F140" s="12">
        <v>0</v>
      </c>
      <c r="G140" s="12">
        <v>12</v>
      </c>
      <c r="H140" s="12">
        <v>375105875</v>
      </c>
      <c r="I140" s="12">
        <v>375105875</v>
      </c>
      <c r="J140" s="12"/>
      <c r="K140" s="12"/>
      <c r="L140" s="12"/>
      <c r="M140" s="12">
        <v>-51.233499999999999</v>
      </c>
      <c r="N140" s="12">
        <v>11.9155</v>
      </c>
      <c r="O140" s="12">
        <v>4.7392368518912402</v>
      </c>
      <c r="P140" s="12"/>
      <c r="Q140" s="12"/>
      <c r="R140" s="12"/>
      <c r="S140" s="12"/>
      <c r="T140" s="12">
        <f t="shared" ref="T140:T151" si="8">_xlfn.NORM.DIST(N140,$N$7,$W$2,TRUE)</f>
        <v>6.0505123599864621E-5</v>
      </c>
      <c r="U140" s="12">
        <f t="shared" ref="U140:U151" si="9">_xlfn.NORM.DIST(O140,$O$7,$X$2,TRUE)</f>
        <v>0.99801829288330124</v>
      </c>
      <c r="V140" s="12">
        <f t="shared" ref="V140:V151" si="10">T140/U140</f>
        <v>6.0625265119203097E-5</v>
      </c>
      <c r="W140" s="31" t="b">
        <f t="shared" ref="W140:W151" si="11">IF(V140&gt;1.52,TRUE,FALSE)</f>
        <v>0</v>
      </c>
      <c r="X140" s="12"/>
      <c r="Y140" s="12">
        <v>13.0686</v>
      </c>
      <c r="Z140" s="12"/>
      <c r="AF140" s="26"/>
    </row>
    <row r="141" spans="1:32" x14ac:dyDescent="0.3">
      <c r="A141" s="12">
        <v>130</v>
      </c>
      <c r="B141" s="47" t="s">
        <v>311</v>
      </c>
      <c r="C141" s="36" t="s">
        <v>312</v>
      </c>
      <c r="D141" s="36"/>
      <c r="E141" s="12">
        <v>0</v>
      </c>
      <c r="F141" s="12">
        <v>0</v>
      </c>
      <c r="G141" s="12">
        <v>6</v>
      </c>
      <c r="H141" s="12">
        <v>126679024</v>
      </c>
      <c r="I141" s="12">
        <v>126679024</v>
      </c>
      <c r="J141" s="12"/>
      <c r="K141" s="12"/>
      <c r="L141" s="12"/>
      <c r="M141" s="12">
        <v>9.4268699999999992</v>
      </c>
      <c r="N141" s="12">
        <v>11.556900000000001</v>
      </c>
      <c r="O141" s="12">
        <v>3.1709937634003635</v>
      </c>
      <c r="P141" s="12"/>
      <c r="Q141" s="12"/>
      <c r="R141" s="12"/>
      <c r="S141" s="12"/>
      <c r="T141" s="12">
        <f t="shared" si="8"/>
        <v>4.7780368850549238E-5</v>
      </c>
      <c r="U141" s="12">
        <f t="shared" si="9"/>
        <v>0.87566362361348649</v>
      </c>
      <c r="V141" s="12">
        <f t="shared" si="10"/>
        <v>5.4564752448411916E-5</v>
      </c>
      <c r="W141" s="31" t="b">
        <f t="shared" si="11"/>
        <v>0</v>
      </c>
      <c r="X141" s="12"/>
      <c r="Y141" s="12">
        <v>12.717499999999999</v>
      </c>
      <c r="Z141" s="12"/>
      <c r="AF141" s="26"/>
    </row>
    <row r="142" spans="1:32" x14ac:dyDescent="0.3">
      <c r="A142" s="12">
        <v>131</v>
      </c>
      <c r="B142" s="68" t="s">
        <v>313</v>
      </c>
      <c r="C142" s="69" t="s">
        <v>314</v>
      </c>
      <c r="D142" s="69"/>
      <c r="E142" s="12">
        <v>176</v>
      </c>
      <c r="F142" s="12">
        <v>176</v>
      </c>
      <c r="G142" s="12">
        <v>1</v>
      </c>
      <c r="H142" s="12">
        <v>176</v>
      </c>
      <c r="I142" s="12"/>
      <c r="J142" s="12"/>
      <c r="K142" s="12"/>
      <c r="L142" s="12"/>
      <c r="M142" s="12">
        <v>12.8513</v>
      </c>
      <c r="N142" s="12">
        <v>11.070499999999999</v>
      </c>
      <c r="O142" s="12">
        <v>4.7522600810902604</v>
      </c>
      <c r="P142" s="12"/>
      <c r="Q142" s="12"/>
      <c r="R142" s="12"/>
      <c r="S142" s="12"/>
      <c r="T142" s="12">
        <f t="shared" si="8"/>
        <v>3.451250343486122E-5</v>
      </c>
      <c r="U142" s="12">
        <f t="shared" si="9"/>
        <v>0.9981066494498454</v>
      </c>
      <c r="V142" s="12">
        <f t="shared" si="10"/>
        <v>3.4577971656520324E-5</v>
      </c>
      <c r="W142" s="31" t="b">
        <f t="shared" si="11"/>
        <v>0</v>
      </c>
      <c r="X142" s="12"/>
      <c r="Y142" s="12">
        <v>12.660500000000001</v>
      </c>
      <c r="Z142" s="12"/>
      <c r="AF142" s="26"/>
    </row>
    <row r="143" spans="1:32" x14ac:dyDescent="0.3">
      <c r="A143" s="12">
        <v>132</v>
      </c>
      <c r="B143" s="80" t="s">
        <v>315</v>
      </c>
      <c r="C143" s="81" t="s">
        <v>316</v>
      </c>
      <c r="D143" s="81"/>
      <c r="E143" s="12">
        <v>702</v>
      </c>
      <c r="F143" s="12">
        <v>702</v>
      </c>
      <c r="G143" s="12">
        <v>12</v>
      </c>
      <c r="H143" s="12">
        <v>702</v>
      </c>
      <c r="I143" s="12"/>
      <c r="J143" s="12"/>
      <c r="K143" s="12"/>
      <c r="L143" s="12"/>
      <c r="M143" s="12">
        <v>9.2319600000000008</v>
      </c>
      <c r="N143" s="12">
        <v>10.9061</v>
      </c>
      <c r="O143" s="12">
        <v>5.3227973221534546</v>
      </c>
      <c r="P143" s="12"/>
      <c r="Q143" s="12"/>
      <c r="R143" s="12"/>
      <c r="S143" s="12"/>
      <c r="T143" s="12">
        <f t="shared" si="8"/>
        <v>3.0878597001409603E-5</v>
      </c>
      <c r="U143" s="12">
        <f t="shared" si="9"/>
        <v>0.99978735617279146</v>
      </c>
      <c r="V143" s="12">
        <f t="shared" si="10"/>
        <v>3.0885164541001565E-5</v>
      </c>
      <c r="W143" s="31" t="b">
        <f t="shared" si="11"/>
        <v>0</v>
      </c>
      <c r="X143" s="12"/>
      <c r="Y143" s="12">
        <v>11.5343</v>
      </c>
      <c r="Z143" s="12"/>
      <c r="AF143" s="26"/>
    </row>
    <row r="144" spans="1:32" x14ac:dyDescent="0.3">
      <c r="A144" s="12">
        <v>133</v>
      </c>
      <c r="B144" s="75" t="s">
        <v>317</v>
      </c>
      <c r="C144" s="82" t="s">
        <v>318</v>
      </c>
      <c r="D144" s="82"/>
      <c r="E144" s="12">
        <v>284</v>
      </c>
      <c r="F144" s="12">
        <v>284</v>
      </c>
      <c r="G144" s="12">
        <v>12</v>
      </c>
      <c r="H144" s="12">
        <v>284</v>
      </c>
      <c r="I144" s="12"/>
      <c r="J144" s="12"/>
      <c r="K144" s="12"/>
      <c r="L144" s="12"/>
      <c r="M144" s="12">
        <v>9.2696500000000004</v>
      </c>
      <c r="N144" s="12">
        <v>9.1154799999999998</v>
      </c>
      <c r="O144" s="12">
        <v>1.7065940951274849</v>
      </c>
      <c r="P144" s="12"/>
      <c r="Q144" s="12"/>
      <c r="R144" s="12"/>
      <c r="S144" s="12"/>
      <c r="T144" s="12">
        <f t="shared" si="8"/>
        <v>8.8043149343379457E-6</v>
      </c>
      <c r="U144" s="12">
        <f t="shared" si="9"/>
        <v>0.32293283110930304</v>
      </c>
      <c r="V144" s="12">
        <f t="shared" si="10"/>
        <v>2.7263610528834556E-5</v>
      </c>
      <c r="W144" s="31" t="b">
        <f t="shared" si="11"/>
        <v>0</v>
      </c>
      <c r="X144" s="12"/>
      <c r="Y144" s="12">
        <v>10.4077</v>
      </c>
      <c r="Z144" s="12"/>
      <c r="AF144" s="26"/>
    </row>
    <row r="145" spans="1:32" x14ac:dyDescent="0.3">
      <c r="A145" s="12">
        <v>134</v>
      </c>
      <c r="B145" s="38" t="s">
        <v>319</v>
      </c>
      <c r="C145" s="39" t="s">
        <v>320</v>
      </c>
      <c r="D145" s="39"/>
      <c r="E145" s="12">
        <v>784</v>
      </c>
      <c r="F145" s="12">
        <v>784</v>
      </c>
      <c r="G145" s="12">
        <v>2</v>
      </c>
      <c r="H145" s="12">
        <v>784</v>
      </c>
      <c r="I145" s="12"/>
      <c r="J145" s="12"/>
      <c r="K145" s="12"/>
      <c r="L145" s="12"/>
      <c r="M145" s="12">
        <v>6.5633100000000004</v>
      </c>
      <c r="N145" s="12">
        <v>8.7753700000000006</v>
      </c>
      <c r="O145" s="12">
        <v>4.6518586100529751</v>
      </c>
      <c r="P145" s="12"/>
      <c r="Q145" s="12"/>
      <c r="R145" s="12"/>
      <c r="S145" s="12"/>
      <c r="T145" s="12">
        <f t="shared" si="8"/>
        <v>6.8755984056147561E-6</v>
      </c>
      <c r="U145" s="12">
        <f t="shared" si="9"/>
        <v>0.99732203303842692</v>
      </c>
      <c r="V145" s="12">
        <f t="shared" si="10"/>
        <v>6.894060471789295E-6</v>
      </c>
      <c r="W145" s="31" t="b">
        <f t="shared" si="11"/>
        <v>0</v>
      </c>
      <c r="X145" s="12"/>
      <c r="Y145" s="12">
        <v>10.0747</v>
      </c>
      <c r="Z145" s="12"/>
      <c r="AF145" s="26"/>
    </row>
    <row r="146" spans="1:32" x14ac:dyDescent="0.3">
      <c r="A146" s="12">
        <v>135</v>
      </c>
      <c r="B146" s="80" t="s">
        <v>321</v>
      </c>
      <c r="C146" s="76" t="s">
        <v>322</v>
      </c>
      <c r="D146" s="76"/>
      <c r="E146" s="12">
        <v>0</v>
      </c>
      <c r="F146" s="12">
        <v>14829</v>
      </c>
      <c r="G146" s="12">
        <v>17</v>
      </c>
      <c r="H146" s="12">
        <v>14829</v>
      </c>
      <c r="I146" s="12"/>
      <c r="J146" s="12"/>
      <c r="K146" s="12"/>
      <c r="L146" s="12"/>
      <c r="M146" s="12">
        <v>4.1600099999999998</v>
      </c>
      <c r="N146" s="12">
        <v>3.07477</v>
      </c>
      <c r="O146" s="12">
        <v>6.2479279523313949</v>
      </c>
      <c r="P146" s="12"/>
      <c r="Q146" s="12"/>
      <c r="R146" s="12"/>
      <c r="S146" s="12"/>
      <c r="T146" s="12">
        <f t="shared" si="8"/>
        <v>7.1146635821130463E-8</v>
      </c>
      <c r="U146" s="12">
        <f t="shared" si="9"/>
        <v>0.99999722624888976</v>
      </c>
      <c r="V146" s="12">
        <f t="shared" si="10"/>
        <v>7.1146833164737941E-8</v>
      </c>
      <c r="W146" s="31" t="b">
        <f t="shared" si="11"/>
        <v>0</v>
      </c>
      <c r="X146" s="12"/>
      <c r="Y146" s="12">
        <v>8.4683899999999994</v>
      </c>
      <c r="Z146" s="12"/>
      <c r="AF146" s="26"/>
    </row>
    <row r="147" spans="1:32" x14ac:dyDescent="0.3">
      <c r="A147" s="12">
        <v>136</v>
      </c>
      <c r="B147" s="38" t="s">
        <v>323</v>
      </c>
      <c r="C147" s="39" t="s">
        <v>324</v>
      </c>
      <c r="D147" s="39"/>
      <c r="E147" s="12">
        <v>24261</v>
      </c>
      <c r="F147" s="12">
        <v>24261</v>
      </c>
      <c r="G147" s="12">
        <v>22</v>
      </c>
      <c r="H147" s="12">
        <v>24261</v>
      </c>
      <c r="I147" s="12"/>
      <c r="J147" s="12"/>
      <c r="K147" s="12"/>
      <c r="L147" s="12"/>
      <c r="M147" s="12">
        <v>6.9270100000000001</v>
      </c>
      <c r="N147" s="12">
        <v>6.9281100000000002</v>
      </c>
      <c r="O147" s="12">
        <v>4.6705142925296776</v>
      </c>
      <c r="P147" s="12"/>
      <c r="Q147" s="12"/>
      <c r="R147" s="12"/>
      <c r="S147" s="12"/>
      <c r="T147" s="12">
        <f t="shared" si="8"/>
        <v>1.7075930595312822E-6</v>
      </c>
      <c r="U147" s="12">
        <f t="shared" si="9"/>
        <v>0.99748696766295974</v>
      </c>
      <c r="V147" s="12">
        <f t="shared" si="10"/>
        <v>1.7118951072935319E-6</v>
      </c>
      <c r="W147" s="31" t="b">
        <f t="shared" si="11"/>
        <v>0</v>
      </c>
      <c r="X147" s="12"/>
      <c r="Y147" s="12">
        <v>8.3499700000000008</v>
      </c>
      <c r="Z147" s="12"/>
      <c r="AF147" s="26"/>
    </row>
    <row r="148" spans="1:32" x14ac:dyDescent="0.3">
      <c r="A148" s="12">
        <v>137</v>
      </c>
      <c r="B148" s="54" t="s">
        <v>325</v>
      </c>
      <c r="C148" s="67" t="s">
        <v>326</v>
      </c>
      <c r="D148" s="67"/>
      <c r="E148" s="12">
        <v>712</v>
      </c>
      <c r="F148" s="12">
        <v>712</v>
      </c>
      <c r="G148" s="12">
        <v>6</v>
      </c>
      <c r="H148" s="12">
        <v>712</v>
      </c>
      <c r="I148" s="12"/>
      <c r="J148" s="12"/>
      <c r="K148" s="12"/>
      <c r="L148" s="12"/>
      <c r="M148" s="12">
        <v>6.5937599999999996</v>
      </c>
      <c r="N148" s="12">
        <v>6.9341799999999996</v>
      </c>
      <c r="O148" s="12">
        <v>5.8755029339728857</v>
      </c>
      <c r="P148" s="12"/>
      <c r="Q148" s="12"/>
      <c r="R148" s="12"/>
      <c r="S148" s="12"/>
      <c r="T148" s="12">
        <f t="shared" si="8"/>
        <v>1.7156638496994599E-6</v>
      </c>
      <c r="U148" s="12">
        <f t="shared" si="9"/>
        <v>0.99998207364521741</v>
      </c>
      <c r="V148" s="12">
        <f t="shared" si="10"/>
        <v>1.7156946058496629E-6</v>
      </c>
      <c r="W148" s="31" t="b">
        <f t="shared" si="11"/>
        <v>0</v>
      </c>
      <c r="X148" s="12"/>
      <c r="Y148" s="12">
        <v>8.1681000000000008</v>
      </c>
      <c r="Z148" s="12"/>
      <c r="AF148" s="26"/>
    </row>
    <row r="149" spans="1:32" x14ac:dyDescent="0.3">
      <c r="A149" s="12">
        <v>138</v>
      </c>
      <c r="B149" s="38" t="s">
        <v>327</v>
      </c>
      <c r="C149" s="39" t="s">
        <v>328</v>
      </c>
      <c r="D149" s="39"/>
      <c r="E149" s="12">
        <v>24437</v>
      </c>
      <c r="F149" s="12">
        <v>24437</v>
      </c>
      <c r="G149" s="12">
        <v>2</v>
      </c>
      <c r="H149" s="12">
        <v>24437</v>
      </c>
      <c r="I149" s="12"/>
      <c r="J149" s="12"/>
      <c r="K149" s="12"/>
      <c r="L149" s="12"/>
      <c r="M149" s="12">
        <v>6.0753000000000004</v>
      </c>
      <c r="N149" s="12">
        <v>6.0764300000000002</v>
      </c>
      <c r="O149" s="12">
        <v>4.9792669006113721</v>
      </c>
      <c r="P149" s="12"/>
      <c r="Q149" s="12"/>
      <c r="R149" s="12"/>
      <c r="S149" s="12"/>
      <c r="T149" s="12">
        <f t="shared" si="8"/>
        <v>8.7321575473442535E-7</v>
      </c>
      <c r="U149" s="12">
        <f t="shared" si="9"/>
        <v>0.99917087437505503</v>
      </c>
      <c r="V149" s="12">
        <f t="shared" si="10"/>
        <v>8.7394036108247252E-7</v>
      </c>
      <c r="W149" s="31" t="b">
        <f t="shared" si="11"/>
        <v>0</v>
      </c>
      <c r="X149" s="12"/>
      <c r="Y149" s="12">
        <v>7.4683099999999998</v>
      </c>
      <c r="Z149" s="12"/>
      <c r="AF149" s="26"/>
    </row>
    <row r="150" spans="1:32" x14ac:dyDescent="0.3">
      <c r="A150" s="12">
        <v>139</v>
      </c>
      <c r="B150" s="46" t="s">
        <v>329</v>
      </c>
      <c r="C150" s="20" t="s">
        <v>330</v>
      </c>
      <c r="D150" s="20"/>
      <c r="E150" s="12">
        <v>0</v>
      </c>
      <c r="F150" s="12">
        <v>14830</v>
      </c>
      <c r="G150" s="30">
        <v>15</v>
      </c>
      <c r="H150" s="12">
        <v>121689</v>
      </c>
      <c r="I150" s="12">
        <v>121689</v>
      </c>
      <c r="J150" s="12"/>
      <c r="K150" s="12"/>
      <c r="L150" s="12"/>
      <c r="M150" s="12">
        <v>3.3304299999999998</v>
      </c>
      <c r="N150" s="12">
        <v>2.1008499999999999</v>
      </c>
      <c r="O150" s="12">
        <v>6.1922377143585177</v>
      </c>
      <c r="P150" s="12"/>
      <c r="Q150" s="12"/>
      <c r="R150" s="12"/>
      <c r="S150" s="12"/>
      <c r="T150" s="12">
        <f t="shared" si="8"/>
        <v>3.0051447388191543E-8</v>
      </c>
      <c r="U150" s="12">
        <f t="shared" si="9"/>
        <v>0.99999629564069437</v>
      </c>
      <c r="V150" s="12">
        <f t="shared" si="10"/>
        <v>3.0051558709962696E-8</v>
      </c>
      <c r="W150" s="31" t="b">
        <f t="shared" si="11"/>
        <v>0</v>
      </c>
      <c r="X150" s="12"/>
      <c r="Y150" s="12">
        <v>5.8516899999999996</v>
      </c>
      <c r="Z150" s="12"/>
    </row>
    <row r="151" spans="1:32" x14ac:dyDescent="0.3">
      <c r="A151" s="12">
        <v>140</v>
      </c>
      <c r="B151" s="65" t="s">
        <v>331</v>
      </c>
      <c r="C151" s="66" t="s">
        <v>332</v>
      </c>
      <c r="D151" s="66"/>
      <c r="E151" s="12">
        <v>23665760</v>
      </c>
      <c r="F151" s="12">
        <v>23665760</v>
      </c>
      <c r="G151" s="12">
        <v>4</v>
      </c>
      <c r="H151" s="12">
        <v>23665760</v>
      </c>
      <c r="I151" s="12"/>
      <c r="J151" s="12"/>
      <c r="K151" s="12"/>
      <c r="L151" s="12"/>
      <c r="M151" s="12">
        <v>4.5504800000000003</v>
      </c>
      <c r="N151" s="12">
        <v>4.5504800000000003</v>
      </c>
      <c r="O151" s="12">
        <v>5.9405845810260107</v>
      </c>
      <c r="P151" s="12"/>
      <c r="Q151" s="12"/>
      <c r="R151" s="12"/>
      <c r="S151" s="12"/>
      <c r="T151" s="12">
        <f t="shared" si="8"/>
        <v>2.5101475222567806E-7</v>
      </c>
      <c r="U151" s="12">
        <f t="shared" si="9"/>
        <v>0.99998691061522482</v>
      </c>
      <c r="V151" s="12">
        <f t="shared" si="10"/>
        <v>2.5101803789736159E-7</v>
      </c>
      <c r="W151" s="31" t="b">
        <f t="shared" si="11"/>
        <v>0</v>
      </c>
      <c r="X151" s="12"/>
      <c r="Y151" s="12">
        <v>5.1371599999999997</v>
      </c>
      <c r="Z151" s="12"/>
    </row>
    <row r="152" spans="1:32" x14ac:dyDescent="0.3">
      <c r="A152" s="83">
        <v>141</v>
      </c>
      <c r="B152" s="12" t="s">
        <v>333</v>
      </c>
      <c r="C152" s="12" t="s">
        <v>334</v>
      </c>
    </row>
    <row r="153" spans="1:32" x14ac:dyDescent="0.3">
      <c r="A153" s="83">
        <v>142</v>
      </c>
      <c r="B153" s="12" t="s">
        <v>335</v>
      </c>
      <c r="C153" s="12" t="s">
        <v>336</v>
      </c>
    </row>
    <row r="154" spans="1:32" x14ac:dyDescent="0.3">
      <c r="A154" s="83">
        <v>143</v>
      </c>
      <c r="B154" s="12" t="s">
        <v>337</v>
      </c>
      <c r="C154" s="12" t="s">
        <v>338</v>
      </c>
    </row>
    <row r="155" spans="1:32" x14ac:dyDescent="0.3">
      <c r="A155" s="83">
        <v>144</v>
      </c>
      <c r="B155" s="12" t="s">
        <v>339</v>
      </c>
      <c r="C155" s="12" t="s">
        <v>340</v>
      </c>
    </row>
    <row r="156" spans="1:32" x14ac:dyDescent="0.3">
      <c r="A156" s="83">
        <v>145</v>
      </c>
      <c r="B156" s="12" t="s">
        <v>341</v>
      </c>
      <c r="C156" s="12" t="s">
        <v>342</v>
      </c>
    </row>
    <row r="157" spans="1:32" x14ac:dyDescent="0.3">
      <c r="A157" s="83">
        <v>146</v>
      </c>
      <c r="B157" s="12" t="s">
        <v>343</v>
      </c>
      <c r="C157" s="12" t="s">
        <v>344</v>
      </c>
    </row>
    <row r="158" spans="1:32" x14ac:dyDescent="0.3">
      <c r="A158" s="83">
        <v>147</v>
      </c>
      <c r="B158" s="12" t="s">
        <v>345</v>
      </c>
      <c r="C158" s="12" t="s">
        <v>346</v>
      </c>
    </row>
    <row r="159" spans="1:32" x14ac:dyDescent="0.3">
      <c r="A159" s="83">
        <v>148</v>
      </c>
      <c r="B159" s="12" t="s">
        <v>347</v>
      </c>
      <c r="C159" s="12" t="s">
        <v>348</v>
      </c>
    </row>
    <row r="160" spans="1:32" x14ac:dyDescent="0.3">
      <c r="A160" s="83">
        <v>149</v>
      </c>
      <c r="B160" s="12" t="s">
        <v>349</v>
      </c>
      <c r="C160" s="12" t="s">
        <v>350</v>
      </c>
    </row>
    <row r="161" spans="1:3" x14ac:dyDescent="0.3">
      <c r="A161" s="83">
        <v>150</v>
      </c>
      <c r="B161" s="12" t="s">
        <v>351</v>
      </c>
      <c r="C161" s="12" t="s">
        <v>352</v>
      </c>
    </row>
    <row r="162" spans="1:3" x14ac:dyDescent="0.3">
      <c r="A162" s="83">
        <v>151</v>
      </c>
      <c r="B162" s="12" t="s">
        <v>353</v>
      </c>
      <c r="C162" s="12" t="s">
        <v>354</v>
      </c>
    </row>
    <row r="163" spans="1:3" x14ac:dyDescent="0.3">
      <c r="A163" s="83">
        <v>152</v>
      </c>
      <c r="B163" s="12" t="s">
        <v>355</v>
      </c>
      <c r="C163" s="12" t="s">
        <v>356</v>
      </c>
    </row>
    <row r="164" spans="1:3" x14ac:dyDescent="0.3">
      <c r="A164" s="83">
        <v>153</v>
      </c>
      <c r="B164" s="12" t="s">
        <v>357</v>
      </c>
      <c r="C164" s="12" t="s">
        <v>358</v>
      </c>
    </row>
    <row r="165" spans="1:3" x14ac:dyDescent="0.3">
      <c r="A165" s="83">
        <v>154</v>
      </c>
      <c r="B165" s="12" t="s">
        <v>359</v>
      </c>
      <c r="C165" s="12" t="s">
        <v>360</v>
      </c>
    </row>
    <row r="166" spans="1:3" x14ac:dyDescent="0.3">
      <c r="A166" s="83">
        <v>155</v>
      </c>
      <c r="B166" s="12" t="s">
        <v>361</v>
      </c>
      <c r="C166" s="12" t="s">
        <v>362</v>
      </c>
    </row>
    <row r="167" spans="1:3" x14ac:dyDescent="0.3">
      <c r="A167" s="83">
        <v>156</v>
      </c>
      <c r="B167" s="12" t="s">
        <v>363</v>
      </c>
      <c r="C167" s="12" t="s">
        <v>364</v>
      </c>
    </row>
    <row r="168" spans="1:3" x14ac:dyDescent="0.3">
      <c r="A168" s="83">
        <v>157</v>
      </c>
      <c r="B168" s="12" t="s">
        <v>365</v>
      </c>
      <c r="C168" s="12" t="s">
        <v>366</v>
      </c>
    </row>
    <row r="169" spans="1:3" x14ac:dyDescent="0.3">
      <c r="A169" s="83">
        <v>158</v>
      </c>
      <c r="B169" s="12" t="s">
        <v>367</v>
      </c>
      <c r="C169" s="12" t="s">
        <v>368</v>
      </c>
    </row>
    <row r="170" spans="1:3" x14ac:dyDescent="0.3">
      <c r="A170" s="83">
        <v>159</v>
      </c>
      <c r="B170" s="12" t="s">
        <v>369</v>
      </c>
      <c r="C170" s="12" t="s">
        <v>370</v>
      </c>
    </row>
    <row r="171" spans="1:3" x14ac:dyDescent="0.3">
      <c r="A171" s="83">
        <v>160</v>
      </c>
      <c r="B171" s="12" t="s">
        <v>371</v>
      </c>
      <c r="C171" s="12" t="s">
        <v>372</v>
      </c>
    </row>
    <row r="172" spans="1:3" x14ac:dyDescent="0.3">
      <c r="A172" s="83">
        <v>161</v>
      </c>
      <c r="B172" s="12" t="s">
        <v>373</v>
      </c>
      <c r="C172" s="12" t="s">
        <v>374</v>
      </c>
    </row>
    <row r="173" spans="1:3" x14ac:dyDescent="0.3">
      <c r="A173" s="83">
        <v>162</v>
      </c>
      <c r="B173" s="12" t="s">
        <v>375</v>
      </c>
      <c r="C173" s="12" t="s">
        <v>376</v>
      </c>
    </row>
    <row r="174" spans="1:3" x14ac:dyDescent="0.3">
      <c r="A174" s="83">
        <v>163</v>
      </c>
      <c r="B174" s="12" t="s">
        <v>377</v>
      </c>
      <c r="C174" s="12" t="s">
        <v>378</v>
      </c>
    </row>
    <row r="175" spans="1:3" x14ac:dyDescent="0.3">
      <c r="A175" s="83">
        <v>164</v>
      </c>
      <c r="B175" s="12" t="s">
        <v>379</v>
      </c>
      <c r="C175" s="12" t="s">
        <v>380</v>
      </c>
    </row>
    <row r="176" spans="1:3" x14ac:dyDescent="0.3">
      <c r="A176" s="83">
        <v>165</v>
      </c>
      <c r="B176" s="12" t="s">
        <v>381</v>
      </c>
      <c r="C176" s="12" t="s">
        <v>382</v>
      </c>
    </row>
    <row r="177" spans="1:3" x14ac:dyDescent="0.3">
      <c r="A177" s="83">
        <v>166</v>
      </c>
      <c r="B177" s="12" t="s">
        <v>383</v>
      </c>
      <c r="C177" s="12" t="s">
        <v>384</v>
      </c>
    </row>
    <row r="178" spans="1:3" x14ac:dyDescent="0.3">
      <c r="A178" s="83">
        <v>167</v>
      </c>
      <c r="B178" s="12" t="s">
        <v>385</v>
      </c>
      <c r="C178" s="12" t="s">
        <v>386</v>
      </c>
    </row>
    <row r="179" spans="1:3" x14ac:dyDescent="0.3">
      <c r="A179" s="83">
        <v>168</v>
      </c>
      <c r="B179" s="12" t="s">
        <v>387</v>
      </c>
      <c r="C179" s="12" t="s">
        <v>388</v>
      </c>
    </row>
    <row r="180" spans="1:3" x14ac:dyDescent="0.3">
      <c r="A180" s="83">
        <v>169</v>
      </c>
      <c r="B180" s="12" t="s">
        <v>389</v>
      </c>
      <c r="C180" s="12" t="s">
        <v>390</v>
      </c>
    </row>
    <row r="181" spans="1:3" x14ac:dyDescent="0.3">
      <c r="A181" s="83">
        <v>170</v>
      </c>
      <c r="B181" s="12" t="s">
        <v>391</v>
      </c>
      <c r="C181" s="12" t="s">
        <v>392</v>
      </c>
    </row>
    <row r="182" spans="1:3" x14ac:dyDescent="0.3">
      <c r="A182" s="83">
        <v>171</v>
      </c>
      <c r="B182" s="12" t="s">
        <v>393</v>
      </c>
      <c r="C182" s="12" t="s">
        <v>394</v>
      </c>
    </row>
    <row r="183" spans="1:3" x14ac:dyDescent="0.3">
      <c r="A183" s="83">
        <v>172</v>
      </c>
      <c r="B183" s="12" t="s">
        <v>395</v>
      </c>
      <c r="C183" s="12" t="s">
        <v>396</v>
      </c>
    </row>
    <row r="184" spans="1:3" x14ac:dyDescent="0.3">
      <c r="A184" s="83">
        <v>173</v>
      </c>
      <c r="B184" s="12" t="s">
        <v>397</v>
      </c>
      <c r="C184" s="12" t="s">
        <v>398</v>
      </c>
    </row>
    <row r="185" spans="1:3" x14ac:dyDescent="0.3">
      <c r="A185" s="83">
        <v>174</v>
      </c>
      <c r="B185" s="12" t="s">
        <v>399</v>
      </c>
      <c r="C185" s="12" t="s">
        <v>400</v>
      </c>
    </row>
    <row r="186" spans="1:3" x14ac:dyDescent="0.3">
      <c r="A186" s="83">
        <v>175</v>
      </c>
      <c r="B186" s="12" t="s">
        <v>401</v>
      </c>
      <c r="C186" s="12" t="s">
        <v>402</v>
      </c>
    </row>
    <row r="187" spans="1:3" x14ac:dyDescent="0.3">
      <c r="A187" s="83">
        <v>176</v>
      </c>
      <c r="B187" s="12" t="s">
        <v>403</v>
      </c>
      <c r="C187" s="12" t="s">
        <v>404</v>
      </c>
    </row>
    <row r="188" spans="1:3" x14ac:dyDescent="0.3">
      <c r="A188" s="83">
        <v>177</v>
      </c>
      <c r="B188" s="12" t="s">
        <v>405</v>
      </c>
      <c r="C188" s="12" t="s">
        <v>406</v>
      </c>
    </row>
    <row r="189" spans="1:3" x14ac:dyDescent="0.3">
      <c r="A189" s="83">
        <v>178</v>
      </c>
      <c r="B189" s="12" t="s">
        <v>407</v>
      </c>
      <c r="C189" s="12" t="s">
        <v>408</v>
      </c>
    </row>
    <row r="190" spans="1:3" x14ac:dyDescent="0.3">
      <c r="A190" s="83">
        <v>179</v>
      </c>
      <c r="B190" s="12" t="s">
        <v>409</v>
      </c>
      <c r="C190" s="12" t="s">
        <v>410</v>
      </c>
    </row>
    <row r="191" spans="1:3" x14ac:dyDescent="0.3">
      <c r="A191" s="83">
        <v>180</v>
      </c>
      <c r="B191" s="12" t="s">
        <v>411</v>
      </c>
      <c r="C191" s="12" t="s">
        <v>412</v>
      </c>
    </row>
    <row r="192" spans="1:3" x14ac:dyDescent="0.3">
      <c r="A192" s="83">
        <v>181</v>
      </c>
      <c r="B192" s="12" t="s">
        <v>413</v>
      </c>
      <c r="C192" s="12" t="s">
        <v>414</v>
      </c>
    </row>
    <row r="193" spans="1:3" x14ac:dyDescent="0.3">
      <c r="A193" s="83">
        <v>182</v>
      </c>
      <c r="B193" s="12" t="s">
        <v>415</v>
      </c>
      <c r="C193" s="12" t="s">
        <v>416</v>
      </c>
    </row>
    <row r="194" spans="1:3" x14ac:dyDescent="0.3">
      <c r="A194" s="83">
        <v>183</v>
      </c>
      <c r="B194" s="12" t="s">
        <v>417</v>
      </c>
      <c r="C194" s="12" t="s">
        <v>418</v>
      </c>
    </row>
    <row r="195" spans="1:3" x14ac:dyDescent="0.3">
      <c r="A195" s="83">
        <v>184</v>
      </c>
      <c r="B195" s="12" t="s">
        <v>419</v>
      </c>
      <c r="C195" s="12" t="s">
        <v>420</v>
      </c>
    </row>
    <row r="196" spans="1:3" x14ac:dyDescent="0.3">
      <c r="A196" s="83">
        <v>185</v>
      </c>
      <c r="B196" s="12" t="s">
        <v>421</v>
      </c>
      <c r="C196" s="12" t="s">
        <v>422</v>
      </c>
    </row>
    <row r="197" spans="1:3" x14ac:dyDescent="0.3">
      <c r="A197" s="83">
        <v>186</v>
      </c>
      <c r="B197" s="12" t="s">
        <v>423</v>
      </c>
      <c r="C197" s="12" t="s">
        <v>424</v>
      </c>
    </row>
    <row r="198" spans="1:3" x14ac:dyDescent="0.3">
      <c r="A198" s="83">
        <v>187</v>
      </c>
      <c r="B198" s="12" t="s">
        <v>425</v>
      </c>
      <c r="C198" s="12" t="s">
        <v>426</v>
      </c>
    </row>
    <row r="199" spans="1:3" x14ac:dyDescent="0.3">
      <c r="A199" s="83">
        <v>188</v>
      </c>
      <c r="B199" s="12" t="s">
        <v>427</v>
      </c>
      <c r="C199" s="12" t="s">
        <v>428</v>
      </c>
    </row>
    <row r="200" spans="1:3" x14ac:dyDescent="0.3">
      <c r="A200" s="83">
        <v>189</v>
      </c>
      <c r="B200" s="12" t="s">
        <v>429</v>
      </c>
      <c r="C200" s="12" t="s">
        <v>430</v>
      </c>
    </row>
    <row r="201" spans="1:3" x14ac:dyDescent="0.3">
      <c r="A201" s="83">
        <v>190</v>
      </c>
      <c r="B201" s="12" t="s">
        <v>431</v>
      </c>
      <c r="C201" s="12" t="s">
        <v>432</v>
      </c>
    </row>
    <row r="202" spans="1:3" x14ac:dyDescent="0.3">
      <c r="A202" s="83">
        <v>191</v>
      </c>
      <c r="B202" s="12" t="s">
        <v>433</v>
      </c>
      <c r="C202" s="12" t="s">
        <v>434</v>
      </c>
    </row>
    <row r="203" spans="1:3" x14ac:dyDescent="0.3">
      <c r="A203" s="83">
        <v>192</v>
      </c>
      <c r="B203" s="12" t="s">
        <v>435</v>
      </c>
      <c r="C203" s="12" t="s">
        <v>436</v>
      </c>
    </row>
    <row r="204" spans="1:3" x14ac:dyDescent="0.3">
      <c r="A204" s="83">
        <v>193</v>
      </c>
      <c r="B204" s="12" t="s">
        <v>437</v>
      </c>
      <c r="C204" s="12" t="s">
        <v>438</v>
      </c>
    </row>
    <row r="205" spans="1:3" x14ac:dyDescent="0.3">
      <c r="A205" s="83">
        <v>194</v>
      </c>
      <c r="B205" s="12" t="s">
        <v>439</v>
      </c>
      <c r="C205" s="12" t="s">
        <v>440</v>
      </c>
    </row>
    <row r="206" spans="1:3" x14ac:dyDescent="0.3">
      <c r="A206" s="83">
        <v>195</v>
      </c>
      <c r="B206" s="12" t="s">
        <v>441</v>
      </c>
      <c r="C206" s="12" t="s">
        <v>442</v>
      </c>
    </row>
    <row r="207" spans="1:3" x14ac:dyDescent="0.3">
      <c r="A207" s="83">
        <v>196</v>
      </c>
      <c r="B207" s="12" t="s">
        <v>443</v>
      </c>
      <c r="C207" s="12" t="s">
        <v>444</v>
      </c>
    </row>
    <row r="208" spans="1:3" x14ac:dyDescent="0.3">
      <c r="A208" s="83">
        <v>197</v>
      </c>
      <c r="B208" s="12" t="s">
        <v>445</v>
      </c>
      <c r="C208" s="12" t="s">
        <v>446</v>
      </c>
    </row>
    <row r="209" spans="1:3" x14ac:dyDescent="0.3">
      <c r="A209" s="83">
        <v>198</v>
      </c>
      <c r="B209" s="12" t="s">
        <v>447</v>
      </c>
      <c r="C209" s="12" t="s">
        <v>448</v>
      </c>
    </row>
    <row r="210" spans="1:3" x14ac:dyDescent="0.3">
      <c r="A210" s="83">
        <v>199</v>
      </c>
      <c r="B210" s="12" t="s">
        <v>449</v>
      </c>
      <c r="C210" s="12" t="s">
        <v>450</v>
      </c>
    </row>
    <row r="211" spans="1:3" x14ac:dyDescent="0.3">
      <c r="A211" s="83">
        <v>200</v>
      </c>
      <c r="B211" s="12" t="s">
        <v>451</v>
      </c>
      <c r="C211" s="12" t="s">
        <v>452</v>
      </c>
    </row>
    <row r="212" spans="1:3" x14ac:dyDescent="0.3">
      <c r="A212" s="83">
        <v>201</v>
      </c>
      <c r="B212" s="12" t="s">
        <v>453</v>
      </c>
      <c r="C212" s="12" t="s">
        <v>454</v>
      </c>
    </row>
    <row r="213" spans="1:3" x14ac:dyDescent="0.3">
      <c r="A213" s="83">
        <v>202</v>
      </c>
      <c r="B213" s="12" t="s">
        <v>455</v>
      </c>
      <c r="C213" s="12" t="s">
        <v>456</v>
      </c>
    </row>
    <row r="214" spans="1:3" x14ac:dyDescent="0.3">
      <c r="A214" s="83">
        <v>203</v>
      </c>
      <c r="B214" s="12" t="s">
        <v>457</v>
      </c>
      <c r="C214" s="12" t="s">
        <v>458</v>
      </c>
    </row>
    <row r="215" spans="1:3" x14ac:dyDescent="0.3">
      <c r="A215" s="83">
        <v>204</v>
      </c>
      <c r="B215" s="12" t="s">
        <v>459</v>
      </c>
      <c r="C215" s="12" t="s">
        <v>460</v>
      </c>
    </row>
    <row r="216" spans="1:3" x14ac:dyDescent="0.3">
      <c r="A216" s="83">
        <v>205</v>
      </c>
      <c r="B216" s="12" t="s">
        <v>461</v>
      </c>
      <c r="C216" s="12" t="s">
        <v>462</v>
      </c>
    </row>
    <row r="217" spans="1:3" x14ac:dyDescent="0.3">
      <c r="A217" s="83">
        <v>206</v>
      </c>
      <c r="B217" s="12" t="s">
        <v>463</v>
      </c>
      <c r="C217" s="12" t="s">
        <v>464</v>
      </c>
    </row>
    <row r="218" spans="1:3" x14ac:dyDescent="0.3">
      <c r="A218" s="83">
        <v>207</v>
      </c>
      <c r="B218" s="12" t="s">
        <v>465</v>
      </c>
      <c r="C218" s="12" t="s">
        <v>466</v>
      </c>
    </row>
    <row r="219" spans="1:3" x14ac:dyDescent="0.3">
      <c r="A219" s="83">
        <v>208</v>
      </c>
      <c r="B219" s="12" t="s">
        <v>467</v>
      </c>
      <c r="C219" s="12" t="s">
        <v>468</v>
      </c>
    </row>
    <row r="220" spans="1:3" x14ac:dyDescent="0.3">
      <c r="A220" s="83">
        <v>209</v>
      </c>
      <c r="B220" s="12" t="s">
        <v>469</v>
      </c>
      <c r="C220" s="12" t="s">
        <v>470</v>
      </c>
    </row>
    <row r="221" spans="1:3" x14ac:dyDescent="0.3">
      <c r="A221" s="83">
        <v>210</v>
      </c>
      <c r="B221" s="12" t="s">
        <v>471</v>
      </c>
      <c r="C221" s="12" t="s">
        <v>472</v>
      </c>
    </row>
    <row r="222" spans="1:3" x14ac:dyDescent="0.3">
      <c r="A222" s="83">
        <v>211</v>
      </c>
      <c r="B222" s="12" t="s">
        <v>473</v>
      </c>
      <c r="C222" s="12" t="s">
        <v>474</v>
      </c>
    </row>
    <row r="223" spans="1:3" x14ac:dyDescent="0.3">
      <c r="A223" s="83">
        <v>212</v>
      </c>
      <c r="B223" s="12" t="s">
        <v>475</v>
      </c>
      <c r="C223" s="12" t="s">
        <v>476</v>
      </c>
    </row>
    <row r="224" spans="1:3" x14ac:dyDescent="0.3">
      <c r="A224" s="83">
        <v>213</v>
      </c>
      <c r="B224" s="12" t="s">
        <v>477</v>
      </c>
      <c r="C224" s="12" t="s">
        <v>478</v>
      </c>
    </row>
    <row r="225" spans="1:3" x14ac:dyDescent="0.3">
      <c r="A225" s="83">
        <v>214</v>
      </c>
      <c r="B225" s="12" t="s">
        <v>479</v>
      </c>
      <c r="C225" s="12" t="s">
        <v>480</v>
      </c>
    </row>
    <row r="226" spans="1:3" x14ac:dyDescent="0.3">
      <c r="A226" s="83">
        <v>215</v>
      </c>
      <c r="B226" s="12" t="s">
        <v>481</v>
      </c>
      <c r="C226" s="12" t="s">
        <v>482</v>
      </c>
    </row>
    <row r="227" spans="1:3" x14ac:dyDescent="0.3">
      <c r="A227" s="83">
        <v>216</v>
      </c>
      <c r="B227" s="12" t="s">
        <v>483</v>
      </c>
      <c r="C227" s="12" t="s">
        <v>484</v>
      </c>
    </row>
    <row r="228" spans="1:3" x14ac:dyDescent="0.3">
      <c r="A228" s="83">
        <v>217</v>
      </c>
      <c r="B228" s="12" t="s">
        <v>485</v>
      </c>
      <c r="C228" s="12" t="s">
        <v>486</v>
      </c>
    </row>
    <row r="229" spans="1:3" x14ac:dyDescent="0.3">
      <c r="A229" s="83">
        <v>218</v>
      </c>
      <c r="B229" s="12" t="s">
        <v>487</v>
      </c>
      <c r="C229" s="12" t="s">
        <v>488</v>
      </c>
    </row>
    <row r="230" spans="1:3" x14ac:dyDescent="0.3">
      <c r="A230" s="83">
        <v>219</v>
      </c>
      <c r="B230" s="12" t="s">
        <v>489</v>
      </c>
      <c r="C230" s="12" t="s">
        <v>490</v>
      </c>
    </row>
    <row r="231" spans="1:3" x14ac:dyDescent="0.3">
      <c r="A231" s="83">
        <v>220</v>
      </c>
      <c r="B231" s="12" t="s">
        <v>491</v>
      </c>
      <c r="C231" s="12" t="s">
        <v>492</v>
      </c>
    </row>
    <row r="232" spans="1:3" x14ac:dyDescent="0.3">
      <c r="A232" s="83">
        <v>221</v>
      </c>
      <c r="B232" s="12" t="s">
        <v>493</v>
      </c>
      <c r="C232" s="12" t="s">
        <v>494</v>
      </c>
    </row>
    <row r="233" spans="1:3" x14ac:dyDescent="0.3">
      <c r="A233" s="83">
        <v>222</v>
      </c>
      <c r="B233" s="12" t="s">
        <v>495</v>
      </c>
      <c r="C233" s="12" t="s">
        <v>496</v>
      </c>
    </row>
    <row r="234" spans="1:3" x14ac:dyDescent="0.3">
      <c r="A234" s="83">
        <v>223</v>
      </c>
      <c r="B234" s="12" t="s">
        <v>497</v>
      </c>
      <c r="C234" s="12" t="s">
        <v>498</v>
      </c>
    </row>
    <row r="235" spans="1:3" x14ac:dyDescent="0.3">
      <c r="A235" s="83">
        <v>224</v>
      </c>
      <c r="B235" s="12" t="s">
        <v>499</v>
      </c>
      <c r="C235" s="12" t="s">
        <v>500</v>
      </c>
    </row>
    <row r="236" spans="1:3" x14ac:dyDescent="0.3">
      <c r="A236" s="83">
        <v>225</v>
      </c>
      <c r="B236" s="12" t="s">
        <v>501</v>
      </c>
      <c r="C236" s="12" t="s">
        <v>502</v>
      </c>
    </row>
    <row r="237" spans="1:3" x14ac:dyDescent="0.3">
      <c r="A237" s="83">
        <v>226</v>
      </c>
      <c r="B237" s="12" t="s">
        <v>503</v>
      </c>
      <c r="C237" s="12" t="s">
        <v>504</v>
      </c>
    </row>
    <row r="238" spans="1:3" x14ac:dyDescent="0.3">
      <c r="A238" s="83">
        <v>227</v>
      </c>
      <c r="B238" s="12" t="s">
        <v>505</v>
      </c>
      <c r="C238" s="12" t="s">
        <v>506</v>
      </c>
    </row>
    <row r="239" spans="1:3" x14ac:dyDescent="0.3">
      <c r="A239" s="83">
        <v>228</v>
      </c>
      <c r="B239" s="12" t="s">
        <v>507</v>
      </c>
      <c r="C239" s="12" t="s">
        <v>508</v>
      </c>
    </row>
    <row r="240" spans="1:3" x14ac:dyDescent="0.3">
      <c r="A240" s="83">
        <v>229</v>
      </c>
      <c r="B240" s="12" t="s">
        <v>509</v>
      </c>
      <c r="C240" s="12" t="s">
        <v>510</v>
      </c>
    </row>
    <row r="241" spans="1:3" x14ac:dyDescent="0.3">
      <c r="A241" s="83">
        <v>230</v>
      </c>
      <c r="B241" s="12" t="s">
        <v>511</v>
      </c>
      <c r="C241" s="12" t="s">
        <v>512</v>
      </c>
    </row>
    <row r="242" spans="1:3" x14ac:dyDescent="0.3">
      <c r="A242" s="83">
        <v>231</v>
      </c>
      <c r="B242" s="12" t="s">
        <v>513</v>
      </c>
      <c r="C242" s="12" t="s">
        <v>514</v>
      </c>
    </row>
    <row r="243" spans="1:3" x14ac:dyDescent="0.3">
      <c r="A243" s="83">
        <v>232</v>
      </c>
      <c r="B243" s="12" t="s">
        <v>515</v>
      </c>
      <c r="C243" s="12" t="s">
        <v>516</v>
      </c>
    </row>
    <row r="244" spans="1:3" x14ac:dyDescent="0.3">
      <c r="A244" s="83">
        <v>233</v>
      </c>
      <c r="B244" s="12" t="s">
        <v>517</v>
      </c>
      <c r="C244" s="12" t="s">
        <v>518</v>
      </c>
    </row>
    <row r="245" spans="1:3" x14ac:dyDescent="0.3">
      <c r="A245" s="83">
        <v>234</v>
      </c>
      <c r="B245" s="12" t="s">
        <v>519</v>
      </c>
      <c r="C245" s="12" t="s">
        <v>520</v>
      </c>
    </row>
    <row r="246" spans="1:3" x14ac:dyDescent="0.3">
      <c r="A246" s="83">
        <v>235</v>
      </c>
      <c r="B246" s="12" t="s">
        <v>521</v>
      </c>
      <c r="C246" s="12" t="s">
        <v>522</v>
      </c>
    </row>
    <row r="247" spans="1:3" x14ac:dyDescent="0.3">
      <c r="A247" s="83">
        <v>236</v>
      </c>
      <c r="B247" s="12" t="s">
        <v>523</v>
      </c>
      <c r="C247" s="12" t="s">
        <v>524</v>
      </c>
    </row>
    <row r="248" spans="1:3" x14ac:dyDescent="0.3">
      <c r="A248" s="83">
        <v>237</v>
      </c>
      <c r="B248" s="12" t="s">
        <v>525</v>
      </c>
      <c r="C248" s="12" t="s">
        <v>526</v>
      </c>
    </row>
    <row r="249" spans="1:3" x14ac:dyDescent="0.3">
      <c r="A249" s="83">
        <v>238</v>
      </c>
      <c r="B249" s="12" t="s">
        <v>527</v>
      </c>
      <c r="C249" s="12" t="s">
        <v>528</v>
      </c>
    </row>
    <row r="250" spans="1:3" x14ac:dyDescent="0.3">
      <c r="A250" s="83">
        <v>239</v>
      </c>
      <c r="B250" s="12" t="s">
        <v>529</v>
      </c>
      <c r="C250" s="12" t="s">
        <v>530</v>
      </c>
    </row>
    <row r="251" spans="1:3" x14ac:dyDescent="0.3">
      <c r="A251" s="83">
        <v>240</v>
      </c>
      <c r="B251" s="12" t="s">
        <v>531</v>
      </c>
      <c r="C251" s="12" t="s">
        <v>532</v>
      </c>
    </row>
    <row r="252" spans="1:3" x14ac:dyDescent="0.3">
      <c r="A252" s="83">
        <v>241</v>
      </c>
      <c r="B252" s="12" t="s">
        <v>533</v>
      </c>
      <c r="C252" s="12" t="s">
        <v>534</v>
      </c>
    </row>
    <row r="253" spans="1:3" x14ac:dyDescent="0.3">
      <c r="A253" s="83">
        <v>242</v>
      </c>
      <c r="B253" s="12" t="s">
        <v>535</v>
      </c>
      <c r="C253" s="12" t="s">
        <v>536</v>
      </c>
    </row>
    <row r="254" spans="1:3" x14ac:dyDescent="0.3">
      <c r="A254" s="83">
        <v>243</v>
      </c>
      <c r="B254" s="12" t="s">
        <v>537</v>
      </c>
      <c r="C254" s="12" t="s">
        <v>538</v>
      </c>
    </row>
    <row r="255" spans="1:3" x14ac:dyDescent="0.3">
      <c r="A255" s="83">
        <v>244</v>
      </c>
      <c r="B255" s="12" t="s">
        <v>539</v>
      </c>
      <c r="C255" s="12" t="s">
        <v>540</v>
      </c>
    </row>
    <row r="256" spans="1:3" x14ac:dyDescent="0.3">
      <c r="A256" s="83">
        <v>245</v>
      </c>
      <c r="B256" s="12" t="s">
        <v>541</v>
      </c>
      <c r="C256" s="12" t="s">
        <v>542</v>
      </c>
    </row>
    <row r="257" spans="1:3" x14ac:dyDescent="0.3">
      <c r="A257" s="83">
        <v>246</v>
      </c>
      <c r="B257" s="12" t="s">
        <v>543</v>
      </c>
      <c r="C257" s="12" t="s">
        <v>544</v>
      </c>
    </row>
    <row r="258" spans="1:3" x14ac:dyDescent="0.3">
      <c r="A258" s="83">
        <v>247</v>
      </c>
      <c r="B258" s="12" t="s">
        <v>545</v>
      </c>
      <c r="C258" s="12" t="s">
        <v>546</v>
      </c>
    </row>
    <row r="259" spans="1:3" x14ac:dyDescent="0.3">
      <c r="A259" s="83">
        <v>248</v>
      </c>
      <c r="B259" s="12" t="s">
        <v>547</v>
      </c>
      <c r="C259" s="12" t="s">
        <v>548</v>
      </c>
    </row>
    <row r="260" spans="1:3" x14ac:dyDescent="0.3">
      <c r="A260" s="83">
        <v>249</v>
      </c>
      <c r="B260" s="12" t="s">
        <v>549</v>
      </c>
      <c r="C260" s="12" t="s">
        <v>550</v>
      </c>
    </row>
    <row r="261" spans="1:3" x14ac:dyDescent="0.3">
      <c r="A261" s="83">
        <v>250</v>
      </c>
      <c r="B261" s="12" t="s">
        <v>551</v>
      </c>
      <c r="C261" s="12" t="s">
        <v>552</v>
      </c>
    </row>
    <row r="262" spans="1:3" x14ac:dyDescent="0.3">
      <c r="A262" s="83">
        <v>251</v>
      </c>
      <c r="B262" s="12" t="s">
        <v>553</v>
      </c>
      <c r="C262" s="12" t="s">
        <v>554</v>
      </c>
    </row>
    <row r="263" spans="1:3" x14ac:dyDescent="0.3">
      <c r="A263" s="83">
        <v>252</v>
      </c>
      <c r="B263" s="12" t="s">
        <v>555</v>
      </c>
      <c r="C263" s="12" t="s">
        <v>556</v>
      </c>
    </row>
    <row r="264" spans="1:3" x14ac:dyDescent="0.3">
      <c r="A264" s="83">
        <v>253</v>
      </c>
      <c r="B264" s="12" t="s">
        <v>557</v>
      </c>
      <c r="C264" s="12" t="s">
        <v>558</v>
      </c>
    </row>
    <row r="265" spans="1:3" x14ac:dyDescent="0.3">
      <c r="A265" s="83">
        <v>254</v>
      </c>
      <c r="B265" s="12" t="s">
        <v>559</v>
      </c>
      <c r="C265" s="12" t="s">
        <v>560</v>
      </c>
    </row>
    <row r="266" spans="1:3" x14ac:dyDescent="0.3">
      <c r="A266" s="83">
        <v>255</v>
      </c>
      <c r="B266" s="84" t="s">
        <v>561</v>
      </c>
      <c r="C266" s="84" t="s">
        <v>562</v>
      </c>
    </row>
    <row r="267" spans="1:3" x14ac:dyDescent="0.3">
      <c r="A267" s="83">
        <v>256</v>
      </c>
      <c r="B267" s="12" t="s">
        <v>563</v>
      </c>
      <c r="C267" s="12" t="s">
        <v>564</v>
      </c>
    </row>
    <row r="268" spans="1:3" x14ac:dyDescent="0.3">
      <c r="A268" s="83">
        <v>257</v>
      </c>
      <c r="B268" s="12" t="s">
        <v>565</v>
      </c>
      <c r="C268" s="12" t="s">
        <v>566</v>
      </c>
    </row>
    <row r="269" spans="1:3" x14ac:dyDescent="0.3">
      <c r="A269" s="83">
        <v>258</v>
      </c>
      <c r="B269" s="12" t="s">
        <v>567</v>
      </c>
      <c r="C269" s="12" t="s">
        <v>568</v>
      </c>
    </row>
    <row r="270" spans="1:3" x14ac:dyDescent="0.3">
      <c r="A270" s="83">
        <v>259</v>
      </c>
      <c r="B270" s="12" t="s">
        <v>569</v>
      </c>
      <c r="C270" s="12" t="s">
        <v>570</v>
      </c>
    </row>
    <row r="271" spans="1:3" x14ac:dyDescent="0.3">
      <c r="A271" s="83">
        <v>260</v>
      </c>
      <c r="B271" s="12" t="s">
        <v>571</v>
      </c>
      <c r="C271" s="12" t="s">
        <v>572</v>
      </c>
    </row>
    <row r="272" spans="1:3" x14ac:dyDescent="0.3">
      <c r="A272" s="83">
        <v>261</v>
      </c>
      <c r="B272" s="12" t="s">
        <v>573</v>
      </c>
      <c r="C272" s="12" t="s">
        <v>574</v>
      </c>
    </row>
    <row r="273" spans="1:3" x14ac:dyDescent="0.3">
      <c r="A273" s="83">
        <v>262</v>
      </c>
      <c r="B273" s="12" t="s">
        <v>575</v>
      </c>
      <c r="C273" s="12" t="s">
        <v>576</v>
      </c>
    </row>
    <row r="274" spans="1:3" x14ac:dyDescent="0.3">
      <c r="A274" s="83">
        <v>263</v>
      </c>
      <c r="B274" s="12" t="s">
        <v>577</v>
      </c>
      <c r="C274" s="12" t="s">
        <v>578</v>
      </c>
    </row>
    <row r="275" spans="1:3" x14ac:dyDescent="0.3">
      <c r="A275" s="83">
        <v>264</v>
      </c>
      <c r="B275" s="12" t="s">
        <v>579</v>
      </c>
      <c r="C275" s="12" t="s">
        <v>580</v>
      </c>
    </row>
    <row r="276" spans="1:3" x14ac:dyDescent="0.3">
      <c r="A276" s="83">
        <v>265</v>
      </c>
      <c r="B276" s="12" t="s">
        <v>581</v>
      </c>
      <c r="C276" s="12" t="s">
        <v>582</v>
      </c>
    </row>
    <row r="277" spans="1:3" x14ac:dyDescent="0.3">
      <c r="A277" s="83">
        <v>266</v>
      </c>
      <c r="B277" s="12" t="s">
        <v>583</v>
      </c>
      <c r="C277" s="12" t="s">
        <v>584</v>
      </c>
    </row>
    <row r="278" spans="1:3" x14ac:dyDescent="0.3">
      <c r="A278" s="83">
        <v>267</v>
      </c>
      <c r="B278" s="12" t="s">
        <v>585</v>
      </c>
      <c r="C278" s="12" t="s">
        <v>586</v>
      </c>
    </row>
    <row r="279" spans="1:3" x14ac:dyDescent="0.3">
      <c r="A279" s="83">
        <v>268</v>
      </c>
      <c r="B279" s="12" t="s">
        <v>587</v>
      </c>
      <c r="C279" s="12" t="s">
        <v>588</v>
      </c>
    </row>
    <row r="280" spans="1:3" x14ac:dyDescent="0.3">
      <c r="A280" s="83">
        <v>269</v>
      </c>
      <c r="B280" s="12" t="s">
        <v>589</v>
      </c>
      <c r="C280" s="12" t="s">
        <v>590</v>
      </c>
    </row>
    <row r="281" spans="1:3" x14ac:dyDescent="0.3">
      <c r="A281" s="83">
        <v>270</v>
      </c>
      <c r="B281" s="12" t="s">
        <v>591</v>
      </c>
      <c r="C281" s="12" t="s">
        <v>592</v>
      </c>
    </row>
    <row r="282" spans="1:3" x14ac:dyDescent="0.3">
      <c r="A282" s="83">
        <v>271</v>
      </c>
      <c r="B282" s="12" t="s">
        <v>593</v>
      </c>
      <c r="C282" s="12" t="s">
        <v>594</v>
      </c>
    </row>
    <row r="283" spans="1:3" x14ac:dyDescent="0.3">
      <c r="A283" s="83">
        <v>272</v>
      </c>
      <c r="B283" s="12" t="s">
        <v>595</v>
      </c>
      <c r="C283" s="12" t="s">
        <v>596</v>
      </c>
    </row>
    <row r="284" spans="1:3" x14ac:dyDescent="0.3">
      <c r="A284" s="83">
        <v>273</v>
      </c>
      <c r="B284" s="12" t="s">
        <v>597</v>
      </c>
      <c r="C284" s="12" t="s">
        <v>598</v>
      </c>
    </row>
    <row r="285" spans="1:3" x14ac:dyDescent="0.3">
      <c r="A285" s="83">
        <v>274</v>
      </c>
      <c r="B285" s="12" t="s">
        <v>599</v>
      </c>
      <c r="C285" s="12" t="s">
        <v>600</v>
      </c>
    </row>
    <row r="286" spans="1:3" x14ac:dyDescent="0.3">
      <c r="A286" s="83">
        <v>275</v>
      </c>
      <c r="B286" s="12" t="s">
        <v>601</v>
      </c>
      <c r="C286" s="12" t="s">
        <v>602</v>
      </c>
    </row>
    <row r="287" spans="1:3" x14ac:dyDescent="0.3">
      <c r="A287" s="83">
        <v>276</v>
      </c>
      <c r="B287" s="12" t="s">
        <v>603</v>
      </c>
      <c r="C287" s="12" t="s">
        <v>604</v>
      </c>
    </row>
    <row r="288" spans="1:3" x14ac:dyDescent="0.3">
      <c r="A288" s="83">
        <v>277</v>
      </c>
      <c r="B288" s="12" t="s">
        <v>605</v>
      </c>
      <c r="C288" s="12" t="s">
        <v>606</v>
      </c>
    </row>
    <row r="289" spans="1:3" x14ac:dyDescent="0.3">
      <c r="A289" s="83">
        <v>278</v>
      </c>
      <c r="B289" s="12" t="s">
        <v>607</v>
      </c>
      <c r="C289" s="12" t="s">
        <v>608</v>
      </c>
    </row>
    <row r="290" spans="1:3" x14ac:dyDescent="0.3">
      <c r="A290" s="83">
        <v>279</v>
      </c>
      <c r="B290" s="85" t="s">
        <v>609</v>
      </c>
      <c r="C290" s="85" t="s">
        <v>610</v>
      </c>
    </row>
    <row r="291" spans="1:3" x14ac:dyDescent="0.3">
      <c r="A291" s="83">
        <v>280</v>
      </c>
      <c r="B291" s="12" t="s">
        <v>611</v>
      </c>
      <c r="C291" s="12" t="s">
        <v>612</v>
      </c>
    </row>
    <row r="292" spans="1:3" x14ac:dyDescent="0.3">
      <c r="A292" s="83">
        <v>281</v>
      </c>
      <c r="B292" s="12" t="s">
        <v>613</v>
      </c>
      <c r="C292" s="12" t="s">
        <v>614</v>
      </c>
    </row>
    <row r="293" spans="1:3" x14ac:dyDescent="0.3">
      <c r="A293" s="83">
        <v>282</v>
      </c>
      <c r="B293" s="12" t="s">
        <v>615</v>
      </c>
      <c r="C293" s="12" t="s">
        <v>616</v>
      </c>
    </row>
    <row r="294" spans="1:3" x14ac:dyDescent="0.3">
      <c r="A294" s="83">
        <v>283</v>
      </c>
      <c r="B294" s="12" t="s">
        <v>617</v>
      </c>
      <c r="C294" s="12" t="s">
        <v>618</v>
      </c>
    </row>
    <row r="295" spans="1:3" x14ac:dyDescent="0.3">
      <c r="A295" s="83">
        <v>284</v>
      </c>
      <c r="B295" s="12" t="s">
        <v>619</v>
      </c>
      <c r="C295" s="12" t="s">
        <v>620</v>
      </c>
    </row>
    <row r="296" spans="1:3" x14ac:dyDescent="0.3">
      <c r="A296" s="83">
        <v>285</v>
      </c>
      <c r="B296" s="12" t="s">
        <v>621</v>
      </c>
      <c r="C296" s="12" t="s">
        <v>622</v>
      </c>
    </row>
    <row r="297" spans="1:3" x14ac:dyDescent="0.3">
      <c r="A297" s="83">
        <v>286</v>
      </c>
      <c r="B297" s="12" t="s">
        <v>623</v>
      </c>
      <c r="C297" s="12" t="s">
        <v>624</v>
      </c>
    </row>
    <row r="298" spans="1:3" x14ac:dyDescent="0.3">
      <c r="A298" s="83">
        <v>287</v>
      </c>
      <c r="B298" s="12" t="s">
        <v>625</v>
      </c>
      <c r="C298" s="12" t="s">
        <v>626</v>
      </c>
    </row>
    <row r="299" spans="1:3" x14ac:dyDescent="0.3">
      <c r="A299" s="83">
        <v>288</v>
      </c>
      <c r="B299" s="12" t="s">
        <v>627</v>
      </c>
      <c r="C299" s="12" t="s">
        <v>628</v>
      </c>
    </row>
    <row r="300" spans="1:3" x14ac:dyDescent="0.3">
      <c r="A300" s="83">
        <v>289</v>
      </c>
      <c r="B300" s="12" t="s">
        <v>629</v>
      </c>
      <c r="C300" s="12" t="s">
        <v>630</v>
      </c>
    </row>
    <row r="301" spans="1:3" x14ac:dyDescent="0.3">
      <c r="A301" s="83">
        <v>290</v>
      </c>
      <c r="B301" s="12" t="s">
        <v>631</v>
      </c>
      <c r="C301" s="12" t="s">
        <v>632</v>
      </c>
    </row>
    <row r="302" spans="1:3" x14ac:dyDescent="0.3">
      <c r="A302" s="83">
        <v>291</v>
      </c>
      <c r="B302" s="85" t="s">
        <v>633</v>
      </c>
      <c r="C302" s="85" t="s">
        <v>634</v>
      </c>
    </row>
    <row r="303" spans="1:3" x14ac:dyDescent="0.3">
      <c r="A303" s="83">
        <v>292</v>
      </c>
      <c r="B303" s="12" t="s">
        <v>635</v>
      </c>
      <c r="C303" s="12" t="s">
        <v>636</v>
      </c>
    </row>
    <row r="304" spans="1:3" x14ac:dyDescent="0.3">
      <c r="A304" s="83">
        <v>293</v>
      </c>
      <c r="B304" s="12" t="s">
        <v>637</v>
      </c>
      <c r="C304" s="12" t="s">
        <v>638</v>
      </c>
    </row>
    <row r="305" spans="1:3" x14ac:dyDescent="0.3">
      <c r="A305" s="83">
        <v>294</v>
      </c>
      <c r="B305" s="12" t="s">
        <v>639</v>
      </c>
      <c r="C305" s="12" t="s">
        <v>640</v>
      </c>
    </row>
    <row r="306" spans="1:3" x14ac:dyDescent="0.3">
      <c r="A306" s="83">
        <v>295</v>
      </c>
      <c r="B306" s="12" t="s">
        <v>641</v>
      </c>
      <c r="C306" s="66" t="s">
        <v>642</v>
      </c>
    </row>
    <row r="307" spans="1:3" x14ac:dyDescent="0.3">
      <c r="A307" s="83">
        <v>296</v>
      </c>
      <c r="B307" s="12" t="s">
        <v>643</v>
      </c>
      <c r="C307" s="12" t="s">
        <v>540</v>
      </c>
    </row>
  </sheetData>
  <autoFilter ref="B11:AA307" xr:uid="{00000000-0009-0000-0000-000002000000}">
    <sortState xmlns:xlrd2="http://schemas.microsoft.com/office/spreadsheetml/2017/richdata2" ref="B12:AA308">
      <sortCondition descending="1" ref="Y11"/>
    </sortState>
  </autoFilter>
  <phoneticPr fontId="4" type="noConversion"/>
  <conditionalFormatting sqref="W12:AB37 AA38:AB38 Z72:AB72 W39:AB71 W130:X131 Z130:AB131 W138:AB149 W137:X137 AA137:AB137 W73:AB116 W118:AB125 AA117:AB117 W127:AB129 AA126:AB126 W132:AB136">
    <cfRule type="containsText" dxfId="6" priority="7" operator="containsText" text="TRUE">
      <formula>NOT(ISERROR(SEARCH("TRUE",W12)))</formula>
    </cfRule>
  </conditionalFormatting>
  <conditionalFormatting sqref="N9:N10">
    <cfRule type="containsText" dxfId="5" priority="6" operator="containsText" text="TRUE">
      <formula>NOT(ISERROR(SEARCH("TRUE",N9)))</formula>
    </cfRule>
  </conditionalFormatting>
  <conditionalFormatting sqref="W38:Z38">
    <cfRule type="containsText" dxfId="4" priority="5" operator="containsText" text="TRUE">
      <formula>NOT(ISERROR(SEARCH("TRUE",W38)))</formula>
    </cfRule>
  </conditionalFormatting>
  <conditionalFormatting sqref="W72:Y72">
    <cfRule type="containsText" dxfId="3" priority="4" operator="containsText" text="TRUE">
      <formula>NOT(ISERROR(SEARCH("TRUE",W72)))</formula>
    </cfRule>
  </conditionalFormatting>
  <conditionalFormatting sqref="Y137:Z137">
    <cfRule type="containsText" dxfId="2" priority="3" operator="containsText" text="TRUE">
      <formula>NOT(ISERROR(SEARCH("TRUE",Y137)))</formula>
    </cfRule>
  </conditionalFormatting>
  <conditionalFormatting sqref="W117:X117 Z117">
    <cfRule type="containsText" dxfId="1" priority="2" operator="containsText" text="TRUE">
      <formula>NOT(ISERROR(SEARCH("TRUE",W117)))</formula>
    </cfRule>
  </conditionalFormatting>
  <conditionalFormatting sqref="W126:X126 Z126">
    <cfRule type="containsText" dxfId="0" priority="1" operator="containsText" text="TRUE">
      <formula>NOT(ISERROR(SEARCH("TRUE",W126)))</formula>
    </cfRule>
  </conditionalFormatting>
  <hyperlinks>
    <hyperlink ref="B59" r:id="rId1" display="https://www.sigmaaldrich.com/catalog/search?term=60207-90-1&amp;interface=CAS%20No.&amp;N=0&amp;mode=partialmax&amp;lang=ko&amp;region=KR&amp;focus=product" xr:uid="{00000000-0004-0000-0200-000000000000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3"/>
  <sheetViews>
    <sheetView workbookViewId="0">
      <selection activeCell="L1" sqref="L1"/>
    </sheetView>
  </sheetViews>
  <sheetFormatPr defaultRowHeight="16.5" x14ac:dyDescent="0.3"/>
  <cols>
    <col min="2" max="2" width="11.375" style="107" bestFit="1" customWidth="1"/>
    <col min="3" max="7" width="8.875" style="110"/>
  </cols>
  <sheetData>
    <row r="1" spans="1:7" x14ac:dyDescent="0.3">
      <c r="C1" s="118" t="s">
        <v>847</v>
      </c>
      <c r="D1" s="119"/>
      <c r="F1" s="120" t="s">
        <v>848</v>
      </c>
      <c r="G1" s="121"/>
    </row>
    <row r="2" spans="1:7" x14ac:dyDescent="0.3">
      <c r="A2">
        <v>1</v>
      </c>
      <c r="B2" s="106" t="s">
        <v>499</v>
      </c>
      <c r="C2" s="110">
        <v>-73.696799999999996</v>
      </c>
      <c r="D2" s="110">
        <v>4.5599999999999996</v>
      </c>
      <c r="E2" s="110">
        <v>1</v>
      </c>
      <c r="F2" s="110">
        <v>-75.003799999999998</v>
      </c>
      <c r="G2" s="110">
        <v>4.0999999999999996</v>
      </c>
    </row>
    <row r="3" spans="1:7" x14ac:dyDescent="0.3">
      <c r="A3">
        <v>2</v>
      </c>
      <c r="B3" s="106" t="s">
        <v>569</v>
      </c>
      <c r="C3" s="110">
        <v>-64.763300000000001</v>
      </c>
      <c r="D3" s="110">
        <v>2.2999999999999998</v>
      </c>
      <c r="E3" s="110">
        <v>2</v>
      </c>
      <c r="F3" s="110">
        <v>-62.402700000000003</v>
      </c>
      <c r="G3" s="110">
        <v>3.92</v>
      </c>
    </row>
    <row r="4" spans="1:7" x14ac:dyDescent="0.3">
      <c r="A4">
        <v>3</v>
      </c>
      <c r="B4" s="106" t="s">
        <v>509</v>
      </c>
      <c r="C4" s="110">
        <v>-71.253500000000003</v>
      </c>
      <c r="D4" s="110">
        <v>3.9</v>
      </c>
      <c r="E4" s="110">
        <v>3</v>
      </c>
      <c r="F4" s="110">
        <v>-62.969799999999999</v>
      </c>
      <c r="G4" s="110">
        <v>2.99</v>
      </c>
    </row>
    <row r="5" spans="1:7" x14ac:dyDescent="0.3">
      <c r="A5">
        <v>4</v>
      </c>
      <c r="B5" s="106" t="s">
        <v>533</v>
      </c>
      <c r="C5" s="110">
        <v>-92.215199999999996</v>
      </c>
      <c r="D5" s="110">
        <v>3.79</v>
      </c>
      <c r="E5" s="110">
        <v>4</v>
      </c>
      <c r="F5" s="110">
        <v>-96.232299999999995</v>
      </c>
      <c r="G5" s="110">
        <v>4.58</v>
      </c>
    </row>
    <row r="6" spans="1:7" x14ac:dyDescent="0.3">
      <c r="A6">
        <v>5</v>
      </c>
      <c r="B6" s="106" t="s">
        <v>453</v>
      </c>
      <c r="C6" s="110">
        <v>-51.926000000000002</v>
      </c>
      <c r="D6" s="110">
        <v>4.2699999999999996</v>
      </c>
      <c r="E6" s="110">
        <v>5</v>
      </c>
      <c r="F6" s="110">
        <v>-67.243799999999993</v>
      </c>
      <c r="G6" s="110">
        <v>2.12</v>
      </c>
    </row>
    <row r="7" spans="1:7" x14ac:dyDescent="0.3">
      <c r="A7">
        <v>6</v>
      </c>
      <c r="B7" s="106" t="s">
        <v>507</v>
      </c>
      <c r="C7" s="110">
        <v>-59.917900000000003</v>
      </c>
      <c r="D7" s="110">
        <v>3.11</v>
      </c>
      <c r="E7" s="110">
        <v>6</v>
      </c>
      <c r="F7" s="110">
        <v>-63.776800000000001</v>
      </c>
      <c r="G7" s="110">
        <v>2.89</v>
      </c>
    </row>
    <row r="8" spans="1:7" x14ac:dyDescent="0.3">
      <c r="A8">
        <v>7</v>
      </c>
      <c r="B8" s="106" t="s">
        <v>641</v>
      </c>
      <c r="C8" s="110">
        <v>-51.695799999999998</v>
      </c>
      <c r="D8" s="110">
        <v>2.92</v>
      </c>
      <c r="E8" s="110">
        <v>7</v>
      </c>
      <c r="F8" s="110">
        <v>-48.490600000000001</v>
      </c>
      <c r="G8" s="110">
        <v>2.92</v>
      </c>
    </row>
    <row r="9" spans="1:7" x14ac:dyDescent="0.3">
      <c r="A9">
        <v>8</v>
      </c>
      <c r="B9" s="106" t="s">
        <v>403</v>
      </c>
      <c r="C9" s="110">
        <v>-93.616500000000002</v>
      </c>
      <c r="D9" s="110">
        <v>5.74</v>
      </c>
      <c r="E9" s="110">
        <v>8</v>
      </c>
      <c r="F9" s="110">
        <v>-107.4679</v>
      </c>
      <c r="G9" s="110">
        <v>8.68</v>
      </c>
    </row>
    <row r="10" spans="1:7" x14ac:dyDescent="0.3">
      <c r="A10">
        <v>9</v>
      </c>
      <c r="B10" s="106" t="s">
        <v>457</v>
      </c>
      <c r="C10" s="110">
        <v>-40.222200000000001</v>
      </c>
      <c r="D10" s="110">
        <v>3.3</v>
      </c>
      <c r="E10" s="110">
        <v>9</v>
      </c>
      <c r="F10" s="110">
        <v>-37.504300000000001</v>
      </c>
      <c r="G10" s="110">
        <v>2.08</v>
      </c>
    </row>
    <row r="11" spans="1:7" x14ac:dyDescent="0.3">
      <c r="A11">
        <v>10</v>
      </c>
      <c r="B11" s="106" t="s">
        <v>371</v>
      </c>
      <c r="C11" s="110">
        <v>-74.7607</v>
      </c>
      <c r="D11" s="110">
        <v>3.7</v>
      </c>
      <c r="E11" s="110">
        <v>10</v>
      </c>
      <c r="F11" s="110">
        <v>-81.090400000000002</v>
      </c>
      <c r="G11" s="110">
        <v>3.52</v>
      </c>
    </row>
    <row r="12" spans="1:7" x14ac:dyDescent="0.3">
      <c r="A12">
        <v>11</v>
      </c>
      <c r="B12" s="106" t="s">
        <v>465</v>
      </c>
      <c r="C12" s="110">
        <v>-78.071700000000007</v>
      </c>
      <c r="D12" s="110">
        <v>5.14</v>
      </c>
      <c r="E12" s="110">
        <v>11</v>
      </c>
      <c r="F12" s="110">
        <v>-75.951300000000003</v>
      </c>
      <c r="G12" s="110">
        <v>3.46</v>
      </c>
    </row>
    <row r="13" spans="1:7" x14ac:dyDescent="0.3">
      <c r="A13">
        <v>12</v>
      </c>
      <c r="B13" s="106" t="s">
        <v>531</v>
      </c>
      <c r="C13" s="110">
        <v>-38.665900000000001</v>
      </c>
      <c r="D13" s="110">
        <v>3.16</v>
      </c>
      <c r="E13" s="110">
        <v>12</v>
      </c>
      <c r="F13" s="110">
        <v>-37.927199999999999</v>
      </c>
      <c r="G13" s="110">
        <v>3.94</v>
      </c>
    </row>
    <row r="14" spans="1:7" x14ac:dyDescent="0.3">
      <c r="A14">
        <v>13</v>
      </c>
      <c r="B14" s="106" t="s">
        <v>505</v>
      </c>
      <c r="C14" s="110">
        <v>-41.568800000000003</v>
      </c>
      <c r="D14" s="110">
        <v>3.13</v>
      </c>
      <c r="E14" s="110">
        <v>13</v>
      </c>
      <c r="F14" s="110">
        <v>-53.286799999999999</v>
      </c>
      <c r="G14" s="110">
        <v>3.4</v>
      </c>
    </row>
    <row r="15" spans="1:7" x14ac:dyDescent="0.3">
      <c r="A15">
        <v>14</v>
      </c>
      <c r="B15" s="106" t="s">
        <v>437</v>
      </c>
      <c r="C15" s="110">
        <v>-62.612099999999998</v>
      </c>
      <c r="D15" s="110">
        <v>3.33</v>
      </c>
      <c r="E15" s="110">
        <v>14</v>
      </c>
      <c r="F15" s="110">
        <v>-57.491199999999999</v>
      </c>
      <c r="G15" s="110">
        <v>3.52</v>
      </c>
    </row>
    <row r="16" spans="1:7" x14ac:dyDescent="0.3">
      <c r="A16">
        <v>15</v>
      </c>
      <c r="B16" s="106" t="s">
        <v>451</v>
      </c>
      <c r="C16" s="110">
        <v>-62.612099999999998</v>
      </c>
      <c r="D16" s="110">
        <v>3.33</v>
      </c>
      <c r="E16" s="110">
        <v>15</v>
      </c>
      <c r="F16" s="110">
        <v>-57.491199999999999</v>
      </c>
      <c r="G16" s="110">
        <v>3.52</v>
      </c>
    </row>
    <row r="17" spans="1:7" x14ac:dyDescent="0.3">
      <c r="A17">
        <v>16</v>
      </c>
      <c r="B17" s="106" t="s">
        <v>455</v>
      </c>
      <c r="C17" s="110">
        <v>-62.612099999999998</v>
      </c>
      <c r="D17" s="110">
        <v>3.33</v>
      </c>
      <c r="E17" s="110">
        <v>16</v>
      </c>
      <c r="F17" s="110">
        <v>-57.491199999999999</v>
      </c>
      <c r="G17" s="110">
        <v>3.52</v>
      </c>
    </row>
    <row r="18" spans="1:7" x14ac:dyDescent="0.3">
      <c r="A18">
        <v>17</v>
      </c>
      <c r="B18" s="106" t="s">
        <v>399</v>
      </c>
      <c r="C18" s="110">
        <v>-45.898000000000003</v>
      </c>
      <c r="D18" s="110">
        <v>2.56</v>
      </c>
      <c r="E18" s="110">
        <v>17</v>
      </c>
      <c r="F18" s="110">
        <v>-43.1113</v>
      </c>
      <c r="G18" s="110">
        <v>2.81</v>
      </c>
    </row>
    <row r="19" spans="1:7" x14ac:dyDescent="0.3">
      <c r="A19">
        <v>18</v>
      </c>
      <c r="B19" s="106" t="s">
        <v>335</v>
      </c>
      <c r="C19" s="110">
        <v>-72.786500000000004</v>
      </c>
      <c r="D19" s="110">
        <v>4.38</v>
      </c>
      <c r="E19" s="110">
        <v>18</v>
      </c>
      <c r="F19" s="110">
        <v>-73.760199999999998</v>
      </c>
      <c r="G19" s="110">
        <v>3.78</v>
      </c>
    </row>
    <row r="20" spans="1:7" x14ac:dyDescent="0.3">
      <c r="A20">
        <v>19</v>
      </c>
      <c r="B20" s="106" t="s">
        <v>391</v>
      </c>
      <c r="C20" s="110">
        <v>-72.786500000000004</v>
      </c>
      <c r="D20" s="110">
        <v>4.38</v>
      </c>
      <c r="E20" s="110">
        <v>19</v>
      </c>
      <c r="F20" s="110">
        <v>-73.760199999999998</v>
      </c>
      <c r="G20" s="110">
        <v>3.78</v>
      </c>
    </row>
    <row r="21" spans="1:7" x14ac:dyDescent="0.3">
      <c r="A21">
        <v>20</v>
      </c>
      <c r="B21" s="106" t="s">
        <v>563</v>
      </c>
      <c r="C21" s="110">
        <v>-45.037799999999997</v>
      </c>
      <c r="D21" s="110">
        <v>5.03</v>
      </c>
      <c r="E21" s="110">
        <v>20</v>
      </c>
      <c r="F21" s="110">
        <v>-45.0914</v>
      </c>
      <c r="G21" s="110">
        <v>2.78</v>
      </c>
    </row>
    <row r="22" spans="1:7" x14ac:dyDescent="0.3">
      <c r="A22">
        <v>21</v>
      </c>
      <c r="B22" s="106" t="s">
        <v>493</v>
      </c>
      <c r="C22" s="110">
        <v>-41.753999999999998</v>
      </c>
      <c r="D22" s="110">
        <v>1.92</v>
      </c>
      <c r="E22" s="110">
        <v>21</v>
      </c>
      <c r="F22" s="110">
        <v>-41.058599999999998</v>
      </c>
      <c r="G22" s="110">
        <v>3.01</v>
      </c>
    </row>
    <row r="23" spans="1:7" x14ac:dyDescent="0.3">
      <c r="A23">
        <v>22</v>
      </c>
      <c r="B23" s="106" t="s">
        <v>481</v>
      </c>
      <c r="C23" s="110">
        <v>-39.453499999999998</v>
      </c>
      <c r="D23" s="110">
        <v>3.35</v>
      </c>
      <c r="E23" s="110">
        <v>22</v>
      </c>
      <c r="F23" s="110">
        <v>-34.4148</v>
      </c>
      <c r="G23" s="110">
        <v>3.09</v>
      </c>
    </row>
    <row r="24" spans="1:7" x14ac:dyDescent="0.3">
      <c r="A24">
        <v>23</v>
      </c>
      <c r="B24" s="106" t="s">
        <v>573</v>
      </c>
      <c r="C24" s="110">
        <v>-32.572200000000002</v>
      </c>
      <c r="D24" s="110">
        <v>3.73</v>
      </c>
      <c r="E24" s="110">
        <v>23</v>
      </c>
      <c r="F24" s="110">
        <v>-37.660600000000002</v>
      </c>
      <c r="G24" s="110">
        <v>5.55</v>
      </c>
    </row>
    <row r="25" spans="1:7" x14ac:dyDescent="0.3">
      <c r="A25">
        <v>24</v>
      </c>
      <c r="B25" s="106" t="s">
        <v>367</v>
      </c>
      <c r="C25" s="110">
        <v>-75.5321</v>
      </c>
      <c r="D25" s="110">
        <v>3.07</v>
      </c>
      <c r="E25" s="110">
        <v>24</v>
      </c>
      <c r="F25" s="110">
        <v>-66.808400000000006</v>
      </c>
      <c r="G25" s="110">
        <v>3.49</v>
      </c>
    </row>
    <row r="26" spans="1:7" x14ac:dyDescent="0.3">
      <c r="A26">
        <v>25</v>
      </c>
      <c r="B26" s="106" t="s">
        <v>501</v>
      </c>
      <c r="C26" s="110">
        <v>-54.079099999999997</v>
      </c>
      <c r="D26" s="110">
        <v>2.44</v>
      </c>
      <c r="E26" s="110">
        <v>25</v>
      </c>
      <c r="F26" s="110">
        <v>-51.2896</v>
      </c>
      <c r="G26" s="110">
        <v>2.98</v>
      </c>
    </row>
    <row r="27" spans="1:7" x14ac:dyDescent="0.3">
      <c r="A27">
        <v>26</v>
      </c>
      <c r="B27" s="106" t="s">
        <v>343</v>
      </c>
      <c r="C27" s="110">
        <v>-76.198599999999999</v>
      </c>
      <c r="D27" s="110">
        <v>2.76</v>
      </c>
      <c r="E27" s="110">
        <v>26</v>
      </c>
      <c r="F27" s="110">
        <v>-67.526499999999999</v>
      </c>
      <c r="G27" s="110">
        <v>2.85</v>
      </c>
    </row>
    <row r="28" spans="1:7" x14ac:dyDescent="0.3">
      <c r="A28">
        <v>27</v>
      </c>
      <c r="B28" s="106" t="s">
        <v>421</v>
      </c>
      <c r="C28" s="110">
        <v>-45.240900000000003</v>
      </c>
      <c r="D28" s="110">
        <v>2.13</v>
      </c>
      <c r="E28" s="110">
        <v>27</v>
      </c>
      <c r="F28" s="110">
        <v>-50.407699999999998</v>
      </c>
      <c r="G28" s="110">
        <v>3.57</v>
      </c>
    </row>
    <row r="29" spans="1:7" x14ac:dyDescent="0.3">
      <c r="A29">
        <v>28</v>
      </c>
      <c r="B29" s="106" t="s">
        <v>639</v>
      </c>
      <c r="C29" s="110">
        <v>-37.900399999999998</v>
      </c>
      <c r="D29" s="110">
        <v>3.3</v>
      </c>
      <c r="E29" s="110">
        <v>28</v>
      </c>
      <c r="F29" s="110">
        <v>-38.179299999999998</v>
      </c>
      <c r="G29" s="110">
        <v>3.35</v>
      </c>
    </row>
    <row r="30" spans="1:7" x14ac:dyDescent="0.3">
      <c r="A30">
        <v>29</v>
      </c>
      <c r="B30" s="106" t="s">
        <v>433</v>
      </c>
      <c r="C30" s="110">
        <v>-38.555399999999999</v>
      </c>
      <c r="D30" s="110">
        <v>2.52</v>
      </c>
      <c r="E30" s="110">
        <v>29</v>
      </c>
      <c r="F30" s="110">
        <v>-45.802</v>
      </c>
      <c r="G30" s="110">
        <v>3.11</v>
      </c>
    </row>
    <row r="31" spans="1:7" x14ac:dyDescent="0.3">
      <c r="A31">
        <v>30</v>
      </c>
      <c r="B31" s="106" t="s">
        <v>589</v>
      </c>
      <c r="C31" s="110">
        <v>-34.571399999999997</v>
      </c>
      <c r="D31" s="110">
        <v>1.1599999999999999</v>
      </c>
      <c r="E31" s="110">
        <v>30</v>
      </c>
      <c r="F31" s="110">
        <v>-35.465200000000003</v>
      </c>
      <c r="G31" s="110">
        <v>2.66</v>
      </c>
    </row>
    <row r="32" spans="1:7" x14ac:dyDescent="0.3">
      <c r="A32">
        <v>31</v>
      </c>
      <c r="B32" s="106" t="s">
        <v>621</v>
      </c>
      <c r="C32" s="110">
        <v>-31.856000000000002</v>
      </c>
      <c r="D32" s="110">
        <v>2.66</v>
      </c>
      <c r="E32" s="110">
        <v>31</v>
      </c>
      <c r="F32" s="110">
        <v>-34.320700000000002</v>
      </c>
      <c r="G32" s="110">
        <v>1.94</v>
      </c>
    </row>
    <row r="33" spans="1:7" x14ac:dyDescent="0.3">
      <c r="A33">
        <v>32</v>
      </c>
      <c r="B33" s="106" t="s">
        <v>539</v>
      </c>
      <c r="C33" s="110">
        <v>-33.442700000000002</v>
      </c>
      <c r="D33" s="110">
        <v>2.82</v>
      </c>
      <c r="E33" s="110">
        <v>32</v>
      </c>
      <c r="F33" s="110">
        <v>-35.860500000000002</v>
      </c>
      <c r="G33" s="110">
        <v>2.64</v>
      </c>
    </row>
    <row r="34" spans="1:7" x14ac:dyDescent="0.3">
      <c r="A34">
        <v>33</v>
      </c>
      <c r="B34" s="106" t="s">
        <v>643</v>
      </c>
      <c r="C34" s="110">
        <v>-36.171199999999999</v>
      </c>
      <c r="D34" s="110">
        <v>2.2999999999999998</v>
      </c>
      <c r="E34" s="110">
        <v>33</v>
      </c>
      <c r="F34" s="110">
        <v>-35.763300000000001</v>
      </c>
      <c r="G34" s="110">
        <v>2.37</v>
      </c>
    </row>
    <row r="35" spans="1:7" x14ac:dyDescent="0.3">
      <c r="A35">
        <v>34</v>
      </c>
      <c r="B35" s="106" t="s">
        <v>363</v>
      </c>
      <c r="C35" s="110">
        <v>-53.377600000000001</v>
      </c>
      <c r="D35" s="110">
        <v>3.14</v>
      </c>
      <c r="E35" s="110">
        <v>34</v>
      </c>
      <c r="F35" s="110">
        <v>-61.842300000000002</v>
      </c>
      <c r="G35" s="110">
        <v>5.17</v>
      </c>
    </row>
    <row r="36" spans="1:7" x14ac:dyDescent="0.3">
      <c r="A36">
        <v>35</v>
      </c>
      <c r="B36" s="106" t="s">
        <v>439</v>
      </c>
      <c r="C36" s="110">
        <v>-62.501899999999999</v>
      </c>
      <c r="D36" s="110">
        <v>3.5</v>
      </c>
      <c r="E36" s="110">
        <v>35</v>
      </c>
      <c r="F36" s="110">
        <v>-57.093000000000004</v>
      </c>
      <c r="G36" s="110">
        <v>3.22</v>
      </c>
    </row>
    <row r="37" spans="1:7" x14ac:dyDescent="0.3">
      <c r="A37">
        <v>36</v>
      </c>
      <c r="B37" s="106" t="s">
        <v>373</v>
      </c>
      <c r="C37" s="110">
        <v>-62.501899999999999</v>
      </c>
      <c r="D37" s="110">
        <v>3.5</v>
      </c>
      <c r="E37" s="110">
        <v>36</v>
      </c>
      <c r="F37" s="110">
        <v>-57.093000000000004</v>
      </c>
      <c r="G37" s="110">
        <v>3.22</v>
      </c>
    </row>
    <row r="38" spans="1:7" x14ac:dyDescent="0.3">
      <c r="A38">
        <v>37</v>
      </c>
      <c r="B38" s="106" t="s">
        <v>613</v>
      </c>
      <c r="C38" s="110">
        <v>-35.245699999999999</v>
      </c>
      <c r="D38" s="110">
        <v>2.02</v>
      </c>
      <c r="E38" s="110">
        <v>37</v>
      </c>
      <c r="F38" s="110">
        <v>-35.197299999999998</v>
      </c>
      <c r="G38" s="110">
        <v>2.29</v>
      </c>
    </row>
    <row r="39" spans="1:7" x14ac:dyDescent="0.3">
      <c r="A39">
        <v>38</v>
      </c>
      <c r="B39" s="106" t="s">
        <v>487</v>
      </c>
      <c r="C39" s="110">
        <v>-6.9034000000000004</v>
      </c>
      <c r="D39" s="110">
        <v>3.13</v>
      </c>
      <c r="E39" s="110">
        <v>38</v>
      </c>
      <c r="F39" s="110">
        <v>-13.47</v>
      </c>
      <c r="G39" s="110">
        <v>3.46</v>
      </c>
    </row>
    <row r="40" spans="1:7" x14ac:dyDescent="0.3">
      <c r="A40">
        <v>39</v>
      </c>
      <c r="B40" s="106" t="s">
        <v>425</v>
      </c>
      <c r="C40" s="110">
        <v>-33.4497</v>
      </c>
      <c r="D40" s="110">
        <v>2.92</v>
      </c>
      <c r="E40" s="110">
        <v>39</v>
      </c>
      <c r="F40" s="110">
        <v>-27.519200000000001</v>
      </c>
      <c r="G40" s="110">
        <v>2.69</v>
      </c>
    </row>
    <row r="41" spans="1:7" x14ac:dyDescent="0.3">
      <c r="A41">
        <v>40</v>
      </c>
      <c r="B41" s="106" t="s">
        <v>571</v>
      </c>
      <c r="C41" s="110">
        <v>-26.8904</v>
      </c>
      <c r="D41" s="110">
        <v>2.15</v>
      </c>
      <c r="E41" s="110">
        <v>40</v>
      </c>
      <c r="F41" s="110">
        <v>-30.191199999999998</v>
      </c>
      <c r="G41" s="110">
        <v>1.88</v>
      </c>
    </row>
    <row r="42" spans="1:7" x14ac:dyDescent="0.3">
      <c r="A42">
        <v>41</v>
      </c>
      <c r="B42" s="106" t="s">
        <v>635</v>
      </c>
      <c r="C42" s="110">
        <v>-26.743600000000001</v>
      </c>
      <c r="D42" s="110">
        <v>2.95</v>
      </c>
      <c r="E42" s="110">
        <v>41</v>
      </c>
      <c r="F42" s="110">
        <v>-26.491399999999999</v>
      </c>
      <c r="G42" s="110">
        <v>2.44</v>
      </c>
    </row>
    <row r="43" spans="1:7" x14ac:dyDescent="0.3">
      <c r="A43">
        <v>42</v>
      </c>
      <c r="B43" s="106" t="s">
        <v>547</v>
      </c>
      <c r="C43" s="110">
        <v>-39.584899999999998</v>
      </c>
      <c r="D43" s="110">
        <v>3.47</v>
      </c>
      <c r="E43" s="110">
        <v>42</v>
      </c>
      <c r="F43" s="110">
        <v>-36.983499999999999</v>
      </c>
      <c r="G43" s="110">
        <v>4.2699999999999996</v>
      </c>
    </row>
    <row r="44" spans="1:7" x14ac:dyDescent="0.3">
      <c r="A44">
        <v>43</v>
      </c>
      <c r="B44" s="106" t="s">
        <v>829</v>
      </c>
      <c r="C44" s="110">
        <v>-32.991500000000002</v>
      </c>
      <c r="D44" s="110">
        <v>2.54</v>
      </c>
      <c r="E44" s="110">
        <v>43</v>
      </c>
      <c r="F44" s="110">
        <v>-40.445</v>
      </c>
      <c r="G44" s="110">
        <v>2.35</v>
      </c>
    </row>
    <row r="45" spans="1:7" x14ac:dyDescent="0.3">
      <c r="A45">
        <v>44</v>
      </c>
      <c r="B45" s="106" t="s">
        <v>423</v>
      </c>
      <c r="C45" s="110">
        <v>-32.036799999999999</v>
      </c>
      <c r="D45" s="110">
        <v>2</v>
      </c>
      <c r="E45" s="110">
        <v>44</v>
      </c>
      <c r="F45" s="110">
        <v>-34.987499999999997</v>
      </c>
      <c r="G45" s="110">
        <v>2.96</v>
      </c>
    </row>
    <row r="46" spans="1:7" x14ac:dyDescent="0.3">
      <c r="A46">
        <v>45</v>
      </c>
      <c r="B46" s="106" t="s">
        <v>393</v>
      </c>
      <c r="C46" s="110">
        <v>-31.3354</v>
      </c>
      <c r="D46" s="110">
        <v>2.33</v>
      </c>
      <c r="E46" s="110">
        <v>45</v>
      </c>
      <c r="F46" s="110">
        <v>-32.981999999999999</v>
      </c>
      <c r="G46" s="110">
        <v>3.71</v>
      </c>
    </row>
    <row r="47" spans="1:7" x14ac:dyDescent="0.3">
      <c r="A47">
        <v>46</v>
      </c>
      <c r="B47" s="106" t="s">
        <v>419</v>
      </c>
      <c r="C47" s="110">
        <v>-50.781300000000002</v>
      </c>
      <c r="D47" s="110">
        <v>3.34</v>
      </c>
      <c r="E47" s="110">
        <v>46</v>
      </c>
      <c r="F47" s="110">
        <v>-50.077300000000001</v>
      </c>
      <c r="G47" s="110">
        <v>2.4300000000000002</v>
      </c>
    </row>
    <row r="48" spans="1:7" x14ac:dyDescent="0.3">
      <c r="A48">
        <v>47</v>
      </c>
      <c r="B48" s="106" t="s">
        <v>561</v>
      </c>
      <c r="C48" s="110">
        <v>-29.522099999999998</v>
      </c>
      <c r="D48" s="110">
        <v>2.0499999999999998</v>
      </c>
      <c r="E48" s="110">
        <v>47</v>
      </c>
      <c r="F48" s="110">
        <v>-30.4861</v>
      </c>
      <c r="G48" s="110">
        <v>1.21</v>
      </c>
    </row>
    <row r="49" spans="1:7" x14ac:dyDescent="0.3">
      <c r="A49">
        <v>48</v>
      </c>
      <c r="B49" s="106" t="s">
        <v>431</v>
      </c>
      <c r="C49" s="110">
        <v>-58.128100000000003</v>
      </c>
      <c r="D49" s="110">
        <v>2.37</v>
      </c>
      <c r="E49" s="110">
        <v>48</v>
      </c>
      <c r="F49" s="110">
        <v>-56.743000000000002</v>
      </c>
      <c r="G49" s="110">
        <v>3.65</v>
      </c>
    </row>
    <row r="50" spans="1:7" x14ac:dyDescent="0.3">
      <c r="A50">
        <v>49</v>
      </c>
      <c r="B50" s="106" t="s">
        <v>429</v>
      </c>
      <c r="C50" s="110">
        <v>-31.930399999999999</v>
      </c>
      <c r="D50" s="110">
        <v>3.07</v>
      </c>
      <c r="E50" s="110">
        <v>49</v>
      </c>
      <c r="F50" s="110">
        <v>-39.362200000000001</v>
      </c>
      <c r="G50" s="110">
        <v>1.96</v>
      </c>
    </row>
    <row r="51" spans="1:7" x14ac:dyDescent="0.3">
      <c r="A51">
        <v>50</v>
      </c>
      <c r="B51" s="106" t="s">
        <v>521</v>
      </c>
      <c r="C51" s="110">
        <v>-15.779500000000001</v>
      </c>
      <c r="D51" s="110">
        <v>1.48</v>
      </c>
      <c r="E51" s="110">
        <v>50</v>
      </c>
      <c r="F51" s="110">
        <v>-20.793900000000001</v>
      </c>
      <c r="G51" s="110">
        <v>1.33</v>
      </c>
    </row>
    <row r="52" spans="1:7" x14ac:dyDescent="0.3">
      <c r="A52">
        <v>51</v>
      </c>
      <c r="B52" s="106" t="s">
        <v>485</v>
      </c>
      <c r="C52" s="110">
        <v>-28.3445</v>
      </c>
      <c r="D52" s="110">
        <v>1.34</v>
      </c>
      <c r="E52" s="110">
        <v>51</v>
      </c>
      <c r="F52" s="110">
        <v>-36.376300000000001</v>
      </c>
      <c r="G52" s="110">
        <v>2.37</v>
      </c>
    </row>
    <row r="53" spans="1:7" x14ac:dyDescent="0.3">
      <c r="A53">
        <v>52</v>
      </c>
      <c r="B53" s="106" t="s">
        <v>611</v>
      </c>
      <c r="C53" s="110">
        <v>-72.280199999999994</v>
      </c>
      <c r="D53" s="110">
        <v>4.87</v>
      </c>
      <c r="E53" s="110">
        <v>52</v>
      </c>
      <c r="F53" s="110">
        <v>-85.628600000000006</v>
      </c>
      <c r="G53" s="110">
        <v>3.93</v>
      </c>
    </row>
    <row r="54" spans="1:7" x14ac:dyDescent="0.3">
      <c r="A54">
        <v>53</v>
      </c>
      <c r="B54" s="106" t="s">
        <v>345</v>
      </c>
      <c r="C54" s="110">
        <v>-62.081600000000002</v>
      </c>
      <c r="D54" s="110">
        <v>2.94</v>
      </c>
      <c r="E54" s="110">
        <v>53</v>
      </c>
      <c r="F54" s="110">
        <v>-63.908799999999999</v>
      </c>
      <c r="G54" s="110">
        <v>3.59</v>
      </c>
    </row>
    <row r="55" spans="1:7" x14ac:dyDescent="0.3">
      <c r="A55">
        <v>54</v>
      </c>
      <c r="B55" s="106" t="s">
        <v>473</v>
      </c>
      <c r="C55" s="110">
        <v>-28.605</v>
      </c>
      <c r="D55" s="110">
        <v>3.43</v>
      </c>
      <c r="E55" s="110">
        <v>54</v>
      </c>
      <c r="F55" s="110">
        <v>-29.926600000000001</v>
      </c>
      <c r="G55" s="110">
        <v>3.04</v>
      </c>
    </row>
    <row r="56" spans="1:7" x14ac:dyDescent="0.3">
      <c r="A56">
        <v>55</v>
      </c>
      <c r="B56" s="106" t="s">
        <v>587</v>
      </c>
      <c r="C56" s="110">
        <v>-42.751300000000001</v>
      </c>
      <c r="D56" s="110">
        <v>1.83</v>
      </c>
      <c r="E56" s="110">
        <v>55</v>
      </c>
      <c r="F56" s="110">
        <v>-43.931800000000003</v>
      </c>
      <c r="G56" s="110">
        <v>2.33</v>
      </c>
    </row>
    <row r="57" spans="1:7" x14ac:dyDescent="0.3">
      <c r="A57">
        <v>56</v>
      </c>
      <c r="B57" s="106" t="s">
        <v>397</v>
      </c>
      <c r="C57" s="110">
        <v>-62.862400000000001</v>
      </c>
      <c r="D57" s="110">
        <v>3.22</v>
      </c>
      <c r="E57" s="110">
        <v>56</v>
      </c>
      <c r="F57" s="110">
        <v>-50.046500000000002</v>
      </c>
      <c r="G57" s="110">
        <v>2.82</v>
      </c>
    </row>
    <row r="58" spans="1:7" x14ac:dyDescent="0.3">
      <c r="A58">
        <v>57</v>
      </c>
      <c r="B58" s="106" t="s">
        <v>413</v>
      </c>
      <c r="C58" s="110">
        <v>-65.348100000000002</v>
      </c>
      <c r="D58" s="110">
        <v>2.4</v>
      </c>
      <c r="E58" s="110">
        <v>57</v>
      </c>
      <c r="F58" s="110">
        <v>-65.453100000000006</v>
      </c>
      <c r="G58" s="110">
        <v>3.09</v>
      </c>
    </row>
    <row r="59" spans="1:7" x14ac:dyDescent="0.3">
      <c r="A59">
        <v>58</v>
      </c>
      <c r="B59" s="106" t="s">
        <v>353</v>
      </c>
      <c r="C59" s="110">
        <v>-30.704999999999998</v>
      </c>
      <c r="D59" s="110">
        <v>1.63</v>
      </c>
      <c r="E59" s="110">
        <v>58</v>
      </c>
      <c r="F59" s="110">
        <v>-32.523499999999999</v>
      </c>
      <c r="G59" s="110">
        <v>3.39</v>
      </c>
    </row>
    <row r="60" spans="1:7" x14ac:dyDescent="0.3">
      <c r="A60">
        <v>59</v>
      </c>
      <c r="B60" s="106" t="s">
        <v>365</v>
      </c>
      <c r="C60" s="110">
        <v>-18.013300000000001</v>
      </c>
      <c r="D60" s="110">
        <v>2.33</v>
      </c>
      <c r="E60" s="110">
        <v>59</v>
      </c>
      <c r="F60" s="110">
        <v>-29.6678</v>
      </c>
      <c r="G60" s="110">
        <v>2.64</v>
      </c>
    </row>
    <row r="61" spans="1:7" x14ac:dyDescent="0.3">
      <c r="A61">
        <v>60</v>
      </c>
      <c r="B61" s="106" t="s">
        <v>483</v>
      </c>
      <c r="C61" s="110">
        <v>-39.647599999999997</v>
      </c>
      <c r="D61" s="110">
        <v>3.04</v>
      </c>
      <c r="E61" s="110">
        <v>60</v>
      </c>
      <c r="F61" s="110">
        <v>-35.772199999999998</v>
      </c>
      <c r="G61" s="110">
        <v>4.2300000000000004</v>
      </c>
    </row>
    <row r="62" spans="1:7" x14ac:dyDescent="0.3">
      <c r="A62">
        <v>61</v>
      </c>
      <c r="B62" s="106" t="s">
        <v>337</v>
      </c>
      <c r="C62" s="110">
        <v>-55.6434</v>
      </c>
      <c r="D62" s="110">
        <v>3.03</v>
      </c>
      <c r="E62" s="110">
        <v>61</v>
      </c>
      <c r="F62" s="110">
        <v>-42.706600000000002</v>
      </c>
      <c r="G62" s="110">
        <v>3.25</v>
      </c>
    </row>
    <row r="63" spans="1:7" x14ac:dyDescent="0.3">
      <c r="A63">
        <v>62</v>
      </c>
      <c r="B63" s="106" t="s">
        <v>623</v>
      </c>
      <c r="C63" s="110">
        <v>-41.4621</v>
      </c>
      <c r="D63" s="110">
        <v>3.45</v>
      </c>
      <c r="E63" s="110">
        <v>62</v>
      </c>
      <c r="F63" s="110">
        <v>-39.783200000000001</v>
      </c>
      <c r="G63" s="110">
        <v>2.66</v>
      </c>
    </row>
    <row r="64" spans="1:7" x14ac:dyDescent="0.3">
      <c r="A64">
        <v>63</v>
      </c>
      <c r="B64" s="106" t="s">
        <v>555</v>
      </c>
      <c r="C64" s="110">
        <v>-50.649500000000003</v>
      </c>
      <c r="D64" s="110">
        <v>2.2999999999999998</v>
      </c>
      <c r="E64" s="110">
        <v>63</v>
      </c>
      <c r="F64" s="110">
        <v>-48.369399999999999</v>
      </c>
      <c r="G64" s="110">
        <v>2.77</v>
      </c>
    </row>
    <row r="65" spans="1:7" x14ac:dyDescent="0.3">
      <c r="A65">
        <v>64</v>
      </c>
      <c r="B65" s="106" t="s">
        <v>503</v>
      </c>
      <c r="C65" s="110">
        <v>-34.027999999999999</v>
      </c>
      <c r="D65" s="110">
        <v>2.2599999999999998</v>
      </c>
      <c r="E65" s="110">
        <v>64</v>
      </c>
      <c r="F65" s="110">
        <v>-35.418799999999997</v>
      </c>
      <c r="G65" s="110">
        <v>1.41</v>
      </c>
    </row>
    <row r="66" spans="1:7" x14ac:dyDescent="0.3">
      <c r="A66">
        <v>65</v>
      </c>
      <c r="B66" s="106" t="s">
        <v>585</v>
      </c>
      <c r="C66" s="110">
        <v>-23.875599999999999</v>
      </c>
      <c r="D66" s="110">
        <v>2.99</v>
      </c>
      <c r="E66" s="110">
        <v>65</v>
      </c>
      <c r="F66" s="110">
        <v>-23.222200000000001</v>
      </c>
      <c r="G66" s="110">
        <v>1.63</v>
      </c>
    </row>
    <row r="67" spans="1:7" x14ac:dyDescent="0.3">
      <c r="A67">
        <v>66</v>
      </c>
      <c r="B67" s="106" t="s">
        <v>551</v>
      </c>
      <c r="C67" s="110">
        <v>-51.008200000000002</v>
      </c>
      <c r="D67" s="110">
        <v>1.87</v>
      </c>
      <c r="E67" s="110">
        <v>66</v>
      </c>
      <c r="F67" s="110">
        <v>-50.308700000000002</v>
      </c>
      <c r="G67" s="110">
        <v>4.01</v>
      </c>
    </row>
    <row r="68" spans="1:7" x14ac:dyDescent="0.3">
      <c r="A68">
        <v>67</v>
      </c>
      <c r="B68" s="106" t="s">
        <v>559</v>
      </c>
      <c r="C68" s="110">
        <v>-50.786200000000001</v>
      </c>
      <c r="D68" s="110">
        <v>3.52</v>
      </c>
      <c r="E68" s="110">
        <v>67</v>
      </c>
      <c r="F68" s="110">
        <v>-50.308700000000002</v>
      </c>
      <c r="G68" s="110">
        <v>4.01</v>
      </c>
    </row>
    <row r="69" spans="1:7" x14ac:dyDescent="0.3">
      <c r="A69">
        <v>68</v>
      </c>
      <c r="B69" s="106" t="s">
        <v>495</v>
      </c>
      <c r="C69" s="110">
        <v>-47.088500000000003</v>
      </c>
      <c r="D69" s="110">
        <v>1.74</v>
      </c>
      <c r="E69" s="110">
        <v>68</v>
      </c>
      <c r="F69" s="110">
        <v>-51.068800000000003</v>
      </c>
      <c r="G69" s="110">
        <v>5.21</v>
      </c>
    </row>
    <row r="70" spans="1:7" x14ac:dyDescent="0.3">
      <c r="A70">
        <v>69</v>
      </c>
      <c r="B70" s="106" t="s">
        <v>541</v>
      </c>
      <c r="C70" s="110">
        <v>-34.064999999999998</v>
      </c>
      <c r="D70" s="110">
        <v>2.34</v>
      </c>
      <c r="E70" s="110">
        <v>69</v>
      </c>
      <c r="F70" s="110">
        <v>-41.2759</v>
      </c>
      <c r="G70" s="110">
        <v>4.12</v>
      </c>
    </row>
    <row r="71" spans="1:7" x14ac:dyDescent="0.3">
      <c r="A71">
        <v>70</v>
      </c>
      <c r="B71" s="106" t="s">
        <v>619</v>
      </c>
      <c r="C71" s="110">
        <v>-42.6661</v>
      </c>
      <c r="D71" s="110">
        <v>3.21</v>
      </c>
      <c r="E71" s="110">
        <v>70</v>
      </c>
      <c r="F71" s="110">
        <v>-42.847000000000001</v>
      </c>
      <c r="G71" s="110">
        <v>2.46</v>
      </c>
    </row>
    <row r="72" spans="1:7" x14ac:dyDescent="0.3">
      <c r="A72">
        <v>71</v>
      </c>
      <c r="B72" s="106" t="s">
        <v>411</v>
      </c>
      <c r="C72" s="110">
        <v>-42.110300000000002</v>
      </c>
      <c r="D72" s="110">
        <v>2.02</v>
      </c>
      <c r="E72" s="110">
        <v>71</v>
      </c>
      <c r="F72" s="110">
        <v>-30.691199999999998</v>
      </c>
      <c r="G72" s="110">
        <v>3.01</v>
      </c>
    </row>
    <row r="73" spans="1:7" x14ac:dyDescent="0.3">
      <c r="A73">
        <v>72</v>
      </c>
      <c r="B73" s="106" t="s">
        <v>497</v>
      </c>
      <c r="C73" s="110">
        <v>-44.006100000000004</v>
      </c>
      <c r="D73" s="110">
        <v>3.34</v>
      </c>
      <c r="E73" s="110">
        <v>72</v>
      </c>
      <c r="F73" s="110">
        <v>-49.648699999999998</v>
      </c>
      <c r="G73" s="110">
        <v>2.96</v>
      </c>
    </row>
    <row r="74" spans="1:7" x14ac:dyDescent="0.3">
      <c r="A74">
        <v>73</v>
      </c>
      <c r="B74" s="106" t="s">
        <v>467</v>
      </c>
      <c r="C74" s="110">
        <v>-31.9251</v>
      </c>
      <c r="D74" s="110">
        <v>1.63</v>
      </c>
      <c r="E74" s="110">
        <v>73</v>
      </c>
      <c r="F74" s="110">
        <v>-33.396500000000003</v>
      </c>
      <c r="G74" s="110">
        <v>2.15</v>
      </c>
    </row>
    <row r="75" spans="1:7" x14ac:dyDescent="0.3">
      <c r="A75">
        <v>74</v>
      </c>
      <c r="B75" s="106" t="s">
        <v>579</v>
      </c>
      <c r="C75" s="110">
        <v>-23.86</v>
      </c>
      <c r="D75" s="110">
        <v>3.35</v>
      </c>
      <c r="E75" s="110">
        <v>74</v>
      </c>
      <c r="F75" s="110">
        <v>-14.3606</v>
      </c>
      <c r="G75" s="110">
        <v>3.95</v>
      </c>
    </row>
    <row r="76" spans="1:7" x14ac:dyDescent="0.3">
      <c r="A76">
        <v>75</v>
      </c>
      <c r="B76" s="106" t="s">
        <v>387</v>
      </c>
      <c r="C76" s="110">
        <v>0.42449999999999999</v>
      </c>
      <c r="D76" s="110">
        <v>3.13</v>
      </c>
      <c r="E76" s="110">
        <v>75</v>
      </c>
      <c r="F76" s="110">
        <v>-17.344999999999999</v>
      </c>
      <c r="G76" s="110">
        <v>7.97</v>
      </c>
    </row>
    <row r="77" spans="1:7" x14ac:dyDescent="0.3">
      <c r="A77">
        <v>76</v>
      </c>
      <c r="B77" s="106" t="s">
        <v>491</v>
      </c>
      <c r="C77" s="110">
        <v>-40.308100000000003</v>
      </c>
      <c r="D77" s="110">
        <v>2.39</v>
      </c>
      <c r="E77" s="110">
        <v>76</v>
      </c>
      <c r="F77" s="110">
        <v>-40.509099999999997</v>
      </c>
      <c r="G77" s="110">
        <v>3.87</v>
      </c>
    </row>
    <row r="78" spans="1:7" x14ac:dyDescent="0.3">
      <c r="A78">
        <v>77</v>
      </c>
      <c r="B78" s="106" t="s">
        <v>449</v>
      </c>
      <c r="C78" s="110">
        <v>-29.264500000000002</v>
      </c>
      <c r="D78" s="110">
        <v>1.85</v>
      </c>
      <c r="E78" s="110">
        <v>77</v>
      </c>
      <c r="F78" s="110">
        <v>-26.230699999999999</v>
      </c>
      <c r="G78" s="110">
        <v>3.6</v>
      </c>
    </row>
    <row r="79" spans="1:7" x14ac:dyDescent="0.3">
      <c r="A79">
        <v>78</v>
      </c>
      <c r="B79" s="106" t="s">
        <v>479</v>
      </c>
      <c r="C79" s="110">
        <v>-40.691400000000002</v>
      </c>
      <c r="D79" s="110">
        <v>2.64</v>
      </c>
      <c r="E79" s="110">
        <v>78</v>
      </c>
      <c r="F79" s="110">
        <v>-45.710700000000003</v>
      </c>
      <c r="G79" s="110">
        <v>2.08</v>
      </c>
    </row>
    <row r="80" spans="1:7" x14ac:dyDescent="0.3">
      <c r="A80">
        <v>79</v>
      </c>
      <c r="B80" s="106" t="s">
        <v>443</v>
      </c>
      <c r="C80" s="110">
        <v>-26.817299999999999</v>
      </c>
      <c r="D80" s="110">
        <v>3.21</v>
      </c>
      <c r="E80" s="110">
        <v>79</v>
      </c>
      <c r="F80" s="110">
        <v>-21.521799999999999</v>
      </c>
      <c r="G80" s="110">
        <v>3.22</v>
      </c>
    </row>
    <row r="81" spans="1:7" x14ac:dyDescent="0.3">
      <c r="A81">
        <v>80</v>
      </c>
      <c r="B81" s="106" t="s">
        <v>441</v>
      </c>
      <c r="C81" s="110">
        <v>-9.1242000000000001</v>
      </c>
      <c r="D81" s="110">
        <v>3.32</v>
      </c>
      <c r="E81" s="110">
        <v>80</v>
      </c>
      <c r="F81" s="110">
        <v>-10.0402</v>
      </c>
      <c r="G81" s="110">
        <v>1.8</v>
      </c>
    </row>
    <row r="82" spans="1:7" x14ac:dyDescent="0.3">
      <c r="A82">
        <v>81</v>
      </c>
      <c r="B82" s="106" t="s">
        <v>625</v>
      </c>
      <c r="C82" s="110">
        <v>-24.6539</v>
      </c>
      <c r="D82" s="110">
        <v>3.6</v>
      </c>
      <c r="E82" s="110">
        <v>81</v>
      </c>
      <c r="F82" s="110">
        <v>-19.815200000000001</v>
      </c>
      <c r="G82" s="110">
        <v>2.96</v>
      </c>
    </row>
    <row r="83" spans="1:7" x14ac:dyDescent="0.3">
      <c r="A83">
        <v>82</v>
      </c>
      <c r="B83" s="106" t="s">
        <v>447</v>
      </c>
      <c r="C83" s="110">
        <v>-48.725499999999997</v>
      </c>
      <c r="D83" s="110">
        <v>3.94</v>
      </c>
      <c r="E83" s="110">
        <v>82</v>
      </c>
      <c r="F83" s="110">
        <v>-43.099200000000003</v>
      </c>
      <c r="G83" s="110">
        <v>3.3</v>
      </c>
    </row>
    <row r="84" spans="1:7" x14ac:dyDescent="0.3">
      <c r="A84">
        <v>83</v>
      </c>
      <c r="B84" s="106" t="s">
        <v>427</v>
      </c>
      <c r="C84" s="110">
        <v>-36.982700000000001</v>
      </c>
      <c r="D84" s="110">
        <v>2.36</v>
      </c>
      <c r="E84" s="110">
        <v>83</v>
      </c>
      <c r="F84" s="110">
        <v>-43.951300000000003</v>
      </c>
      <c r="G84" s="110">
        <v>1.96</v>
      </c>
    </row>
    <row r="85" spans="1:7" x14ac:dyDescent="0.3">
      <c r="A85">
        <v>84</v>
      </c>
      <c r="B85" s="106" t="s">
        <v>527</v>
      </c>
      <c r="C85" s="110">
        <v>-23.093499999999999</v>
      </c>
      <c r="D85" s="110">
        <v>2.71</v>
      </c>
      <c r="E85" s="110">
        <v>84</v>
      </c>
      <c r="F85" s="110">
        <v>-13.7761</v>
      </c>
      <c r="G85" s="110">
        <v>3.71</v>
      </c>
    </row>
    <row r="86" spans="1:7" x14ac:dyDescent="0.3">
      <c r="A86">
        <v>85</v>
      </c>
      <c r="B86" s="106" t="s">
        <v>489</v>
      </c>
      <c r="C86" s="110">
        <v>-24.242899999999999</v>
      </c>
      <c r="D86" s="110">
        <v>2.11</v>
      </c>
      <c r="E86" s="110">
        <v>85</v>
      </c>
      <c r="F86" s="110">
        <v>-24.2637</v>
      </c>
      <c r="G86" s="110">
        <v>1.95</v>
      </c>
    </row>
    <row r="87" spans="1:7" x14ac:dyDescent="0.3">
      <c r="A87">
        <v>86</v>
      </c>
      <c r="B87" s="106" t="s">
        <v>603</v>
      </c>
      <c r="C87" s="110">
        <v>-22.483799999999999</v>
      </c>
      <c r="D87" s="110">
        <v>3.63</v>
      </c>
      <c r="E87" s="110">
        <v>86</v>
      </c>
      <c r="F87" s="110">
        <v>-21.677099999999999</v>
      </c>
      <c r="G87" s="110">
        <v>4</v>
      </c>
    </row>
    <row r="88" spans="1:7" x14ac:dyDescent="0.3">
      <c r="A88">
        <v>87</v>
      </c>
      <c r="B88" s="106" t="s">
        <v>631</v>
      </c>
      <c r="C88" s="110">
        <v>-17.3797</v>
      </c>
      <c r="D88" s="110">
        <v>1.47</v>
      </c>
      <c r="E88" s="110">
        <v>87</v>
      </c>
      <c r="F88" s="110">
        <v>-21.751000000000001</v>
      </c>
      <c r="G88" s="110">
        <v>2.3199999999999998</v>
      </c>
    </row>
    <row r="89" spans="1:7" x14ac:dyDescent="0.3">
      <c r="A89">
        <v>88</v>
      </c>
      <c r="B89" s="106" t="s">
        <v>830</v>
      </c>
      <c r="C89" s="110">
        <v>-24.851500000000001</v>
      </c>
      <c r="D89" s="110">
        <v>1.49</v>
      </c>
      <c r="E89" s="110">
        <v>88</v>
      </c>
      <c r="F89" s="110">
        <v>-29.474599999999999</v>
      </c>
      <c r="G89" s="110">
        <v>1.67</v>
      </c>
    </row>
    <row r="90" spans="1:7" x14ac:dyDescent="0.3">
      <c r="A90">
        <v>89</v>
      </c>
      <c r="B90" s="106" t="s">
        <v>597</v>
      </c>
      <c r="C90" s="110">
        <v>-35.119399999999999</v>
      </c>
      <c r="D90" s="110">
        <v>2.5</v>
      </c>
      <c r="E90" s="110">
        <v>89</v>
      </c>
      <c r="F90" s="110">
        <v>-36.350299999999997</v>
      </c>
      <c r="G90" s="110">
        <v>2.67</v>
      </c>
    </row>
    <row r="91" spans="1:7" x14ac:dyDescent="0.3">
      <c r="A91">
        <v>90</v>
      </c>
      <c r="B91" s="106" t="s">
        <v>511</v>
      </c>
      <c r="C91" s="110">
        <v>-7.4170999999999996</v>
      </c>
      <c r="D91" s="110">
        <v>5.56</v>
      </c>
      <c r="E91" s="110">
        <v>90</v>
      </c>
      <c r="F91" s="110">
        <v>-10.8513</v>
      </c>
      <c r="G91" s="110">
        <v>4.0599999999999996</v>
      </c>
    </row>
    <row r="92" spans="1:7" x14ac:dyDescent="0.3">
      <c r="A92">
        <v>91</v>
      </c>
      <c r="B92" s="106" t="s">
        <v>513</v>
      </c>
      <c r="C92" s="110">
        <v>-23.1113</v>
      </c>
      <c r="D92" s="110">
        <v>1.53</v>
      </c>
      <c r="E92" s="110">
        <v>91</v>
      </c>
      <c r="F92" s="110">
        <v>-21.791399999999999</v>
      </c>
      <c r="G92" s="110">
        <v>1.49</v>
      </c>
    </row>
    <row r="93" spans="1:7" x14ac:dyDescent="0.3">
      <c r="A93">
        <v>92</v>
      </c>
      <c r="B93" s="106" t="s">
        <v>347</v>
      </c>
      <c r="C93" s="110">
        <v>-16.9375</v>
      </c>
      <c r="D93" s="110">
        <v>13.9</v>
      </c>
      <c r="E93" s="110">
        <v>92</v>
      </c>
      <c r="F93" s="110">
        <v>-10.773999999999999</v>
      </c>
      <c r="G93" s="110">
        <v>5.19</v>
      </c>
    </row>
    <row r="94" spans="1:7" x14ac:dyDescent="0.3">
      <c r="A94">
        <v>93</v>
      </c>
      <c r="B94" s="106" t="s">
        <v>549</v>
      </c>
      <c r="C94" s="110">
        <v>-21.734300000000001</v>
      </c>
      <c r="D94" s="110">
        <v>3.15</v>
      </c>
      <c r="E94" s="110">
        <v>93</v>
      </c>
      <c r="F94" s="110">
        <v>-3.0720000000000001</v>
      </c>
      <c r="G94" s="110">
        <v>2.12</v>
      </c>
    </row>
    <row r="95" spans="1:7" x14ac:dyDescent="0.3">
      <c r="A95">
        <v>94</v>
      </c>
      <c r="B95" s="106" t="s">
        <v>375</v>
      </c>
      <c r="C95" s="110">
        <v>-11.988099999999999</v>
      </c>
      <c r="D95" s="110">
        <v>1.96</v>
      </c>
      <c r="E95" s="110">
        <v>94</v>
      </c>
      <c r="F95" s="110">
        <v>-10.9</v>
      </c>
      <c r="G95" s="110">
        <v>2.27</v>
      </c>
    </row>
    <row r="96" spans="1:7" x14ac:dyDescent="0.3">
      <c r="A96">
        <v>95</v>
      </c>
      <c r="B96" s="106" t="s">
        <v>535</v>
      </c>
      <c r="C96" s="110">
        <v>-17.183599999999998</v>
      </c>
      <c r="D96" s="110">
        <v>2.69</v>
      </c>
      <c r="E96" s="110">
        <v>95</v>
      </c>
      <c r="F96" s="110">
        <v>-15.7371</v>
      </c>
      <c r="G96" s="110">
        <v>2.56</v>
      </c>
    </row>
    <row r="97" spans="1:13" x14ac:dyDescent="0.3">
      <c r="A97">
        <v>96</v>
      </c>
      <c r="B97" s="106" t="s">
        <v>515</v>
      </c>
      <c r="C97" s="110">
        <v>-27.4145</v>
      </c>
      <c r="D97" s="110">
        <v>1.9</v>
      </c>
      <c r="E97" s="110">
        <v>96</v>
      </c>
      <c r="F97" s="110">
        <v>-26.267199999999999</v>
      </c>
      <c r="G97" s="110">
        <v>2.6</v>
      </c>
    </row>
    <row r="98" spans="1:13" x14ac:dyDescent="0.3">
      <c r="A98">
        <v>97</v>
      </c>
      <c r="B98" s="106" t="s">
        <v>553</v>
      </c>
      <c r="C98" s="110">
        <v>-4.0839999999999996</v>
      </c>
      <c r="D98" s="110">
        <v>7.12</v>
      </c>
      <c r="E98" s="110">
        <v>97</v>
      </c>
      <c r="F98" s="110">
        <v>-13.0877</v>
      </c>
      <c r="G98" s="110">
        <v>7.6</v>
      </c>
    </row>
    <row r="99" spans="1:13" x14ac:dyDescent="0.3">
      <c r="A99">
        <v>98</v>
      </c>
      <c r="B99" s="106" t="s">
        <v>445</v>
      </c>
      <c r="C99" s="110">
        <v>-41.749499999999998</v>
      </c>
      <c r="D99" s="110">
        <v>2.86</v>
      </c>
      <c r="E99" s="110">
        <v>98</v>
      </c>
      <c r="F99" s="110">
        <v>-28.207799999999999</v>
      </c>
      <c r="G99" s="110">
        <v>5.15</v>
      </c>
    </row>
    <row r="100" spans="1:13" x14ac:dyDescent="0.3">
      <c r="A100">
        <v>99</v>
      </c>
      <c r="B100" s="106" t="s">
        <v>581</v>
      </c>
      <c r="C100" s="110">
        <v>-10.754799999999999</v>
      </c>
      <c r="D100" s="110">
        <v>4.24</v>
      </c>
      <c r="E100" s="110">
        <v>99</v>
      </c>
      <c r="F100" s="110">
        <v>-11</v>
      </c>
      <c r="G100" s="112">
        <v>4.4000000000000004</v>
      </c>
      <c r="I100" s="110">
        <v>-10.754799999999999</v>
      </c>
      <c r="J100" s="110">
        <v>4.24</v>
      </c>
      <c r="K100" s="110">
        <v>99</v>
      </c>
      <c r="L100" s="110">
        <v>-57.665500000000002</v>
      </c>
      <c r="M100" s="112">
        <v>203.48</v>
      </c>
    </row>
    <row r="101" spans="1:13" x14ac:dyDescent="0.3">
      <c r="A101">
        <v>100</v>
      </c>
      <c r="B101" s="106" t="s">
        <v>529</v>
      </c>
      <c r="C101" s="110">
        <v>-20.065999999999999</v>
      </c>
      <c r="D101" s="110">
        <v>5.38</v>
      </c>
      <c r="E101" s="110">
        <v>100</v>
      </c>
      <c r="F101" s="110">
        <v>-23.237200000000001</v>
      </c>
      <c r="G101" s="110">
        <v>4.1900000000000004</v>
      </c>
    </row>
    <row r="102" spans="1:13" x14ac:dyDescent="0.3">
      <c r="A102">
        <v>101</v>
      </c>
      <c r="B102" s="106" t="s">
        <v>601</v>
      </c>
      <c r="C102" s="110">
        <v>-23.384499999999999</v>
      </c>
      <c r="D102" s="110">
        <v>2.0499999999999998</v>
      </c>
      <c r="E102" s="110">
        <v>101</v>
      </c>
      <c r="F102" s="110">
        <v>-20.822800000000001</v>
      </c>
      <c r="G102" s="110">
        <v>3.04</v>
      </c>
    </row>
    <row r="103" spans="1:13" x14ac:dyDescent="0.3">
      <c r="A103">
        <v>102</v>
      </c>
      <c r="B103" s="106" t="s">
        <v>517</v>
      </c>
      <c r="C103" s="110">
        <v>-22.5883</v>
      </c>
      <c r="D103" s="110">
        <v>2.71</v>
      </c>
      <c r="E103" s="110">
        <v>102</v>
      </c>
      <c r="F103" s="110">
        <v>-19.817</v>
      </c>
      <c r="G103" s="110">
        <v>3.64</v>
      </c>
    </row>
    <row r="104" spans="1:13" x14ac:dyDescent="0.3">
      <c r="A104">
        <v>103</v>
      </c>
      <c r="B104" s="106" t="s">
        <v>595</v>
      </c>
      <c r="C104" s="110">
        <v>-28.493600000000001</v>
      </c>
      <c r="D104" s="110">
        <v>2.46</v>
      </c>
      <c r="E104" s="110">
        <v>103</v>
      </c>
      <c r="F104" s="110">
        <v>-28.111999999999998</v>
      </c>
      <c r="G104" s="110">
        <v>3.04</v>
      </c>
    </row>
    <row r="105" spans="1:13" x14ac:dyDescent="0.3">
      <c r="A105">
        <v>104</v>
      </c>
      <c r="B105" s="106" t="s">
        <v>341</v>
      </c>
      <c r="C105" s="110">
        <v>-21.444800000000001</v>
      </c>
      <c r="D105" s="110">
        <v>1.59</v>
      </c>
      <c r="E105" s="110">
        <v>104</v>
      </c>
      <c r="F105" s="110">
        <v>-20.819199999999999</v>
      </c>
      <c r="G105" s="110">
        <v>4.68</v>
      </c>
    </row>
    <row r="106" spans="1:13" x14ac:dyDescent="0.3">
      <c r="A106">
        <v>105</v>
      </c>
      <c r="B106" s="106" t="s">
        <v>471</v>
      </c>
      <c r="C106" s="110">
        <v>-24.842199999999998</v>
      </c>
      <c r="D106" s="110">
        <v>2.21</v>
      </c>
      <c r="E106" s="110">
        <v>105</v>
      </c>
      <c r="F106" s="110">
        <v>-19.732099999999999</v>
      </c>
      <c r="G106" s="110">
        <v>3.6</v>
      </c>
    </row>
    <row r="107" spans="1:13" x14ac:dyDescent="0.3">
      <c r="A107">
        <v>106</v>
      </c>
      <c r="B107" s="106" t="s">
        <v>593</v>
      </c>
      <c r="C107" s="110">
        <v>-23.214300000000001</v>
      </c>
      <c r="D107" s="110">
        <v>2.57</v>
      </c>
      <c r="E107" s="110">
        <v>106</v>
      </c>
      <c r="F107" s="110">
        <v>-12.070600000000001</v>
      </c>
      <c r="G107" s="110">
        <v>1.95</v>
      </c>
    </row>
    <row r="108" spans="1:13" x14ac:dyDescent="0.3">
      <c r="A108">
        <v>107</v>
      </c>
      <c r="B108" s="106" t="s">
        <v>469</v>
      </c>
      <c r="C108" s="110">
        <v>-22.979399999999998</v>
      </c>
      <c r="D108" s="110">
        <v>8.61</v>
      </c>
      <c r="E108" s="110">
        <v>107</v>
      </c>
      <c r="F108" s="110">
        <v>-8.1446000000000005</v>
      </c>
      <c r="G108" s="110">
        <v>4.79</v>
      </c>
    </row>
    <row r="109" spans="1:13" x14ac:dyDescent="0.3">
      <c r="A109">
        <v>108</v>
      </c>
      <c r="B109" s="106" t="s">
        <v>415</v>
      </c>
      <c r="C109" s="110">
        <v>-39.515599999999999</v>
      </c>
      <c r="D109" s="110">
        <v>2.5299999999999998</v>
      </c>
      <c r="E109" s="110">
        <v>108</v>
      </c>
      <c r="F109" s="110">
        <v>-33.9238</v>
      </c>
      <c r="G109" s="110">
        <v>2.77</v>
      </c>
    </row>
    <row r="110" spans="1:13" x14ac:dyDescent="0.3">
      <c r="A110">
        <v>109</v>
      </c>
      <c r="B110" s="106" t="s">
        <v>831</v>
      </c>
      <c r="C110" s="110">
        <v>-38.087600000000002</v>
      </c>
      <c r="D110" s="110">
        <v>1.4</v>
      </c>
      <c r="E110" s="110">
        <v>109</v>
      </c>
      <c r="F110" s="110">
        <v>-44.917000000000002</v>
      </c>
      <c r="G110" s="110">
        <v>3.77</v>
      </c>
    </row>
    <row r="111" spans="1:13" x14ac:dyDescent="0.3">
      <c r="A111">
        <v>110</v>
      </c>
      <c r="B111" s="106" t="s">
        <v>617</v>
      </c>
      <c r="C111" s="110">
        <v>-46.519100000000002</v>
      </c>
      <c r="D111" s="110">
        <v>2.41</v>
      </c>
      <c r="E111" s="110">
        <v>110</v>
      </c>
      <c r="F111" s="110">
        <v>-41.006599999999999</v>
      </c>
      <c r="G111" s="110">
        <v>3.27</v>
      </c>
    </row>
    <row r="112" spans="1:13" x14ac:dyDescent="0.3">
      <c r="A112">
        <v>111</v>
      </c>
      <c r="B112" s="106" t="s">
        <v>405</v>
      </c>
      <c r="C112" s="110">
        <v>-46.1751</v>
      </c>
      <c r="D112" s="110">
        <v>2.5099999999999998</v>
      </c>
      <c r="E112" s="110">
        <v>111</v>
      </c>
      <c r="F112" s="110">
        <v>-42.219099999999997</v>
      </c>
      <c r="G112" s="110">
        <v>4</v>
      </c>
    </row>
    <row r="113" spans="1:13" x14ac:dyDescent="0.3">
      <c r="A113">
        <v>112</v>
      </c>
      <c r="B113" s="106" t="s">
        <v>409</v>
      </c>
      <c r="C113" s="110">
        <v>-1.8008999999999999</v>
      </c>
      <c r="D113" s="110">
        <v>5.1100000000000003</v>
      </c>
      <c r="E113" s="110">
        <v>112</v>
      </c>
      <c r="F113" s="110">
        <v>-8.1295999999999999</v>
      </c>
      <c r="G113" s="110">
        <v>5.09</v>
      </c>
    </row>
    <row r="114" spans="1:13" x14ac:dyDescent="0.3">
      <c r="A114">
        <v>113</v>
      </c>
      <c r="B114" s="106" t="s">
        <v>575</v>
      </c>
      <c r="C114" s="110">
        <v>-28.740400000000001</v>
      </c>
      <c r="D114" s="110">
        <v>1.91</v>
      </c>
      <c r="E114" s="110">
        <v>113</v>
      </c>
      <c r="F114" s="110">
        <v>-17.282699999999998</v>
      </c>
      <c r="G114" s="110">
        <v>7.44</v>
      </c>
    </row>
    <row r="115" spans="1:13" x14ac:dyDescent="0.3">
      <c r="A115">
        <v>114</v>
      </c>
      <c r="B115" s="106" t="s">
        <v>361</v>
      </c>
      <c r="C115" s="113">
        <v>-13.4</v>
      </c>
      <c r="D115" s="114">
        <v>3</v>
      </c>
      <c r="E115" s="110">
        <v>114</v>
      </c>
      <c r="F115" s="110">
        <v>-2.2999999999999998</v>
      </c>
      <c r="G115" s="112">
        <v>2.6</v>
      </c>
      <c r="I115" s="110">
        <v>-70.3108</v>
      </c>
      <c r="J115" s="112">
        <v>171.85</v>
      </c>
      <c r="K115" s="110">
        <v>114</v>
      </c>
      <c r="L115" s="110">
        <v>-61.108199999999997</v>
      </c>
      <c r="M115" s="112">
        <v>176.91</v>
      </c>
    </row>
    <row r="116" spans="1:13" x14ac:dyDescent="0.3">
      <c r="A116">
        <v>115</v>
      </c>
      <c r="B116" s="106" t="s">
        <v>537</v>
      </c>
      <c r="C116" s="113">
        <v>-10</v>
      </c>
      <c r="D116" s="114">
        <v>2.4</v>
      </c>
      <c r="E116" s="110">
        <v>115</v>
      </c>
      <c r="F116" s="110">
        <v>-6.9</v>
      </c>
      <c r="G116" s="112">
        <v>4</v>
      </c>
      <c r="I116" s="110">
        <v>-125.7949</v>
      </c>
      <c r="J116" s="112">
        <v>347.54</v>
      </c>
      <c r="K116" s="110">
        <v>115</v>
      </c>
      <c r="L116" s="110">
        <v>-59.723999999999997</v>
      </c>
      <c r="M116" s="112">
        <v>230.22</v>
      </c>
    </row>
    <row r="117" spans="1:13" x14ac:dyDescent="0.3">
      <c r="A117">
        <v>116</v>
      </c>
      <c r="B117" s="106" t="s">
        <v>381</v>
      </c>
      <c r="C117" s="113">
        <v>-10</v>
      </c>
      <c r="D117" s="114">
        <v>2.4</v>
      </c>
      <c r="E117" s="110">
        <v>116</v>
      </c>
      <c r="F117" s="110">
        <v>-6.9</v>
      </c>
      <c r="G117" s="112">
        <v>4</v>
      </c>
      <c r="I117" s="110">
        <v>-125.7949</v>
      </c>
      <c r="J117" s="112">
        <v>347.54</v>
      </c>
      <c r="K117" s="110">
        <v>116</v>
      </c>
      <c r="L117" s="110">
        <v>-56.621699999999997</v>
      </c>
      <c r="M117" s="112">
        <v>216.7</v>
      </c>
    </row>
    <row r="118" spans="1:13" x14ac:dyDescent="0.3">
      <c r="A118">
        <v>117</v>
      </c>
      <c r="B118" s="106" t="s">
        <v>339</v>
      </c>
      <c r="C118" s="113">
        <v>-10</v>
      </c>
      <c r="D118" s="114">
        <v>2.4</v>
      </c>
      <c r="E118" s="110">
        <v>117</v>
      </c>
      <c r="F118" s="110">
        <v>-6.9</v>
      </c>
      <c r="G118" s="112">
        <v>4</v>
      </c>
      <c r="I118" s="110">
        <v>-125.7949</v>
      </c>
      <c r="J118" s="112">
        <v>347.54</v>
      </c>
      <c r="K118" s="110">
        <v>117</v>
      </c>
      <c r="L118" s="110">
        <v>-56.625100000000003</v>
      </c>
      <c r="M118" s="112">
        <v>216.7</v>
      </c>
    </row>
    <row r="119" spans="1:13" x14ac:dyDescent="0.3">
      <c r="A119">
        <v>118</v>
      </c>
      <c r="B119" s="106" t="s">
        <v>417</v>
      </c>
      <c r="C119" s="113">
        <v>-10</v>
      </c>
      <c r="D119" s="114">
        <v>2.4</v>
      </c>
      <c r="E119" s="110">
        <v>118</v>
      </c>
      <c r="F119" s="110">
        <v>-6.9</v>
      </c>
      <c r="G119" s="112">
        <v>4</v>
      </c>
      <c r="I119" s="110">
        <v>-125.7949</v>
      </c>
      <c r="J119" s="112">
        <v>347.54</v>
      </c>
      <c r="K119" s="110">
        <v>118</v>
      </c>
      <c r="L119" s="110">
        <v>-59.727499999999999</v>
      </c>
      <c r="M119" s="112">
        <v>230.22</v>
      </c>
    </row>
    <row r="120" spans="1:13" x14ac:dyDescent="0.3">
      <c r="A120">
        <v>119</v>
      </c>
      <c r="B120" s="106" t="s">
        <v>557</v>
      </c>
      <c r="C120" s="113">
        <v>-12.1</v>
      </c>
      <c r="D120" s="114">
        <v>3.1</v>
      </c>
      <c r="E120" s="110">
        <v>119</v>
      </c>
      <c r="F120" s="110">
        <v>-7.6</v>
      </c>
      <c r="G120" s="112">
        <v>3.1</v>
      </c>
      <c r="I120" s="110">
        <v>-61.011000000000003</v>
      </c>
      <c r="J120" s="112">
        <v>213.42</v>
      </c>
      <c r="K120" s="110">
        <v>119</v>
      </c>
      <c r="L120" s="110">
        <v>-97.816500000000005</v>
      </c>
      <c r="M120" s="112">
        <v>393.4</v>
      </c>
    </row>
    <row r="121" spans="1:13" x14ac:dyDescent="0.3">
      <c r="A121">
        <v>120</v>
      </c>
      <c r="B121" s="106" t="s">
        <v>577</v>
      </c>
      <c r="C121" s="113">
        <v>-12.7</v>
      </c>
      <c r="D121" s="114">
        <v>1.9</v>
      </c>
      <c r="E121" s="110">
        <v>120</v>
      </c>
      <c r="F121" s="110">
        <v>-6.6</v>
      </c>
      <c r="G121" s="112">
        <v>1.4</v>
      </c>
      <c r="I121" s="110">
        <v>-160.2841</v>
      </c>
      <c r="J121" s="112">
        <v>361.94</v>
      </c>
      <c r="K121" s="110">
        <v>120</v>
      </c>
      <c r="L121" s="110">
        <v>-345.68040000000002</v>
      </c>
      <c r="M121" s="112">
        <v>1042.46</v>
      </c>
    </row>
    <row r="122" spans="1:13" x14ac:dyDescent="0.3">
      <c r="A122">
        <v>121</v>
      </c>
      <c r="B122" s="106" t="s">
        <v>435</v>
      </c>
      <c r="C122" s="113">
        <v>-0.8</v>
      </c>
      <c r="D122" s="114">
        <v>2.4</v>
      </c>
      <c r="E122" s="110">
        <v>121</v>
      </c>
      <c r="F122" s="110">
        <v>-0.6</v>
      </c>
      <c r="G122" s="112">
        <v>2.1</v>
      </c>
      <c r="I122" s="110">
        <v>-276.2373</v>
      </c>
      <c r="J122" s="112">
        <v>727.8</v>
      </c>
      <c r="K122" s="110">
        <v>121</v>
      </c>
      <c r="L122" s="110">
        <v>-116.65179999999999</v>
      </c>
      <c r="M122" s="112">
        <v>348.93</v>
      </c>
    </row>
    <row r="123" spans="1:13" x14ac:dyDescent="0.3">
      <c r="A123">
        <v>122</v>
      </c>
      <c r="B123" s="106" t="s">
        <v>627</v>
      </c>
      <c r="C123" s="110">
        <v>-0.1038</v>
      </c>
      <c r="D123" s="110">
        <v>6.01</v>
      </c>
      <c r="E123" s="110">
        <v>122</v>
      </c>
      <c r="F123" s="110">
        <v>8.2570999999999994</v>
      </c>
      <c r="G123" s="110">
        <v>5.35</v>
      </c>
    </row>
    <row r="124" spans="1:13" x14ac:dyDescent="0.3">
      <c r="A124">
        <v>123</v>
      </c>
      <c r="B124" s="106" t="s">
        <v>379</v>
      </c>
      <c r="C124" s="113">
        <v>-17.49909869263708</v>
      </c>
      <c r="D124" s="114">
        <v>3.1417852057164186</v>
      </c>
      <c r="E124" s="110">
        <v>123</v>
      </c>
      <c r="F124" s="110">
        <v>-4.5</v>
      </c>
      <c r="G124" s="112">
        <v>6.8</v>
      </c>
      <c r="I124" s="105">
        <v>289.12</v>
      </c>
      <c r="J124">
        <v>123</v>
      </c>
      <c r="K124">
        <v>-34.231000000000002</v>
      </c>
      <c r="L124" s="105">
        <v>168.88</v>
      </c>
    </row>
    <row r="125" spans="1:13" x14ac:dyDescent="0.3">
      <c r="A125">
        <v>124</v>
      </c>
      <c r="B125" s="106" t="s">
        <v>637</v>
      </c>
      <c r="C125" s="110">
        <v>-5.0374999999999996</v>
      </c>
      <c r="D125" s="110">
        <v>4.2300000000000004</v>
      </c>
      <c r="E125" s="110">
        <v>124</v>
      </c>
      <c r="F125" s="110">
        <v>-0.73670000000000002</v>
      </c>
      <c r="G125" s="110">
        <v>2.38</v>
      </c>
    </row>
    <row r="126" spans="1:13" x14ac:dyDescent="0.3">
      <c r="A126">
        <v>125</v>
      </c>
      <c r="B126" s="106" t="s">
        <v>477</v>
      </c>
      <c r="C126" s="110">
        <v>-11.8544</v>
      </c>
      <c r="D126" s="110">
        <v>1</v>
      </c>
      <c r="E126" s="110">
        <v>125</v>
      </c>
      <c r="F126" s="113">
        <v>-13.095499999999999</v>
      </c>
      <c r="G126" s="113">
        <v>14.84</v>
      </c>
    </row>
    <row r="127" spans="1:13" x14ac:dyDescent="0.3">
      <c r="A127">
        <v>126</v>
      </c>
      <c r="B127" s="106" t="s">
        <v>607</v>
      </c>
      <c r="C127" s="110">
        <v>-11.8544</v>
      </c>
      <c r="D127" s="110">
        <v>1</v>
      </c>
      <c r="E127" s="110">
        <v>126</v>
      </c>
      <c r="F127" s="113">
        <v>-16.005700000000001</v>
      </c>
      <c r="G127" s="113">
        <v>17.5</v>
      </c>
    </row>
    <row r="128" spans="1:13" x14ac:dyDescent="0.3">
      <c r="A128">
        <v>127</v>
      </c>
      <c r="B128" s="106" t="s">
        <v>543</v>
      </c>
      <c r="C128" s="110">
        <v>3.8887999999999998</v>
      </c>
      <c r="D128" s="110">
        <v>2.46</v>
      </c>
      <c r="E128" s="110">
        <v>127</v>
      </c>
      <c r="F128" s="113">
        <v>1.6</v>
      </c>
      <c r="G128" s="113">
        <v>2.1</v>
      </c>
    </row>
    <row r="129" spans="1:7" x14ac:dyDescent="0.3">
      <c r="A129">
        <v>128</v>
      </c>
      <c r="B129" s="106" t="s">
        <v>545</v>
      </c>
      <c r="C129" s="110">
        <v>3.8887999999999998</v>
      </c>
      <c r="D129" s="110">
        <v>2.46</v>
      </c>
      <c r="E129" s="110">
        <v>128</v>
      </c>
      <c r="F129" s="113">
        <v>1.6</v>
      </c>
      <c r="G129" s="113">
        <v>2.1</v>
      </c>
    </row>
    <row r="130" spans="1:7" x14ac:dyDescent="0.3">
      <c r="A130">
        <v>129</v>
      </c>
      <c r="B130" s="106" t="s">
        <v>349</v>
      </c>
      <c r="C130" s="110">
        <v>3.8881999999999999</v>
      </c>
      <c r="D130" s="110">
        <v>2.46</v>
      </c>
      <c r="E130" s="110">
        <v>129</v>
      </c>
      <c r="F130" s="113">
        <v>1.6</v>
      </c>
      <c r="G130" s="113">
        <v>2.1</v>
      </c>
    </row>
    <row r="131" spans="1:7" x14ac:dyDescent="0.3">
      <c r="A131">
        <v>130</v>
      </c>
      <c r="B131" s="106" t="s">
        <v>359</v>
      </c>
      <c r="C131" s="110">
        <v>-4.79</v>
      </c>
      <c r="D131" s="110">
        <v>0.98</v>
      </c>
      <c r="E131" s="110">
        <v>130</v>
      </c>
      <c r="F131" s="110">
        <v>-3.8260999999999998</v>
      </c>
      <c r="G131" s="110">
        <v>7.04</v>
      </c>
    </row>
    <row r="132" spans="1:7" x14ac:dyDescent="0.3">
      <c r="A132">
        <v>131</v>
      </c>
      <c r="B132" s="106" t="s">
        <v>523</v>
      </c>
      <c r="C132" s="110">
        <v>-4.79</v>
      </c>
      <c r="D132" s="110">
        <v>0.98</v>
      </c>
      <c r="E132" s="110">
        <v>131</v>
      </c>
      <c r="F132" s="110">
        <v>-3.8260999999999998</v>
      </c>
      <c r="G132" s="110">
        <v>7.04</v>
      </c>
    </row>
    <row r="133" spans="1:7" x14ac:dyDescent="0.3">
      <c r="A133">
        <v>132</v>
      </c>
      <c r="B133" s="106" t="s">
        <v>357</v>
      </c>
      <c r="C133" s="110">
        <v>-0.13389999999999999</v>
      </c>
      <c r="D133" s="110">
        <v>0.28000000000000003</v>
      </c>
      <c r="E133" s="110">
        <v>132</v>
      </c>
      <c r="F133" s="110">
        <v>-0.42809999999999998</v>
      </c>
      <c r="G133" s="110">
        <v>1.1000000000000001</v>
      </c>
    </row>
  </sheetData>
  <mergeCells count="2">
    <mergeCell ref="C1:D1"/>
    <mergeCell ref="F1:G1"/>
  </mergeCells>
  <phoneticPr fontId="4" type="noConversion"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Target List</vt:lpstr>
      <vt:lpstr>Sheet1</vt:lpstr>
      <vt:lpstr>기존 Docking 결과</vt:lpstr>
      <vt:lpstr>200603-GBSA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jkim</dc:creator>
  <cp:lastModifiedBy>chchae</cp:lastModifiedBy>
  <dcterms:created xsi:type="dcterms:W3CDTF">2020-06-02T06:02:28Z</dcterms:created>
  <dcterms:modified xsi:type="dcterms:W3CDTF">2020-06-14T06:23:00Z</dcterms:modified>
</cp:coreProperties>
</file>