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124226"/>
  <xr:revisionPtr revIDLastSave="0" documentId="13_ncr:1_{031F75C1-0148-4F69-B87C-257A24F808E1}" xr6:coauthVersionLast="47" xr6:coauthVersionMax="47" xr10:uidLastSave="{00000000-0000-0000-0000-000000000000}"/>
  <bookViews>
    <workbookView xWindow="43080" yWindow="-120" windowWidth="38640" windowHeight="21120" firstSheet="2" activeTab="3" xr2:uid="{6151E7E8-AA83-4116-AABB-7D94CB1CB9C1}"/>
  </bookViews>
  <sheets>
    <sheet name="About" sheetId="58" r:id="rId1"/>
    <sheet name="population change &amp; projection" sheetId="48" r:id="rId2"/>
    <sheet name="Upper limit of PV installation" sheetId="59" r:id="rId3"/>
    <sheet name="BLDG area calculation" sheetId="50" r:id="rId4"/>
    <sheet name="BLDG energy consumption" sheetId="53" r:id="rId5"/>
    <sheet name="Split BLDG energy consumption" sheetId="55" r:id="rId6"/>
    <sheet name="Policy data source" sheetId="54" r:id="rId7"/>
    <sheet name="Energy conversion" sheetId="52" r:id="rId8"/>
    <sheet name="Exchange rate conversion" sheetId="64" r:id="rId9"/>
    <sheet name="Component cost amount" sheetId="63" r:id="rId10"/>
    <sheet name="Distributed PV power generation" sheetId="65" r:id="rId11"/>
    <sheet name="BASoBC-rural-residential" sheetId="61" r:id="rId12"/>
    <sheet name="BASoBC-commercial" sheetId="60" r:id="rId13"/>
    <sheet name="BASoBC-urban-residential" sheetId="62" r:id="rId14"/>
    <sheet name="SoCEUTiNTY" sheetId="56" r:id="rId15"/>
    <sheet name="BCEU-rural-residential-heating" sheetId="41" r:id="rId16"/>
    <sheet name="BCEU-rural-residential-cooling" sheetId="42" r:id="rId17"/>
    <sheet name="BCEU-rural-residential-lighting" sheetId="43" r:id="rId18"/>
    <sheet name="BCEU-rural-residential-appl" sheetId="44" r:id="rId19"/>
    <sheet name="BCEU-rural-residential-other" sheetId="45" r:id="rId20"/>
    <sheet name="BCEU-commercial-heating" sheetId="37" r:id="rId21"/>
    <sheet name="BCEU-commercial-cooling" sheetId="38" r:id="rId22"/>
    <sheet name="BCEU-commercial-lighting" sheetId="39" r:id="rId23"/>
    <sheet name="BCEU-commercial-appl" sheetId="36" r:id="rId24"/>
    <sheet name="BCEU-commercial-other" sheetId="40" r:id="rId25"/>
    <sheet name="BCEU-urban-residential-heating" sheetId="4" r:id="rId26"/>
    <sheet name="BCEU-urban-residential-cooling" sheetId="26" r:id="rId27"/>
    <sheet name="BCEU-urban-residential-lighting" sheetId="25" r:id="rId28"/>
    <sheet name="BCEU-urban-residential-appl" sheetId="24" r:id="rId29"/>
    <sheet name="BCEU-urban-residential-other" sheetId="23" r:id="rId30"/>
    <sheet name="BCEU-all-envelope" sheetId="46" r:id="rId31"/>
  </sheets>
  <externalReferences>
    <externalReference r:id="rId32"/>
    <externalReference r:id="rId33"/>
    <externalReference r:id="rId34"/>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17" i="50" l="1"/>
  <c r="AI17" i="50"/>
  <c r="AJ17" i="50"/>
  <c r="AK17" i="50"/>
  <c r="AL17" i="50"/>
  <c r="AM17" i="50"/>
  <c r="AN17" i="50"/>
  <c r="AO17" i="50"/>
  <c r="AP17" i="50"/>
  <c r="AQ17" i="50"/>
  <c r="AR17" i="50"/>
  <c r="T17" i="50"/>
  <c r="U17" i="50"/>
  <c r="V17" i="50"/>
  <c r="W17" i="50"/>
  <c r="X17" i="50"/>
  <c r="Y17" i="50"/>
  <c r="Z17" i="50"/>
  <c r="AA17" i="50"/>
  <c r="AB17" i="50"/>
  <c r="AC17" i="50"/>
  <c r="AD17" i="50"/>
  <c r="AE17" i="50"/>
  <c r="AF17" i="50"/>
  <c r="AG17" i="50"/>
  <c r="H17" i="50"/>
  <c r="I17" i="50"/>
  <c r="J17" i="50"/>
  <c r="K17" i="50"/>
  <c r="L17" i="50"/>
  <c r="M17" i="50"/>
  <c r="N17" i="50"/>
  <c r="O17" i="50"/>
  <c r="P17" i="50"/>
  <c r="Q17" i="50"/>
  <c r="R17" i="50"/>
  <c r="S17" i="50"/>
  <c r="D17" i="50"/>
  <c r="E17" i="50"/>
  <c r="F17" i="50"/>
  <c r="G17" i="50"/>
  <c r="C17" i="50"/>
  <c r="B2" i="23"/>
  <c r="B3" i="23"/>
  <c r="B4" i="23"/>
  <c r="B5" i="23"/>
  <c r="B6" i="23"/>
  <c r="B7" i="23"/>
  <c r="B8" i="23"/>
  <c r="B9" i="23"/>
  <c r="B10" i="23"/>
  <c r="B11" i="23"/>
  <c r="B2" i="24"/>
  <c r="B3" i="24"/>
  <c r="B4" i="24"/>
  <c r="B5" i="24"/>
  <c r="B6" i="24"/>
  <c r="B7" i="24"/>
  <c r="B8" i="24"/>
  <c r="B9" i="24"/>
  <c r="B10" i="24"/>
  <c r="B11" i="24"/>
  <c r="B2" i="25"/>
  <c r="B3" i="25"/>
  <c r="B4" i="25"/>
  <c r="B5" i="25"/>
  <c r="B6" i="25"/>
  <c r="B7" i="25"/>
  <c r="B8" i="25"/>
  <c r="B9" i="25"/>
  <c r="B10" i="25"/>
  <c r="B11" i="25"/>
  <c r="B2" i="26"/>
  <c r="B3" i="26"/>
  <c r="B4" i="26"/>
  <c r="B5" i="26"/>
  <c r="B6" i="26"/>
  <c r="B7" i="26"/>
  <c r="B8" i="26"/>
  <c r="B9" i="26"/>
  <c r="B10" i="26"/>
  <c r="B11" i="26"/>
  <c r="B2" i="4"/>
  <c r="B3" i="4"/>
  <c r="B4" i="4"/>
  <c r="B5" i="4"/>
  <c r="B6" i="4"/>
  <c r="B7" i="4"/>
  <c r="B8" i="4"/>
  <c r="B9" i="4"/>
  <c r="B10" i="4"/>
  <c r="B11" i="4"/>
  <c r="B2" i="40"/>
  <c r="B3" i="40"/>
  <c r="B4" i="40"/>
  <c r="B5" i="40"/>
  <c r="B6" i="40"/>
  <c r="B7" i="40"/>
  <c r="B8" i="40"/>
  <c r="B9" i="40"/>
  <c r="B10" i="40"/>
  <c r="B11" i="40"/>
  <c r="B2" i="36"/>
  <c r="B3" i="36"/>
  <c r="B4" i="36"/>
  <c r="B5" i="36"/>
  <c r="B6" i="36"/>
  <c r="B7" i="36"/>
  <c r="B8" i="36"/>
  <c r="B9" i="36"/>
  <c r="B10" i="36"/>
  <c r="B11" i="36"/>
  <c r="B2" i="39"/>
  <c r="B3" i="39"/>
  <c r="B4" i="39"/>
  <c r="B5" i="39"/>
  <c r="B6" i="39"/>
  <c r="B7" i="39"/>
  <c r="B8" i="39"/>
  <c r="B9" i="39"/>
  <c r="B10" i="39"/>
  <c r="B11" i="39"/>
  <c r="B2" i="38"/>
  <c r="B3" i="38"/>
  <c r="B4" i="38"/>
  <c r="B5" i="38"/>
  <c r="B6" i="38"/>
  <c r="B7" i="38"/>
  <c r="B8" i="38"/>
  <c r="B9" i="38"/>
  <c r="B10" i="38"/>
  <c r="B11" i="38"/>
  <c r="B2" i="37"/>
  <c r="B3" i="37"/>
  <c r="B4" i="37"/>
  <c r="B5" i="37"/>
  <c r="B6" i="37"/>
  <c r="B7" i="37"/>
  <c r="B8" i="37"/>
  <c r="B9" i="37"/>
  <c r="B10" i="37"/>
  <c r="B11" i="37"/>
  <c r="B253" i="55"/>
  <c r="B252" i="55"/>
  <c r="B251" i="55"/>
  <c r="B250" i="55"/>
  <c r="B249" i="55"/>
  <c r="B248" i="55"/>
  <c r="B247" i="55"/>
  <c r="B246" i="55"/>
  <c r="B245" i="55"/>
  <c r="B244" i="55"/>
  <c r="B243" i="55"/>
  <c r="B240" i="55"/>
  <c r="B239" i="55"/>
  <c r="B238" i="55"/>
  <c r="B237" i="55"/>
  <c r="B236" i="55"/>
  <c r="B235" i="55"/>
  <c r="B234" i="55"/>
  <c r="B233" i="55"/>
  <c r="B232" i="55"/>
  <c r="B231" i="55"/>
  <c r="B230" i="55"/>
  <c r="B227" i="55"/>
  <c r="B226" i="55"/>
  <c r="B225" i="55"/>
  <c r="B224" i="55"/>
  <c r="B223" i="55"/>
  <c r="B222" i="55"/>
  <c r="B221" i="55"/>
  <c r="B220" i="55"/>
  <c r="B219" i="55"/>
  <c r="B218" i="55"/>
  <c r="B217" i="55"/>
  <c r="B214" i="55"/>
  <c r="B213" i="55"/>
  <c r="B212" i="55"/>
  <c r="B211" i="55"/>
  <c r="B210" i="55"/>
  <c r="B209" i="55"/>
  <c r="B208" i="55"/>
  <c r="B207" i="55"/>
  <c r="B206" i="55"/>
  <c r="B205" i="55"/>
  <c r="B204" i="55"/>
  <c r="B201" i="55"/>
  <c r="B200" i="55"/>
  <c r="B199" i="55"/>
  <c r="B198" i="55"/>
  <c r="B197" i="55"/>
  <c r="B196" i="55"/>
  <c r="B195" i="55"/>
  <c r="B194" i="55"/>
  <c r="B193" i="55"/>
  <c r="B192" i="55"/>
  <c r="B191" i="55"/>
  <c r="B188" i="55"/>
  <c r="B187" i="55"/>
  <c r="B186" i="55"/>
  <c r="B185" i="55"/>
  <c r="B184" i="55"/>
  <c r="B183" i="55"/>
  <c r="B182" i="55"/>
  <c r="B181" i="55"/>
  <c r="B180" i="55"/>
  <c r="B179" i="55"/>
  <c r="B178" i="55"/>
  <c r="B97" i="55"/>
  <c r="B96" i="55"/>
  <c r="B95" i="55"/>
  <c r="B94" i="55"/>
  <c r="B93" i="55"/>
  <c r="B92" i="55"/>
  <c r="B91" i="55"/>
  <c r="B90" i="55"/>
  <c r="B89" i="55"/>
  <c r="B88" i="55"/>
  <c r="B87" i="55"/>
  <c r="B84" i="55"/>
  <c r="B83" i="55"/>
  <c r="B82" i="55"/>
  <c r="B81" i="55"/>
  <c r="B80" i="55"/>
  <c r="B79" i="55"/>
  <c r="B78" i="55"/>
  <c r="B77" i="55"/>
  <c r="B76" i="55"/>
  <c r="B75" i="55"/>
  <c r="B74" i="55"/>
  <c r="B71" i="55"/>
  <c r="B70" i="55"/>
  <c r="B69" i="55"/>
  <c r="B68" i="55"/>
  <c r="B67" i="55"/>
  <c r="B66" i="55"/>
  <c r="B65" i="55"/>
  <c r="B64" i="55"/>
  <c r="B63" i="55"/>
  <c r="B62" i="55"/>
  <c r="B61" i="55"/>
  <c r="B58" i="55"/>
  <c r="B57" i="55"/>
  <c r="B56" i="55"/>
  <c r="B55" i="55"/>
  <c r="B54" i="55"/>
  <c r="B53" i="55"/>
  <c r="B52" i="55"/>
  <c r="B51" i="55"/>
  <c r="B50" i="55"/>
  <c r="B49" i="55"/>
  <c r="B48" i="55"/>
  <c r="B45" i="55"/>
  <c r="B44" i="55"/>
  <c r="B43" i="55"/>
  <c r="B42" i="55"/>
  <c r="B41" i="55"/>
  <c r="B40" i="55"/>
  <c r="B39" i="55"/>
  <c r="B38" i="55"/>
  <c r="B37" i="55"/>
  <c r="B36" i="55"/>
  <c r="B35" i="55"/>
  <c r="B22" i="55"/>
  <c r="B23" i="55"/>
  <c r="B24" i="55"/>
  <c r="B25" i="55"/>
  <c r="B26" i="55"/>
  <c r="B27" i="55"/>
  <c r="B28" i="55"/>
  <c r="B29" i="55"/>
  <c r="B30" i="55"/>
  <c r="B31" i="55"/>
  <c r="B21" i="55"/>
  <c r="B46" i="50"/>
  <c r="B45" i="50"/>
  <c r="B44" i="50"/>
  <c r="C3" i="48"/>
  <c r="D3" i="48"/>
  <c r="E3" i="48"/>
  <c r="F3" i="48"/>
  <c r="G3" i="48"/>
  <c r="H3" i="48"/>
  <c r="I3" i="48"/>
  <c r="J3" i="48"/>
  <c r="K3" i="48"/>
  <c r="L3" i="48"/>
  <c r="M3" i="48"/>
  <c r="N3" i="48"/>
  <c r="O3" i="48"/>
  <c r="P3" i="48"/>
  <c r="Q3" i="48"/>
  <c r="R3" i="48"/>
  <c r="S3" i="48"/>
  <c r="T3" i="48"/>
  <c r="U3" i="48"/>
  <c r="V3" i="48"/>
  <c r="W3" i="48"/>
  <c r="X3" i="48"/>
  <c r="Y3" i="48"/>
  <c r="Z3" i="48"/>
  <c r="AA3" i="48"/>
  <c r="AB3" i="48"/>
  <c r="AC3" i="48"/>
  <c r="AD3" i="48"/>
  <c r="AE3" i="48"/>
  <c r="AF3" i="48"/>
  <c r="AG3" i="48"/>
  <c r="AH3" i="48"/>
  <c r="AI3" i="48"/>
  <c r="AJ3" i="48"/>
  <c r="AK3" i="48"/>
  <c r="AL3" i="48"/>
  <c r="AM3" i="48"/>
  <c r="AN3" i="48"/>
  <c r="AO3" i="48"/>
  <c r="AP3" i="48"/>
  <c r="AQ3" i="48"/>
  <c r="AR3" i="48"/>
  <c r="AS3" i="48"/>
  <c r="AT3" i="48"/>
  <c r="B3" i="48"/>
  <c r="H2" i="48"/>
  <c r="I2" i="48"/>
  <c r="J2" i="48"/>
  <c r="K2" i="48"/>
  <c r="L2" i="48"/>
  <c r="M2" i="48"/>
  <c r="N2" i="48"/>
  <c r="O2" i="48"/>
  <c r="P2" i="48"/>
  <c r="Q2" i="48"/>
  <c r="R2" i="48"/>
  <c r="S2" i="48"/>
  <c r="T2" i="48"/>
  <c r="U2" i="48"/>
  <c r="V2" i="48"/>
  <c r="W2" i="48"/>
  <c r="X2" i="48"/>
  <c r="Y2" i="48"/>
  <c r="Z2" i="48"/>
  <c r="AA2" i="48"/>
  <c r="AB2" i="48"/>
  <c r="AC2" i="48"/>
  <c r="AD2" i="48"/>
  <c r="AE2" i="48"/>
  <c r="AF2" i="48"/>
  <c r="AG2" i="48"/>
  <c r="AH2" i="48"/>
  <c r="AI2" i="48"/>
  <c r="AJ2" i="48"/>
  <c r="AK2" i="48"/>
  <c r="AL2" i="48"/>
  <c r="AM2" i="48"/>
  <c r="AN2" i="48"/>
  <c r="AO2" i="48"/>
  <c r="AP2" i="48"/>
  <c r="AQ2" i="48"/>
  <c r="AR2" i="48"/>
  <c r="AS2" i="48"/>
  <c r="AT2" i="48"/>
  <c r="G2" i="48"/>
  <c r="C26" i="53" l="1"/>
  <c r="C27" i="53"/>
  <c r="C29" i="53"/>
  <c r="D7" i="56"/>
  <c r="C7" i="56"/>
  <c r="B7" i="56"/>
  <c r="D6" i="56"/>
  <c r="C6" i="56"/>
  <c r="B6" i="56"/>
  <c r="D5" i="56"/>
  <c r="C5" i="56"/>
  <c r="B5" i="56"/>
  <c r="D4" i="56"/>
  <c r="C4" i="56"/>
  <c r="B4" i="56"/>
  <c r="D3" i="56"/>
  <c r="C3" i="56"/>
  <c r="B3" i="56"/>
  <c r="D2" i="56"/>
  <c r="C2" i="56"/>
  <c r="B2" i="56"/>
  <c r="B27" i="53" l="1"/>
  <c r="B26" i="53"/>
  <c r="S52" i="65"/>
  <c r="R52" i="65"/>
  <c r="Q52" i="65"/>
  <c r="P52" i="65"/>
  <c r="O52" i="65"/>
  <c r="N52" i="65"/>
  <c r="S53" i="65" s="1"/>
  <c r="M52" i="65"/>
  <c r="L52" i="65"/>
  <c r="K52" i="65"/>
  <c r="J52" i="65"/>
  <c r="I52" i="65"/>
  <c r="H52" i="65"/>
  <c r="M53" i="65" s="1"/>
  <c r="G52" i="65"/>
  <c r="F52" i="65"/>
  <c r="E52" i="65"/>
  <c r="D52" i="65"/>
  <c r="C52" i="65"/>
  <c r="B52" i="65"/>
  <c r="G53" i="65" s="1"/>
  <c r="AQ48" i="65"/>
  <c r="AQ25" i="65" s="1"/>
  <c r="AP48" i="65"/>
  <c r="AP25" i="65" s="1"/>
  <c r="AO48" i="65"/>
  <c r="AO25" i="65" s="1"/>
  <c r="AN48" i="65"/>
  <c r="AN25" i="65" s="1"/>
  <c r="AM48" i="65"/>
  <c r="AM25" i="65" s="1"/>
  <c r="AL48" i="65"/>
  <c r="AL25" i="65" s="1"/>
  <c r="AK48" i="65"/>
  <c r="AJ48" i="65"/>
  <c r="AI48" i="65"/>
  <c r="AH48" i="65"/>
  <c r="AG48" i="65"/>
  <c r="AF48" i="65"/>
  <c r="AE48" i="65"/>
  <c r="AD48" i="65"/>
  <c r="AD25" i="65" s="1"/>
  <c r="AC48" i="65"/>
  <c r="AC25" i="65" s="1"/>
  <c r="AB48" i="65"/>
  <c r="AB24" i="65" s="1"/>
  <c r="AA48" i="65"/>
  <c r="AA25" i="65" s="1"/>
  <c r="Z48" i="65"/>
  <c r="Z20" i="65" s="1"/>
  <c r="Y48" i="65"/>
  <c r="X48" i="65"/>
  <c r="W48" i="65"/>
  <c r="V48" i="65"/>
  <c r="U48" i="65"/>
  <c r="T48" i="65"/>
  <c r="S48" i="65"/>
  <c r="R48" i="65"/>
  <c r="R25" i="65" s="1"/>
  <c r="Q48" i="65"/>
  <c r="Q25" i="65" s="1"/>
  <c r="P48" i="65"/>
  <c r="P24" i="65" s="1"/>
  <c r="O48" i="65"/>
  <c r="O24" i="65" s="1"/>
  <c r="N48" i="65"/>
  <c r="N24" i="65" s="1"/>
  <c r="M48" i="65"/>
  <c r="L48" i="65"/>
  <c r="K48" i="65"/>
  <c r="J48" i="65"/>
  <c r="I48" i="65"/>
  <c r="H48" i="65"/>
  <c r="G48" i="65"/>
  <c r="F48" i="65"/>
  <c r="F25" i="65" s="1"/>
  <c r="E48" i="65"/>
  <c r="E25" i="65" s="1"/>
  <c r="D48" i="65"/>
  <c r="D24" i="65" s="1"/>
  <c r="C48" i="65"/>
  <c r="C24" i="65" s="1"/>
  <c r="B48" i="65"/>
  <c r="B23" i="65" s="1"/>
  <c r="AQ45" i="65"/>
  <c r="AP45" i="65"/>
  <c r="AO45" i="65"/>
  <c r="AN45" i="65"/>
  <c r="AM45" i="65"/>
  <c r="AL45" i="65"/>
  <c r="AK45" i="65"/>
  <c r="AJ45" i="65"/>
  <c r="AI45" i="65"/>
  <c r="AI15" i="65" s="1"/>
  <c r="AH45" i="65"/>
  <c r="AG45" i="65"/>
  <c r="AG15" i="65" s="1"/>
  <c r="AF45" i="65"/>
  <c r="AF12" i="65" s="1"/>
  <c r="AE45" i="65"/>
  <c r="AD45" i="65"/>
  <c r="AC45" i="65"/>
  <c r="AB45" i="65"/>
  <c r="AA45" i="65"/>
  <c r="Z45" i="65"/>
  <c r="Y45" i="65"/>
  <c r="X45" i="65"/>
  <c r="W45" i="65"/>
  <c r="W15" i="65" s="1"/>
  <c r="V45" i="65"/>
  <c r="U45" i="65"/>
  <c r="U15" i="65" s="1"/>
  <c r="T45" i="65"/>
  <c r="T12" i="65" s="1"/>
  <c r="S45" i="65"/>
  <c r="R45" i="65"/>
  <c r="Q45" i="65"/>
  <c r="P45" i="65"/>
  <c r="O45" i="65"/>
  <c r="N45" i="65"/>
  <c r="N13" i="65" s="1"/>
  <c r="M45" i="65"/>
  <c r="L45" i="65"/>
  <c r="K45" i="65"/>
  <c r="K15" i="65" s="1"/>
  <c r="J45" i="65"/>
  <c r="I45" i="65"/>
  <c r="I15" i="65" s="1"/>
  <c r="H45" i="65"/>
  <c r="H15" i="65" s="1"/>
  <c r="G45" i="65"/>
  <c r="F45" i="65"/>
  <c r="E45" i="65"/>
  <c r="D45" i="65"/>
  <c r="C45" i="65"/>
  <c r="B45" i="65"/>
  <c r="B13" i="65" s="1"/>
  <c r="AQ42" i="65"/>
  <c r="AP42" i="65"/>
  <c r="AO42" i="65"/>
  <c r="AO7" i="65" s="1"/>
  <c r="AN42" i="65"/>
  <c r="AN7" i="65" s="1"/>
  <c r="AM42" i="65"/>
  <c r="AM7" i="65" s="1"/>
  <c r="AL42" i="65"/>
  <c r="AL4" i="65" s="1"/>
  <c r="AK42" i="65"/>
  <c r="AJ42" i="65"/>
  <c r="AI42" i="65"/>
  <c r="AH42" i="65"/>
  <c r="AG42" i="65"/>
  <c r="AF42" i="65"/>
  <c r="AE42" i="65"/>
  <c r="AD42" i="65"/>
  <c r="AC42" i="65"/>
  <c r="AC7" i="65" s="1"/>
  <c r="AB42" i="65"/>
  <c r="AA42" i="65"/>
  <c r="AA7" i="65" s="1"/>
  <c r="Z42" i="65"/>
  <c r="Z7" i="65" s="1"/>
  <c r="Y42" i="65"/>
  <c r="X42" i="65"/>
  <c r="W42" i="65"/>
  <c r="V42" i="65"/>
  <c r="U42" i="65"/>
  <c r="T42" i="65"/>
  <c r="S42" i="65"/>
  <c r="R42" i="65"/>
  <c r="Q42" i="65"/>
  <c r="Q7" i="65" s="1"/>
  <c r="P42" i="65"/>
  <c r="O42" i="65"/>
  <c r="O7" i="65" s="1"/>
  <c r="N42" i="65"/>
  <c r="N7" i="65" s="1"/>
  <c r="M42" i="65"/>
  <c r="L42" i="65"/>
  <c r="K42" i="65"/>
  <c r="J42" i="65"/>
  <c r="I42" i="65"/>
  <c r="H42" i="65"/>
  <c r="G42" i="65"/>
  <c r="F42" i="65"/>
  <c r="E42" i="65"/>
  <c r="E7" i="65" s="1"/>
  <c r="D42" i="65"/>
  <c r="C42" i="65"/>
  <c r="C6" i="65" s="1"/>
  <c r="B42" i="65"/>
  <c r="B7" i="65" s="1"/>
  <c r="AK25" i="65"/>
  <c r="AJ25" i="65"/>
  <c r="AI25" i="65"/>
  <c r="AH25" i="65"/>
  <c r="AG25" i="65"/>
  <c r="AF25" i="65"/>
  <c r="AE25" i="65"/>
  <c r="AB25" i="65"/>
  <c r="Y25" i="65"/>
  <c r="X25" i="65"/>
  <c r="W25" i="65"/>
  <c r="V25" i="65"/>
  <c r="U25" i="65"/>
  <c r="T25" i="65"/>
  <c r="S25" i="65"/>
  <c r="P25" i="65"/>
  <c r="O25" i="65"/>
  <c r="N25" i="65"/>
  <c r="M25" i="65"/>
  <c r="L25" i="65"/>
  <c r="K25" i="65"/>
  <c r="J25" i="65"/>
  <c r="I25" i="65"/>
  <c r="H25" i="65"/>
  <c r="G25" i="65"/>
  <c r="AQ24" i="65"/>
  <c r="AP24" i="65"/>
  <c r="AO24" i="65"/>
  <c r="AK24" i="65"/>
  <c r="AJ24" i="65"/>
  <c r="AI24" i="65"/>
  <c r="AH24" i="65"/>
  <c r="AG24" i="65"/>
  <c r="AF24" i="65"/>
  <c r="AE24" i="65"/>
  <c r="AD24" i="65"/>
  <c r="Y24" i="65"/>
  <c r="X24" i="65"/>
  <c r="W24" i="65"/>
  <c r="V24" i="65"/>
  <c r="U24" i="65"/>
  <c r="T24" i="65"/>
  <c r="S24" i="65"/>
  <c r="R24" i="65"/>
  <c r="Q24" i="65"/>
  <c r="M24" i="65"/>
  <c r="L24" i="65"/>
  <c r="K24" i="65"/>
  <c r="J24" i="65"/>
  <c r="I24" i="65"/>
  <c r="H24" i="65"/>
  <c r="G24" i="65"/>
  <c r="F24" i="65"/>
  <c r="E24" i="65"/>
  <c r="AQ23" i="65"/>
  <c r="AK23" i="65"/>
  <c r="AJ23" i="65"/>
  <c r="AI23" i="65"/>
  <c r="AH23" i="65"/>
  <c r="AG23" i="65"/>
  <c r="AF23" i="65"/>
  <c r="AE23" i="65"/>
  <c r="Y23" i="65"/>
  <c r="X23" i="65"/>
  <c r="W23" i="65"/>
  <c r="V23" i="65"/>
  <c r="U23" i="65"/>
  <c r="T23" i="65"/>
  <c r="S23" i="65"/>
  <c r="M23" i="65"/>
  <c r="L23" i="65"/>
  <c r="K23" i="65"/>
  <c r="J23" i="65"/>
  <c r="I23" i="65"/>
  <c r="H23" i="65"/>
  <c r="G23" i="65"/>
  <c r="D23" i="65"/>
  <c r="C23" i="65"/>
  <c r="AQ22" i="65"/>
  <c r="AP22" i="65"/>
  <c r="AO22" i="65"/>
  <c r="AK22" i="65"/>
  <c r="AJ22" i="65"/>
  <c r="AI22" i="65"/>
  <c r="AH22" i="65"/>
  <c r="AG22" i="65"/>
  <c r="AF22" i="65"/>
  <c r="AE22" i="65"/>
  <c r="AD22" i="65"/>
  <c r="AC22" i="65"/>
  <c r="Y22" i="65"/>
  <c r="X22" i="65"/>
  <c r="W22" i="65"/>
  <c r="V22" i="65"/>
  <c r="U22" i="65"/>
  <c r="T22" i="65"/>
  <c r="S22" i="65"/>
  <c r="R22" i="65"/>
  <c r="Q22" i="65"/>
  <c r="M22" i="65"/>
  <c r="L22" i="65"/>
  <c r="K22" i="65"/>
  <c r="J22" i="65"/>
  <c r="I22" i="65"/>
  <c r="H22" i="65"/>
  <c r="G22" i="65"/>
  <c r="F22" i="65"/>
  <c r="E22" i="65"/>
  <c r="AQ21" i="65"/>
  <c r="AK21" i="65"/>
  <c r="AJ21" i="65"/>
  <c r="AI21" i="65"/>
  <c r="AH21" i="65"/>
  <c r="AG21" i="65"/>
  <c r="AF21" i="65"/>
  <c r="AE21" i="65"/>
  <c r="Y21" i="65"/>
  <c r="X21" i="65"/>
  <c r="W21" i="65"/>
  <c r="V21" i="65"/>
  <c r="U21" i="65"/>
  <c r="T21" i="65"/>
  <c r="S21" i="65"/>
  <c r="M21" i="65"/>
  <c r="L21" i="65"/>
  <c r="K21" i="65"/>
  <c r="J21" i="65"/>
  <c r="I21" i="65"/>
  <c r="H21" i="65"/>
  <c r="G21" i="65"/>
  <c r="AQ20" i="65"/>
  <c r="AP20" i="65"/>
  <c r="AO20" i="65"/>
  <c r="AN20" i="65"/>
  <c r="AK20" i="65"/>
  <c r="AJ20" i="65"/>
  <c r="AI20" i="65"/>
  <c r="AH20" i="65"/>
  <c r="AG20" i="65"/>
  <c r="AF20" i="65"/>
  <c r="AE20" i="65"/>
  <c r="AD20" i="65"/>
  <c r="AC20" i="65"/>
  <c r="AB20" i="65"/>
  <c r="Y20" i="65"/>
  <c r="X20" i="65"/>
  <c r="W20" i="65"/>
  <c r="V20" i="65"/>
  <c r="U20" i="65"/>
  <c r="T20" i="65"/>
  <c r="S20" i="65"/>
  <c r="R20" i="65"/>
  <c r="Q20" i="65"/>
  <c r="P20" i="65"/>
  <c r="M20" i="65"/>
  <c r="L20" i="65"/>
  <c r="K20" i="65"/>
  <c r="J20" i="65"/>
  <c r="I20" i="65"/>
  <c r="H20" i="65"/>
  <c r="G20" i="65"/>
  <c r="F20" i="65"/>
  <c r="E20" i="65"/>
  <c r="D20" i="65"/>
  <c r="AQ16" i="65"/>
  <c r="AP16" i="65"/>
  <c r="AO16" i="65"/>
  <c r="AN16" i="65"/>
  <c r="AM16" i="65"/>
  <c r="AK16" i="65"/>
  <c r="AJ16" i="65"/>
  <c r="AH16" i="65"/>
  <c r="AE16" i="65"/>
  <c r="AD16" i="65"/>
  <c r="AC16" i="65"/>
  <c r="AB16" i="65"/>
  <c r="AA16" i="65"/>
  <c r="Y16" i="65"/>
  <c r="X16" i="65"/>
  <c r="V16" i="65"/>
  <c r="S16" i="65"/>
  <c r="R16" i="65"/>
  <c r="Q16" i="65"/>
  <c r="P16" i="65"/>
  <c r="O16" i="65"/>
  <c r="M16" i="65"/>
  <c r="L16" i="65"/>
  <c r="J16" i="65"/>
  <c r="G16" i="65"/>
  <c r="F16" i="65"/>
  <c r="E16" i="65"/>
  <c r="D16" i="65"/>
  <c r="C16" i="65"/>
  <c r="AQ15" i="65"/>
  <c r="AP15" i="65"/>
  <c r="AO15" i="65"/>
  <c r="AN15" i="65"/>
  <c r="AM15" i="65"/>
  <c r="AK15" i="65"/>
  <c r="AJ15" i="65"/>
  <c r="AH15" i="65"/>
  <c r="AE15" i="65"/>
  <c r="AD15" i="65"/>
  <c r="AC15" i="65"/>
  <c r="AB15" i="65"/>
  <c r="AA15" i="65"/>
  <c r="Y15" i="65"/>
  <c r="X15" i="65"/>
  <c r="V15" i="65"/>
  <c r="S15" i="65"/>
  <c r="R15" i="65"/>
  <c r="Q15" i="65"/>
  <c r="P15" i="65"/>
  <c r="O15" i="65"/>
  <c r="M15" i="65"/>
  <c r="L15" i="65"/>
  <c r="J15" i="65"/>
  <c r="G15" i="65"/>
  <c r="F15" i="65"/>
  <c r="E15" i="65"/>
  <c r="D15" i="65"/>
  <c r="C15" i="65"/>
  <c r="AI14" i="65"/>
  <c r="W14" i="65"/>
  <c r="K14" i="65"/>
  <c r="AQ13" i="65"/>
  <c r="AP13" i="65"/>
  <c r="AO13" i="65"/>
  <c r="AN13" i="65"/>
  <c r="AM13" i="65"/>
  <c r="AK13" i="65"/>
  <c r="AJ13" i="65"/>
  <c r="AH13" i="65"/>
  <c r="AG13" i="65"/>
  <c r="AE13" i="65"/>
  <c r="AD13" i="65"/>
  <c r="AC13" i="65"/>
  <c r="AB13" i="65"/>
  <c r="AA13" i="65"/>
  <c r="Y13" i="65"/>
  <c r="X13" i="65"/>
  <c r="V13" i="65"/>
  <c r="U13" i="65"/>
  <c r="S13" i="65"/>
  <c r="R13" i="65"/>
  <c r="Q13" i="65"/>
  <c r="P13" i="65"/>
  <c r="O13" i="65"/>
  <c r="M13" i="65"/>
  <c r="L13" i="65"/>
  <c r="J13" i="65"/>
  <c r="I13" i="65"/>
  <c r="G13" i="65"/>
  <c r="F13" i="65"/>
  <c r="E13" i="65"/>
  <c r="D13" i="65"/>
  <c r="C13" i="65"/>
  <c r="AQ12" i="65"/>
  <c r="AP12" i="65"/>
  <c r="AO12" i="65"/>
  <c r="AN12" i="65"/>
  <c r="AM12" i="65"/>
  <c r="AK12" i="65"/>
  <c r="AJ12" i="65"/>
  <c r="AI12" i="65"/>
  <c r="AH12" i="65"/>
  <c r="AG12" i="65"/>
  <c r="AE12" i="65"/>
  <c r="AD12" i="65"/>
  <c r="AC12" i="65"/>
  <c r="AB12" i="65"/>
  <c r="AA12" i="65"/>
  <c r="Y12" i="65"/>
  <c r="X12" i="65"/>
  <c r="W12" i="65"/>
  <c r="V12" i="65"/>
  <c r="U12" i="65"/>
  <c r="S12" i="65"/>
  <c r="R12" i="65"/>
  <c r="Q12" i="65"/>
  <c r="P12" i="65"/>
  <c r="O12" i="65"/>
  <c r="M12" i="65"/>
  <c r="L12" i="65"/>
  <c r="K12" i="65"/>
  <c r="J12" i="65"/>
  <c r="I12" i="65"/>
  <c r="G12" i="65"/>
  <c r="F12" i="65"/>
  <c r="E12" i="65"/>
  <c r="D12" i="65"/>
  <c r="C12" i="65"/>
  <c r="AH11" i="65"/>
  <c r="S11" i="65"/>
  <c r="E11" i="65"/>
  <c r="AQ7" i="65"/>
  <c r="AP7" i="65"/>
  <c r="AK7" i="65"/>
  <c r="AJ7" i="65"/>
  <c r="AI7" i="65"/>
  <c r="AH7" i="65"/>
  <c r="AG7" i="65"/>
  <c r="AF7" i="65"/>
  <c r="AE7" i="65"/>
  <c r="AD7" i="65"/>
  <c r="AB7" i="65"/>
  <c r="Y7" i="65"/>
  <c r="X7" i="65"/>
  <c r="W7" i="65"/>
  <c r="V7" i="65"/>
  <c r="U7" i="65"/>
  <c r="T7" i="65"/>
  <c r="S7" i="65"/>
  <c r="R7" i="65"/>
  <c r="P7" i="65"/>
  <c r="M7" i="65"/>
  <c r="L7" i="65"/>
  <c r="K7" i="65"/>
  <c r="J7" i="65"/>
  <c r="I7" i="65"/>
  <c r="H7" i="65"/>
  <c r="G7" i="65"/>
  <c r="F7" i="65"/>
  <c r="D7" i="65"/>
  <c r="C7" i="65"/>
  <c r="AQ6" i="65"/>
  <c r="AP6" i="65"/>
  <c r="AO6" i="65"/>
  <c r="AN6" i="65"/>
  <c r="AK6" i="65"/>
  <c r="AJ6" i="65"/>
  <c r="AI6" i="65"/>
  <c r="AH6" i="65"/>
  <c r="AG6" i="65"/>
  <c r="AF6" i="65"/>
  <c r="AE6" i="65"/>
  <c r="AD6" i="65"/>
  <c r="AC6" i="65"/>
  <c r="AB6" i="65"/>
  <c r="Y6" i="65"/>
  <c r="X6" i="65"/>
  <c r="W6" i="65"/>
  <c r="V6" i="65"/>
  <c r="U6" i="65"/>
  <c r="T6" i="65"/>
  <c r="S6" i="65"/>
  <c r="R6" i="65"/>
  <c r="Q6" i="65"/>
  <c r="P6" i="65"/>
  <c r="M6" i="65"/>
  <c r="L6" i="65"/>
  <c r="K6" i="65"/>
  <c r="J6" i="65"/>
  <c r="I6" i="65"/>
  <c r="H6" i="65"/>
  <c r="G6" i="65"/>
  <c r="F6" i="65"/>
  <c r="E6" i="65"/>
  <c r="D6" i="65"/>
  <c r="AQ5" i="65"/>
  <c r="AP5" i="65"/>
  <c r="AN5" i="65"/>
  <c r="AM5" i="65"/>
  <c r="AL5" i="65"/>
  <c r="AK5" i="65"/>
  <c r="AJ5" i="65"/>
  <c r="AI5" i="65"/>
  <c r="AH5" i="65"/>
  <c r="AG5" i="65"/>
  <c r="AF5" i="65"/>
  <c r="AE5" i="65"/>
  <c r="AD5" i="65"/>
  <c r="AB5" i="65"/>
  <c r="Y5" i="65"/>
  <c r="X5" i="65"/>
  <c r="W5" i="65"/>
  <c r="V5" i="65"/>
  <c r="U5" i="65"/>
  <c r="T5" i="65"/>
  <c r="S5" i="65"/>
  <c r="R5" i="65"/>
  <c r="P5" i="65"/>
  <c r="O5" i="65"/>
  <c r="M5" i="65"/>
  <c r="L5" i="65"/>
  <c r="K5" i="65"/>
  <c r="J5" i="65"/>
  <c r="I5" i="65"/>
  <c r="H5" i="65"/>
  <c r="G5" i="65"/>
  <c r="F5" i="65"/>
  <c r="D5" i="65"/>
  <c r="AQ4" i="65"/>
  <c r="AP4" i="65"/>
  <c r="AO4" i="65"/>
  <c r="AN4" i="65"/>
  <c r="AM4" i="65"/>
  <c r="AK4" i="65"/>
  <c r="AJ4" i="65"/>
  <c r="AI4" i="65"/>
  <c r="AH4" i="65"/>
  <c r="AG4" i="65"/>
  <c r="AF4" i="65"/>
  <c r="AE4" i="65"/>
  <c r="AD4" i="65"/>
  <c r="AC4" i="65"/>
  <c r="AB4" i="65"/>
  <c r="AA4" i="65"/>
  <c r="Y4" i="65"/>
  <c r="X4" i="65"/>
  <c r="W4" i="65"/>
  <c r="V4" i="65"/>
  <c r="U4" i="65"/>
  <c r="T4" i="65"/>
  <c r="S4" i="65"/>
  <c r="R4" i="65"/>
  <c r="Q4" i="65"/>
  <c r="P4" i="65"/>
  <c r="O4" i="65"/>
  <c r="M4" i="65"/>
  <c r="L4" i="65"/>
  <c r="K4" i="65"/>
  <c r="J4" i="65"/>
  <c r="I4" i="65"/>
  <c r="H4" i="65"/>
  <c r="G4" i="65"/>
  <c r="F4" i="65"/>
  <c r="E4" i="65"/>
  <c r="D4" i="65"/>
  <c r="C4" i="65"/>
  <c r="AQ3" i="65"/>
  <c r="AP3" i="65"/>
  <c r="AN3" i="65"/>
  <c r="AM3" i="65"/>
  <c r="AK3" i="65"/>
  <c r="AJ3" i="65"/>
  <c r="AI3" i="65"/>
  <c r="AH3" i="65"/>
  <c r="AG3" i="65"/>
  <c r="AF3" i="65"/>
  <c r="AE3" i="65"/>
  <c r="AD3" i="65"/>
  <c r="AB3" i="65"/>
  <c r="AA3" i="65"/>
  <c r="Y3" i="65"/>
  <c r="X3" i="65"/>
  <c r="W3" i="65"/>
  <c r="V3" i="65"/>
  <c r="U3" i="65"/>
  <c r="T3" i="65"/>
  <c r="S3" i="65"/>
  <c r="R3" i="65"/>
  <c r="P3" i="65"/>
  <c r="O3" i="65"/>
  <c r="M3" i="65"/>
  <c r="L3" i="65"/>
  <c r="K3" i="65"/>
  <c r="J3" i="65"/>
  <c r="I3" i="65"/>
  <c r="H3" i="65"/>
  <c r="G3" i="65"/>
  <c r="F3" i="65"/>
  <c r="D3" i="65"/>
  <c r="C3" i="65"/>
  <c r="AQ2" i="65"/>
  <c r="AP2" i="65"/>
  <c r="AO2" i="65"/>
  <c r="AN2" i="65"/>
  <c r="AM2" i="65"/>
  <c r="AK2" i="65"/>
  <c r="AJ2" i="65"/>
  <c r="AI2" i="65"/>
  <c r="AH2" i="65"/>
  <c r="AG2" i="65"/>
  <c r="AF2" i="65"/>
  <c r="AE2" i="65"/>
  <c r="AD2" i="65"/>
  <c r="AC2" i="65"/>
  <c r="AB2" i="65"/>
  <c r="AA2" i="65"/>
  <c r="Y2" i="65"/>
  <c r="X2" i="65"/>
  <c r="W2" i="65"/>
  <c r="V2" i="65"/>
  <c r="U2" i="65"/>
  <c r="T2" i="65"/>
  <c r="S2" i="65"/>
  <c r="R2" i="65"/>
  <c r="Q2" i="65"/>
  <c r="P2" i="65"/>
  <c r="O2" i="65"/>
  <c r="M2" i="65"/>
  <c r="L2" i="65"/>
  <c r="K2" i="65"/>
  <c r="J2" i="65"/>
  <c r="I2" i="65"/>
  <c r="H2" i="65"/>
  <c r="G2" i="65"/>
  <c r="F2" i="65"/>
  <c r="E2" i="65"/>
  <c r="D2" i="65"/>
  <c r="C2" i="65"/>
  <c r="B81" i="63"/>
  <c r="C34" i="63" s="1"/>
  <c r="B78" i="63"/>
  <c r="B37" i="63" s="1"/>
  <c r="H73" i="63"/>
  <c r="L73" i="63" s="1"/>
  <c r="G73" i="63"/>
  <c r="K73" i="63" s="1"/>
  <c r="H72" i="63"/>
  <c r="L72" i="63" s="1"/>
  <c r="G72" i="63"/>
  <c r="K72" i="63" s="1"/>
  <c r="H71" i="63"/>
  <c r="L71" i="63" s="1"/>
  <c r="G71" i="63"/>
  <c r="K71" i="63" s="1"/>
  <c r="H70" i="63"/>
  <c r="L70" i="63" s="1"/>
  <c r="G70" i="63"/>
  <c r="K70" i="63" s="1"/>
  <c r="H69" i="63"/>
  <c r="L69" i="63" s="1"/>
  <c r="G69" i="63"/>
  <c r="K69" i="63" s="1"/>
  <c r="H68" i="63"/>
  <c r="L68" i="63" s="1"/>
  <c r="G68" i="63"/>
  <c r="K68" i="63" s="1"/>
  <c r="H67" i="63"/>
  <c r="L67" i="63" s="1"/>
  <c r="G67" i="63"/>
  <c r="K67" i="63" s="1"/>
  <c r="H66" i="63"/>
  <c r="L66" i="63" s="1"/>
  <c r="G66" i="63"/>
  <c r="K66" i="63" s="1"/>
  <c r="H65" i="63"/>
  <c r="L65" i="63" s="1"/>
  <c r="G65" i="63"/>
  <c r="K65" i="63" s="1"/>
  <c r="H64" i="63"/>
  <c r="L64" i="63" s="1"/>
  <c r="G64" i="63"/>
  <c r="K64" i="63" s="1"/>
  <c r="H63" i="63"/>
  <c r="L63" i="63" s="1"/>
  <c r="G63" i="63"/>
  <c r="K63" i="63" s="1"/>
  <c r="H62" i="63"/>
  <c r="L62" i="63" s="1"/>
  <c r="G62" i="63"/>
  <c r="K62" i="63" s="1"/>
  <c r="H61" i="63"/>
  <c r="L61" i="63" s="1"/>
  <c r="C85" i="63" s="1"/>
  <c r="C35" i="63" s="1"/>
  <c r="G61" i="63"/>
  <c r="K61" i="63" s="1"/>
  <c r="B85" i="63" s="1"/>
  <c r="B35" i="63" s="1"/>
  <c r="H60" i="63"/>
  <c r="L60" i="63" s="1"/>
  <c r="G60" i="63"/>
  <c r="K60" i="63" s="1"/>
  <c r="H59" i="63"/>
  <c r="L59" i="63" s="1"/>
  <c r="G59" i="63"/>
  <c r="K59" i="63" s="1"/>
  <c r="H58" i="63"/>
  <c r="L58" i="63" s="1"/>
  <c r="G58" i="63"/>
  <c r="K58" i="63" s="1"/>
  <c r="H57" i="63"/>
  <c r="L57" i="63" s="1"/>
  <c r="G57" i="63"/>
  <c r="K57" i="63" s="1"/>
  <c r="H56" i="63"/>
  <c r="L56" i="63" s="1"/>
  <c r="G56" i="63"/>
  <c r="K56" i="63" s="1"/>
  <c r="E50" i="63"/>
  <c r="D37" i="63" s="1"/>
  <c r="E49" i="63"/>
  <c r="E48" i="63"/>
  <c r="D35" i="63" s="1"/>
  <c r="E47" i="63"/>
  <c r="D34" i="63" s="1"/>
  <c r="D36" i="63"/>
  <c r="C36" i="63"/>
  <c r="B36" i="63"/>
  <c r="B34" i="63"/>
  <c r="C22" i="64"/>
  <c r="B22" i="64"/>
  <c r="C21" i="64"/>
  <c r="B21" i="64"/>
  <c r="C20" i="64"/>
  <c r="B20" i="64"/>
  <c r="C19" i="64"/>
  <c r="B19" i="64"/>
  <c r="C18" i="64"/>
  <c r="B18" i="64"/>
  <c r="C17" i="64"/>
  <c r="B17" i="64"/>
  <c r="C16" i="64"/>
  <c r="B16" i="64"/>
  <c r="C15" i="64"/>
  <c r="B15" i="64"/>
  <c r="C14" i="64"/>
  <c r="B14" i="64"/>
  <c r="C13" i="64"/>
  <c r="B13" i="64"/>
  <c r="C12" i="64"/>
  <c r="B12" i="64"/>
  <c r="C11" i="64"/>
  <c r="B11" i="64"/>
  <c r="C10" i="64"/>
  <c r="B10" i="64"/>
  <c r="C9" i="64"/>
  <c r="B9" i="64"/>
  <c r="C8" i="64"/>
  <c r="B8" i="64"/>
  <c r="C7" i="64"/>
  <c r="B7" i="64"/>
  <c r="C6" i="64"/>
  <c r="B6" i="64"/>
  <c r="C5" i="64"/>
  <c r="B5" i="64"/>
  <c r="C4" i="64"/>
  <c r="B4" i="64"/>
  <c r="C3" i="64"/>
  <c r="B3" i="64"/>
  <c r="C2" i="64"/>
  <c r="B2" i="64"/>
  <c r="F11" i="65" l="1"/>
  <c r="T11" i="65"/>
  <c r="AJ11" i="65"/>
  <c r="G11" i="65"/>
  <c r="U11" i="65"/>
  <c r="AK11" i="65"/>
  <c r="I11" i="65"/>
  <c r="V11" i="65"/>
  <c r="AM11" i="65"/>
  <c r="J11" i="65"/>
  <c r="X11" i="65"/>
  <c r="AN11" i="65"/>
  <c r="L11" i="65"/>
  <c r="Y11" i="65"/>
  <c r="AO11" i="65"/>
  <c r="M11" i="65"/>
  <c r="AA11" i="65"/>
  <c r="AP11" i="65"/>
  <c r="Z11" i="65"/>
  <c r="AL11" i="65"/>
  <c r="N11" i="65"/>
  <c r="AB11" i="65"/>
  <c r="AQ11" i="65"/>
  <c r="O11" i="65"/>
  <c r="AC11" i="65"/>
  <c r="P11" i="65"/>
  <c r="AD11" i="65"/>
  <c r="C11" i="65"/>
  <c r="Q11" i="65"/>
  <c r="AE11" i="65"/>
  <c r="D11" i="65"/>
  <c r="R11" i="65"/>
  <c r="AG11" i="65"/>
  <c r="AL20" i="65"/>
  <c r="C20" i="65"/>
  <c r="O20" i="65"/>
  <c r="AA20" i="65"/>
  <c r="AM20" i="65"/>
  <c r="AM21" i="65"/>
  <c r="B25" i="65"/>
  <c r="Z21" i="65"/>
  <c r="AN21" i="65"/>
  <c r="C25" i="65"/>
  <c r="AL21" i="65"/>
  <c r="AA21" i="65"/>
  <c r="D25" i="65"/>
  <c r="B20" i="65"/>
  <c r="N21" i="65"/>
  <c r="AB21" i="65"/>
  <c r="B22" i="65"/>
  <c r="N22" i="65"/>
  <c r="Z22" i="65"/>
  <c r="AL22" i="65"/>
  <c r="AL23" i="65"/>
  <c r="O21" i="65"/>
  <c r="C22" i="65"/>
  <c r="O22" i="65"/>
  <c r="AA22" i="65"/>
  <c r="AM22" i="65"/>
  <c r="AM23" i="65"/>
  <c r="N20" i="65"/>
  <c r="B21" i="65"/>
  <c r="P21" i="65"/>
  <c r="D22" i="65"/>
  <c r="P22" i="65"/>
  <c r="AB22" i="65"/>
  <c r="AN22" i="65"/>
  <c r="Z23" i="65"/>
  <c r="AN23" i="65"/>
  <c r="C21" i="65"/>
  <c r="AA23" i="65"/>
  <c r="AL24" i="65"/>
  <c r="D21" i="65"/>
  <c r="N23" i="65"/>
  <c r="AB23" i="65"/>
  <c r="B24" i="65"/>
  <c r="Z24" i="65"/>
  <c r="AM24" i="65"/>
  <c r="O23" i="65"/>
  <c r="AA24" i="65"/>
  <c r="AN24" i="65"/>
  <c r="Z25" i="65"/>
  <c r="P23" i="65"/>
  <c r="B11" i="65"/>
  <c r="AL15" i="65"/>
  <c r="H16" i="65"/>
  <c r="T16" i="65"/>
  <c r="AF16" i="65"/>
  <c r="AF13" i="65"/>
  <c r="Z15" i="65"/>
  <c r="I16" i="65"/>
  <c r="U16" i="65"/>
  <c r="AG16" i="65"/>
  <c r="T13" i="65"/>
  <c r="N15" i="65"/>
  <c r="AH14" i="65"/>
  <c r="B12" i="65"/>
  <c r="N12" i="65"/>
  <c r="Z12" i="65"/>
  <c r="AL12" i="65"/>
  <c r="H13" i="65"/>
  <c r="B15" i="65"/>
  <c r="K16" i="65"/>
  <c r="W16" i="65"/>
  <c r="AI16" i="65"/>
  <c r="AF11" i="65"/>
  <c r="H11" i="65"/>
  <c r="AL13" i="65"/>
  <c r="B16" i="65"/>
  <c r="N16" i="65"/>
  <c r="Z16" i="65"/>
  <c r="AL16" i="65"/>
  <c r="Z13" i="65"/>
  <c r="AF15" i="65"/>
  <c r="T15" i="65"/>
  <c r="H12" i="65"/>
  <c r="B2" i="65"/>
  <c r="N2" i="65"/>
  <c r="Z2" i="65"/>
  <c r="AL2" i="65"/>
  <c r="Z5" i="65"/>
  <c r="N5" i="65"/>
  <c r="AA5" i="65"/>
  <c r="B5" i="65"/>
  <c r="AL3" i="65"/>
  <c r="C5" i="65"/>
  <c r="Z3" i="65"/>
  <c r="B6" i="65"/>
  <c r="N6" i="65"/>
  <c r="Z6" i="65"/>
  <c r="AL6" i="65"/>
  <c r="N3" i="65"/>
  <c r="O6" i="65"/>
  <c r="AA6" i="65"/>
  <c r="AM6" i="65"/>
  <c r="B3" i="65"/>
  <c r="AL7" i="65"/>
  <c r="B4" i="65"/>
  <c r="N4" i="65"/>
  <c r="Z4" i="65"/>
  <c r="AC24" i="65"/>
  <c r="L14" i="65"/>
  <c r="X14" i="65"/>
  <c r="AJ14" i="65"/>
  <c r="M14" i="65"/>
  <c r="Y14" i="65"/>
  <c r="AK14" i="65"/>
  <c r="B14" i="65"/>
  <c r="N14" i="65"/>
  <c r="Z14" i="65"/>
  <c r="AL14" i="65"/>
  <c r="C14" i="65"/>
  <c r="O14" i="65"/>
  <c r="AA14" i="65"/>
  <c r="AM14" i="65"/>
  <c r="D14" i="65"/>
  <c r="P14" i="65"/>
  <c r="AB14" i="65"/>
  <c r="AN14" i="65"/>
  <c r="E3" i="65"/>
  <c r="Q3" i="65"/>
  <c r="AC3" i="65"/>
  <c r="AO3" i="65"/>
  <c r="E5" i="65"/>
  <c r="Q5" i="65"/>
  <c r="AC5" i="65"/>
  <c r="AO5" i="65"/>
  <c r="K11" i="65"/>
  <c r="W11" i="65"/>
  <c r="AI11" i="65"/>
  <c r="K13" i="65"/>
  <c r="W13" i="65"/>
  <c r="AI13" i="65"/>
  <c r="E14" i="65"/>
  <c r="Q14" i="65"/>
  <c r="AC14" i="65"/>
  <c r="AO14" i="65"/>
  <c r="E21" i="65"/>
  <c r="Q21" i="65"/>
  <c r="AC21" i="65"/>
  <c r="AO21" i="65"/>
  <c r="E23" i="65"/>
  <c r="Q23" i="65"/>
  <c r="AC23" i="65"/>
  <c r="AO23" i="65"/>
  <c r="F14" i="65"/>
  <c r="R14" i="65"/>
  <c r="AD14" i="65"/>
  <c r="AP14" i="65"/>
  <c r="F21" i="65"/>
  <c r="R21" i="65"/>
  <c r="AD21" i="65"/>
  <c r="AP21" i="65"/>
  <c r="F23" i="65"/>
  <c r="R23" i="65"/>
  <c r="AD23" i="65"/>
  <c r="AP23" i="65"/>
  <c r="G14" i="65"/>
  <c r="S14" i="65"/>
  <c r="AE14" i="65"/>
  <c r="AQ14" i="65"/>
  <c r="H14" i="65"/>
  <c r="T14" i="65"/>
  <c r="AF14" i="65"/>
  <c r="I14" i="65"/>
  <c r="U14" i="65"/>
  <c r="AG14" i="65"/>
  <c r="J14" i="65"/>
  <c r="V14" i="65"/>
  <c r="K74" i="63"/>
  <c r="L74" i="63"/>
  <c r="C38" i="63" s="1"/>
  <c r="C37" i="63"/>
  <c r="B38" i="63"/>
  <c r="B84" i="63"/>
  <c r="C7" i="48"/>
  <c r="D7" i="48"/>
  <c r="E7" i="48"/>
  <c r="F7" i="48"/>
  <c r="G7" i="48"/>
  <c r="H7" i="48"/>
  <c r="I7" i="48"/>
  <c r="J7" i="48"/>
  <c r="K7" i="48"/>
  <c r="L7" i="48"/>
  <c r="M7" i="48"/>
  <c r="N7" i="48"/>
  <c r="O7" i="48"/>
  <c r="P7" i="48"/>
  <c r="Q7" i="48"/>
  <c r="R7" i="48"/>
  <c r="S7" i="48"/>
  <c r="T7" i="48"/>
  <c r="U7" i="48"/>
  <c r="V7" i="48"/>
  <c r="W7" i="48"/>
  <c r="X7" i="48"/>
  <c r="Y7" i="48"/>
  <c r="Z7" i="48"/>
  <c r="AA7" i="48"/>
  <c r="AB7" i="48"/>
  <c r="AC7" i="48"/>
  <c r="AD7" i="48"/>
  <c r="AE7" i="48"/>
  <c r="AF7" i="48"/>
  <c r="AG7" i="48"/>
  <c r="AH7" i="48"/>
  <c r="AI7" i="48"/>
  <c r="AJ7" i="48"/>
  <c r="AK7" i="48"/>
  <c r="AL7" i="48"/>
  <c r="AM7" i="48"/>
  <c r="AN7" i="48"/>
  <c r="AO7" i="48"/>
  <c r="AP7" i="48"/>
  <c r="AQ7" i="48"/>
  <c r="AR7" i="48"/>
  <c r="AS7" i="48"/>
  <c r="AT7" i="48"/>
  <c r="B7" i="48"/>
  <c r="C84" i="63" l="1"/>
  <c r="D38" i="63"/>
  <c r="C4" i="59"/>
  <c r="B6" i="59" s="1"/>
  <c r="D4" i="59"/>
  <c r="E4" i="59"/>
  <c r="F4" i="59"/>
  <c r="B4" i="59"/>
  <c r="B9" i="59" l="1"/>
  <c r="C14" i="55"/>
  <c r="D14" i="55"/>
  <c r="E14" i="55"/>
  <c r="F14" i="55"/>
  <c r="G14" i="55"/>
  <c r="H14" i="55"/>
  <c r="I14" i="55"/>
  <c r="J14" i="55"/>
  <c r="K14" i="55"/>
  <c r="L14" i="55"/>
  <c r="M14" i="55"/>
  <c r="N14" i="55"/>
  <c r="O14" i="55"/>
  <c r="P14" i="55"/>
  <c r="Q14" i="55"/>
  <c r="R14" i="55"/>
  <c r="S14" i="55"/>
  <c r="B14" i="55"/>
  <c r="B45" i="53"/>
  <c r="C45" i="53"/>
  <c r="D45" i="53"/>
  <c r="E45" i="53"/>
  <c r="C38" i="53"/>
  <c r="I46" i="53" s="1"/>
  <c r="C35" i="53"/>
  <c r="L45" i="53" s="1"/>
  <c r="B38" i="53"/>
  <c r="B46" i="53" s="1"/>
  <c r="F4" i="48"/>
  <c r="F5" i="48" s="1"/>
  <c r="C6" i="48"/>
  <c r="D6" i="48"/>
  <c r="E6" i="48"/>
  <c r="F6" i="48"/>
  <c r="G6" i="48"/>
  <c r="H6" i="48"/>
  <c r="I6" i="48"/>
  <c r="J6" i="48"/>
  <c r="K6" i="48"/>
  <c r="L6" i="48"/>
  <c r="M6" i="48"/>
  <c r="N6" i="48"/>
  <c r="O6" i="48"/>
  <c r="P6" i="48"/>
  <c r="Q6" i="48"/>
  <c r="R6" i="48"/>
  <c r="S6" i="48"/>
  <c r="T6" i="48"/>
  <c r="U6" i="48"/>
  <c r="V6" i="48"/>
  <c r="W6" i="48"/>
  <c r="X6" i="48"/>
  <c r="Y6" i="48"/>
  <c r="Z6" i="48"/>
  <c r="AA6" i="48"/>
  <c r="AB6" i="48"/>
  <c r="AC6" i="48"/>
  <c r="AD6" i="48"/>
  <c r="AE6" i="48"/>
  <c r="AF6" i="48"/>
  <c r="AG6" i="48"/>
  <c r="AH6" i="48"/>
  <c r="AI6" i="48"/>
  <c r="AJ6" i="48"/>
  <c r="AK6" i="48"/>
  <c r="AL6" i="48"/>
  <c r="AM6" i="48"/>
  <c r="AN6" i="48"/>
  <c r="AO6" i="48"/>
  <c r="AP6" i="48"/>
  <c r="AQ6" i="48"/>
  <c r="AR6" i="48"/>
  <c r="AS6" i="48"/>
  <c r="AT6" i="48"/>
  <c r="B28" i="53" a="1"/>
  <c r="B28" i="53" s="1"/>
  <c r="D34" i="52"/>
  <c r="E34" i="52" s="1"/>
  <c r="D33" i="52"/>
  <c r="E33" i="52" s="1"/>
  <c r="D32" i="52"/>
  <c r="E32" i="52" s="1"/>
  <c r="D31" i="52"/>
  <c r="E31" i="52" s="1"/>
  <c r="D30" i="52"/>
  <c r="E30" i="52" s="1"/>
  <c r="D29" i="52"/>
  <c r="E29" i="52" s="1"/>
  <c r="E28" i="52"/>
  <c r="D28" i="52"/>
  <c r="E27" i="52"/>
  <c r="D27" i="52"/>
  <c r="E26" i="52"/>
  <c r="D26" i="52"/>
  <c r="E25" i="52"/>
  <c r="D25" i="52"/>
  <c r="D24" i="52"/>
  <c r="E24" i="52" s="1"/>
  <c r="D23" i="52"/>
  <c r="E23" i="52" s="1"/>
  <c r="E22" i="52"/>
  <c r="D22" i="52"/>
  <c r="E21" i="52"/>
  <c r="D21" i="52"/>
  <c r="E20" i="52"/>
  <c r="D20" i="52"/>
  <c r="E19" i="52"/>
  <c r="D19" i="52"/>
  <c r="D18" i="52"/>
  <c r="E18" i="52" s="1"/>
  <c r="D17" i="52"/>
  <c r="E17" i="52" s="1"/>
  <c r="E16" i="52"/>
  <c r="D16" i="52"/>
  <c r="E15" i="52"/>
  <c r="D15" i="52"/>
  <c r="E14" i="52"/>
  <c r="D14" i="52"/>
  <c r="E13" i="52"/>
  <c r="D13" i="52"/>
  <c r="D12" i="52"/>
  <c r="E12" i="52" s="1"/>
  <c r="D11" i="52"/>
  <c r="E11" i="52" s="1"/>
  <c r="E10" i="52"/>
  <c r="D10" i="52"/>
  <c r="E9" i="52"/>
  <c r="D9" i="52"/>
  <c r="E8" i="52"/>
  <c r="D8" i="52"/>
  <c r="E7" i="52"/>
  <c r="D7" i="52"/>
  <c r="D6" i="52"/>
  <c r="E6" i="52" s="1"/>
  <c r="D5" i="52"/>
  <c r="E5" i="52" s="1"/>
  <c r="D4" i="52"/>
  <c r="E4" i="52" s="1"/>
  <c r="G4" i="52" s="1"/>
  <c r="M15" i="55" l="1"/>
  <c r="C15" i="55"/>
  <c r="R15" i="55"/>
  <c r="L15" i="55"/>
  <c r="K15" i="55"/>
  <c r="J15" i="55"/>
  <c r="I15" i="55"/>
  <c r="H15" i="55"/>
  <c r="Q15" i="55"/>
  <c r="G15" i="55"/>
  <c r="P15" i="55"/>
  <c r="O15" i="55"/>
  <c r="N15" i="55"/>
  <c r="S15" i="55"/>
  <c r="F15" i="55"/>
  <c r="D15" i="55"/>
  <c r="E15" i="55"/>
  <c r="B15" i="55"/>
  <c r="AI45" i="53"/>
  <c r="I42" i="53"/>
  <c r="AG45" i="53"/>
  <c r="H43" i="53"/>
  <c r="S45" i="53"/>
  <c r="AP46" i="53"/>
  <c r="AH45" i="53"/>
  <c r="H46" i="53"/>
  <c r="AE45" i="53"/>
  <c r="AN46" i="53"/>
  <c r="W45" i="53"/>
  <c r="AF46" i="53"/>
  <c r="V45" i="53"/>
  <c r="AE46" i="53"/>
  <c r="U45" i="53"/>
  <c r="AD46" i="53"/>
  <c r="AB46" i="53"/>
  <c r="K45" i="53"/>
  <c r="T46" i="53"/>
  <c r="J45" i="53"/>
  <c r="S46" i="53"/>
  <c r="I45" i="53"/>
  <c r="R46" i="53"/>
  <c r="F45" i="53"/>
  <c r="G45" i="53"/>
  <c r="P46" i="53"/>
  <c r="AF45" i="53"/>
  <c r="T45" i="53"/>
  <c r="H45" i="53"/>
  <c r="AO46" i="53"/>
  <c r="AC46" i="53"/>
  <c r="Q46" i="53"/>
  <c r="AP45" i="53"/>
  <c r="AD45" i="53"/>
  <c r="R45" i="53"/>
  <c r="AM46" i="53"/>
  <c r="AA46" i="53"/>
  <c r="O46" i="53"/>
  <c r="AO45" i="53"/>
  <c r="AC45" i="53"/>
  <c r="Q45" i="53"/>
  <c r="G46" i="53"/>
  <c r="AL46" i="53"/>
  <c r="Z46" i="53"/>
  <c r="N46" i="53"/>
  <c r="AN45" i="53"/>
  <c r="AB45" i="53"/>
  <c r="P45" i="53"/>
  <c r="F46" i="53"/>
  <c r="AK46" i="53"/>
  <c r="Y46" i="53"/>
  <c r="M46" i="53"/>
  <c r="AM45" i="53"/>
  <c r="AA45" i="53"/>
  <c r="O45" i="53"/>
  <c r="E46" i="53"/>
  <c r="AJ46" i="53"/>
  <c r="X46" i="53"/>
  <c r="L46" i="53"/>
  <c r="AL45" i="53"/>
  <c r="Z45" i="53"/>
  <c r="N45" i="53"/>
  <c r="D46" i="53"/>
  <c r="AI46" i="53"/>
  <c r="W46" i="53"/>
  <c r="K46" i="53"/>
  <c r="AK45" i="53"/>
  <c r="Y45" i="53"/>
  <c r="M45" i="53"/>
  <c r="C46" i="53"/>
  <c r="AH46" i="53"/>
  <c r="V46" i="53"/>
  <c r="J46" i="53"/>
  <c r="AJ45" i="53"/>
  <c r="X45" i="53"/>
  <c r="AG46" i="53"/>
  <c r="U46" i="53"/>
  <c r="T42" i="53"/>
  <c r="F43" i="53"/>
  <c r="AE43" i="53"/>
  <c r="S43" i="53"/>
  <c r="G43" i="53"/>
  <c r="AP43" i="53"/>
  <c r="AD43" i="53"/>
  <c r="R43" i="53"/>
  <c r="H42" i="53"/>
  <c r="AE42" i="53"/>
  <c r="S42" i="53"/>
  <c r="F42" i="53"/>
  <c r="AO43" i="53"/>
  <c r="AC43" i="53"/>
  <c r="Q43" i="53"/>
  <c r="AP42" i="53"/>
  <c r="AD42" i="53"/>
  <c r="R42" i="53"/>
  <c r="D42" i="53"/>
  <c r="AN43" i="53"/>
  <c r="AB43" i="53"/>
  <c r="P43" i="53"/>
  <c r="AO42" i="53"/>
  <c r="AC42" i="53"/>
  <c r="Q42" i="53"/>
  <c r="C42" i="53"/>
  <c r="AM43" i="53"/>
  <c r="AA43" i="53"/>
  <c r="O43" i="53"/>
  <c r="AN42" i="53"/>
  <c r="AB42" i="53"/>
  <c r="P42" i="53"/>
  <c r="AF42" i="53"/>
  <c r="AL43" i="53"/>
  <c r="Z43" i="53"/>
  <c r="N43" i="53"/>
  <c r="AM42" i="53"/>
  <c r="AA42" i="53"/>
  <c r="O42" i="53"/>
  <c r="AK43" i="53"/>
  <c r="Y43" i="53"/>
  <c r="M43" i="53"/>
  <c r="AL42" i="53"/>
  <c r="Z42" i="53"/>
  <c r="N42" i="53"/>
  <c r="AJ43" i="53"/>
  <c r="X43" i="53"/>
  <c r="L43" i="53"/>
  <c r="AK42" i="53"/>
  <c r="Y42" i="53"/>
  <c r="M42" i="53"/>
  <c r="AI43" i="53"/>
  <c r="W43" i="53"/>
  <c r="K43" i="53"/>
  <c r="AJ42" i="53"/>
  <c r="X42" i="53"/>
  <c r="L42" i="53"/>
  <c r="AH43" i="53"/>
  <c r="V43" i="53"/>
  <c r="J43" i="53"/>
  <c r="AI42" i="53"/>
  <c r="W42" i="53"/>
  <c r="K42" i="53"/>
  <c r="AG43" i="53"/>
  <c r="U43" i="53"/>
  <c r="I43" i="53"/>
  <c r="AH42" i="53"/>
  <c r="V42" i="53"/>
  <c r="J42" i="53"/>
  <c r="AF43" i="53"/>
  <c r="T43" i="53"/>
  <c r="AG42" i="53"/>
  <c r="U42" i="53"/>
  <c r="E42" i="53"/>
  <c r="B42" i="53"/>
  <c r="E43" i="53"/>
  <c r="D43" i="53"/>
  <c r="C43" i="53"/>
  <c r="B43" i="53"/>
  <c r="G42" i="53"/>
  <c r="J56" i="50"/>
  <c r="L56" i="50"/>
  <c r="J57" i="50"/>
  <c r="L57" i="50"/>
  <c r="J58" i="50"/>
  <c r="L58" i="50"/>
  <c r="J59" i="50"/>
  <c r="L59" i="50"/>
  <c r="J60" i="50"/>
  <c r="L60" i="50"/>
  <c r="J61" i="50"/>
  <c r="L61" i="50"/>
  <c r="J62" i="50"/>
  <c r="L62" i="50"/>
  <c r="J63" i="50"/>
  <c r="L63" i="50"/>
  <c r="J64" i="50"/>
  <c r="L64" i="50"/>
  <c r="J65" i="50"/>
  <c r="L65" i="50"/>
  <c r="J66" i="50"/>
  <c r="L66" i="50"/>
  <c r="J67" i="50"/>
  <c r="L67" i="50"/>
  <c r="J68" i="50"/>
  <c r="L68" i="50"/>
  <c r="J69" i="50"/>
  <c r="L69" i="50"/>
  <c r="J70" i="50"/>
  <c r="L70" i="50"/>
  <c r="J71" i="50"/>
  <c r="L71" i="50"/>
  <c r="J72" i="50"/>
  <c r="L72" i="50"/>
  <c r="J73" i="50"/>
  <c r="L73" i="50"/>
  <c r="J74" i="50"/>
  <c r="L74" i="50"/>
  <c r="J75" i="50"/>
  <c r="L75" i="50"/>
  <c r="J76" i="50"/>
  <c r="L76" i="50"/>
  <c r="J77" i="50"/>
  <c r="L77" i="50"/>
  <c r="J78" i="50"/>
  <c r="L78" i="50"/>
  <c r="J79" i="50"/>
  <c r="L79" i="50"/>
  <c r="J80" i="50"/>
  <c r="L80" i="50"/>
  <c r="J81" i="50"/>
  <c r="L81" i="50"/>
  <c r="J82" i="50"/>
  <c r="L82" i="50"/>
  <c r="J83" i="50"/>
  <c r="L83" i="50"/>
  <c r="J84" i="50"/>
  <c r="L84" i="50"/>
  <c r="J85" i="50"/>
  <c r="L85" i="50"/>
  <c r="J86" i="50"/>
  <c r="L86" i="50"/>
  <c r="D55" i="50"/>
  <c r="E55" i="50"/>
  <c r="F55" i="50"/>
  <c r="H55" i="50"/>
  <c r="C86" i="50"/>
  <c r="C55" i="50" s="1"/>
  <c r="G57" i="50"/>
  <c r="G58" i="50"/>
  <c r="G59" i="50"/>
  <c r="G60" i="50"/>
  <c r="G61" i="50"/>
  <c r="G62" i="50"/>
  <c r="G63" i="50"/>
  <c r="G64" i="50"/>
  <c r="G65" i="50"/>
  <c r="G66" i="50"/>
  <c r="G67" i="50"/>
  <c r="G68" i="50"/>
  <c r="G69" i="50"/>
  <c r="G70" i="50"/>
  <c r="G71" i="50"/>
  <c r="G72" i="50"/>
  <c r="G73" i="50"/>
  <c r="G74" i="50"/>
  <c r="G75" i="50"/>
  <c r="G76" i="50"/>
  <c r="G77" i="50"/>
  <c r="G78" i="50"/>
  <c r="G79" i="50"/>
  <c r="G80" i="50"/>
  <c r="G81" i="50"/>
  <c r="G82" i="50"/>
  <c r="G83" i="50"/>
  <c r="G84" i="50"/>
  <c r="G85" i="50"/>
  <c r="G56" i="50"/>
  <c r="B4" i="48"/>
  <c r="B6" i="48"/>
  <c r="D2" i="48"/>
  <c r="D4" i="48" s="1"/>
  <c r="E2" i="48"/>
  <c r="E4" i="48" s="1"/>
  <c r="C2" i="48"/>
  <c r="C4" i="48" s="1"/>
  <c r="H4" i="48"/>
  <c r="I4" i="48"/>
  <c r="J4" i="48"/>
  <c r="K4" i="48"/>
  <c r="L4" i="48"/>
  <c r="M4" i="48"/>
  <c r="N4" i="48"/>
  <c r="O4" i="48"/>
  <c r="P4" i="48"/>
  <c r="Q4" i="48"/>
  <c r="R4" i="48"/>
  <c r="S4" i="48"/>
  <c r="T4" i="48"/>
  <c r="U4" i="48"/>
  <c r="V4" i="48"/>
  <c r="W4" i="48"/>
  <c r="X4" i="48"/>
  <c r="Y4" i="48"/>
  <c r="Z4" i="48"/>
  <c r="AA4" i="48"/>
  <c r="AB4" i="48"/>
  <c r="AC4" i="48"/>
  <c r="AD4" i="48"/>
  <c r="AE4" i="48"/>
  <c r="AF4" i="48"/>
  <c r="AG4" i="48"/>
  <c r="AH4" i="48"/>
  <c r="AI4" i="48"/>
  <c r="AJ4" i="48"/>
  <c r="AK4" i="48"/>
  <c r="AL4" i="48"/>
  <c r="AM4" i="48"/>
  <c r="AN4" i="48"/>
  <c r="AO4" i="48"/>
  <c r="AP4" i="48"/>
  <c r="AQ4" i="48"/>
  <c r="AR4" i="48"/>
  <c r="AS4" i="48"/>
  <c r="AT4" i="48"/>
  <c r="G4" i="48"/>
  <c r="AH46" i="50" l="1"/>
  <c r="AF36" i="50" s="1"/>
  <c r="AL44" i="50"/>
  <c r="AJ28" i="50" s="1"/>
  <c r="Q5" i="48"/>
  <c r="P5" i="48"/>
  <c r="AB5" i="48"/>
  <c r="O5" i="48"/>
  <c r="AN5" i="48"/>
  <c r="AA5" i="48"/>
  <c r="AM5" i="48"/>
  <c r="AD5" i="48"/>
  <c r="X5" i="48"/>
  <c r="L5" i="48"/>
  <c r="AP5" i="48"/>
  <c r="AO5" i="48"/>
  <c r="AI5" i="48"/>
  <c r="W5" i="48"/>
  <c r="K5" i="48"/>
  <c r="AT5" i="48"/>
  <c r="V5" i="48"/>
  <c r="J5" i="48"/>
  <c r="AC5" i="48"/>
  <c r="AS5" i="48"/>
  <c r="U5" i="48"/>
  <c r="I5" i="48"/>
  <c r="R5" i="48"/>
  <c r="AJ5" i="48"/>
  <c r="AH5" i="48"/>
  <c r="AG5" i="48"/>
  <c r="AR5" i="48"/>
  <c r="AF5" i="48"/>
  <c r="T5" i="48"/>
  <c r="H5" i="48"/>
  <c r="G5" i="48"/>
  <c r="AQ5" i="48"/>
  <c r="AE5" i="48"/>
  <c r="S5" i="48"/>
  <c r="C5" i="48"/>
  <c r="E5" i="48"/>
  <c r="D5" i="48"/>
  <c r="AL5" i="48"/>
  <c r="Y5" i="48"/>
  <c r="N5" i="48"/>
  <c r="AK5" i="48"/>
  <c r="M5" i="48"/>
  <c r="Z5" i="48"/>
  <c r="L55" i="50"/>
  <c r="K55" i="50" s="1"/>
  <c r="J55" i="50"/>
  <c r="I55" i="50" s="1"/>
  <c r="G55" i="50"/>
  <c r="B5" i="48"/>
  <c r="I46" i="50" l="1"/>
  <c r="G36" i="50" s="1"/>
  <c r="Y44" i="50"/>
  <c r="W28" i="50" s="1"/>
  <c r="AO44" i="50"/>
  <c r="AM28" i="50" s="1"/>
  <c r="G44" i="50"/>
  <c r="E28" i="50" s="1"/>
  <c r="F46" i="50"/>
  <c r="D36" i="50" s="1"/>
  <c r="J44" i="50"/>
  <c r="U46" i="50"/>
  <c r="S36" i="50" s="1"/>
  <c r="AK44" i="50"/>
  <c r="Q44" i="50"/>
  <c r="AI44" i="50"/>
  <c r="AN46" i="50"/>
  <c r="AL36" i="50" s="1"/>
  <c r="O46" i="50"/>
  <c r="S44" i="50"/>
  <c r="R46" i="50"/>
  <c r="P36" i="50" s="1"/>
  <c r="V44" i="50"/>
  <c r="T28" i="50" s="1"/>
  <c r="AG46" i="50"/>
  <c r="AE36" i="50" s="1"/>
  <c r="W46" i="50"/>
  <c r="U36" i="50" s="1"/>
  <c r="AL46" i="50"/>
  <c r="AJ36" i="50" s="1"/>
  <c r="D44" i="50"/>
  <c r="P46" i="50"/>
  <c r="W44" i="50"/>
  <c r="U28" i="50" s="1"/>
  <c r="M44" i="50"/>
  <c r="AC44" i="50"/>
  <c r="AR44" i="50"/>
  <c r="AD46" i="50"/>
  <c r="AH44" i="50"/>
  <c r="AF28" i="50" s="1"/>
  <c r="AS46" i="50"/>
  <c r="AA44" i="50"/>
  <c r="Y28" i="50" s="1"/>
  <c r="AT46" i="50"/>
  <c r="AR36" i="50" s="1"/>
  <c r="AM44" i="50"/>
  <c r="AK28" i="50" s="1"/>
  <c r="AF44" i="50"/>
  <c r="AD28" i="50" s="1"/>
  <c r="AM46" i="50"/>
  <c r="AQ44" i="50"/>
  <c r="AP46" i="50"/>
  <c r="AT44" i="50"/>
  <c r="C44" i="50"/>
  <c r="N44" i="50"/>
  <c r="P44" i="50"/>
  <c r="N28" i="50" s="1"/>
  <c r="F44" i="50"/>
  <c r="D28" i="50" s="1"/>
  <c r="E46" i="50"/>
  <c r="I44" i="50"/>
  <c r="G28" i="50" s="1"/>
  <c r="H46" i="50"/>
  <c r="L44" i="50"/>
  <c r="Z44" i="50"/>
  <c r="H44" i="50"/>
  <c r="K44" i="50"/>
  <c r="E44" i="50"/>
  <c r="S46" i="50"/>
  <c r="Q36" i="50" s="1"/>
  <c r="AQ46" i="50"/>
  <c r="C46" i="50"/>
  <c r="AA46" i="50"/>
  <c r="Y36" i="50" s="1"/>
  <c r="AB44" i="50"/>
  <c r="Z28" i="50" s="1"/>
  <c r="R44" i="50"/>
  <c r="Q46" i="50"/>
  <c r="U44" i="50"/>
  <c r="S28" i="50" s="1"/>
  <c r="T46" i="50"/>
  <c r="X44" i="50"/>
  <c r="L46" i="50"/>
  <c r="AE44" i="50"/>
  <c r="AN44" i="50"/>
  <c r="AL28" i="50" s="1"/>
  <c r="AD44" i="50"/>
  <c r="AB28" i="50" s="1"/>
  <c r="AC46" i="50"/>
  <c r="AG44" i="50"/>
  <c r="AE28" i="50" s="1"/>
  <c r="AF46" i="50"/>
  <c r="AJ44" i="50"/>
  <c r="AH28" i="50" s="1"/>
  <c r="O44" i="50"/>
  <c r="M28" i="50" s="1"/>
  <c r="D46" i="50"/>
  <c r="G46" i="50"/>
  <c r="T44" i="50"/>
  <c r="AB46" i="50"/>
  <c r="Z46" i="50"/>
  <c r="AP44" i="50"/>
  <c r="AO46" i="50"/>
  <c r="AS44" i="50"/>
  <c r="AR46" i="50"/>
  <c r="AP36" i="50" s="1"/>
  <c r="J46" i="50"/>
  <c r="M46" i="50"/>
  <c r="K36" i="50" s="1"/>
  <c r="X46" i="50"/>
  <c r="AJ46" i="50"/>
  <c r="AH36" i="50" s="1"/>
  <c r="K46" i="50"/>
  <c r="Y46" i="50"/>
  <c r="AK46" i="50"/>
  <c r="AI46" i="50"/>
  <c r="V46" i="50"/>
  <c r="T36" i="50" s="1"/>
  <c r="AE46" i="50"/>
  <c r="AF20" i="50"/>
  <c r="AF21" i="59" s="1"/>
  <c r="AF26" i="59" s="1"/>
  <c r="AF31" i="59" s="1"/>
  <c r="D20" i="50"/>
  <c r="G20" i="50"/>
  <c r="G21" i="59" s="1"/>
  <c r="G26" i="59" s="1"/>
  <c r="G31" i="59" s="1"/>
  <c r="P20" i="50"/>
  <c r="P21" i="59" s="1"/>
  <c r="P26" i="59" s="1"/>
  <c r="P31" i="59" s="1"/>
  <c r="AE20" i="50"/>
  <c r="AE21" i="59" s="1"/>
  <c r="AE26" i="59" s="1"/>
  <c r="AE31" i="59" s="1"/>
  <c r="K45" i="50"/>
  <c r="I12" i="50" s="1"/>
  <c r="I20" i="59" s="1"/>
  <c r="I25" i="59" s="1"/>
  <c r="I30" i="59" s="1"/>
  <c r="N46" i="50"/>
  <c r="L36" i="50" s="1"/>
  <c r="D4" i="50"/>
  <c r="AB4" i="50"/>
  <c r="AB19" i="59" s="1"/>
  <c r="AB24" i="59" s="1"/>
  <c r="AB29" i="59" s="1"/>
  <c r="AF4" i="50"/>
  <c r="AF19" i="59" s="1"/>
  <c r="AF24" i="59" s="1"/>
  <c r="AF29" i="59" s="1"/>
  <c r="AJ4" i="50"/>
  <c r="AJ19" i="59" s="1"/>
  <c r="AJ24" i="59" s="1"/>
  <c r="AJ29" i="59" s="1"/>
  <c r="Z4" i="50"/>
  <c r="Z19" i="59" s="1"/>
  <c r="Z24" i="59" s="1"/>
  <c r="Z29" i="59" s="1"/>
  <c r="AM4" i="50"/>
  <c r="AM19" i="59" s="1"/>
  <c r="AM24" i="59" s="1"/>
  <c r="AM29" i="59" s="1"/>
  <c r="E4" i="50"/>
  <c r="E19" i="59" s="1"/>
  <c r="E24" i="59" s="1"/>
  <c r="E29" i="59" s="1"/>
  <c r="AK4" i="50"/>
  <c r="AK19" i="59" s="1"/>
  <c r="AK24" i="59" s="1"/>
  <c r="AK29" i="59" s="1"/>
  <c r="T4" i="50"/>
  <c r="T19" i="59" s="1"/>
  <c r="T24" i="59" s="1"/>
  <c r="T29" i="59" s="1"/>
  <c r="W4" i="50"/>
  <c r="W19" i="59" s="1"/>
  <c r="W24" i="59" s="1"/>
  <c r="W29" i="59" s="1"/>
  <c r="U45" i="50"/>
  <c r="S12" i="50" s="1"/>
  <c r="S20" i="59" s="1"/>
  <c r="S25" i="59" s="1"/>
  <c r="S30" i="59" s="1"/>
  <c r="AG45" i="50"/>
  <c r="AE12" i="50" s="1"/>
  <c r="AE20" i="59" s="1"/>
  <c r="AE25" i="59" s="1"/>
  <c r="AE30" i="59" s="1"/>
  <c r="AH45" i="50"/>
  <c r="AF12" i="50" s="1"/>
  <c r="AF20" i="59" s="1"/>
  <c r="AF25" i="59" s="1"/>
  <c r="AF30" i="59" s="1"/>
  <c r="AT45" i="50"/>
  <c r="AR12" i="50" s="1"/>
  <c r="AR20" i="59" s="1"/>
  <c r="AR25" i="59" s="1"/>
  <c r="AR30" i="59" s="1"/>
  <c r="X45" i="50"/>
  <c r="V12" i="50" s="1"/>
  <c r="V20" i="59" s="1"/>
  <c r="V25" i="59" s="1"/>
  <c r="V30" i="59" s="1"/>
  <c r="AJ45" i="50"/>
  <c r="AH12" i="50" s="1"/>
  <c r="AH20" i="59" s="1"/>
  <c r="AH25" i="59" s="1"/>
  <c r="AH30" i="59" s="1"/>
  <c r="AK45" i="50"/>
  <c r="AI12" i="50" s="1"/>
  <c r="AI20" i="59" s="1"/>
  <c r="AI25" i="59" s="1"/>
  <c r="AI30" i="59" s="1"/>
  <c r="C45" i="50"/>
  <c r="AA45" i="50"/>
  <c r="Y12" i="50" s="1"/>
  <c r="Y20" i="59" s="1"/>
  <c r="Y25" i="59" s="1"/>
  <c r="Y30" i="59" s="1"/>
  <c r="AM45" i="50"/>
  <c r="AK12" i="50" s="1"/>
  <c r="AK20" i="59" s="1"/>
  <c r="AK25" i="59" s="1"/>
  <c r="AK30" i="59" s="1"/>
  <c r="AB45" i="50"/>
  <c r="Z12" i="50" s="1"/>
  <c r="Z20" i="59" s="1"/>
  <c r="Z25" i="59" s="1"/>
  <c r="Z30" i="59" s="1"/>
  <c r="AN45" i="50"/>
  <c r="AL12" i="50" s="1"/>
  <c r="AL20" i="59" s="1"/>
  <c r="AL25" i="59" s="1"/>
  <c r="AL30" i="59" s="1"/>
  <c r="R45" i="50"/>
  <c r="P12" i="50" s="1"/>
  <c r="P20" i="59" s="1"/>
  <c r="P25" i="59" s="1"/>
  <c r="P30" i="59" s="1"/>
  <c r="AD45" i="50"/>
  <c r="AB12" i="50" s="1"/>
  <c r="AB20" i="59" s="1"/>
  <c r="AB25" i="59" s="1"/>
  <c r="AB30" i="59" s="1"/>
  <c r="AE45" i="50"/>
  <c r="AC12" i="50" s="1"/>
  <c r="AC20" i="59" s="1"/>
  <c r="AC25" i="59" s="1"/>
  <c r="AC30" i="59" s="1"/>
  <c r="AQ45" i="50"/>
  <c r="AO12" i="50" s="1"/>
  <c r="AO20" i="59" s="1"/>
  <c r="AO25" i="59" s="1"/>
  <c r="AO30" i="59" s="1"/>
  <c r="Y20" i="50" l="1"/>
  <c r="Y21" i="59" s="1"/>
  <c r="Y26" i="59" s="1"/>
  <c r="Y31" i="59" s="1"/>
  <c r="D19" i="59"/>
  <c r="D24" i="59" s="1"/>
  <c r="D29" i="59" s="1"/>
  <c r="D27" i="53"/>
  <c r="D21" i="59"/>
  <c r="D26" i="59" s="1"/>
  <c r="D31" i="59" s="1"/>
  <c r="D26" i="53"/>
  <c r="AJ20" i="50"/>
  <c r="AJ21" i="59" s="1"/>
  <c r="AJ26" i="59" s="1"/>
  <c r="AJ31" i="59" s="1"/>
  <c r="Y4" i="50"/>
  <c r="Y19" i="59" s="1"/>
  <c r="Y24" i="59" s="1"/>
  <c r="Y29" i="59" s="1"/>
  <c r="AR20" i="50"/>
  <c r="AR21" i="59" s="1"/>
  <c r="AR26" i="59" s="1"/>
  <c r="AR31" i="59" s="1"/>
  <c r="AE4" i="50"/>
  <c r="AE19" i="59" s="1"/>
  <c r="AE24" i="59" s="1"/>
  <c r="AE29" i="59" s="1"/>
  <c r="G4" i="50"/>
  <c r="G19" i="59" s="1"/>
  <c r="G24" i="59" s="1"/>
  <c r="G29" i="59" s="1"/>
  <c r="T20" i="50"/>
  <c r="T21" i="59" s="1"/>
  <c r="T26" i="59" s="1"/>
  <c r="T31" i="59" s="1"/>
  <c r="AL4" i="50"/>
  <c r="AL19" i="59" s="1"/>
  <c r="AL24" i="59" s="1"/>
  <c r="AL29" i="59" s="1"/>
  <c r="N20" i="50"/>
  <c r="N21" i="59" s="1"/>
  <c r="N26" i="59" s="1"/>
  <c r="N31" i="59" s="1"/>
  <c r="N36" i="50"/>
  <c r="P4" i="50"/>
  <c r="P19" i="59" s="1"/>
  <c r="P24" i="59" s="1"/>
  <c r="P29" i="59" s="1"/>
  <c r="P28" i="50"/>
  <c r="H4" i="50"/>
  <c r="H19" i="59" s="1"/>
  <c r="H24" i="59" s="1"/>
  <c r="H29" i="59" s="1"/>
  <c r="H28" i="50"/>
  <c r="O4" i="50"/>
  <c r="O19" i="59" s="1"/>
  <c r="O24" i="59" s="1"/>
  <c r="O29" i="59" s="1"/>
  <c r="O28" i="50"/>
  <c r="S20" i="50"/>
  <c r="S21" i="59" s="1"/>
  <c r="S26" i="59" s="1"/>
  <c r="S31" i="59" s="1"/>
  <c r="H20" i="50"/>
  <c r="H21" i="59" s="1"/>
  <c r="H26" i="59" s="1"/>
  <c r="H31" i="59" s="1"/>
  <c r="H36" i="50"/>
  <c r="AD20" i="50"/>
  <c r="AD21" i="59" s="1"/>
  <c r="AD26" i="59" s="1"/>
  <c r="AD31" i="59" s="1"/>
  <c r="AD36" i="50"/>
  <c r="C20" i="50"/>
  <c r="C21" i="59" s="1"/>
  <c r="C26" i="59" s="1"/>
  <c r="C31" i="59" s="1"/>
  <c r="C36" i="50"/>
  <c r="X4" i="50"/>
  <c r="X19" i="59" s="1"/>
  <c r="X24" i="59" s="1"/>
  <c r="X29" i="59" s="1"/>
  <c r="X28" i="50"/>
  <c r="V20" i="50"/>
  <c r="V21" i="59" s="1"/>
  <c r="V26" i="59" s="1"/>
  <c r="V31" i="59" s="1"/>
  <c r="V36" i="50"/>
  <c r="AI4" i="50"/>
  <c r="AI19" i="59" s="1"/>
  <c r="AI24" i="59" s="1"/>
  <c r="AI29" i="59" s="1"/>
  <c r="AI28" i="50"/>
  <c r="AQ4" i="50"/>
  <c r="AQ19" i="59" s="1"/>
  <c r="AQ24" i="59" s="1"/>
  <c r="AQ29" i="59" s="1"/>
  <c r="AQ28" i="50"/>
  <c r="AA20" i="50"/>
  <c r="AA21" i="59" s="1"/>
  <c r="AA26" i="59" s="1"/>
  <c r="AA31" i="59" s="1"/>
  <c r="AA36" i="50"/>
  <c r="AQ20" i="50"/>
  <c r="AQ21" i="59" s="1"/>
  <c r="AQ26" i="59" s="1"/>
  <c r="AQ31" i="59" s="1"/>
  <c r="AQ36" i="50"/>
  <c r="B20" i="50"/>
  <c r="B36" i="50"/>
  <c r="AP20" i="50"/>
  <c r="AP21" i="59" s="1"/>
  <c r="AP26" i="59" s="1"/>
  <c r="AP31" i="59" s="1"/>
  <c r="AO20" i="50"/>
  <c r="AO21" i="59" s="1"/>
  <c r="AO26" i="59" s="1"/>
  <c r="AO31" i="59" s="1"/>
  <c r="AO36" i="50"/>
  <c r="I20" i="50"/>
  <c r="I21" i="59" s="1"/>
  <c r="I26" i="59" s="1"/>
  <c r="I31" i="59" s="1"/>
  <c r="I36" i="50"/>
  <c r="B4" i="50"/>
  <c r="B28" i="50"/>
  <c r="S4" i="50"/>
  <c r="S19" i="59" s="1"/>
  <c r="S24" i="59" s="1"/>
  <c r="S29" i="59" s="1"/>
  <c r="AC20" i="50"/>
  <c r="AC21" i="59" s="1"/>
  <c r="AC26" i="59" s="1"/>
  <c r="AC31" i="59" s="1"/>
  <c r="AC36" i="50"/>
  <c r="AD4" i="50"/>
  <c r="AD19" i="59" s="1"/>
  <c r="AD24" i="59" s="1"/>
  <c r="AD29" i="59" s="1"/>
  <c r="AN4" i="50"/>
  <c r="AN19" i="59" s="1"/>
  <c r="AN24" i="59" s="1"/>
  <c r="AN29" i="59" s="1"/>
  <c r="AN28" i="50"/>
  <c r="L4" i="50"/>
  <c r="L19" i="59" s="1"/>
  <c r="L24" i="59" s="1"/>
  <c r="L29" i="59" s="1"/>
  <c r="L28" i="50"/>
  <c r="AB20" i="50"/>
  <c r="AB21" i="59" s="1"/>
  <c r="AB26" i="59" s="1"/>
  <c r="AB31" i="59" s="1"/>
  <c r="AB36" i="50"/>
  <c r="Q4" i="50"/>
  <c r="Q19" i="59" s="1"/>
  <c r="Q24" i="59" s="1"/>
  <c r="Q29" i="59" s="1"/>
  <c r="Q28" i="50"/>
  <c r="R20" i="50"/>
  <c r="R21" i="59" s="1"/>
  <c r="R26" i="59" s="1"/>
  <c r="R31" i="59" s="1"/>
  <c r="R36" i="50"/>
  <c r="AG20" i="50"/>
  <c r="AG21" i="59" s="1"/>
  <c r="AG26" i="59" s="1"/>
  <c r="AG31" i="59" s="1"/>
  <c r="AG36" i="50"/>
  <c r="X20" i="50"/>
  <c r="X21" i="59" s="1"/>
  <c r="X26" i="59" s="1"/>
  <c r="X31" i="59" s="1"/>
  <c r="X36" i="50"/>
  <c r="AC4" i="50"/>
  <c r="AC19" i="59" s="1"/>
  <c r="AC24" i="59" s="1"/>
  <c r="AC29" i="59" s="1"/>
  <c r="AC28" i="50"/>
  <c r="C4" i="50"/>
  <c r="C19" i="59" s="1"/>
  <c r="C24" i="59" s="1"/>
  <c r="C29" i="59" s="1"/>
  <c r="C28" i="50"/>
  <c r="AP4" i="50"/>
  <c r="AP19" i="59" s="1"/>
  <c r="AP24" i="59" s="1"/>
  <c r="AP29" i="59" s="1"/>
  <c r="AP28" i="50"/>
  <c r="M20" i="50"/>
  <c r="M21" i="59" s="1"/>
  <c r="M26" i="59" s="1"/>
  <c r="M31" i="59" s="1"/>
  <c r="M36" i="50"/>
  <c r="AO4" i="50"/>
  <c r="AO19" i="59" s="1"/>
  <c r="AO24" i="59" s="1"/>
  <c r="AO29" i="59" s="1"/>
  <c r="AO28" i="50"/>
  <c r="AK20" i="50"/>
  <c r="AK21" i="59" s="1"/>
  <c r="AK26" i="59" s="1"/>
  <c r="AK31" i="59" s="1"/>
  <c r="AK36" i="50"/>
  <c r="O20" i="50"/>
  <c r="O21" i="59" s="1"/>
  <c r="O26" i="59" s="1"/>
  <c r="O31" i="59" s="1"/>
  <c r="O36" i="50"/>
  <c r="AI20" i="50"/>
  <c r="AI21" i="59" s="1"/>
  <c r="AI26" i="59" s="1"/>
  <c r="AI31" i="59" s="1"/>
  <c r="AI36" i="50"/>
  <c r="Z20" i="50"/>
  <c r="Z21" i="59" s="1"/>
  <c r="Z26" i="59" s="1"/>
  <c r="Z31" i="59" s="1"/>
  <c r="Z36" i="50"/>
  <c r="J20" i="50"/>
  <c r="J21" i="59" s="1"/>
  <c r="J26" i="59" s="1"/>
  <c r="J31" i="59" s="1"/>
  <c r="J36" i="50"/>
  <c r="I4" i="50"/>
  <c r="I19" i="59" s="1"/>
  <c r="I24" i="59" s="1"/>
  <c r="I29" i="59" s="1"/>
  <c r="I28" i="50"/>
  <c r="AR4" i="50"/>
  <c r="AR19" i="59" s="1"/>
  <c r="AR24" i="59" s="1"/>
  <c r="AR29" i="59" s="1"/>
  <c r="AR28" i="50"/>
  <c r="AA4" i="50"/>
  <c r="AA19" i="59" s="1"/>
  <c r="AA24" i="59" s="1"/>
  <c r="AA29" i="59" s="1"/>
  <c r="AA28" i="50"/>
  <c r="E20" i="50"/>
  <c r="E21" i="59" s="1"/>
  <c r="E26" i="59" s="1"/>
  <c r="E31" i="59" s="1"/>
  <c r="E36" i="50"/>
  <c r="J4" i="50"/>
  <c r="J19" i="59" s="1"/>
  <c r="J24" i="59" s="1"/>
  <c r="J29" i="59" s="1"/>
  <c r="J28" i="50"/>
  <c r="F20" i="50"/>
  <c r="F21" i="59" s="1"/>
  <c r="F26" i="59" s="1"/>
  <c r="F31" i="59" s="1"/>
  <c r="F36" i="50"/>
  <c r="AM20" i="50"/>
  <c r="AM21" i="59" s="1"/>
  <c r="AM26" i="59" s="1"/>
  <c r="AM31" i="59" s="1"/>
  <c r="AM36" i="50"/>
  <c r="M4" i="50"/>
  <c r="M19" i="59" s="1"/>
  <c r="M24" i="59" s="1"/>
  <c r="M29" i="59" s="1"/>
  <c r="AH4" i="50"/>
  <c r="AH19" i="59" s="1"/>
  <c r="AH24" i="59" s="1"/>
  <c r="AH29" i="59" s="1"/>
  <c r="U20" i="50"/>
  <c r="U21" i="59" s="1"/>
  <c r="U26" i="59" s="1"/>
  <c r="U31" i="59" s="1"/>
  <c r="W20" i="50"/>
  <c r="W21" i="59" s="1"/>
  <c r="W26" i="59" s="1"/>
  <c r="W31" i="59" s="1"/>
  <c r="W36" i="50"/>
  <c r="R4" i="50"/>
  <c r="R19" i="59" s="1"/>
  <c r="R24" i="59" s="1"/>
  <c r="R29" i="59" s="1"/>
  <c r="R28" i="50"/>
  <c r="V4" i="50"/>
  <c r="V19" i="59" s="1"/>
  <c r="V24" i="59" s="1"/>
  <c r="V29" i="59" s="1"/>
  <c r="V28" i="50"/>
  <c r="F4" i="50"/>
  <c r="F19" i="59" s="1"/>
  <c r="F24" i="59" s="1"/>
  <c r="F29" i="59" s="1"/>
  <c r="F28" i="50"/>
  <c r="AN20" i="50"/>
  <c r="AN21" i="59" s="1"/>
  <c r="AN26" i="59" s="1"/>
  <c r="AN31" i="59" s="1"/>
  <c r="AN36" i="50"/>
  <c r="K4" i="50"/>
  <c r="K19" i="59" s="1"/>
  <c r="K24" i="59" s="1"/>
  <c r="K29" i="59" s="1"/>
  <c r="K28" i="50"/>
  <c r="AG4" i="50"/>
  <c r="AG19" i="59" s="1"/>
  <c r="AG24" i="59" s="1"/>
  <c r="AG29" i="59" s="1"/>
  <c r="AG28" i="50"/>
  <c r="U4" i="50"/>
  <c r="U19" i="59" s="1"/>
  <c r="U24" i="59" s="1"/>
  <c r="U29" i="59" s="1"/>
  <c r="AH20" i="50"/>
  <c r="AH21" i="59" s="1"/>
  <c r="AH26" i="59" s="1"/>
  <c r="AH31" i="59" s="1"/>
  <c r="K20" i="50"/>
  <c r="K21" i="59" s="1"/>
  <c r="K26" i="59" s="1"/>
  <c r="K31" i="59" s="1"/>
  <c r="N4" i="50"/>
  <c r="N19" i="59" s="1"/>
  <c r="N24" i="59" s="1"/>
  <c r="N29" i="59" s="1"/>
  <c r="AL20" i="50"/>
  <c r="AL21" i="59" s="1"/>
  <c r="AL26" i="59" s="1"/>
  <c r="AL31" i="59" s="1"/>
  <c r="Q20" i="50"/>
  <c r="Q21" i="59" s="1"/>
  <c r="Q26" i="59" s="1"/>
  <c r="Q31" i="59" s="1"/>
  <c r="S45" i="50"/>
  <c r="Q12" i="50" s="1"/>
  <c r="Q20" i="59" s="1"/>
  <c r="Q25" i="59" s="1"/>
  <c r="Q30" i="59" s="1"/>
  <c r="P45" i="50"/>
  <c r="N12" i="50" s="1"/>
  <c r="N20" i="59" s="1"/>
  <c r="N25" i="59" s="1"/>
  <c r="N30" i="59" s="1"/>
  <c r="Y45" i="50"/>
  <c r="W12" i="50" s="1"/>
  <c r="W20" i="59" s="1"/>
  <c r="W25" i="59" s="1"/>
  <c r="W30" i="59" s="1"/>
  <c r="V45" i="50"/>
  <c r="T12" i="50" s="1"/>
  <c r="T20" i="59" s="1"/>
  <c r="T25" i="59" s="1"/>
  <c r="T30" i="59" s="1"/>
  <c r="G45" i="50"/>
  <c r="E12" i="50" s="1"/>
  <c r="E20" i="59" s="1"/>
  <c r="E25" i="59" s="1"/>
  <c r="E30" i="59" s="1"/>
  <c r="D45" i="50"/>
  <c r="B12" i="50" s="1"/>
  <c r="M45" i="50"/>
  <c r="K12" i="50" s="1"/>
  <c r="K20" i="59" s="1"/>
  <c r="K25" i="59" s="1"/>
  <c r="K30" i="59" s="1"/>
  <c r="J45" i="50"/>
  <c r="H12" i="50" s="1"/>
  <c r="H20" i="59" s="1"/>
  <c r="H25" i="59" s="1"/>
  <c r="H30" i="59" s="1"/>
  <c r="AP45" i="50"/>
  <c r="AN12" i="50" s="1"/>
  <c r="AN20" i="59" s="1"/>
  <c r="AN25" i="59" s="1"/>
  <c r="AN30" i="59" s="1"/>
  <c r="H45" i="50"/>
  <c r="F12" i="50" s="1"/>
  <c r="F20" i="59" s="1"/>
  <c r="F25" i="59" s="1"/>
  <c r="F30" i="59" s="1"/>
  <c r="T45" i="50"/>
  <c r="R12" i="50" s="1"/>
  <c r="R20" i="59" s="1"/>
  <c r="R25" i="59" s="1"/>
  <c r="R30" i="59" s="1"/>
  <c r="AS45" i="50"/>
  <c r="AQ12" i="50" s="1"/>
  <c r="AQ20" i="59" s="1"/>
  <c r="AQ25" i="59" s="1"/>
  <c r="AQ30" i="59" s="1"/>
  <c r="F45" i="50"/>
  <c r="D12" i="50" s="1"/>
  <c r="AR45" i="50"/>
  <c r="AP12" i="50" s="1"/>
  <c r="AP20" i="59" s="1"/>
  <c r="AP25" i="59" s="1"/>
  <c r="AP30" i="59" s="1"/>
  <c r="I45" i="50"/>
  <c r="G12" i="50" s="1"/>
  <c r="G20" i="59" s="1"/>
  <c r="G25" i="59" s="1"/>
  <c r="G30" i="59" s="1"/>
  <c r="L45" i="50"/>
  <c r="J12" i="50" s="1"/>
  <c r="J20" i="59" s="1"/>
  <c r="J25" i="59" s="1"/>
  <c r="J30" i="59" s="1"/>
  <c r="AO45" i="50"/>
  <c r="AM12" i="50" s="1"/>
  <c r="AM20" i="59" s="1"/>
  <c r="AM25" i="59" s="1"/>
  <c r="AM30" i="59" s="1"/>
  <c r="AC45" i="50"/>
  <c r="AA12" i="50" s="1"/>
  <c r="AA20" i="59" s="1"/>
  <c r="AA25" i="59" s="1"/>
  <c r="AA30" i="59" s="1"/>
  <c r="AI45" i="50"/>
  <c r="AG12" i="50" s="1"/>
  <c r="AG20" i="59" s="1"/>
  <c r="AG25" i="59" s="1"/>
  <c r="AG30" i="59" s="1"/>
  <c r="Q45" i="50"/>
  <c r="O12" i="50" s="1"/>
  <c r="O20" i="59" s="1"/>
  <c r="O25" i="59" s="1"/>
  <c r="O30" i="59" s="1"/>
  <c r="N45" i="50"/>
  <c r="L12" i="50" s="1"/>
  <c r="L20" i="59" s="1"/>
  <c r="L25" i="59" s="1"/>
  <c r="L30" i="59" s="1"/>
  <c r="W45" i="50"/>
  <c r="U12" i="50" s="1"/>
  <c r="U20" i="59" s="1"/>
  <c r="U25" i="59" s="1"/>
  <c r="U30" i="59" s="1"/>
  <c r="O45" i="50"/>
  <c r="M12" i="50" s="1"/>
  <c r="M20" i="59" s="1"/>
  <c r="M25" i="59" s="1"/>
  <c r="M30" i="59" s="1"/>
  <c r="L20" i="50"/>
  <c r="L21" i="59" s="1"/>
  <c r="L26" i="59" s="1"/>
  <c r="L31" i="59" s="1"/>
  <c r="AL45" i="50"/>
  <c r="AJ12" i="50" s="1"/>
  <c r="AJ20" i="59" s="1"/>
  <c r="AJ25" i="59" s="1"/>
  <c r="AJ30" i="59" s="1"/>
  <c r="Z45" i="50"/>
  <c r="X12" i="50" s="1"/>
  <c r="X20" i="59" s="1"/>
  <c r="X25" i="59" s="1"/>
  <c r="X30" i="59" s="1"/>
  <c r="E45" i="50"/>
  <c r="C12" i="50" s="1"/>
  <c r="C20" i="59" s="1"/>
  <c r="C25" i="59" s="1"/>
  <c r="C30" i="59" s="1"/>
  <c r="AF45" i="50"/>
  <c r="AD12" i="50" s="1"/>
  <c r="AD20" i="59" s="1"/>
  <c r="AD25" i="59" s="1"/>
  <c r="AD30" i="59" s="1"/>
  <c r="B19" i="59" l="1"/>
  <c r="B24" i="59" s="1"/>
  <c r="B29" i="59" s="1"/>
  <c r="B4" i="63"/>
  <c r="B4" i="62" s="1"/>
  <c r="B7" i="63"/>
  <c r="B7" i="62" s="1"/>
  <c r="B2" i="63"/>
  <c r="B2" i="62" s="1"/>
  <c r="B3" i="63"/>
  <c r="B3" i="62" s="1"/>
  <c r="B5" i="63"/>
  <c r="B5" i="62" s="1"/>
  <c r="B6" i="63"/>
  <c r="B6" i="62" s="1"/>
  <c r="B12" i="63"/>
  <c r="B4" i="61" s="1"/>
  <c r="B15" i="63"/>
  <c r="B7" i="61" s="1"/>
  <c r="B10" i="63"/>
  <c r="B2" i="61" s="1"/>
  <c r="B11" i="63"/>
  <c r="B3" i="61" s="1"/>
  <c r="B13" i="63"/>
  <c r="B5" i="61" s="1"/>
  <c r="B14" i="63"/>
  <c r="B6" i="61" s="1"/>
  <c r="D20" i="59"/>
  <c r="D25" i="59" s="1"/>
  <c r="D30" i="59" s="1"/>
  <c r="D28" i="53"/>
  <c r="B21" i="59"/>
  <c r="B26" i="59" s="1"/>
  <c r="B31" i="59" s="1"/>
  <c r="B20" i="63"/>
  <c r="B4" i="60" s="1"/>
  <c r="B23" i="63"/>
  <c r="B7" i="60" s="1"/>
  <c r="B21" i="63"/>
  <c r="B5" i="60" s="1"/>
  <c r="B18" i="63"/>
  <c r="B2" i="60" s="1"/>
  <c r="B19" i="63"/>
  <c r="B3" i="60" s="1"/>
  <c r="B22" i="63"/>
  <c r="B6" i="60" s="1"/>
  <c r="B17" i="50"/>
  <c r="B20" i="59"/>
  <c r="B25" i="59" s="1"/>
  <c r="B30" i="59" s="1"/>
  <c r="G21" i="50"/>
  <c r="S21" i="50"/>
  <c r="T23" i="50" s="1"/>
  <c r="AE21" i="50"/>
  <c r="AQ21" i="50"/>
  <c r="AR23" i="50" s="1"/>
  <c r="H21" i="50"/>
  <c r="I23" i="50" s="1"/>
  <c r="T21" i="50"/>
  <c r="U23" i="50" s="1"/>
  <c r="AF21" i="50"/>
  <c r="AG22" i="50" s="1"/>
  <c r="AR21" i="50"/>
  <c r="I21" i="50"/>
  <c r="J22" i="50" s="1"/>
  <c r="U21" i="50"/>
  <c r="V22" i="50" s="1"/>
  <c r="AG21" i="50"/>
  <c r="AH23" i="50" s="1"/>
  <c r="B21" i="50"/>
  <c r="J21" i="50"/>
  <c r="K22" i="50" s="1"/>
  <c r="V21" i="50"/>
  <c r="W23" i="50" s="1"/>
  <c r="AH21" i="50"/>
  <c r="K21" i="50"/>
  <c r="L22" i="50" s="1"/>
  <c r="W21" i="50"/>
  <c r="X22" i="50" s="1"/>
  <c r="AI21" i="50"/>
  <c r="AC21" i="50"/>
  <c r="AD22" i="50" s="1"/>
  <c r="F21" i="50"/>
  <c r="G23" i="50" s="1"/>
  <c r="L21" i="50"/>
  <c r="M23" i="50" s="1"/>
  <c r="X21" i="50"/>
  <c r="Y22" i="50" s="1"/>
  <c r="AJ21" i="50"/>
  <c r="AK22" i="50" s="1"/>
  <c r="C22" i="50"/>
  <c r="Q21" i="50"/>
  <c r="R23" i="50" s="1"/>
  <c r="AD21" i="50"/>
  <c r="M21" i="50"/>
  <c r="Y21" i="50"/>
  <c r="AK21" i="50"/>
  <c r="AL22" i="50" s="1"/>
  <c r="E21" i="50"/>
  <c r="F22" i="50" s="1"/>
  <c r="R21" i="50"/>
  <c r="S23" i="50" s="1"/>
  <c r="N21" i="50"/>
  <c r="O22" i="50" s="1"/>
  <c r="Z21" i="50"/>
  <c r="AA23" i="50" s="1"/>
  <c r="AL21" i="50"/>
  <c r="AM23" i="50" s="1"/>
  <c r="AP21" i="50"/>
  <c r="AQ22" i="50" s="1"/>
  <c r="B25" i="50"/>
  <c r="C21" i="50"/>
  <c r="O21" i="50"/>
  <c r="AA21" i="50"/>
  <c r="AB23" i="50" s="1"/>
  <c r="AM21" i="50"/>
  <c r="AN22" i="50" s="1"/>
  <c r="D21" i="50"/>
  <c r="E23" i="50" s="1"/>
  <c r="P21" i="50"/>
  <c r="Q22" i="50" s="1"/>
  <c r="AB21" i="50"/>
  <c r="AC23" i="50" s="1"/>
  <c r="AN21" i="50"/>
  <c r="AO23" i="50" s="1"/>
  <c r="AO21" i="50"/>
  <c r="AP23" i="50" s="1"/>
  <c r="Z23" i="50"/>
  <c r="I37" i="50"/>
  <c r="J39" i="50" s="1"/>
  <c r="N37" i="50"/>
  <c r="O39" i="50" s="1"/>
  <c r="Z37" i="50"/>
  <c r="AA39" i="50" s="1"/>
  <c r="AL37" i="50"/>
  <c r="AM39" i="50" s="1"/>
  <c r="O37" i="50"/>
  <c r="P38" i="50" s="1"/>
  <c r="AA37" i="50"/>
  <c r="AB38" i="50" s="1"/>
  <c r="AM37" i="50"/>
  <c r="AJ37" i="50"/>
  <c r="AK38" i="50" s="1"/>
  <c r="P37" i="50"/>
  <c r="AB37" i="50"/>
  <c r="AC39" i="50" s="1"/>
  <c r="AN37" i="50"/>
  <c r="AO39" i="50" s="1"/>
  <c r="AK37" i="50"/>
  <c r="AL39" i="50" s="1"/>
  <c r="C37" i="50"/>
  <c r="D38" i="50" s="1"/>
  <c r="Q37" i="50"/>
  <c r="R39" i="50" s="1"/>
  <c r="AC37" i="50"/>
  <c r="AD39" i="50" s="1"/>
  <c r="AO37" i="50"/>
  <c r="AP39" i="50" s="1"/>
  <c r="X37" i="50"/>
  <c r="Y38" i="50" s="1"/>
  <c r="D37" i="50"/>
  <c r="E39" i="50" s="1"/>
  <c r="R37" i="50"/>
  <c r="S38" i="50" s="1"/>
  <c r="AD37" i="50"/>
  <c r="AP37" i="50"/>
  <c r="M37" i="50"/>
  <c r="N39" i="50" s="1"/>
  <c r="E37" i="50"/>
  <c r="F39" i="50" s="1"/>
  <c r="S37" i="50"/>
  <c r="AE37" i="50"/>
  <c r="AQ37" i="50"/>
  <c r="AR39" i="50" s="1"/>
  <c r="B41" i="50"/>
  <c r="F37" i="50"/>
  <c r="G39" i="50" s="1"/>
  <c r="T37" i="50"/>
  <c r="AF37" i="50"/>
  <c r="AG38" i="50" s="1"/>
  <c r="AR37" i="50"/>
  <c r="G37" i="50"/>
  <c r="U37" i="50"/>
  <c r="AG37" i="50"/>
  <c r="AH39" i="50" s="1"/>
  <c r="B37" i="50"/>
  <c r="C38" i="50" s="1"/>
  <c r="H37" i="50"/>
  <c r="I39" i="50" s="1"/>
  <c r="V37" i="50"/>
  <c r="W38" i="50" s="1"/>
  <c r="AH37" i="50"/>
  <c r="AI38" i="50" s="1"/>
  <c r="K37" i="50"/>
  <c r="W37" i="50"/>
  <c r="X38" i="50" s="1"/>
  <c r="AI37" i="50"/>
  <c r="AJ38" i="50" s="1"/>
  <c r="L37" i="50"/>
  <c r="M38" i="50" s="1"/>
  <c r="Y37" i="50"/>
  <c r="Z38" i="50" s="1"/>
  <c r="J37" i="50"/>
  <c r="AG23" i="50"/>
  <c r="L23" i="50"/>
  <c r="R22" i="50"/>
  <c r="I22" i="50"/>
  <c r="AJ29" i="50"/>
  <c r="AQ29" i="50"/>
  <c r="AR31" i="50" s="1"/>
  <c r="AB29" i="50"/>
  <c r="AC31" i="50" s="1"/>
  <c r="O29" i="50"/>
  <c r="P31" i="50" s="1"/>
  <c r="B29" i="50"/>
  <c r="C30" i="50" s="1"/>
  <c r="C29" i="50"/>
  <c r="D31" i="50" s="1"/>
  <c r="AP29" i="50"/>
  <c r="AQ31" i="50" s="1"/>
  <c r="AA29" i="50"/>
  <c r="AB31" i="50" s="1"/>
  <c r="N29" i="50"/>
  <c r="O30" i="50" s="1"/>
  <c r="AD29" i="50"/>
  <c r="AO29" i="50"/>
  <c r="Z29" i="50"/>
  <c r="M29" i="50"/>
  <c r="P29" i="50"/>
  <c r="Q31" i="50" s="1"/>
  <c r="AN29" i="50"/>
  <c r="AO31" i="50" s="1"/>
  <c r="Y29" i="50"/>
  <c r="L29" i="50"/>
  <c r="M30" i="50" s="1"/>
  <c r="Q29" i="50"/>
  <c r="R31" i="50" s="1"/>
  <c r="AR29" i="50"/>
  <c r="AM29" i="50"/>
  <c r="AN31" i="50" s="1"/>
  <c r="X29" i="50"/>
  <c r="Y31" i="50" s="1"/>
  <c r="K29" i="50"/>
  <c r="L30" i="50" s="1"/>
  <c r="AL29" i="50"/>
  <c r="W29" i="50"/>
  <c r="I29" i="50"/>
  <c r="AK29" i="50"/>
  <c r="U29" i="50"/>
  <c r="V31" i="50" s="1"/>
  <c r="H29" i="50"/>
  <c r="I30" i="50" s="1"/>
  <c r="B33" i="50"/>
  <c r="AG29" i="50"/>
  <c r="AH31" i="50" s="1"/>
  <c r="T29" i="50"/>
  <c r="G29" i="50"/>
  <c r="H31" i="50" s="1"/>
  <c r="D29" i="50"/>
  <c r="AF29" i="50"/>
  <c r="S29" i="50"/>
  <c r="F29" i="50"/>
  <c r="AE29" i="50"/>
  <c r="R29" i="50"/>
  <c r="S31" i="50" s="1"/>
  <c r="E29" i="50"/>
  <c r="F31" i="50" s="1"/>
  <c r="AC29" i="50"/>
  <c r="AD31" i="50" s="1"/>
  <c r="V29" i="50"/>
  <c r="W30" i="50" s="1"/>
  <c r="AI29" i="50"/>
  <c r="AJ30" i="50" s="1"/>
  <c r="AH29" i="50"/>
  <c r="AI30" i="50" s="1"/>
  <c r="J29" i="50"/>
  <c r="AR22" i="50"/>
  <c r="AA38" i="50"/>
  <c r="AN23" i="50"/>
  <c r="AJ5" i="50"/>
  <c r="X5" i="50"/>
  <c r="L5" i="50"/>
  <c r="M6" i="50" s="1"/>
  <c r="AL5" i="50"/>
  <c r="AI5" i="50"/>
  <c r="W5" i="50"/>
  <c r="X6" i="50" s="1"/>
  <c r="K5" i="50"/>
  <c r="L6" i="50" s="1"/>
  <c r="N5" i="50"/>
  <c r="O7" i="50" s="1"/>
  <c r="AH5" i="50"/>
  <c r="AI6" i="50" s="1"/>
  <c r="V5" i="50"/>
  <c r="W6" i="50" s="1"/>
  <c r="J5" i="50"/>
  <c r="Y5" i="50"/>
  <c r="AG5" i="50"/>
  <c r="AH6" i="50" s="1"/>
  <c r="U5" i="50"/>
  <c r="V6" i="50" s="1"/>
  <c r="I5" i="50"/>
  <c r="J6" i="50" s="1"/>
  <c r="B5" i="50"/>
  <c r="C6" i="50" s="1"/>
  <c r="AR5" i="50"/>
  <c r="AF5" i="50"/>
  <c r="AG6" i="50" s="1"/>
  <c r="T5" i="50"/>
  <c r="U6" i="50" s="1"/>
  <c r="H5" i="50"/>
  <c r="I6" i="50" s="1"/>
  <c r="B9" i="50"/>
  <c r="Z5" i="50"/>
  <c r="AQ5" i="50"/>
  <c r="AE5" i="50"/>
  <c r="S5" i="50"/>
  <c r="T7" i="50" s="1"/>
  <c r="G5" i="50"/>
  <c r="H7" i="50" s="1"/>
  <c r="AP5" i="50"/>
  <c r="AQ7" i="50" s="1"/>
  <c r="AD5" i="50"/>
  <c r="AE7" i="50" s="1"/>
  <c r="R5" i="50"/>
  <c r="S7" i="50" s="1"/>
  <c r="F5" i="50"/>
  <c r="G7" i="50" s="1"/>
  <c r="AO5" i="50"/>
  <c r="AP7" i="50" s="1"/>
  <c r="AC5" i="50"/>
  <c r="AD7" i="50" s="1"/>
  <c r="Q5" i="50"/>
  <c r="E5" i="50"/>
  <c r="AK5" i="50"/>
  <c r="AN5" i="50"/>
  <c r="AO7" i="50" s="1"/>
  <c r="AB5" i="50"/>
  <c r="AC7" i="50" s="1"/>
  <c r="P5" i="50"/>
  <c r="Q7" i="50" s="1"/>
  <c r="D5" i="50"/>
  <c r="AM5" i="50"/>
  <c r="AN7" i="50" s="1"/>
  <c r="AA5" i="50"/>
  <c r="AB7" i="50" s="1"/>
  <c r="O5" i="50"/>
  <c r="P7" i="50" s="1"/>
  <c r="C5" i="50"/>
  <c r="D7" i="50" s="1"/>
  <c r="M5" i="50"/>
  <c r="N6" i="50" s="1"/>
  <c r="U22" i="50"/>
  <c r="E38" i="50"/>
  <c r="Z22" i="50"/>
  <c r="AN13" i="50"/>
  <c r="AO15" i="50" s="1"/>
  <c r="AB13" i="50"/>
  <c r="P13" i="50"/>
  <c r="Q15" i="50" s="1"/>
  <c r="D13" i="50"/>
  <c r="E14" i="50" s="1"/>
  <c r="AM13" i="50"/>
  <c r="AN15" i="50" s="1"/>
  <c r="AA13" i="50"/>
  <c r="AB15" i="50" s="1"/>
  <c r="O13" i="50"/>
  <c r="P15" i="50" s="1"/>
  <c r="C13" i="50"/>
  <c r="D14" i="50" s="1"/>
  <c r="AL13" i="50"/>
  <c r="AM15" i="50" s="1"/>
  <c r="Z13" i="50"/>
  <c r="AA15" i="50" s="1"/>
  <c r="N13" i="50"/>
  <c r="O15" i="50" s="1"/>
  <c r="B13" i="50"/>
  <c r="R13" i="50"/>
  <c r="S15" i="50" s="1"/>
  <c r="Q13" i="50"/>
  <c r="R15" i="50" s="1"/>
  <c r="AK13" i="50"/>
  <c r="Y13" i="50"/>
  <c r="M13" i="50"/>
  <c r="N15" i="50" s="1"/>
  <c r="AD13" i="50"/>
  <c r="AE15" i="50" s="1"/>
  <c r="AC13" i="50"/>
  <c r="AD15" i="50" s="1"/>
  <c r="AJ13" i="50"/>
  <c r="AK15" i="50" s="1"/>
  <c r="X13" i="50"/>
  <c r="Y15" i="50" s="1"/>
  <c r="L13" i="50"/>
  <c r="M15" i="50" s="1"/>
  <c r="AI13" i="50"/>
  <c r="AJ15" i="50" s="1"/>
  <c r="W13" i="50"/>
  <c r="X15" i="50" s="1"/>
  <c r="K13" i="50"/>
  <c r="L15" i="50" s="1"/>
  <c r="AH13" i="50"/>
  <c r="V13" i="50"/>
  <c r="J13" i="50"/>
  <c r="K15" i="50" s="1"/>
  <c r="F13" i="50"/>
  <c r="G15" i="50" s="1"/>
  <c r="AO13" i="50"/>
  <c r="AP15" i="50" s="1"/>
  <c r="AG13" i="50"/>
  <c r="AH15" i="50" s="1"/>
  <c r="U13" i="50"/>
  <c r="V15" i="50" s="1"/>
  <c r="I13" i="50"/>
  <c r="J15" i="50" s="1"/>
  <c r="AR13" i="50"/>
  <c r="AF13" i="50"/>
  <c r="AG15" i="50" s="1"/>
  <c r="T13" i="50"/>
  <c r="U15" i="50" s="1"/>
  <c r="H13" i="50"/>
  <c r="I15" i="50" s="1"/>
  <c r="AP13" i="50"/>
  <c r="AQ15" i="50" s="1"/>
  <c r="AQ13" i="50"/>
  <c r="AR15" i="50" s="1"/>
  <c r="AE13" i="50"/>
  <c r="S13" i="50"/>
  <c r="T15" i="50" s="1"/>
  <c r="G13" i="50"/>
  <c r="H15" i="50" s="1"/>
  <c r="E13" i="50"/>
  <c r="F15" i="50" s="1"/>
  <c r="AR38" i="50" l="1"/>
  <c r="AQ23" i="50"/>
  <c r="AQ20" i="63"/>
  <c r="AQ4" i="60" s="1"/>
  <c r="AQ23" i="63"/>
  <c r="AQ7" i="60" s="1"/>
  <c r="AQ19" i="63"/>
  <c r="AQ3" i="60" s="1"/>
  <c r="AQ18" i="63"/>
  <c r="AQ2" i="60" s="1"/>
  <c r="AQ21" i="63"/>
  <c r="AQ5" i="60" s="1"/>
  <c r="AQ22" i="63"/>
  <c r="AQ6" i="60" s="1"/>
  <c r="R38" i="50"/>
  <c r="V12" i="63"/>
  <c r="V4" i="61" s="1"/>
  <c r="V15" i="63"/>
  <c r="V7" i="61" s="1"/>
  <c r="V11" i="63"/>
  <c r="V3" i="61" s="1"/>
  <c r="V10" i="63"/>
  <c r="V2" i="61" s="1"/>
  <c r="V13" i="63"/>
  <c r="V5" i="61" s="1"/>
  <c r="V14" i="63"/>
  <c r="V6" i="61" s="1"/>
  <c r="D7" i="63"/>
  <c r="D7" i="62" s="1"/>
  <c r="D4" i="63"/>
  <c r="D4" i="62" s="1"/>
  <c r="D5" i="63"/>
  <c r="D5" i="62" s="1"/>
  <c r="D2" i="63"/>
  <c r="D2" i="62" s="1"/>
  <c r="D3" i="63"/>
  <c r="D3" i="62" s="1"/>
  <c r="D6" i="63"/>
  <c r="D6" i="62" s="1"/>
  <c r="AP7" i="63"/>
  <c r="AP7" i="62" s="1"/>
  <c r="AP4" i="63"/>
  <c r="AP4" i="62" s="1"/>
  <c r="AP3" i="63"/>
  <c r="AP3" i="62" s="1"/>
  <c r="AP5" i="63"/>
  <c r="AP5" i="62" s="1"/>
  <c r="AP2" i="63"/>
  <c r="AP2" i="62" s="1"/>
  <c r="AP6" i="63"/>
  <c r="AP6" i="62" s="1"/>
  <c r="O38" i="50"/>
  <c r="Z23" i="63"/>
  <c r="Z7" i="60" s="1"/>
  <c r="Z20" i="63"/>
  <c r="Z4" i="60" s="1"/>
  <c r="Z19" i="63"/>
  <c r="Z3" i="60" s="1"/>
  <c r="Z21" i="63"/>
  <c r="Z5" i="60" s="1"/>
  <c r="Z18" i="63"/>
  <c r="Z2" i="60" s="1"/>
  <c r="Z22" i="63"/>
  <c r="Z6" i="60" s="1"/>
  <c r="AM23" i="63"/>
  <c r="AM7" i="60" s="1"/>
  <c r="AM20" i="63"/>
  <c r="AM4" i="60" s="1"/>
  <c r="AM18" i="63"/>
  <c r="AM2" i="60" s="1"/>
  <c r="AM21" i="63"/>
  <c r="AM5" i="60" s="1"/>
  <c r="AM19" i="63"/>
  <c r="AM3" i="60" s="1"/>
  <c r="AM22" i="63"/>
  <c r="AM6" i="60" s="1"/>
  <c r="M15" i="63"/>
  <c r="M7" i="61" s="1"/>
  <c r="M12" i="63"/>
  <c r="M4" i="61" s="1"/>
  <c r="M11" i="63"/>
  <c r="M3" i="61" s="1"/>
  <c r="M10" i="63"/>
  <c r="M2" i="61" s="1"/>
  <c r="M13" i="63"/>
  <c r="M5" i="61" s="1"/>
  <c r="M14" i="63"/>
  <c r="M6" i="61" s="1"/>
  <c r="AD7" i="63"/>
  <c r="AD7" i="62" s="1"/>
  <c r="AD4" i="63"/>
  <c r="AD4" i="62" s="1"/>
  <c r="AD2" i="63"/>
  <c r="AD2" i="62" s="1"/>
  <c r="AD3" i="63"/>
  <c r="AD3" i="62" s="1"/>
  <c r="AD5" i="63"/>
  <c r="AD5" i="62" s="1"/>
  <c r="AD6" i="63"/>
  <c r="AD6" i="62" s="1"/>
  <c r="AD15" i="63"/>
  <c r="AD7" i="61" s="1"/>
  <c r="AD12" i="63"/>
  <c r="AD4" i="61" s="1"/>
  <c r="AD10" i="63"/>
  <c r="AD2" i="61" s="1"/>
  <c r="AD11" i="63"/>
  <c r="AD3" i="61" s="1"/>
  <c r="AD13" i="63"/>
  <c r="AD5" i="61" s="1"/>
  <c r="AD14" i="63"/>
  <c r="AD6" i="61" s="1"/>
  <c r="P15" i="63"/>
  <c r="P7" i="61" s="1"/>
  <c r="P12" i="63"/>
  <c r="P4" i="61" s="1"/>
  <c r="P11" i="63"/>
  <c r="P3" i="61" s="1"/>
  <c r="P10" i="63"/>
  <c r="P2" i="61" s="1"/>
  <c r="P13" i="63"/>
  <c r="P5" i="61" s="1"/>
  <c r="P14" i="63"/>
  <c r="P6" i="61" s="1"/>
  <c r="P7" i="63"/>
  <c r="P7" i="62" s="1"/>
  <c r="P4" i="63"/>
  <c r="P4" i="62" s="1"/>
  <c r="P5" i="63"/>
  <c r="P5" i="62" s="1"/>
  <c r="P2" i="63"/>
  <c r="P2" i="62" s="1"/>
  <c r="P3" i="63"/>
  <c r="P3" i="62" s="1"/>
  <c r="P6" i="63"/>
  <c r="P6" i="62" s="1"/>
  <c r="G7" i="63"/>
  <c r="G7" i="62" s="1"/>
  <c r="G4" i="63"/>
  <c r="G4" i="62" s="1"/>
  <c r="G2" i="63"/>
  <c r="G2" i="62" s="1"/>
  <c r="G5" i="63"/>
  <c r="G5" i="62" s="1"/>
  <c r="G3" i="63"/>
  <c r="G3" i="62" s="1"/>
  <c r="G6" i="63"/>
  <c r="G6" i="62" s="1"/>
  <c r="AP20" i="63"/>
  <c r="AP4" i="60" s="1"/>
  <c r="AP23" i="63"/>
  <c r="AP7" i="60" s="1"/>
  <c r="AP18" i="63"/>
  <c r="AP2" i="60" s="1"/>
  <c r="AP21" i="63"/>
  <c r="AP5" i="60" s="1"/>
  <c r="AP19" i="63"/>
  <c r="AP3" i="60" s="1"/>
  <c r="AP22" i="63"/>
  <c r="AP6" i="60" s="1"/>
  <c r="AA20" i="63"/>
  <c r="AA4" i="60" s="1"/>
  <c r="AA23" i="63"/>
  <c r="AA7" i="60" s="1"/>
  <c r="AA18" i="63"/>
  <c r="AA2" i="60" s="1"/>
  <c r="AA21" i="63"/>
  <c r="AA5" i="60" s="1"/>
  <c r="AA19" i="63"/>
  <c r="AA3" i="60" s="1"/>
  <c r="AA22" i="63"/>
  <c r="AA6" i="60" s="1"/>
  <c r="M23" i="63"/>
  <c r="M7" i="60" s="1"/>
  <c r="M20" i="63"/>
  <c r="M4" i="60" s="1"/>
  <c r="M18" i="63"/>
  <c r="M2" i="60" s="1"/>
  <c r="M19" i="63"/>
  <c r="M3" i="60" s="1"/>
  <c r="M21" i="63"/>
  <c r="M5" i="60" s="1"/>
  <c r="M22" i="63"/>
  <c r="M6" i="60" s="1"/>
  <c r="AH12" i="63"/>
  <c r="AH4" i="61" s="1"/>
  <c r="AH15" i="63"/>
  <c r="AH7" i="61" s="1"/>
  <c r="AH11" i="63"/>
  <c r="AH3" i="61" s="1"/>
  <c r="AH10" i="63"/>
  <c r="AH2" i="61" s="1"/>
  <c r="AH13" i="63"/>
  <c r="AH5" i="61" s="1"/>
  <c r="AH14" i="63"/>
  <c r="AH6" i="61" s="1"/>
  <c r="H12" i="63"/>
  <c r="H4" i="61" s="1"/>
  <c r="H15" i="63"/>
  <c r="H7" i="61" s="1"/>
  <c r="H11" i="63"/>
  <c r="H3" i="61" s="1"/>
  <c r="H10" i="63"/>
  <c r="H2" i="61" s="1"/>
  <c r="H14" i="63"/>
  <c r="H6" i="61" s="1"/>
  <c r="H13" i="63"/>
  <c r="H5" i="61" s="1"/>
  <c r="AP15" i="63"/>
  <c r="AP7" i="61" s="1"/>
  <c r="AP12" i="63"/>
  <c r="AP4" i="61" s="1"/>
  <c r="AP11" i="63"/>
  <c r="AP3" i="61" s="1"/>
  <c r="AP10" i="63"/>
  <c r="AP2" i="61" s="1"/>
  <c r="AP13" i="63"/>
  <c r="AP5" i="61" s="1"/>
  <c r="AP14" i="63"/>
  <c r="AP6" i="61" s="1"/>
  <c r="AE12" i="63"/>
  <c r="AE4" i="61" s="1"/>
  <c r="AE15" i="63"/>
  <c r="AE7" i="61" s="1"/>
  <c r="AE11" i="63"/>
  <c r="AE3" i="61" s="1"/>
  <c r="AE10" i="63"/>
  <c r="AE2" i="61" s="1"/>
  <c r="AE13" i="63"/>
  <c r="AE5" i="61" s="1"/>
  <c r="AE14" i="63"/>
  <c r="AE6" i="61" s="1"/>
  <c r="AB15" i="63"/>
  <c r="AB7" i="61" s="1"/>
  <c r="AB12" i="63"/>
  <c r="AB4" i="61" s="1"/>
  <c r="AB11" i="63"/>
  <c r="AB3" i="61" s="1"/>
  <c r="AB10" i="63"/>
  <c r="AB2" i="61" s="1"/>
  <c r="AB13" i="63"/>
  <c r="AB5" i="61" s="1"/>
  <c r="AB14" i="63"/>
  <c r="AB6" i="61" s="1"/>
  <c r="AB7" i="63"/>
  <c r="AB7" i="62" s="1"/>
  <c r="AB4" i="63"/>
  <c r="AB4" i="62" s="1"/>
  <c r="AB5" i="63"/>
  <c r="AB5" i="62" s="1"/>
  <c r="AB2" i="63"/>
  <c r="AB2" i="62" s="1"/>
  <c r="AB3" i="63"/>
  <c r="AB3" i="62" s="1"/>
  <c r="AB6" i="63"/>
  <c r="AB6" i="62" s="1"/>
  <c r="S7" i="63"/>
  <c r="S7" i="62" s="1"/>
  <c r="S4" i="63"/>
  <c r="S4" i="62" s="1"/>
  <c r="S5" i="63"/>
  <c r="S5" i="62" s="1"/>
  <c r="S2" i="63"/>
  <c r="S2" i="62" s="1"/>
  <c r="S3" i="63"/>
  <c r="S3" i="62" s="1"/>
  <c r="S6" i="63"/>
  <c r="S6" i="62" s="1"/>
  <c r="L23" i="63"/>
  <c r="L7" i="60" s="1"/>
  <c r="L20" i="63"/>
  <c r="L4" i="60" s="1"/>
  <c r="L21" i="63"/>
  <c r="L5" i="60" s="1"/>
  <c r="L18" i="63"/>
  <c r="L2" i="60" s="1"/>
  <c r="L19" i="63"/>
  <c r="L3" i="60" s="1"/>
  <c r="L22" i="63"/>
  <c r="L6" i="60" s="1"/>
  <c r="AO20" i="63"/>
  <c r="AO4" i="60" s="1"/>
  <c r="AO23" i="63"/>
  <c r="AO7" i="60" s="1"/>
  <c r="AO19" i="63"/>
  <c r="AO3" i="60" s="1"/>
  <c r="AO21" i="63"/>
  <c r="AO5" i="60" s="1"/>
  <c r="AO18" i="63"/>
  <c r="AO2" i="60" s="1"/>
  <c r="AO22" i="63"/>
  <c r="AO6" i="60" s="1"/>
  <c r="G20" i="63"/>
  <c r="G4" i="60" s="1"/>
  <c r="G23" i="63"/>
  <c r="G7" i="60" s="1"/>
  <c r="G19" i="63"/>
  <c r="G3" i="60" s="1"/>
  <c r="G18" i="63"/>
  <c r="G2" i="60" s="1"/>
  <c r="G21" i="63"/>
  <c r="G5" i="60" s="1"/>
  <c r="G22" i="63"/>
  <c r="G6" i="60" s="1"/>
  <c r="AH20" i="63"/>
  <c r="AH4" i="60" s="1"/>
  <c r="AH23" i="63"/>
  <c r="AH7" i="60" s="1"/>
  <c r="AH18" i="63"/>
  <c r="AH2" i="60" s="1"/>
  <c r="AH21" i="63"/>
  <c r="AH5" i="60" s="1"/>
  <c r="AH19" i="63"/>
  <c r="AH3" i="60" s="1"/>
  <c r="AH22" i="63"/>
  <c r="AH6" i="60" s="1"/>
  <c r="AE4" i="63"/>
  <c r="AE4" i="62" s="1"/>
  <c r="AE7" i="63"/>
  <c r="AE7" i="62" s="1"/>
  <c r="AE2" i="63"/>
  <c r="AE2" i="62" s="1"/>
  <c r="AE5" i="63"/>
  <c r="AE5" i="62" s="1"/>
  <c r="AE3" i="63"/>
  <c r="AE3" i="62" s="1"/>
  <c r="AE6" i="63"/>
  <c r="AE6" i="62" s="1"/>
  <c r="AG23" i="63"/>
  <c r="AG7" i="60" s="1"/>
  <c r="AG20" i="63"/>
  <c r="AG4" i="60" s="1"/>
  <c r="AG18" i="63"/>
  <c r="AG2" i="60" s="1"/>
  <c r="AG21" i="63"/>
  <c r="AG5" i="60" s="1"/>
  <c r="AG19" i="63"/>
  <c r="AG3" i="60" s="1"/>
  <c r="AG22" i="63"/>
  <c r="AG6" i="60" s="1"/>
  <c r="AC20" i="63"/>
  <c r="AC4" i="60" s="1"/>
  <c r="AC23" i="63"/>
  <c r="AC7" i="60" s="1"/>
  <c r="AC21" i="63"/>
  <c r="AC5" i="60" s="1"/>
  <c r="AC19" i="63"/>
  <c r="AC3" i="60" s="1"/>
  <c r="AC18" i="63"/>
  <c r="AC2" i="60" s="1"/>
  <c r="AC22" i="63"/>
  <c r="AC6" i="60" s="1"/>
  <c r="S20" i="63"/>
  <c r="S4" i="60" s="1"/>
  <c r="S23" i="63"/>
  <c r="S7" i="60" s="1"/>
  <c r="S18" i="63"/>
  <c r="S2" i="60" s="1"/>
  <c r="S19" i="63"/>
  <c r="S3" i="60" s="1"/>
  <c r="S21" i="63"/>
  <c r="S5" i="60" s="1"/>
  <c r="S22" i="63"/>
  <c r="S6" i="60" s="1"/>
  <c r="Y15" i="63"/>
  <c r="Y7" i="61" s="1"/>
  <c r="Y12" i="63"/>
  <c r="Y4" i="61" s="1"/>
  <c r="Y11" i="63"/>
  <c r="Y3" i="61" s="1"/>
  <c r="Y10" i="63"/>
  <c r="Y2" i="61" s="1"/>
  <c r="Y14" i="63"/>
  <c r="Y6" i="61" s="1"/>
  <c r="Y13" i="63"/>
  <c r="Y5" i="61" s="1"/>
  <c r="AQ7" i="63"/>
  <c r="AQ7" i="62" s="1"/>
  <c r="AQ4" i="63"/>
  <c r="AQ4" i="62" s="1"/>
  <c r="AQ2" i="63"/>
  <c r="AQ2" i="62" s="1"/>
  <c r="AQ5" i="63"/>
  <c r="AQ5" i="62" s="1"/>
  <c r="AQ3" i="63"/>
  <c r="AQ3" i="62" s="1"/>
  <c r="AQ6" i="63"/>
  <c r="AQ6" i="62" s="1"/>
  <c r="U23" i="63"/>
  <c r="U7" i="60" s="1"/>
  <c r="U20" i="63"/>
  <c r="U4" i="60" s="1"/>
  <c r="U18" i="63"/>
  <c r="U2" i="60" s="1"/>
  <c r="U21" i="63"/>
  <c r="U5" i="60" s="1"/>
  <c r="U19" i="63"/>
  <c r="U3" i="60" s="1"/>
  <c r="U22" i="63"/>
  <c r="U6" i="60" s="1"/>
  <c r="O7" i="63"/>
  <c r="O7" i="62" s="1"/>
  <c r="O4" i="63"/>
  <c r="O4" i="62" s="1"/>
  <c r="O2" i="63"/>
  <c r="O2" i="62" s="1"/>
  <c r="O3" i="63"/>
  <c r="O3" i="62" s="1"/>
  <c r="O5" i="63"/>
  <c r="O5" i="62" s="1"/>
  <c r="O6" i="63"/>
  <c r="O6" i="62" s="1"/>
  <c r="AK15" i="63"/>
  <c r="AK7" i="61" s="1"/>
  <c r="AK12" i="63"/>
  <c r="AK4" i="61" s="1"/>
  <c r="AK10" i="63"/>
  <c r="AK2" i="61" s="1"/>
  <c r="AK11" i="63"/>
  <c r="AK3" i="61" s="1"/>
  <c r="AK13" i="63"/>
  <c r="AK5" i="61" s="1"/>
  <c r="AK14" i="63"/>
  <c r="AK6" i="61" s="1"/>
  <c r="AN7" i="63"/>
  <c r="AN7" i="62" s="1"/>
  <c r="AN4" i="63"/>
  <c r="AN4" i="62" s="1"/>
  <c r="AN5" i="63"/>
  <c r="AN5" i="62" s="1"/>
  <c r="AN3" i="63"/>
  <c r="AN3" i="62" s="1"/>
  <c r="AN2" i="63"/>
  <c r="AN2" i="62" s="1"/>
  <c r="AN6" i="63"/>
  <c r="AN6" i="62" s="1"/>
  <c r="E20" i="63"/>
  <c r="E4" i="60" s="1"/>
  <c r="E23" i="63"/>
  <c r="E7" i="60" s="1"/>
  <c r="E21" i="63"/>
  <c r="E5" i="60" s="1"/>
  <c r="E19" i="63"/>
  <c r="E3" i="60" s="1"/>
  <c r="E18" i="63"/>
  <c r="E2" i="60" s="1"/>
  <c r="E22" i="63"/>
  <c r="E6" i="60" s="1"/>
  <c r="I20" i="63"/>
  <c r="I4" i="60" s="1"/>
  <c r="I23" i="63"/>
  <c r="I7" i="60" s="1"/>
  <c r="I18" i="63"/>
  <c r="I2" i="60" s="1"/>
  <c r="I19" i="63"/>
  <c r="I3" i="60" s="1"/>
  <c r="I21" i="63"/>
  <c r="I5" i="60" s="1"/>
  <c r="I22" i="63"/>
  <c r="I6" i="60" s="1"/>
  <c r="AM15" i="63"/>
  <c r="AM7" i="61" s="1"/>
  <c r="AM12" i="63"/>
  <c r="AM4" i="61" s="1"/>
  <c r="AM10" i="63"/>
  <c r="AM2" i="61" s="1"/>
  <c r="AM11" i="63"/>
  <c r="AM3" i="61" s="1"/>
  <c r="AM13" i="63"/>
  <c r="AM5" i="61" s="1"/>
  <c r="AM14" i="63"/>
  <c r="AM6" i="61" s="1"/>
  <c r="G12" i="63"/>
  <c r="G4" i="61" s="1"/>
  <c r="G15" i="63"/>
  <c r="G7" i="61" s="1"/>
  <c r="G11" i="63"/>
  <c r="G3" i="61" s="1"/>
  <c r="G10" i="63"/>
  <c r="G2" i="61" s="1"/>
  <c r="G14" i="63"/>
  <c r="G6" i="61" s="1"/>
  <c r="G13" i="63"/>
  <c r="G5" i="61" s="1"/>
  <c r="H4" i="63"/>
  <c r="H4" i="62" s="1"/>
  <c r="H7" i="63"/>
  <c r="H7" i="62" s="1"/>
  <c r="H3" i="63"/>
  <c r="H3" i="62" s="1"/>
  <c r="H2" i="63"/>
  <c r="H2" i="62" s="1"/>
  <c r="H5" i="63"/>
  <c r="H5" i="62" s="1"/>
  <c r="H6" i="63"/>
  <c r="H6" i="62" s="1"/>
  <c r="AQ12" i="63"/>
  <c r="AQ4" i="61" s="1"/>
  <c r="AQ15" i="63"/>
  <c r="AQ7" i="61" s="1"/>
  <c r="AQ11" i="63"/>
  <c r="AQ3" i="61" s="1"/>
  <c r="AQ10" i="63"/>
  <c r="AQ2" i="61" s="1"/>
  <c r="AQ14" i="63"/>
  <c r="AQ6" i="61" s="1"/>
  <c r="AQ13" i="63"/>
  <c r="AQ5" i="61" s="1"/>
  <c r="R15" i="63"/>
  <c r="R7" i="61" s="1"/>
  <c r="R12" i="63"/>
  <c r="R4" i="61" s="1"/>
  <c r="R10" i="63"/>
  <c r="R2" i="61" s="1"/>
  <c r="R11" i="63"/>
  <c r="R3" i="61" s="1"/>
  <c r="R13" i="63"/>
  <c r="R5" i="61" s="1"/>
  <c r="R14" i="63"/>
  <c r="R6" i="61" s="1"/>
  <c r="AC7" i="63"/>
  <c r="AC7" i="62" s="1"/>
  <c r="AC4" i="63"/>
  <c r="AC4" i="62" s="1"/>
  <c r="AC3" i="63"/>
  <c r="AC3" i="62" s="1"/>
  <c r="AC5" i="63"/>
  <c r="AC5" i="62" s="1"/>
  <c r="AC2" i="63"/>
  <c r="AC2" i="62" s="1"/>
  <c r="AC6" i="63"/>
  <c r="AC6" i="62" s="1"/>
  <c r="T7" i="63"/>
  <c r="T7" i="62" s="1"/>
  <c r="T4" i="63"/>
  <c r="T4" i="62" s="1"/>
  <c r="T3" i="63"/>
  <c r="T3" i="62" s="1"/>
  <c r="T5" i="63"/>
  <c r="T5" i="62" s="1"/>
  <c r="T2" i="63"/>
  <c r="T2" i="62" s="1"/>
  <c r="T6" i="63"/>
  <c r="T6" i="62" s="1"/>
  <c r="AR20" i="63"/>
  <c r="AR4" i="60" s="1"/>
  <c r="AR23" i="63"/>
  <c r="AR7" i="60" s="1"/>
  <c r="AR19" i="63"/>
  <c r="AR3" i="60" s="1"/>
  <c r="AR21" i="63"/>
  <c r="AR5" i="60" s="1"/>
  <c r="AR18" i="63"/>
  <c r="AR2" i="60" s="1"/>
  <c r="AR22" i="63"/>
  <c r="AR6" i="60" s="1"/>
  <c r="N15" i="63"/>
  <c r="N7" i="61" s="1"/>
  <c r="N12" i="63"/>
  <c r="N4" i="61" s="1"/>
  <c r="N10" i="63"/>
  <c r="N2" i="61" s="1"/>
  <c r="N11" i="63"/>
  <c r="N3" i="61" s="1"/>
  <c r="N14" i="63"/>
  <c r="N6" i="61" s="1"/>
  <c r="N13" i="63"/>
  <c r="N5" i="61" s="1"/>
  <c r="K15" i="63"/>
  <c r="K7" i="61" s="1"/>
  <c r="K12" i="63"/>
  <c r="K4" i="61" s="1"/>
  <c r="K11" i="63"/>
  <c r="K3" i="61" s="1"/>
  <c r="K10" i="63"/>
  <c r="K2" i="61" s="1"/>
  <c r="K13" i="63"/>
  <c r="K5" i="61" s="1"/>
  <c r="K14" i="63"/>
  <c r="K6" i="61" s="1"/>
  <c r="AR12" i="63"/>
  <c r="AR4" i="61" s="1"/>
  <c r="AR15" i="63"/>
  <c r="AR7" i="61" s="1"/>
  <c r="AR10" i="63"/>
  <c r="AR2" i="61" s="1"/>
  <c r="AR11" i="63"/>
  <c r="AR3" i="61" s="1"/>
  <c r="AR14" i="63"/>
  <c r="AR6" i="61" s="1"/>
  <c r="AR13" i="63"/>
  <c r="AR5" i="61" s="1"/>
  <c r="I12" i="63"/>
  <c r="I4" i="61" s="1"/>
  <c r="I15" i="63"/>
  <c r="I7" i="61" s="1"/>
  <c r="I11" i="63"/>
  <c r="I3" i="61" s="1"/>
  <c r="I10" i="63"/>
  <c r="I2" i="61" s="1"/>
  <c r="I14" i="63"/>
  <c r="I6" i="61" s="1"/>
  <c r="I13" i="63"/>
  <c r="I5" i="61" s="1"/>
  <c r="L12" i="63"/>
  <c r="L4" i="61" s="1"/>
  <c r="L15" i="63"/>
  <c r="L7" i="61" s="1"/>
  <c r="L10" i="63"/>
  <c r="L2" i="61" s="1"/>
  <c r="L11" i="63"/>
  <c r="L3" i="61" s="1"/>
  <c r="L14" i="63"/>
  <c r="L6" i="61" s="1"/>
  <c r="L13" i="63"/>
  <c r="L5" i="61" s="1"/>
  <c r="S12" i="63"/>
  <c r="S4" i="61" s="1"/>
  <c r="S15" i="63"/>
  <c r="S7" i="61" s="1"/>
  <c r="S11" i="63"/>
  <c r="S3" i="61" s="1"/>
  <c r="S10" i="63"/>
  <c r="S2" i="61" s="1"/>
  <c r="S14" i="63"/>
  <c r="S6" i="61" s="1"/>
  <c r="S13" i="63"/>
  <c r="S5" i="61" s="1"/>
  <c r="AO15" i="63"/>
  <c r="AO7" i="61" s="1"/>
  <c r="AO12" i="63"/>
  <c r="AO4" i="61" s="1"/>
  <c r="AO10" i="63"/>
  <c r="AO2" i="61" s="1"/>
  <c r="AO11" i="63"/>
  <c r="AO3" i="61" s="1"/>
  <c r="AO14" i="63"/>
  <c r="AO6" i="61" s="1"/>
  <c r="AO13" i="63"/>
  <c r="AO5" i="61" s="1"/>
  <c r="AO7" i="63"/>
  <c r="AO7" i="62" s="1"/>
  <c r="AO4" i="63"/>
  <c r="AO4" i="62" s="1"/>
  <c r="AO2" i="63"/>
  <c r="AO2" i="62" s="1"/>
  <c r="AO3" i="63"/>
  <c r="AO3" i="62" s="1"/>
  <c r="AO5" i="63"/>
  <c r="AO5" i="62" s="1"/>
  <c r="AO6" i="63"/>
  <c r="AO6" i="62" s="1"/>
  <c r="AN23" i="63"/>
  <c r="AN7" i="60" s="1"/>
  <c r="AN20" i="63"/>
  <c r="AN4" i="60" s="1"/>
  <c r="AN19" i="63"/>
  <c r="AN3" i="60" s="1"/>
  <c r="AN18" i="63"/>
  <c r="AN2" i="60" s="1"/>
  <c r="AN21" i="63"/>
  <c r="AN5" i="60" s="1"/>
  <c r="AN22" i="63"/>
  <c r="AN6" i="60" s="1"/>
  <c r="AL23" i="50"/>
  <c r="AB20" i="63"/>
  <c r="AB4" i="60" s="1"/>
  <c r="AB23" i="63"/>
  <c r="AB7" i="60" s="1"/>
  <c r="AB19" i="63"/>
  <c r="AB3" i="60" s="1"/>
  <c r="AB21" i="63"/>
  <c r="AB5" i="60" s="1"/>
  <c r="AB18" i="63"/>
  <c r="AB2" i="60" s="1"/>
  <c r="AB22" i="63"/>
  <c r="AB6" i="60" s="1"/>
  <c r="J12" i="63"/>
  <c r="J4" i="61" s="1"/>
  <c r="J15" i="63"/>
  <c r="J7" i="61" s="1"/>
  <c r="J11" i="63"/>
  <c r="J3" i="61" s="1"/>
  <c r="J10" i="63"/>
  <c r="J2" i="61" s="1"/>
  <c r="J13" i="63"/>
  <c r="J5" i="61" s="1"/>
  <c r="J14" i="63"/>
  <c r="J6" i="61" s="1"/>
  <c r="F15" i="63"/>
  <c r="F7" i="61" s="1"/>
  <c r="F12" i="63"/>
  <c r="F4" i="61" s="1"/>
  <c r="F10" i="63"/>
  <c r="F2" i="61" s="1"/>
  <c r="F11" i="63"/>
  <c r="F3" i="61" s="1"/>
  <c r="F13" i="63"/>
  <c r="F5" i="61" s="1"/>
  <c r="F14" i="63"/>
  <c r="F6" i="61" s="1"/>
  <c r="AN15" i="63"/>
  <c r="AN7" i="61" s="1"/>
  <c r="AN12" i="63"/>
  <c r="AN4" i="61" s="1"/>
  <c r="AN11" i="63"/>
  <c r="AN3" i="61" s="1"/>
  <c r="AN10" i="63"/>
  <c r="AN2" i="61" s="1"/>
  <c r="AN13" i="63"/>
  <c r="AN5" i="61" s="1"/>
  <c r="AN14" i="63"/>
  <c r="AN6" i="61" s="1"/>
  <c r="Q7" i="63"/>
  <c r="Q7" i="62" s="1"/>
  <c r="Q4" i="63"/>
  <c r="Q4" i="62" s="1"/>
  <c r="Q3" i="63"/>
  <c r="Q3" i="62" s="1"/>
  <c r="Q5" i="63"/>
  <c r="Q5" i="62" s="1"/>
  <c r="Q2" i="63"/>
  <c r="Q2" i="62" s="1"/>
  <c r="Q6" i="63"/>
  <c r="Q6" i="62" s="1"/>
  <c r="U12" i="63"/>
  <c r="U4" i="61" s="1"/>
  <c r="U15" i="63"/>
  <c r="U7" i="61" s="1"/>
  <c r="U10" i="63"/>
  <c r="U2" i="61" s="1"/>
  <c r="U11" i="63"/>
  <c r="U3" i="61" s="1"/>
  <c r="U13" i="63"/>
  <c r="U5" i="61" s="1"/>
  <c r="U14" i="63"/>
  <c r="U6" i="61" s="1"/>
  <c r="X15" i="63"/>
  <c r="X7" i="61" s="1"/>
  <c r="X12" i="63"/>
  <c r="X4" i="61" s="1"/>
  <c r="X10" i="63"/>
  <c r="X2" i="61" s="1"/>
  <c r="X11" i="63"/>
  <c r="X3" i="61" s="1"/>
  <c r="X14" i="63"/>
  <c r="X6" i="61" s="1"/>
  <c r="X13" i="63"/>
  <c r="X5" i="61" s="1"/>
  <c r="AK23" i="50"/>
  <c r="W23" i="63"/>
  <c r="W7" i="60" s="1"/>
  <c r="W20" i="63"/>
  <c r="W4" i="60" s="1"/>
  <c r="W19" i="63"/>
  <c r="W3" i="60" s="1"/>
  <c r="W18" i="63"/>
  <c r="W2" i="60" s="1"/>
  <c r="W21" i="63"/>
  <c r="W5" i="60" s="1"/>
  <c r="W22" i="63"/>
  <c r="W6" i="60" s="1"/>
  <c r="T20" i="63"/>
  <c r="T4" i="60" s="1"/>
  <c r="T23" i="63"/>
  <c r="T7" i="60" s="1"/>
  <c r="T21" i="63"/>
  <c r="T5" i="60" s="1"/>
  <c r="T19" i="63"/>
  <c r="T3" i="60" s="1"/>
  <c r="T18" i="63"/>
  <c r="T2" i="60" s="1"/>
  <c r="T22" i="63"/>
  <c r="T6" i="60" s="1"/>
  <c r="AA15" i="63"/>
  <c r="AA7" i="61" s="1"/>
  <c r="AA12" i="63"/>
  <c r="AA4" i="61" s="1"/>
  <c r="AA10" i="63"/>
  <c r="AA2" i="61" s="1"/>
  <c r="AA11" i="63"/>
  <c r="AA3" i="61" s="1"/>
  <c r="AA13" i="63"/>
  <c r="AA5" i="61" s="1"/>
  <c r="AA14" i="63"/>
  <c r="AA6" i="61" s="1"/>
  <c r="T12" i="63"/>
  <c r="T4" i="61" s="1"/>
  <c r="T15" i="63"/>
  <c r="T7" i="61" s="1"/>
  <c r="T10" i="63"/>
  <c r="T2" i="61" s="1"/>
  <c r="T11" i="63"/>
  <c r="T3" i="61" s="1"/>
  <c r="T13" i="63"/>
  <c r="T5" i="61" s="1"/>
  <c r="T14" i="63"/>
  <c r="T6" i="61" s="1"/>
  <c r="Q12" i="63"/>
  <c r="Q4" i="61" s="1"/>
  <c r="Q15" i="63"/>
  <c r="Q7" i="61" s="1"/>
  <c r="Q10" i="63"/>
  <c r="Q2" i="61" s="1"/>
  <c r="Q11" i="63"/>
  <c r="Q3" i="61" s="1"/>
  <c r="Q14" i="63"/>
  <c r="Q6" i="61" s="1"/>
  <c r="Q13" i="63"/>
  <c r="Q5" i="61" s="1"/>
  <c r="AG12" i="63"/>
  <c r="AG4" i="61" s="1"/>
  <c r="AG15" i="63"/>
  <c r="AG7" i="61" s="1"/>
  <c r="AG10" i="63"/>
  <c r="AG2" i="61" s="1"/>
  <c r="AG11" i="63"/>
  <c r="AG3" i="61" s="1"/>
  <c r="AG14" i="63"/>
  <c r="AG6" i="61" s="1"/>
  <c r="AG13" i="63"/>
  <c r="AG5" i="61" s="1"/>
  <c r="AJ12" i="63"/>
  <c r="AJ4" i="61" s="1"/>
  <c r="AJ15" i="63"/>
  <c r="AJ7" i="61" s="1"/>
  <c r="AJ11" i="63"/>
  <c r="AJ3" i="61" s="1"/>
  <c r="AJ10" i="63"/>
  <c r="AJ2" i="61" s="1"/>
  <c r="AJ13" i="63"/>
  <c r="AJ5" i="61" s="1"/>
  <c r="AJ14" i="63"/>
  <c r="AJ6" i="61" s="1"/>
  <c r="O15" i="63"/>
  <c r="O7" i="61" s="1"/>
  <c r="O12" i="63"/>
  <c r="O4" i="61" s="1"/>
  <c r="O10" i="63"/>
  <c r="O2" i="61" s="1"/>
  <c r="O11" i="63"/>
  <c r="O3" i="61" s="1"/>
  <c r="O14" i="63"/>
  <c r="O6" i="61" s="1"/>
  <c r="O13" i="63"/>
  <c r="O5" i="61" s="1"/>
  <c r="R20" i="63"/>
  <c r="R4" i="60" s="1"/>
  <c r="R23" i="63"/>
  <c r="R7" i="60" s="1"/>
  <c r="R21" i="63"/>
  <c r="R5" i="60" s="1"/>
  <c r="R19" i="63"/>
  <c r="R3" i="60" s="1"/>
  <c r="R18" i="63"/>
  <c r="R2" i="60" s="1"/>
  <c r="R22" i="63"/>
  <c r="R6" i="60" s="1"/>
  <c r="AC22" i="50"/>
  <c r="D41" i="50"/>
  <c r="AH22" i="50"/>
  <c r="C31" i="50"/>
  <c r="C32" i="50" s="1"/>
  <c r="E22" i="50"/>
  <c r="Q23" i="50"/>
  <c r="I38" i="50"/>
  <c r="AO38" i="50"/>
  <c r="AL38" i="50"/>
  <c r="C33" i="50"/>
  <c r="AD23" i="50"/>
  <c r="D33" i="50"/>
  <c r="F38" i="50"/>
  <c r="N38" i="50"/>
  <c r="C39" i="50"/>
  <c r="C40" i="50" s="1"/>
  <c r="F23" i="50"/>
  <c r="AB22" i="50"/>
  <c r="Q6" i="50"/>
  <c r="W22" i="50"/>
  <c r="W39" i="50"/>
  <c r="M39" i="50"/>
  <c r="G22" i="50"/>
  <c r="Q30" i="50"/>
  <c r="S39" i="50"/>
  <c r="AO22" i="50"/>
  <c r="C41" i="50"/>
  <c r="X23" i="50"/>
  <c r="Y23" i="50"/>
  <c r="V23" i="50"/>
  <c r="AM38" i="50"/>
  <c r="G38" i="50"/>
  <c r="D30" i="50"/>
  <c r="E33" i="50" s="1"/>
  <c r="AD38" i="50"/>
  <c r="J7" i="50"/>
  <c r="AM22" i="50"/>
  <c r="AB30" i="50"/>
  <c r="J38" i="50"/>
  <c r="T22" i="50"/>
  <c r="P6" i="50"/>
  <c r="AK39" i="50"/>
  <c r="AE6" i="50"/>
  <c r="E41" i="50"/>
  <c r="AB39" i="50"/>
  <c r="AO6" i="50"/>
  <c r="AC6" i="50"/>
  <c r="AH38" i="50"/>
  <c r="S22" i="50"/>
  <c r="I31" i="50"/>
  <c r="AN30" i="50"/>
  <c r="AP22" i="50"/>
  <c r="M22" i="50"/>
  <c r="R30" i="50"/>
  <c r="AQ6" i="50"/>
  <c r="AC30" i="50"/>
  <c r="M7" i="50"/>
  <c r="T6" i="50"/>
  <c r="AO30" i="50"/>
  <c r="L7" i="50"/>
  <c r="AN6" i="50"/>
  <c r="L31" i="50"/>
  <c r="AD6" i="50"/>
  <c r="X39" i="50"/>
  <c r="W31" i="50"/>
  <c r="AQ30" i="50"/>
  <c r="AI7" i="50"/>
  <c r="V7" i="50"/>
  <c r="H30" i="50"/>
  <c r="J23" i="50"/>
  <c r="Z39" i="50"/>
  <c r="AP38" i="50"/>
  <c r="S30" i="50"/>
  <c r="D39" i="50"/>
  <c r="AF7" i="50"/>
  <c r="AF6" i="50"/>
  <c r="AK6" i="50"/>
  <c r="AK7" i="50"/>
  <c r="H39" i="50"/>
  <c r="H38" i="50"/>
  <c r="AQ38" i="50"/>
  <c r="AQ39" i="50"/>
  <c r="Q39" i="50"/>
  <c r="Q38" i="50"/>
  <c r="N22" i="50"/>
  <c r="N23" i="50"/>
  <c r="AI22" i="50"/>
  <c r="AI23" i="50"/>
  <c r="AF22" i="50"/>
  <c r="AF23" i="50"/>
  <c r="R7" i="50"/>
  <c r="R6" i="50"/>
  <c r="AE39" i="50"/>
  <c r="AE38" i="50"/>
  <c r="P23" i="50"/>
  <c r="P22" i="50"/>
  <c r="AE23" i="50"/>
  <c r="AE22" i="50"/>
  <c r="K6" i="50"/>
  <c r="K7" i="50"/>
  <c r="W7" i="50"/>
  <c r="AN38" i="50"/>
  <c r="AN39" i="50"/>
  <c r="D22" i="50"/>
  <c r="G25" i="50" s="1"/>
  <c r="E10" i="53" s="1"/>
  <c r="D23" i="50"/>
  <c r="H23" i="50"/>
  <c r="H22" i="50"/>
  <c r="F7" i="50"/>
  <c r="F6" i="50"/>
  <c r="K38" i="50"/>
  <c r="K39" i="50"/>
  <c r="AF31" i="50"/>
  <c r="AF30" i="50"/>
  <c r="J31" i="50"/>
  <c r="J30" i="50"/>
  <c r="N31" i="50"/>
  <c r="N30" i="50"/>
  <c r="AK31" i="50"/>
  <c r="AK30" i="50"/>
  <c r="C23" i="50"/>
  <c r="C25" i="50"/>
  <c r="D25" i="50"/>
  <c r="B10" i="53" s="1"/>
  <c r="K23" i="50"/>
  <c r="V38" i="50"/>
  <c r="V39" i="50"/>
  <c r="G31" i="50"/>
  <c r="G30" i="50"/>
  <c r="X30" i="50"/>
  <c r="X31" i="50"/>
  <c r="AA30" i="50"/>
  <c r="AA31" i="50"/>
  <c r="AC38" i="50"/>
  <c r="AL6" i="50"/>
  <c r="AL7" i="50"/>
  <c r="AR7" i="50"/>
  <c r="AR6" i="50"/>
  <c r="Z6" i="50"/>
  <c r="Z7" i="50"/>
  <c r="AA7" i="50"/>
  <c r="AA6" i="50"/>
  <c r="T31" i="50"/>
  <c r="T30" i="50"/>
  <c r="AM30" i="50"/>
  <c r="AM31" i="50"/>
  <c r="AP31" i="50"/>
  <c r="AP30" i="50"/>
  <c r="K30" i="50"/>
  <c r="K31" i="50"/>
  <c r="AG30" i="50"/>
  <c r="AG31" i="50"/>
  <c r="AE31" i="50"/>
  <c r="AE30" i="50"/>
  <c r="E31" i="50"/>
  <c r="E30" i="50"/>
  <c r="F33" i="50" s="1"/>
  <c r="AG39" i="50"/>
  <c r="D9" i="50"/>
  <c r="B11" i="53" s="1"/>
  <c r="AH7" i="50"/>
  <c r="U39" i="50"/>
  <c r="U38" i="50"/>
  <c r="AP6" i="50"/>
  <c r="V30" i="50"/>
  <c r="AD30" i="50"/>
  <c r="C7" i="50"/>
  <c r="X7" i="50"/>
  <c r="U30" i="50"/>
  <c r="U31" i="50"/>
  <c r="N7" i="50"/>
  <c r="F30" i="50"/>
  <c r="AH30" i="50"/>
  <c r="L39" i="50"/>
  <c r="L38" i="50"/>
  <c r="AJ39" i="50"/>
  <c r="AI39" i="50"/>
  <c r="D6" i="50"/>
  <c r="H6" i="50"/>
  <c r="O6" i="50"/>
  <c r="U7" i="50"/>
  <c r="O23" i="50"/>
  <c r="Y39" i="50"/>
  <c r="AJ6" i="50"/>
  <c r="AJ7" i="50"/>
  <c r="Y30" i="50"/>
  <c r="AB6" i="50"/>
  <c r="S6" i="50"/>
  <c r="O31" i="50"/>
  <c r="I7" i="50"/>
  <c r="E7" i="50"/>
  <c r="E6" i="50"/>
  <c r="AM7" i="50"/>
  <c r="AM6" i="50"/>
  <c r="Z30" i="50"/>
  <c r="Z31" i="50"/>
  <c r="AG7" i="50"/>
  <c r="AF38" i="50"/>
  <c r="AF39" i="50"/>
  <c r="AJ31" i="50"/>
  <c r="AJ22" i="50"/>
  <c r="AJ23" i="50"/>
  <c r="P30" i="50"/>
  <c r="G6" i="50"/>
  <c r="M31" i="50"/>
  <c r="C9" i="50"/>
  <c r="F41" i="50"/>
  <c r="T39" i="50"/>
  <c r="T38" i="50"/>
  <c r="AI31" i="50"/>
  <c r="Y6" i="50"/>
  <c r="Y7" i="50"/>
  <c r="AL31" i="50"/>
  <c r="AL30" i="50"/>
  <c r="P39" i="50"/>
  <c r="AR30" i="50"/>
  <c r="AA22" i="50"/>
  <c r="G44" i="53"/>
  <c r="S44" i="53"/>
  <c r="AE44" i="53"/>
  <c r="F44" i="53"/>
  <c r="H44" i="53"/>
  <c r="T44" i="53"/>
  <c r="AF44" i="53"/>
  <c r="I44" i="53"/>
  <c r="U44" i="53"/>
  <c r="AG44" i="53"/>
  <c r="B44" i="53"/>
  <c r="J44" i="53"/>
  <c r="V44" i="53"/>
  <c r="AH44" i="53"/>
  <c r="C44" i="53"/>
  <c r="R44" i="53"/>
  <c r="K44" i="53"/>
  <c r="W44" i="53"/>
  <c r="AI44" i="53"/>
  <c r="D44" i="53"/>
  <c r="L44" i="53"/>
  <c r="X44" i="53"/>
  <c r="AJ44" i="53"/>
  <c r="E44" i="53"/>
  <c r="M44" i="53"/>
  <c r="Y44" i="53"/>
  <c r="AK44" i="53"/>
  <c r="N44" i="53"/>
  <c r="Z44" i="53"/>
  <c r="AL44" i="53"/>
  <c r="O44" i="53"/>
  <c r="AA44" i="53"/>
  <c r="AM44" i="53"/>
  <c r="AD44" i="53"/>
  <c r="P44" i="53"/>
  <c r="AB44" i="53"/>
  <c r="AN44" i="53"/>
  <c r="Q44" i="53"/>
  <c r="AC44" i="53"/>
  <c r="AO44" i="53"/>
  <c r="AP44" i="53"/>
  <c r="Q14" i="50"/>
  <c r="AB14" i="50"/>
  <c r="M14" i="50"/>
  <c r="AR14" i="50"/>
  <c r="R14" i="50"/>
  <c r="Y14" i="50"/>
  <c r="V14" i="50"/>
  <c r="I14" i="50"/>
  <c r="AH14" i="50"/>
  <c r="L14" i="50"/>
  <c r="O14" i="50"/>
  <c r="S14" i="50"/>
  <c r="X14" i="50"/>
  <c r="AP14" i="50"/>
  <c r="H14" i="50"/>
  <c r="AO14" i="50"/>
  <c r="AQ14" i="50"/>
  <c r="F14" i="50"/>
  <c r="C14" i="50"/>
  <c r="D12" i="53" s="1"/>
  <c r="AN14" i="50"/>
  <c r="P14" i="50"/>
  <c r="N14" i="50"/>
  <c r="AF15" i="50"/>
  <c r="AF14" i="50"/>
  <c r="Z15" i="50"/>
  <c r="Z14" i="50"/>
  <c r="K14" i="50"/>
  <c r="AK14" i="50"/>
  <c r="AE14" i="50"/>
  <c r="AM14" i="50"/>
  <c r="W15" i="50"/>
  <c r="W14" i="50"/>
  <c r="AL15" i="50"/>
  <c r="AL14" i="50"/>
  <c r="T14" i="50"/>
  <c r="AA14" i="50"/>
  <c r="U14" i="50"/>
  <c r="AJ14" i="50"/>
  <c r="AI15" i="50"/>
  <c r="AI14" i="50"/>
  <c r="AC15" i="50"/>
  <c r="AC14" i="50"/>
  <c r="AD14" i="50"/>
  <c r="AG14" i="50"/>
  <c r="G14" i="50"/>
  <c r="J14" i="50"/>
  <c r="C15" i="50"/>
  <c r="D15" i="50"/>
  <c r="E15" i="50"/>
  <c r="AF12" i="63" l="1"/>
  <c r="AF4" i="61" s="1"/>
  <c r="AF15" i="63"/>
  <c r="AF7" i="61" s="1"/>
  <c r="AF10" i="63"/>
  <c r="AF2" i="61" s="1"/>
  <c r="AF11" i="63"/>
  <c r="AF3" i="61" s="1"/>
  <c r="AF13" i="63"/>
  <c r="AF5" i="61" s="1"/>
  <c r="AF14" i="63"/>
  <c r="AF6" i="61" s="1"/>
  <c r="AG4" i="63"/>
  <c r="AG4" i="62" s="1"/>
  <c r="AG7" i="63"/>
  <c r="AG7" i="62" s="1"/>
  <c r="AG3" i="63"/>
  <c r="AG3" i="62" s="1"/>
  <c r="AG5" i="63"/>
  <c r="AG5" i="62" s="1"/>
  <c r="AG2" i="63"/>
  <c r="AG2" i="62" s="1"/>
  <c r="AG6" i="63"/>
  <c r="AG6" i="62" s="1"/>
  <c r="AJ4" i="63"/>
  <c r="AJ4" i="62" s="1"/>
  <c r="AJ7" i="63"/>
  <c r="AJ7" i="62" s="1"/>
  <c r="AJ5" i="63"/>
  <c r="AJ5" i="62" s="1"/>
  <c r="AJ3" i="63"/>
  <c r="AJ3" i="62" s="1"/>
  <c r="AJ2" i="63"/>
  <c r="AJ2" i="62" s="1"/>
  <c r="AJ6" i="63"/>
  <c r="AJ6" i="62" s="1"/>
  <c r="AH4" i="63"/>
  <c r="AH4" i="62" s="1"/>
  <c r="AH7" i="63"/>
  <c r="AH7" i="62" s="1"/>
  <c r="AH5" i="63"/>
  <c r="AH5" i="62" s="1"/>
  <c r="AH2" i="63"/>
  <c r="AH2" i="62" s="1"/>
  <c r="AH3" i="63"/>
  <c r="AH3" i="62" s="1"/>
  <c r="AH6" i="63"/>
  <c r="AH6" i="62" s="1"/>
  <c r="AE20" i="63"/>
  <c r="AE4" i="60" s="1"/>
  <c r="AE23" i="63"/>
  <c r="AE7" i="60" s="1"/>
  <c r="AE19" i="63"/>
  <c r="AE3" i="60" s="1"/>
  <c r="AE21" i="63"/>
  <c r="AE5" i="60" s="1"/>
  <c r="AE18" i="63"/>
  <c r="AE2" i="60" s="1"/>
  <c r="AE22" i="63"/>
  <c r="AE6" i="60" s="1"/>
  <c r="AF7" i="63"/>
  <c r="AF7" i="62" s="1"/>
  <c r="AF4" i="63"/>
  <c r="AF4" i="62" s="1"/>
  <c r="AF3" i="63"/>
  <c r="AF3" i="62" s="1"/>
  <c r="AF2" i="63"/>
  <c r="AF2" i="62" s="1"/>
  <c r="AF5" i="63"/>
  <c r="AF5" i="62" s="1"/>
  <c r="AF6" i="63"/>
  <c r="AF6" i="62" s="1"/>
  <c r="AL15" i="63"/>
  <c r="AL7" i="61" s="1"/>
  <c r="AL12" i="63"/>
  <c r="AL4" i="61" s="1"/>
  <c r="AL10" i="63"/>
  <c r="AL2" i="61" s="1"/>
  <c r="AL11" i="63"/>
  <c r="AL3" i="61" s="1"/>
  <c r="AL13" i="63"/>
  <c r="AL5" i="61" s="1"/>
  <c r="AL14" i="63"/>
  <c r="AL6" i="61" s="1"/>
  <c r="C23" i="63"/>
  <c r="C7" i="60" s="1"/>
  <c r="C20" i="63"/>
  <c r="C4" i="60" s="1"/>
  <c r="C19" i="63"/>
  <c r="C3" i="60" s="1"/>
  <c r="C18" i="63"/>
  <c r="C2" i="60" s="1"/>
  <c r="C21" i="63"/>
  <c r="C5" i="60" s="1"/>
  <c r="C22" i="63"/>
  <c r="C6" i="60" s="1"/>
  <c r="F7" i="63"/>
  <c r="F7" i="62" s="1"/>
  <c r="F4" i="63"/>
  <c r="F4" i="62" s="1"/>
  <c r="F3" i="63"/>
  <c r="F3" i="62" s="1"/>
  <c r="F5" i="63"/>
  <c r="F5" i="62" s="1"/>
  <c r="F2" i="63"/>
  <c r="F2" i="62" s="1"/>
  <c r="F6" i="63"/>
  <c r="F6" i="62" s="1"/>
  <c r="N23" i="63"/>
  <c r="N7" i="60" s="1"/>
  <c r="N20" i="63"/>
  <c r="N4" i="60" s="1"/>
  <c r="N21" i="63"/>
  <c r="N5" i="60" s="1"/>
  <c r="N18" i="63"/>
  <c r="N2" i="60" s="1"/>
  <c r="N19" i="63"/>
  <c r="N3" i="60" s="1"/>
  <c r="N22" i="63"/>
  <c r="N6" i="60" s="1"/>
  <c r="AI23" i="63"/>
  <c r="AI7" i="60" s="1"/>
  <c r="AI20" i="63"/>
  <c r="AI4" i="60" s="1"/>
  <c r="AI21" i="63"/>
  <c r="AI5" i="60" s="1"/>
  <c r="AI18" i="63"/>
  <c r="AI2" i="60" s="1"/>
  <c r="AI19" i="63"/>
  <c r="AI3" i="60" s="1"/>
  <c r="AI22" i="63"/>
  <c r="AI6" i="60" s="1"/>
  <c r="W12" i="63"/>
  <c r="W4" i="61" s="1"/>
  <c r="W15" i="63"/>
  <c r="W7" i="61" s="1"/>
  <c r="W10" i="63"/>
  <c r="W2" i="61" s="1"/>
  <c r="W11" i="63"/>
  <c r="W3" i="61" s="1"/>
  <c r="W14" i="63"/>
  <c r="W6" i="61" s="1"/>
  <c r="W13" i="63"/>
  <c r="W5" i="61" s="1"/>
  <c r="U4" i="63"/>
  <c r="U4" i="62" s="1"/>
  <c r="U7" i="63"/>
  <c r="U7" i="62" s="1"/>
  <c r="U3" i="63"/>
  <c r="U3" i="62" s="1"/>
  <c r="U5" i="63"/>
  <c r="U5" i="62" s="1"/>
  <c r="U2" i="63"/>
  <c r="U2" i="62" s="1"/>
  <c r="U6" i="63"/>
  <c r="U6" i="62" s="1"/>
  <c r="AL7" i="63"/>
  <c r="AL7" i="62" s="1"/>
  <c r="AL4" i="63"/>
  <c r="AL4" i="62" s="1"/>
  <c r="AL2" i="63"/>
  <c r="AL2" i="62" s="1"/>
  <c r="AL3" i="63"/>
  <c r="AL3" i="62" s="1"/>
  <c r="AL5" i="63"/>
  <c r="AL5" i="62" s="1"/>
  <c r="AL6" i="63"/>
  <c r="AL6" i="62" s="1"/>
  <c r="AM7" i="63"/>
  <c r="AM7" i="62" s="1"/>
  <c r="AM4" i="63"/>
  <c r="AM4" i="62" s="1"/>
  <c r="AM2" i="63"/>
  <c r="AM2" i="62" s="1"/>
  <c r="AM3" i="63"/>
  <c r="AM3" i="62" s="1"/>
  <c r="AM5" i="63"/>
  <c r="AM5" i="62" s="1"/>
  <c r="AM6" i="63"/>
  <c r="AM6" i="62" s="1"/>
  <c r="D23" i="63"/>
  <c r="D7" i="60" s="1"/>
  <c r="D20" i="63"/>
  <c r="D4" i="60" s="1"/>
  <c r="D19" i="63"/>
  <c r="D3" i="60" s="1"/>
  <c r="D18" i="63"/>
  <c r="D2" i="60" s="1"/>
  <c r="D21" i="63"/>
  <c r="D5" i="60" s="1"/>
  <c r="D22" i="63"/>
  <c r="D6" i="60" s="1"/>
  <c r="D32" i="50"/>
  <c r="B20" i="53" s="1"/>
  <c r="J23" i="63"/>
  <c r="J7" i="60" s="1"/>
  <c r="J20" i="63"/>
  <c r="J4" i="60" s="1"/>
  <c r="J18" i="63"/>
  <c r="J2" i="60" s="1"/>
  <c r="J21" i="63"/>
  <c r="J5" i="60" s="1"/>
  <c r="J19" i="63"/>
  <c r="J3" i="60" s="1"/>
  <c r="J22" i="63"/>
  <c r="J6" i="60" s="1"/>
  <c r="H20" i="63"/>
  <c r="H4" i="60" s="1"/>
  <c r="H23" i="63"/>
  <c r="H7" i="60" s="1"/>
  <c r="H21" i="63"/>
  <c r="H5" i="60" s="1"/>
  <c r="H18" i="63"/>
  <c r="H2" i="60" s="1"/>
  <c r="H19" i="63"/>
  <c r="H3" i="60" s="1"/>
  <c r="H22" i="63"/>
  <c r="H6" i="60" s="1"/>
  <c r="L4" i="63"/>
  <c r="L4" i="62" s="1"/>
  <c r="L7" i="63"/>
  <c r="L7" i="62" s="1"/>
  <c r="L5" i="63"/>
  <c r="L5" i="62" s="1"/>
  <c r="L2" i="63"/>
  <c r="L2" i="62" s="1"/>
  <c r="L3" i="63"/>
  <c r="L3" i="62" s="1"/>
  <c r="L6" i="63"/>
  <c r="L6" i="62" s="1"/>
  <c r="AC12" i="63"/>
  <c r="AC4" i="61" s="1"/>
  <c r="AC15" i="63"/>
  <c r="AC7" i="61" s="1"/>
  <c r="AC10" i="63"/>
  <c r="AC2" i="61" s="1"/>
  <c r="AC11" i="63"/>
  <c r="AC3" i="61" s="1"/>
  <c r="AC13" i="63"/>
  <c r="AC5" i="61" s="1"/>
  <c r="AC14" i="63"/>
  <c r="AC6" i="61" s="1"/>
  <c r="E7" i="63"/>
  <c r="E7" i="62" s="1"/>
  <c r="E4" i="63"/>
  <c r="E4" i="62" s="1"/>
  <c r="E3" i="63"/>
  <c r="E3" i="62" s="1"/>
  <c r="E2" i="63"/>
  <c r="E2" i="62" s="1"/>
  <c r="E5" i="63"/>
  <c r="E5" i="62" s="1"/>
  <c r="E6" i="63"/>
  <c r="E6" i="62" s="1"/>
  <c r="AA7" i="63"/>
  <c r="AA7" i="62" s="1"/>
  <c r="AA4" i="63"/>
  <c r="AA4" i="62" s="1"/>
  <c r="AA2" i="63"/>
  <c r="AA2" i="62" s="1"/>
  <c r="AA3" i="63"/>
  <c r="AA3" i="62" s="1"/>
  <c r="AA5" i="63"/>
  <c r="AA5" i="62" s="1"/>
  <c r="AA6" i="63"/>
  <c r="AA6" i="62" s="1"/>
  <c r="AI12" i="63"/>
  <c r="AI4" i="61" s="1"/>
  <c r="AI15" i="63"/>
  <c r="AI7" i="61" s="1"/>
  <c r="AI10" i="63"/>
  <c r="AI2" i="61" s="1"/>
  <c r="AI11" i="63"/>
  <c r="AI3" i="61" s="1"/>
  <c r="AI14" i="63"/>
  <c r="AI6" i="61" s="1"/>
  <c r="AI13" i="63"/>
  <c r="AI5" i="61" s="1"/>
  <c r="AJ23" i="63"/>
  <c r="AJ7" i="60" s="1"/>
  <c r="AJ20" i="63"/>
  <c r="AJ4" i="60" s="1"/>
  <c r="AJ21" i="63"/>
  <c r="AJ5" i="60" s="1"/>
  <c r="AJ18" i="63"/>
  <c r="AJ2" i="60" s="1"/>
  <c r="AJ19" i="63"/>
  <c r="AJ3" i="60" s="1"/>
  <c r="AJ22" i="63"/>
  <c r="AJ6" i="60" s="1"/>
  <c r="I4" i="63"/>
  <c r="I4" i="62" s="1"/>
  <c r="I7" i="63"/>
  <c r="I7" i="62" s="1"/>
  <c r="I3" i="63"/>
  <c r="I3" i="62" s="1"/>
  <c r="I5" i="63"/>
  <c r="I5" i="62" s="1"/>
  <c r="I2" i="63"/>
  <c r="I2" i="62" s="1"/>
  <c r="I6" i="63"/>
  <c r="I6" i="62" s="1"/>
  <c r="Z4" i="63"/>
  <c r="Z4" i="62" s="1"/>
  <c r="Z7" i="63"/>
  <c r="Z7" i="62" s="1"/>
  <c r="Z5" i="63"/>
  <c r="Z5" i="62" s="1"/>
  <c r="Z2" i="63"/>
  <c r="Z2" i="62" s="1"/>
  <c r="Z3" i="63"/>
  <c r="Z3" i="62" s="1"/>
  <c r="Z6" i="63"/>
  <c r="Z6" i="62" s="1"/>
  <c r="V4" i="63"/>
  <c r="V4" i="62" s="1"/>
  <c r="V7" i="63"/>
  <c r="V7" i="62" s="1"/>
  <c r="V2" i="63"/>
  <c r="V2" i="62" s="1"/>
  <c r="V5" i="63"/>
  <c r="V5" i="62" s="1"/>
  <c r="V3" i="63"/>
  <c r="V3" i="62" s="1"/>
  <c r="V6" i="63"/>
  <c r="V6" i="62" s="1"/>
  <c r="Q20" i="63"/>
  <c r="Q4" i="60" s="1"/>
  <c r="Q23" i="63"/>
  <c r="Q7" i="60" s="1"/>
  <c r="Q21" i="63"/>
  <c r="Q5" i="60" s="1"/>
  <c r="Q19" i="63"/>
  <c r="Q3" i="60" s="1"/>
  <c r="Q18" i="63"/>
  <c r="Q2" i="60" s="1"/>
  <c r="Q22" i="63"/>
  <c r="Q6" i="60" s="1"/>
  <c r="AK23" i="63"/>
  <c r="AK7" i="60" s="1"/>
  <c r="AK20" i="63"/>
  <c r="AK4" i="60" s="1"/>
  <c r="AK19" i="63"/>
  <c r="AK3" i="60" s="1"/>
  <c r="AK21" i="63"/>
  <c r="AK5" i="60" s="1"/>
  <c r="AK18" i="63"/>
  <c r="AK2" i="60" s="1"/>
  <c r="AK22" i="63"/>
  <c r="AK6" i="60" s="1"/>
  <c r="C16" i="50"/>
  <c r="C15" i="63"/>
  <c r="C7" i="61" s="1"/>
  <c r="C12" i="63"/>
  <c r="C4" i="61" s="1"/>
  <c r="C10" i="63"/>
  <c r="C2" i="61" s="1"/>
  <c r="C11" i="63"/>
  <c r="C3" i="61" s="1"/>
  <c r="C14" i="63"/>
  <c r="C6" i="61" s="1"/>
  <c r="C13" i="63"/>
  <c r="C5" i="61" s="1"/>
  <c r="P20" i="63"/>
  <c r="P4" i="60" s="1"/>
  <c r="P23" i="63"/>
  <c r="P7" i="60" s="1"/>
  <c r="P21" i="63"/>
  <c r="P5" i="60" s="1"/>
  <c r="P19" i="63"/>
  <c r="P3" i="60" s="1"/>
  <c r="P18" i="63"/>
  <c r="P2" i="60" s="1"/>
  <c r="P22" i="63"/>
  <c r="P6" i="60" s="1"/>
  <c r="AD20" i="63"/>
  <c r="AD4" i="60" s="1"/>
  <c r="AD23" i="63"/>
  <c r="AD7" i="60" s="1"/>
  <c r="AD18" i="63"/>
  <c r="AD2" i="60" s="1"/>
  <c r="AD21" i="63"/>
  <c r="AD5" i="60" s="1"/>
  <c r="AD19" i="63"/>
  <c r="AD3" i="60" s="1"/>
  <c r="AD22" i="63"/>
  <c r="AD6" i="60" s="1"/>
  <c r="AL23" i="63"/>
  <c r="AL7" i="60" s="1"/>
  <c r="AL20" i="63"/>
  <c r="AL4" i="60" s="1"/>
  <c r="AL21" i="63"/>
  <c r="AL5" i="60" s="1"/>
  <c r="AL19" i="63"/>
  <c r="AL3" i="60" s="1"/>
  <c r="AL18" i="63"/>
  <c r="AL2" i="60" s="1"/>
  <c r="AL22" i="63"/>
  <c r="AL6" i="60" s="1"/>
  <c r="J4" i="63"/>
  <c r="J4" i="62" s="1"/>
  <c r="J7" i="63"/>
  <c r="J7" i="62" s="1"/>
  <c r="J2" i="63"/>
  <c r="J2" i="62" s="1"/>
  <c r="J5" i="63"/>
  <c r="J5" i="62" s="1"/>
  <c r="J3" i="63"/>
  <c r="J3" i="62" s="1"/>
  <c r="J6" i="63"/>
  <c r="J6" i="62" s="1"/>
  <c r="X4" i="63"/>
  <c r="X4" i="62" s="1"/>
  <c r="X7" i="63"/>
  <c r="X7" i="62" s="1"/>
  <c r="X2" i="63"/>
  <c r="X2" i="62" s="1"/>
  <c r="X5" i="63"/>
  <c r="X5" i="62" s="1"/>
  <c r="X3" i="63"/>
  <c r="X3" i="62" s="1"/>
  <c r="X6" i="63"/>
  <c r="X6" i="62" s="1"/>
  <c r="C7" i="63"/>
  <c r="C7" i="62" s="1"/>
  <c r="C4" i="63"/>
  <c r="C4" i="62" s="1"/>
  <c r="C2" i="63"/>
  <c r="C2" i="62" s="1"/>
  <c r="C3" i="63"/>
  <c r="C3" i="62" s="1"/>
  <c r="C5" i="63"/>
  <c r="C5" i="62" s="1"/>
  <c r="C6" i="63"/>
  <c r="C6" i="62" s="1"/>
  <c r="M7" i="63"/>
  <c r="M7" i="62" s="1"/>
  <c r="M4" i="63"/>
  <c r="M4" i="62" s="1"/>
  <c r="M5" i="63"/>
  <c r="M5" i="62" s="1"/>
  <c r="M2" i="63"/>
  <c r="M2" i="62" s="1"/>
  <c r="M3" i="63"/>
  <c r="M3" i="62" s="1"/>
  <c r="M6" i="63"/>
  <c r="M6" i="62" s="1"/>
  <c r="W4" i="63"/>
  <c r="W4" i="62" s="1"/>
  <c r="W7" i="63"/>
  <c r="W7" i="62" s="1"/>
  <c r="W2" i="63"/>
  <c r="W2" i="62" s="1"/>
  <c r="W3" i="63"/>
  <c r="W3" i="62" s="1"/>
  <c r="W5" i="63"/>
  <c r="W5" i="62" s="1"/>
  <c r="W6" i="63"/>
  <c r="W6" i="62" s="1"/>
  <c r="R7" i="63"/>
  <c r="R7" i="62" s="1"/>
  <c r="R4" i="63"/>
  <c r="R4" i="62" s="1"/>
  <c r="R3" i="63"/>
  <c r="R3" i="62" s="1"/>
  <c r="R5" i="63"/>
  <c r="R5" i="62" s="1"/>
  <c r="R2" i="63"/>
  <c r="R2" i="62" s="1"/>
  <c r="R6" i="63"/>
  <c r="R6" i="62" s="1"/>
  <c r="AI4" i="63"/>
  <c r="AI4" i="62" s="1"/>
  <c r="AI7" i="63"/>
  <c r="AI7" i="62" s="1"/>
  <c r="AI5" i="63"/>
  <c r="AI5" i="62" s="1"/>
  <c r="AI2" i="63"/>
  <c r="AI2" i="62" s="1"/>
  <c r="AI3" i="63"/>
  <c r="AI3" i="62" s="1"/>
  <c r="AI6" i="63"/>
  <c r="AI6" i="62" s="1"/>
  <c r="V20" i="63"/>
  <c r="V4" i="60" s="1"/>
  <c r="V23" i="63"/>
  <c r="V7" i="60" s="1"/>
  <c r="V19" i="63"/>
  <c r="V3" i="60" s="1"/>
  <c r="V18" i="63"/>
  <c r="V2" i="60" s="1"/>
  <c r="V21" i="63"/>
  <c r="V5" i="60" s="1"/>
  <c r="V22" i="63"/>
  <c r="V6" i="60" s="1"/>
  <c r="N4" i="63"/>
  <c r="N4" i="62" s="1"/>
  <c r="N7" i="63"/>
  <c r="N7" i="62" s="1"/>
  <c r="N5" i="63"/>
  <c r="N5" i="62" s="1"/>
  <c r="N3" i="63"/>
  <c r="N3" i="62" s="1"/>
  <c r="N2" i="63"/>
  <c r="N2" i="62" s="1"/>
  <c r="N6" i="63"/>
  <c r="N6" i="62" s="1"/>
  <c r="O20" i="63"/>
  <c r="O4" i="60" s="1"/>
  <c r="O23" i="63"/>
  <c r="O7" i="60" s="1"/>
  <c r="O21" i="63"/>
  <c r="O5" i="60" s="1"/>
  <c r="O19" i="63"/>
  <c r="O3" i="60" s="1"/>
  <c r="O18" i="63"/>
  <c r="O2" i="60" s="1"/>
  <c r="O22" i="63"/>
  <c r="O6" i="60" s="1"/>
  <c r="K4" i="63"/>
  <c r="K4" i="62" s="1"/>
  <c r="K7" i="63"/>
  <c r="K7" i="62" s="1"/>
  <c r="K3" i="63"/>
  <c r="K3" i="62" s="1"/>
  <c r="K2" i="63"/>
  <c r="K2" i="62" s="1"/>
  <c r="K5" i="63"/>
  <c r="K5" i="62" s="1"/>
  <c r="K6" i="63"/>
  <c r="K6" i="62" s="1"/>
  <c r="Y23" i="63"/>
  <c r="Y7" i="60" s="1"/>
  <c r="Y20" i="63"/>
  <c r="Y4" i="60" s="1"/>
  <c r="Y21" i="63"/>
  <c r="Y5" i="60" s="1"/>
  <c r="Y19" i="63"/>
  <c r="Y3" i="60" s="1"/>
  <c r="Y18" i="63"/>
  <c r="Y2" i="60" s="1"/>
  <c r="Y22" i="63"/>
  <c r="Y6" i="60" s="1"/>
  <c r="B53" i="53"/>
  <c r="E15" i="63"/>
  <c r="E7" i="61" s="1"/>
  <c r="E12" i="63"/>
  <c r="E4" i="61" s="1"/>
  <c r="E10" i="63"/>
  <c r="E2" i="61" s="1"/>
  <c r="E11" i="63"/>
  <c r="E3" i="61" s="1"/>
  <c r="E14" i="63"/>
  <c r="E6" i="61" s="1"/>
  <c r="E13" i="63"/>
  <c r="E5" i="61" s="1"/>
  <c r="Y7" i="63"/>
  <c r="Y7" i="62" s="1"/>
  <c r="Y4" i="63"/>
  <c r="Y4" i="62" s="1"/>
  <c r="Y3" i="63"/>
  <c r="Y3" i="62" s="1"/>
  <c r="Y5" i="63"/>
  <c r="Y5" i="62" s="1"/>
  <c r="Y2" i="63"/>
  <c r="Y2" i="62" s="1"/>
  <c r="Y6" i="63"/>
  <c r="Y6" i="62" s="1"/>
  <c r="AF20" i="63"/>
  <c r="AF4" i="60" s="1"/>
  <c r="AF23" i="63"/>
  <c r="AF7" i="60" s="1"/>
  <c r="AF21" i="63"/>
  <c r="AF5" i="60" s="1"/>
  <c r="AF18" i="63"/>
  <c r="AF2" i="60" s="1"/>
  <c r="AF19" i="63"/>
  <c r="AF3" i="60" s="1"/>
  <c r="AF22" i="63"/>
  <c r="AF6" i="60" s="1"/>
  <c r="AK4" i="63"/>
  <c r="AK4" i="62" s="1"/>
  <c r="AK7" i="63"/>
  <c r="AK7" i="62" s="1"/>
  <c r="AK3" i="63"/>
  <c r="AK3" i="62" s="1"/>
  <c r="AK5" i="63"/>
  <c r="AK5" i="62" s="1"/>
  <c r="AK2" i="63"/>
  <c r="AK2" i="62" s="1"/>
  <c r="AK6" i="63"/>
  <c r="AK6" i="62" s="1"/>
  <c r="F20" i="63"/>
  <c r="F4" i="60" s="1"/>
  <c r="F23" i="63"/>
  <c r="F7" i="60" s="1"/>
  <c r="F18" i="63"/>
  <c r="F2" i="60" s="1"/>
  <c r="F21" i="63"/>
  <c r="F5" i="60" s="1"/>
  <c r="F19" i="63"/>
  <c r="F3" i="60" s="1"/>
  <c r="F22" i="63"/>
  <c r="F6" i="60" s="1"/>
  <c r="D15" i="63"/>
  <c r="D7" i="61" s="1"/>
  <c r="D12" i="63"/>
  <c r="D4" i="61" s="1"/>
  <c r="D10" i="63"/>
  <c r="D2" i="61" s="1"/>
  <c r="D11" i="63"/>
  <c r="D3" i="61" s="1"/>
  <c r="D13" i="63"/>
  <c r="D5" i="61" s="1"/>
  <c r="D14" i="63"/>
  <c r="D6" i="61" s="1"/>
  <c r="Z15" i="63"/>
  <c r="Z7" i="61" s="1"/>
  <c r="Z12" i="63"/>
  <c r="Z4" i="61" s="1"/>
  <c r="Z10" i="63"/>
  <c r="Z2" i="61" s="1"/>
  <c r="Z11" i="63"/>
  <c r="Z3" i="61" s="1"/>
  <c r="Z13" i="63"/>
  <c r="Z5" i="61" s="1"/>
  <c r="Z14" i="63"/>
  <c r="Z6" i="61" s="1"/>
  <c r="AR7" i="63"/>
  <c r="AR7" i="62" s="1"/>
  <c r="AR4" i="63"/>
  <c r="AR4" i="62" s="1"/>
  <c r="AR2" i="63"/>
  <c r="AR2" i="62" s="1"/>
  <c r="AR3" i="63"/>
  <c r="AR3" i="62" s="1"/>
  <c r="AR5" i="63"/>
  <c r="AR5" i="62" s="1"/>
  <c r="AR6" i="63"/>
  <c r="AR6" i="62" s="1"/>
  <c r="K23" i="63"/>
  <c r="K7" i="60" s="1"/>
  <c r="K20" i="63"/>
  <c r="K4" i="60" s="1"/>
  <c r="K19" i="63"/>
  <c r="K3" i="60" s="1"/>
  <c r="K21" i="63"/>
  <c r="K5" i="60" s="1"/>
  <c r="K18" i="63"/>
  <c r="K2" i="60" s="1"/>
  <c r="K22" i="63"/>
  <c r="K6" i="60" s="1"/>
  <c r="X23" i="63"/>
  <c r="X7" i="60" s="1"/>
  <c r="X20" i="63"/>
  <c r="X4" i="60" s="1"/>
  <c r="X21" i="63"/>
  <c r="X5" i="60" s="1"/>
  <c r="X18" i="63"/>
  <c r="X2" i="60" s="1"/>
  <c r="X19" i="63"/>
  <c r="X3" i="60" s="1"/>
  <c r="X22" i="63"/>
  <c r="X6" i="60" s="1"/>
  <c r="J41" i="50"/>
  <c r="G41" i="50"/>
  <c r="H41" i="50"/>
  <c r="B54" i="53"/>
  <c r="H40" i="50"/>
  <c r="J40" i="50"/>
  <c r="F40" i="50"/>
  <c r="K40" i="50"/>
  <c r="E40" i="50"/>
  <c r="I40" i="50"/>
  <c r="D40" i="50"/>
  <c r="J25" i="50"/>
  <c r="H10" i="53" s="1"/>
  <c r="AD41" i="50"/>
  <c r="G40" i="50"/>
  <c r="L25" i="50"/>
  <c r="J10" i="53" s="1"/>
  <c r="R25" i="50"/>
  <c r="P10" i="53" s="1"/>
  <c r="H25" i="50"/>
  <c r="F10" i="53" s="1"/>
  <c r="F25" i="50"/>
  <c r="D10" i="53" s="1"/>
  <c r="AL25" i="50"/>
  <c r="AJ10" i="53" s="1"/>
  <c r="M32" i="50"/>
  <c r="K20" i="53" s="1"/>
  <c r="X41" i="50"/>
  <c r="Y25" i="50"/>
  <c r="W10" i="53" s="1"/>
  <c r="G32" i="50"/>
  <c r="E20" i="53" s="1"/>
  <c r="G33" i="50"/>
  <c r="U25" i="50"/>
  <c r="S10" i="53" s="1"/>
  <c r="O32" i="50"/>
  <c r="M20" i="53" s="1"/>
  <c r="N9" i="50"/>
  <c r="L11" i="53" s="1"/>
  <c r="W25" i="50"/>
  <c r="U10" i="53" s="1"/>
  <c r="O25" i="50"/>
  <c r="M10" i="53" s="1"/>
  <c r="AE41" i="50"/>
  <c r="U40" i="50"/>
  <c r="T25" i="50"/>
  <c r="R10" i="53" s="1"/>
  <c r="Q40" i="50"/>
  <c r="Q9" i="50"/>
  <c r="O11" i="53" s="1"/>
  <c r="J32" i="50"/>
  <c r="H20" i="53" s="1"/>
  <c r="AP33" i="50"/>
  <c r="O9" i="50"/>
  <c r="M11" i="53" s="1"/>
  <c r="W40" i="50"/>
  <c r="AG9" i="50"/>
  <c r="AE11" i="53" s="1"/>
  <c r="Y40" i="50"/>
  <c r="I33" i="50"/>
  <c r="V41" i="50"/>
  <c r="S40" i="50"/>
  <c r="AF25" i="50"/>
  <c r="AD10" i="53" s="1"/>
  <c r="B52" i="53"/>
  <c r="AG40" i="50"/>
  <c r="AC33" i="50"/>
  <c r="AI25" i="50"/>
  <c r="AG10" i="53" s="1"/>
  <c r="V40" i="50"/>
  <c r="Y33" i="50"/>
  <c r="AJ25" i="50"/>
  <c r="AH10" i="53" s="1"/>
  <c r="AC25" i="50"/>
  <c r="AA10" i="53" s="1"/>
  <c r="R40" i="50"/>
  <c r="AA25" i="50"/>
  <c r="Y10" i="53" s="1"/>
  <c r="Z25" i="50"/>
  <c r="X10" i="53" s="1"/>
  <c r="AJ41" i="50"/>
  <c r="Q33" i="50"/>
  <c r="AE25" i="50"/>
  <c r="AC10" i="53" s="1"/>
  <c r="V12" i="53"/>
  <c r="AL9" i="50"/>
  <c r="AJ11" i="53" s="1"/>
  <c r="AI9" i="50"/>
  <c r="AG11" i="53" s="1"/>
  <c r="AJ40" i="50"/>
  <c r="AM40" i="50"/>
  <c r="AL40" i="50"/>
  <c r="AJ33" i="50"/>
  <c r="AA33" i="50"/>
  <c r="AO33" i="50"/>
  <c r="AF33" i="50"/>
  <c r="AD33" i="50"/>
  <c r="AR41" i="50"/>
  <c r="O41" i="50"/>
  <c r="Y41" i="50"/>
  <c r="AF41" i="50"/>
  <c r="Z41" i="50"/>
  <c r="AQ41" i="50"/>
  <c r="P41" i="50"/>
  <c r="AM41" i="50"/>
  <c r="Q41" i="50"/>
  <c r="AA41" i="50"/>
  <c r="W41" i="50"/>
  <c r="AK41" i="50"/>
  <c r="M41" i="50"/>
  <c r="U41" i="50"/>
  <c r="L41" i="50"/>
  <c r="I41" i="50"/>
  <c r="R41" i="50"/>
  <c r="AO41" i="50"/>
  <c r="AC41" i="50"/>
  <c r="N41" i="50"/>
  <c r="K41" i="50"/>
  <c r="S41" i="50"/>
  <c r="AN41" i="50"/>
  <c r="AB41" i="50"/>
  <c r="AL41" i="50"/>
  <c r="T41" i="50"/>
  <c r="AP41" i="50"/>
  <c r="AH41" i="50"/>
  <c r="AM9" i="50"/>
  <c r="AK11" i="53" s="1"/>
  <c r="AF9" i="50"/>
  <c r="AD11" i="53" s="1"/>
  <c r="U32" i="50"/>
  <c r="S20" i="53" s="1"/>
  <c r="Z8" i="50"/>
  <c r="X18" i="53" s="1"/>
  <c r="K8" i="50"/>
  <c r="I18" i="53" s="1"/>
  <c r="AQ8" i="50"/>
  <c r="AO18" i="53" s="1"/>
  <c r="E8" i="50"/>
  <c r="C18" i="53" s="1"/>
  <c r="AE8" i="50"/>
  <c r="AC18" i="53" s="1"/>
  <c r="AM8" i="50"/>
  <c r="AK18" i="53" s="1"/>
  <c r="S8" i="50"/>
  <c r="Q18" i="53" s="1"/>
  <c r="G8" i="50"/>
  <c r="E18" i="53" s="1"/>
  <c r="R8" i="50"/>
  <c r="P18" i="53" s="1"/>
  <c r="H8" i="50"/>
  <c r="F18" i="53" s="1"/>
  <c r="Q8" i="50"/>
  <c r="O18" i="53" s="1"/>
  <c r="N8" i="50"/>
  <c r="L18" i="53" s="1"/>
  <c r="AH8" i="50"/>
  <c r="AF18" i="53" s="1"/>
  <c r="AN8" i="50"/>
  <c r="AL18" i="53" s="1"/>
  <c r="AB8" i="50"/>
  <c r="Z18" i="53" s="1"/>
  <c r="P8" i="50"/>
  <c r="N18" i="53" s="1"/>
  <c r="M8" i="50"/>
  <c r="K18" i="53" s="1"/>
  <c r="X8" i="50"/>
  <c r="V18" i="53" s="1"/>
  <c r="O8" i="50"/>
  <c r="M18" i="53" s="1"/>
  <c r="V8" i="50"/>
  <c r="T18" i="53" s="1"/>
  <c r="J8" i="50"/>
  <c r="H18" i="53" s="1"/>
  <c r="AC8" i="50"/>
  <c r="AA18" i="53" s="1"/>
  <c r="AK8" i="50"/>
  <c r="AI18" i="53" s="1"/>
  <c r="T8" i="50"/>
  <c r="R18" i="53" s="1"/>
  <c r="AL8" i="50"/>
  <c r="AJ18" i="53" s="1"/>
  <c r="Y8" i="50"/>
  <c r="W18" i="53" s="1"/>
  <c r="AG8" i="50"/>
  <c r="AE18" i="53" s="1"/>
  <c r="C8" i="50"/>
  <c r="D8" i="50"/>
  <c r="B18" i="53" s="1"/>
  <c r="B4" i="53" s="1"/>
  <c r="C31" i="55" s="1"/>
  <c r="C26" i="55" s="1"/>
  <c r="C7" i="4" s="1"/>
  <c r="AP8" i="50"/>
  <c r="AN18" i="53" s="1"/>
  <c r="AR8" i="50"/>
  <c r="AP18" i="53" s="1"/>
  <c r="AA8" i="50"/>
  <c r="Y18" i="53" s="1"/>
  <c r="W8" i="50"/>
  <c r="U18" i="53" s="1"/>
  <c r="U8" i="50"/>
  <c r="S18" i="53" s="1"/>
  <c r="AJ8" i="50"/>
  <c r="AH18" i="53" s="1"/>
  <c r="I8" i="50"/>
  <c r="G18" i="53" s="1"/>
  <c r="AD8" i="50"/>
  <c r="AB18" i="53" s="1"/>
  <c r="AI8" i="50"/>
  <c r="AG18" i="53" s="1"/>
  <c r="L8" i="50"/>
  <c r="J18" i="53" s="1"/>
  <c r="AF8" i="50"/>
  <c r="AD18" i="53" s="1"/>
  <c r="F8" i="50"/>
  <c r="D18" i="53" s="1"/>
  <c r="AO8" i="50"/>
  <c r="AM18" i="53" s="1"/>
  <c r="AO32" i="50"/>
  <c r="AM20" i="53" s="1"/>
  <c r="AI41" i="50"/>
  <c r="AI32" i="50"/>
  <c r="AG20" i="53" s="1"/>
  <c r="AK9" i="50"/>
  <c r="AI11" i="53" s="1"/>
  <c r="R32" i="50"/>
  <c r="P20" i="53" s="1"/>
  <c r="AP9" i="50"/>
  <c r="AN11" i="53" s="1"/>
  <c r="AH32" i="50"/>
  <c r="AF20" i="53" s="1"/>
  <c r="AA32" i="50"/>
  <c r="Y20" i="53" s="1"/>
  <c r="AM32" i="50"/>
  <c r="AK20" i="53" s="1"/>
  <c r="Z32" i="50"/>
  <c r="X20" i="53" s="1"/>
  <c r="S33" i="50"/>
  <c r="P33" i="50"/>
  <c r="AR33" i="50"/>
  <c r="T33" i="50"/>
  <c r="AQ33" i="50"/>
  <c r="U33" i="50"/>
  <c r="AI33" i="50"/>
  <c r="AG33" i="50"/>
  <c r="V33" i="50"/>
  <c r="AB33" i="50"/>
  <c r="AN33" i="50"/>
  <c r="O33" i="50"/>
  <c r="R33" i="50"/>
  <c r="W33" i="50"/>
  <c r="AM33" i="50"/>
  <c r="J33" i="50"/>
  <c r="AG41" i="50"/>
  <c r="U9" i="50"/>
  <c r="S11" i="53" s="1"/>
  <c r="X9" i="50"/>
  <c r="V11" i="53" s="1"/>
  <c r="AA9" i="50"/>
  <c r="Y11" i="53" s="1"/>
  <c r="F9" i="50"/>
  <c r="D11" i="53" s="1"/>
  <c r="AO40" i="50"/>
  <c r="AF40" i="50"/>
  <c r="AI40" i="50"/>
  <c r="P9" i="50"/>
  <c r="N11" i="53" s="1"/>
  <c r="J9" i="50"/>
  <c r="H11" i="53" s="1"/>
  <c r="N40" i="50"/>
  <c r="AB40" i="50"/>
  <c r="AA40" i="50"/>
  <c r="X32" i="50"/>
  <c r="V20" i="53" s="1"/>
  <c r="Y32" i="50"/>
  <c r="W20" i="53" s="1"/>
  <c r="L32" i="50"/>
  <c r="J20" i="53" s="1"/>
  <c r="P32" i="50"/>
  <c r="N20" i="53" s="1"/>
  <c r="AE40" i="50"/>
  <c r="AD40" i="50"/>
  <c r="L40" i="50"/>
  <c r="H9" i="50"/>
  <c r="F11" i="53" s="1"/>
  <c r="L33" i="50"/>
  <c r="AK25" i="50"/>
  <c r="AI10" i="53" s="1"/>
  <c r="AP32" i="50"/>
  <c r="AN20" i="53" s="1"/>
  <c r="E32" i="50"/>
  <c r="C20" i="53" s="1"/>
  <c r="AR32" i="50"/>
  <c r="AP20" i="53" s="1"/>
  <c r="K32" i="50"/>
  <c r="I20" i="53" s="1"/>
  <c r="I9" i="50"/>
  <c r="G11" i="53" s="1"/>
  <c r="AR40" i="50"/>
  <c r="AN40" i="50"/>
  <c r="AJ9" i="50"/>
  <c r="AH11" i="53" s="1"/>
  <c r="AH33" i="50"/>
  <c r="N33" i="50"/>
  <c r="AH25" i="50"/>
  <c r="AF10" i="53" s="1"/>
  <c r="L9" i="50"/>
  <c r="J11" i="53" s="1"/>
  <c r="AB32" i="50"/>
  <c r="Z20" i="53" s="1"/>
  <c r="AG32" i="50"/>
  <c r="AE20" i="53" s="1"/>
  <c r="AC32" i="50"/>
  <c r="AA20" i="53" s="1"/>
  <c r="AL32" i="50"/>
  <c r="AJ20" i="53" s="1"/>
  <c r="AH9" i="50"/>
  <c r="AF11" i="53" s="1"/>
  <c r="S9" i="50"/>
  <c r="Q11" i="53" s="1"/>
  <c r="E9" i="50"/>
  <c r="C11" i="53" s="1"/>
  <c r="T40" i="50"/>
  <c r="T9" i="50"/>
  <c r="R11" i="53" s="1"/>
  <c r="AB9" i="50"/>
  <c r="Z11" i="53" s="1"/>
  <c r="AJ32" i="50"/>
  <c r="AH20" i="53" s="1"/>
  <c r="AK32" i="50"/>
  <c r="AI20" i="53" s="1"/>
  <c r="AQ32" i="50"/>
  <c r="AO20" i="53" s="1"/>
  <c r="AN32" i="50"/>
  <c r="AL20" i="53" s="1"/>
  <c r="AC9" i="50"/>
  <c r="AA11" i="53" s="1"/>
  <c r="AE9" i="50"/>
  <c r="AC11" i="53" s="1"/>
  <c r="M33" i="50"/>
  <c r="AH40" i="50"/>
  <c r="M40" i="50"/>
  <c r="X40" i="50"/>
  <c r="H33" i="50"/>
  <c r="Z33" i="50"/>
  <c r="K33" i="50"/>
  <c r="Y9" i="50"/>
  <c r="W11" i="53" s="1"/>
  <c r="Z9" i="50"/>
  <c r="X11" i="53" s="1"/>
  <c r="AD25" i="50"/>
  <c r="AB10" i="53" s="1"/>
  <c r="N24" i="50"/>
  <c r="J24" i="50"/>
  <c r="AE24" i="50"/>
  <c r="AN24" i="50"/>
  <c r="D24" i="50"/>
  <c r="K24" i="50"/>
  <c r="AL24" i="50"/>
  <c r="AK24" i="50"/>
  <c r="AM24" i="50"/>
  <c r="S24" i="50"/>
  <c r="AB24" i="50"/>
  <c r="AC24" i="50"/>
  <c r="Y24" i="50"/>
  <c r="AG24" i="50"/>
  <c r="G24" i="50"/>
  <c r="P24" i="50"/>
  <c r="AH24" i="50"/>
  <c r="M24" i="50"/>
  <c r="U24" i="50"/>
  <c r="AP24" i="50"/>
  <c r="O24" i="50"/>
  <c r="Q24" i="50"/>
  <c r="Z24" i="50"/>
  <c r="AJ24" i="50"/>
  <c r="I24" i="50"/>
  <c r="AD24" i="50"/>
  <c r="C24" i="50"/>
  <c r="R24" i="50"/>
  <c r="H24" i="50"/>
  <c r="AQ24" i="50"/>
  <c r="X24" i="50"/>
  <c r="L24" i="50"/>
  <c r="AR24" i="50"/>
  <c r="F24" i="50"/>
  <c r="AI24" i="50"/>
  <c r="AF24" i="50"/>
  <c r="AA24" i="50"/>
  <c r="V24" i="50"/>
  <c r="W24" i="50"/>
  <c r="T24" i="50"/>
  <c r="AO24" i="50"/>
  <c r="E24" i="50"/>
  <c r="M9" i="50"/>
  <c r="K11" i="53" s="1"/>
  <c r="I25" i="50"/>
  <c r="G10" i="53" s="1"/>
  <c r="AG25" i="50"/>
  <c r="AE10" i="53" s="1"/>
  <c r="K25" i="50"/>
  <c r="I10" i="53" s="1"/>
  <c r="N25" i="50"/>
  <c r="L10" i="53" s="1"/>
  <c r="Q25" i="50"/>
  <c r="O10" i="53" s="1"/>
  <c r="AO25" i="50"/>
  <c r="AM10" i="53" s="1"/>
  <c r="P25" i="50"/>
  <c r="N10" i="53" s="1"/>
  <c r="AR25" i="50"/>
  <c r="AP10" i="53" s="1"/>
  <c r="M25" i="50"/>
  <c r="K10" i="53" s="1"/>
  <c r="E25" i="50"/>
  <c r="C10" i="53" s="1"/>
  <c r="AM25" i="50"/>
  <c r="AK10" i="53" s="1"/>
  <c r="F32" i="50"/>
  <c r="D20" i="53" s="1"/>
  <c r="T32" i="50"/>
  <c r="R20" i="53" s="1"/>
  <c r="V32" i="50"/>
  <c r="T20" i="53" s="1"/>
  <c r="H32" i="50"/>
  <c r="F20" i="53" s="1"/>
  <c r="AL33" i="50"/>
  <c r="V9" i="50"/>
  <c r="T11" i="53" s="1"/>
  <c r="AD9" i="50"/>
  <c r="AB11" i="53" s="1"/>
  <c r="Z40" i="50"/>
  <c r="P40" i="50"/>
  <c r="AK33" i="50"/>
  <c r="R9" i="50"/>
  <c r="P11" i="53" s="1"/>
  <c r="AQ25" i="50"/>
  <c r="AO10" i="53" s="1"/>
  <c r="V25" i="50"/>
  <c r="T10" i="53" s="1"/>
  <c r="AN25" i="50"/>
  <c r="AL10" i="53" s="1"/>
  <c r="AD32" i="50"/>
  <c r="AB20" i="53" s="1"/>
  <c r="S32" i="50"/>
  <c r="Q20" i="53" s="1"/>
  <c r="N32" i="50"/>
  <c r="L20" i="53" s="1"/>
  <c r="W32" i="50"/>
  <c r="U20" i="53" s="1"/>
  <c r="X25" i="50"/>
  <c r="V10" i="53" s="1"/>
  <c r="AO9" i="50"/>
  <c r="AM11" i="53" s="1"/>
  <c r="AR9" i="50"/>
  <c r="AP11" i="53" s="1"/>
  <c r="O40" i="50"/>
  <c r="AC40" i="50"/>
  <c r="AE33" i="50"/>
  <c r="AB25" i="50"/>
  <c r="Z10" i="53" s="1"/>
  <c r="K9" i="50"/>
  <c r="I11" i="53" s="1"/>
  <c r="AP25" i="50"/>
  <c r="AN10" i="53" s="1"/>
  <c r="W9" i="50"/>
  <c r="U11" i="53" s="1"/>
  <c r="Q32" i="50"/>
  <c r="O20" i="53" s="1"/>
  <c r="AF32" i="50"/>
  <c r="AD20" i="53" s="1"/>
  <c r="X33" i="50"/>
  <c r="AQ40" i="50"/>
  <c r="AK40" i="50"/>
  <c r="AP40" i="50"/>
  <c r="S25" i="50"/>
  <c r="Q10" i="53" s="1"/>
  <c r="G9" i="50"/>
  <c r="E11" i="53" s="1"/>
  <c r="I32" i="50"/>
  <c r="G20" i="53" s="1"/>
  <c r="AE32" i="50"/>
  <c r="AC20" i="53" s="1"/>
  <c r="AQ9" i="50"/>
  <c r="AO11" i="53" s="1"/>
  <c r="AN9" i="50"/>
  <c r="AL11" i="53" s="1"/>
  <c r="AD12" i="53"/>
  <c r="E12" i="53"/>
  <c r="H12" i="53"/>
  <c r="L12" i="53"/>
  <c r="J12" i="53"/>
  <c r="Z12" i="53"/>
  <c r="Y12" i="53"/>
  <c r="AJ12" i="53"/>
  <c r="Q12" i="53"/>
  <c r="AN12" i="53"/>
  <c r="P12" i="53"/>
  <c r="AK12" i="53"/>
  <c r="C12" i="53"/>
  <c r="AF12" i="53"/>
  <c r="AE12" i="53"/>
  <c r="AH12" i="53"/>
  <c r="K12" i="53"/>
  <c r="AO12" i="53"/>
  <c r="AA12" i="53"/>
  <c r="S12" i="53"/>
  <c r="T12" i="53"/>
  <c r="R12" i="53"/>
  <c r="N12" i="53"/>
  <c r="AG12" i="53"/>
  <c r="AI12" i="53"/>
  <c r="B12" i="53"/>
  <c r="AP12" i="53"/>
  <c r="W12" i="53"/>
  <c r="X12" i="53"/>
  <c r="I12" i="53"/>
  <c r="G12" i="53"/>
  <c r="M12" i="53"/>
  <c r="O12" i="53"/>
  <c r="U12" i="53"/>
  <c r="AL12" i="53"/>
  <c r="AC12" i="53"/>
  <c r="F12" i="53"/>
  <c r="AM12" i="53"/>
  <c r="AB12" i="53"/>
  <c r="AL16" i="50"/>
  <c r="AJ19" i="53" s="1"/>
  <c r="AG16" i="50"/>
  <c r="AE19" i="53" s="1"/>
  <c r="N16" i="50"/>
  <c r="L19" i="53" s="1"/>
  <c r="J16" i="50"/>
  <c r="H19" i="53" s="1"/>
  <c r="V16" i="50"/>
  <c r="T19" i="53" s="1"/>
  <c r="AH16" i="50"/>
  <c r="AF19" i="53" s="1"/>
  <c r="E16" i="50"/>
  <c r="C19" i="53" s="1"/>
  <c r="Q16" i="50"/>
  <c r="O19" i="53" s="1"/>
  <c r="M16" i="50"/>
  <c r="K19" i="53" s="1"/>
  <c r="O16" i="50"/>
  <c r="M19" i="53" s="1"/>
  <c r="Y16" i="50"/>
  <c r="W19" i="53" s="1"/>
  <c r="AA16" i="50"/>
  <c r="Y19" i="53" s="1"/>
  <c r="AK16" i="50"/>
  <c r="AI19" i="53" s="1"/>
  <c r="AP16" i="50"/>
  <c r="AN19" i="53" s="1"/>
  <c r="AD16" i="50"/>
  <c r="AB19" i="53" s="1"/>
  <c r="U16" i="50"/>
  <c r="S19" i="53" s="1"/>
  <c r="L16" i="50"/>
  <c r="J19" i="53" s="1"/>
  <c r="R16" i="50"/>
  <c r="P19" i="53" s="1"/>
  <c r="AR16" i="50"/>
  <c r="AP19" i="53" s="1"/>
  <c r="H16" i="50"/>
  <c r="F19" i="53" s="1"/>
  <c r="AM16" i="50"/>
  <c r="AK19" i="53" s="1"/>
  <c r="AI16" i="50"/>
  <c r="AG19" i="53" s="1"/>
  <c r="G16" i="50"/>
  <c r="E19" i="53" s="1"/>
  <c r="AC16" i="50"/>
  <c r="AA19" i="53" s="1"/>
  <c r="AQ16" i="50"/>
  <c r="AO19" i="53" s="1"/>
  <c r="P16" i="50"/>
  <c r="N19" i="53" s="1"/>
  <c r="AN16" i="50"/>
  <c r="AL19" i="53" s="1"/>
  <c r="T16" i="50"/>
  <c r="R19" i="53" s="1"/>
  <c r="F16" i="50"/>
  <c r="D19" i="53" s="1"/>
  <c r="D5" i="53" s="1"/>
  <c r="I16" i="50"/>
  <c r="G19" i="53" s="1"/>
  <c r="D16" i="50"/>
  <c r="B19" i="53" s="1"/>
  <c r="AB16" i="50"/>
  <c r="Z19" i="53" s="1"/>
  <c r="Z16" i="50"/>
  <c r="X19" i="53" s="1"/>
  <c r="AJ16" i="50"/>
  <c r="AH19" i="53" s="1"/>
  <c r="S16" i="50"/>
  <c r="Q19" i="53" s="1"/>
  <c r="W16" i="50"/>
  <c r="U19" i="53" s="1"/>
  <c r="AF16" i="50"/>
  <c r="AD19" i="53" s="1"/>
  <c r="X16" i="50"/>
  <c r="V19" i="53" s="1"/>
  <c r="AO16" i="50"/>
  <c r="AM19" i="53" s="1"/>
  <c r="AE16" i="50"/>
  <c r="AC19" i="53" s="1"/>
  <c r="K16" i="50"/>
  <c r="I19" i="53" s="1"/>
  <c r="U4" i="53" l="1"/>
  <c r="V31" i="55" s="1"/>
  <c r="B55" i="53"/>
  <c r="C23" i="55"/>
  <c r="C4" i="4" s="1"/>
  <c r="C27" i="55"/>
  <c r="C8" i="4" s="1"/>
  <c r="C21" i="55"/>
  <c r="C2" i="4" s="1"/>
  <c r="C29" i="55"/>
  <c r="C10" i="4" s="1"/>
  <c r="C28" i="55"/>
  <c r="C9" i="4" s="1"/>
  <c r="C30" i="55"/>
  <c r="C11" i="4" s="1"/>
  <c r="C22" i="55"/>
  <c r="C3" i="4" s="1"/>
  <c r="C25" i="55"/>
  <c r="C6" i="4" s="1"/>
  <c r="C24" i="55"/>
  <c r="C5" i="4" s="1"/>
  <c r="O4" i="53"/>
  <c r="P58" i="55" s="1"/>
  <c r="G4" i="53"/>
  <c r="H84" i="55" s="1"/>
  <c r="H74" i="55" s="1"/>
  <c r="E5" i="53"/>
  <c r="F175" i="55" s="1"/>
  <c r="V5" i="53"/>
  <c r="W175" i="55" s="1"/>
  <c r="C4" i="53"/>
  <c r="AH4" i="53"/>
  <c r="AB4" i="53"/>
  <c r="AC97" i="55" s="1"/>
  <c r="AC87" i="55" s="1"/>
  <c r="V4" i="53"/>
  <c r="R4" i="53"/>
  <c r="AP5" i="53"/>
  <c r="AQ149" i="55" s="1"/>
  <c r="AQ139" i="55" s="1"/>
  <c r="AM4" i="53"/>
  <c r="AN84" i="55" s="1"/>
  <c r="AN74" i="55" s="1"/>
  <c r="F4" i="53"/>
  <c r="S4" i="53"/>
  <c r="H5" i="53"/>
  <c r="I123" i="55" s="1"/>
  <c r="I113" i="55" s="1"/>
  <c r="P4" i="53"/>
  <c r="H4" i="53"/>
  <c r="AE5" i="53"/>
  <c r="AF149" i="55" s="1"/>
  <c r="AF139" i="55" s="1"/>
  <c r="AA4" i="53"/>
  <c r="AN4" i="53"/>
  <c r="AO97" i="55" s="1"/>
  <c r="AO87" i="55" s="1"/>
  <c r="E4" i="53"/>
  <c r="Q4" i="53"/>
  <c r="T4" i="53"/>
  <c r="Y4" i="53"/>
  <c r="Z58" i="55" s="1"/>
  <c r="AO5" i="53"/>
  <c r="AP136" i="55" s="1"/>
  <c r="AI5" i="53"/>
  <c r="AJ110" i="55" s="1"/>
  <c r="AJ100" i="55" s="1"/>
  <c r="W5" i="53"/>
  <c r="X123" i="55" s="1"/>
  <c r="X113" i="55" s="1"/>
  <c r="AE4" i="53"/>
  <c r="M4" i="53"/>
  <c r="L4" i="53"/>
  <c r="Q5" i="53"/>
  <c r="R123" i="55" s="1"/>
  <c r="R113" i="55" s="1"/>
  <c r="R5" i="53"/>
  <c r="S175" i="55" s="1"/>
  <c r="X4" i="53"/>
  <c r="AI4" i="53"/>
  <c r="I5" i="53"/>
  <c r="J162" i="55" s="1"/>
  <c r="J152" i="55" s="1"/>
  <c r="J5" i="53"/>
  <c r="K123" i="55" s="1"/>
  <c r="K113" i="55" s="1"/>
  <c r="B5" i="53"/>
  <c r="C136" i="55" s="1"/>
  <c r="B136" i="55" s="1"/>
  <c r="AD5" i="53"/>
  <c r="AE175" i="55" s="1"/>
  <c r="AC5" i="53"/>
  <c r="AD110" i="55" s="1"/>
  <c r="AD100" i="55" s="1"/>
  <c r="AP4" i="53"/>
  <c r="N4" i="53"/>
  <c r="O5" i="53"/>
  <c r="P149" i="55" s="1"/>
  <c r="P139" i="55" s="1"/>
  <c r="P5" i="53"/>
  <c r="Q110" i="55" s="1"/>
  <c r="Q100" i="55" s="1"/>
  <c r="AB5" i="53"/>
  <c r="AC123" i="55" s="1"/>
  <c r="AC113" i="55" s="1"/>
  <c r="AM5" i="53"/>
  <c r="AN110" i="55" s="1"/>
  <c r="AN100" i="55" s="1"/>
  <c r="AK4" i="53"/>
  <c r="C5" i="53"/>
  <c r="D110" i="55" s="1"/>
  <c r="D100" i="55" s="1"/>
  <c r="K5" i="53"/>
  <c r="L136" i="55" s="1"/>
  <c r="AG5" i="53"/>
  <c r="AH162" i="55" s="1"/>
  <c r="AH152" i="55" s="1"/>
  <c r="AK5" i="53"/>
  <c r="AL123" i="55" s="1"/>
  <c r="AL113" i="55" s="1"/>
  <c r="AH5" i="53"/>
  <c r="AI149" i="55" s="1"/>
  <c r="AI139" i="55" s="1"/>
  <c r="AL5" i="53"/>
  <c r="AM123" i="55" s="1"/>
  <c r="AM113" i="55" s="1"/>
  <c r="AN5" i="53"/>
  <c r="AO162" i="55" s="1"/>
  <c r="AO152" i="55" s="1"/>
  <c r="M5" i="53"/>
  <c r="N123" i="55" s="1"/>
  <c r="N113" i="55" s="1"/>
  <c r="S5" i="53"/>
  <c r="T136" i="55" s="1"/>
  <c r="AJ5" i="53"/>
  <c r="AK175" i="55" s="1"/>
  <c r="N5" i="53"/>
  <c r="O162" i="55" s="1"/>
  <c r="O152" i="55" s="1"/>
  <c r="G5" i="53"/>
  <c r="H110" i="55" s="1"/>
  <c r="H100" i="55" s="1"/>
  <c r="AA5" i="53"/>
  <c r="AB136" i="55" s="1"/>
  <c r="Y5" i="53"/>
  <c r="Z175" i="55" s="1"/>
  <c r="AF4" i="53"/>
  <c r="L5" i="53"/>
  <c r="M162" i="55" s="1"/>
  <c r="M152" i="55" s="1"/>
  <c r="X5" i="53"/>
  <c r="Y123" i="55" s="1"/>
  <c r="Y113" i="55" s="1"/>
  <c r="F5" i="53"/>
  <c r="G175" i="55" s="1"/>
  <c r="Z5" i="53"/>
  <c r="AA110" i="55" s="1"/>
  <c r="AA100" i="55" s="1"/>
  <c r="U5" i="53"/>
  <c r="T5" i="53"/>
  <c r="U110" i="55" s="1"/>
  <c r="U100" i="55" s="1"/>
  <c r="AF5" i="53"/>
  <c r="C45" i="55"/>
  <c r="C35" i="55" s="1"/>
  <c r="C97" i="55"/>
  <c r="C87" i="55" s="1"/>
  <c r="C71" i="55"/>
  <c r="C61" i="55" s="1"/>
  <c r="C84" i="55"/>
  <c r="C74" i="55" s="1"/>
  <c r="C58" i="55"/>
  <c r="AD17" i="53"/>
  <c r="AD3" i="53" s="1"/>
  <c r="AE188" i="55" s="1"/>
  <c r="AD21" i="53"/>
  <c r="AH17" i="53"/>
  <c r="AH3" i="53" s="1"/>
  <c r="AI188" i="55" s="1"/>
  <c r="AH21" i="53"/>
  <c r="AA17" i="53"/>
  <c r="AA3" i="53" s="1"/>
  <c r="AB188" i="55" s="1"/>
  <c r="AA21" i="53"/>
  <c r="D21" i="53"/>
  <c r="D17" i="53"/>
  <c r="D3" i="53" s="1"/>
  <c r="E188" i="55" s="1"/>
  <c r="O21" i="53"/>
  <c r="O17" i="53"/>
  <c r="O3" i="53" s="1"/>
  <c r="P188" i="55" s="1"/>
  <c r="Q21" i="53"/>
  <c r="Q17" i="53"/>
  <c r="Q3" i="53" s="1"/>
  <c r="R188" i="55" s="1"/>
  <c r="W4" i="53"/>
  <c r="X31" i="55" s="1"/>
  <c r="X22" i="55" s="1"/>
  <c r="X3" i="4" s="1"/>
  <c r="AP21" i="53"/>
  <c r="AP17" i="53"/>
  <c r="AP3" i="53" s="1"/>
  <c r="AQ188" i="55" s="1"/>
  <c r="M21" i="53"/>
  <c r="M17" i="53"/>
  <c r="M3" i="53" s="1"/>
  <c r="N188" i="55" s="1"/>
  <c r="AK21" i="53"/>
  <c r="AK17" i="53"/>
  <c r="AK3" i="53" s="1"/>
  <c r="AL188" i="55" s="1"/>
  <c r="Z4" i="53"/>
  <c r="AA31" i="55" s="1"/>
  <c r="AL45" i="55"/>
  <c r="AL35" i="55" s="1"/>
  <c r="I4" i="53"/>
  <c r="J31" i="55" s="1"/>
  <c r="J23" i="55" s="1"/>
  <c r="J4" i="4" s="1"/>
  <c r="AG17" i="53"/>
  <c r="AG3" i="53" s="1"/>
  <c r="AH188" i="55" s="1"/>
  <c r="AG21" i="53"/>
  <c r="X21" i="53"/>
  <c r="X17" i="53"/>
  <c r="X3" i="53" s="1"/>
  <c r="Y188" i="55" s="1"/>
  <c r="Z17" i="53"/>
  <c r="Z3" i="53" s="1"/>
  <c r="AA188" i="55" s="1"/>
  <c r="Z21" i="53"/>
  <c r="J21" i="53"/>
  <c r="J17" i="53"/>
  <c r="J3" i="53" s="1"/>
  <c r="K188" i="55" s="1"/>
  <c r="AN21" i="53"/>
  <c r="AN17" i="53"/>
  <c r="AN3" i="53" s="1"/>
  <c r="AO188" i="55" s="1"/>
  <c r="AI21" i="53"/>
  <c r="AI17" i="53"/>
  <c r="AI3" i="53" s="1"/>
  <c r="AJ188" i="55" s="1"/>
  <c r="J4" i="53"/>
  <c r="K31" i="55" s="1"/>
  <c r="K4" i="53"/>
  <c r="L31" i="55" s="1"/>
  <c r="L30" i="55" s="1"/>
  <c r="L11" i="4" s="1"/>
  <c r="V21" i="53"/>
  <c r="V17" i="53"/>
  <c r="V3" i="53" s="1"/>
  <c r="W188" i="55" s="1"/>
  <c r="S21" i="53"/>
  <c r="S17" i="53"/>
  <c r="S3" i="53" s="1"/>
  <c r="T188" i="55" s="1"/>
  <c r="AJ17" i="53"/>
  <c r="AJ3" i="53" s="1"/>
  <c r="AK188" i="55" s="1"/>
  <c r="AJ21" i="53"/>
  <c r="C21" i="53"/>
  <c r="C17" i="53"/>
  <c r="C3" i="53" s="1"/>
  <c r="D188" i="55" s="1"/>
  <c r="AO21" i="53"/>
  <c r="AO17" i="53"/>
  <c r="AO3" i="53" s="1"/>
  <c r="AP188" i="55" s="1"/>
  <c r="K21" i="53"/>
  <c r="K17" i="53"/>
  <c r="K3" i="53" s="1"/>
  <c r="L188" i="55" s="1"/>
  <c r="I21" i="53"/>
  <c r="I17" i="53"/>
  <c r="I3" i="53" s="1"/>
  <c r="J188" i="55" s="1"/>
  <c r="AM21" i="53"/>
  <c r="AM17" i="53"/>
  <c r="AM3" i="53" s="1"/>
  <c r="AN188" i="55" s="1"/>
  <c r="F21" i="53"/>
  <c r="F17" i="53"/>
  <c r="F3" i="53" s="1"/>
  <c r="G188" i="55" s="1"/>
  <c r="AF21" i="53"/>
  <c r="AF17" i="53"/>
  <c r="AF3" i="53" s="1"/>
  <c r="AG188" i="55" s="1"/>
  <c r="B21" i="53"/>
  <c r="B17" i="53"/>
  <c r="R21" i="53"/>
  <c r="R17" i="53"/>
  <c r="R3" i="53" s="1"/>
  <c r="S188" i="55" s="1"/>
  <c r="P17" i="53"/>
  <c r="P3" i="53" s="1"/>
  <c r="Q188" i="55" s="1"/>
  <c r="P21" i="53"/>
  <c r="N21" i="53"/>
  <c r="N17" i="53"/>
  <c r="N3" i="53" s="1"/>
  <c r="O188" i="55" s="1"/>
  <c r="AL17" i="53"/>
  <c r="AL3" i="53" s="1"/>
  <c r="AM188" i="55" s="1"/>
  <c r="AL21" i="53"/>
  <c r="AC4" i="53"/>
  <c r="AD31" i="55" s="1"/>
  <c r="AG4" i="53"/>
  <c r="AH31" i="55" s="1"/>
  <c r="AH23" i="55" s="1"/>
  <c r="AH4" i="4" s="1"/>
  <c r="AL4" i="53"/>
  <c r="AM31" i="55" s="1"/>
  <c r="U17" i="53"/>
  <c r="U3" i="53" s="1"/>
  <c r="V188" i="55" s="1"/>
  <c r="U21" i="53"/>
  <c r="E21" i="53"/>
  <c r="E17" i="53"/>
  <c r="E3" i="53" s="1"/>
  <c r="F188" i="55" s="1"/>
  <c r="AC21" i="53"/>
  <c r="AC17" i="53"/>
  <c r="AC3" i="53" s="1"/>
  <c r="AD188" i="55" s="1"/>
  <c r="D45" i="55"/>
  <c r="D35" i="55" s="1"/>
  <c r="AJ4" i="53"/>
  <c r="AK31" i="55" s="1"/>
  <c r="AO4" i="53"/>
  <c r="AP31" i="55" s="1"/>
  <c r="V71" i="55"/>
  <c r="V61" i="55" s="1"/>
  <c r="V45" i="55"/>
  <c r="V35" i="55" s="1"/>
  <c r="V97" i="55"/>
  <c r="V87" i="55" s="1"/>
  <c r="V84" i="55"/>
  <c r="V74" i="55" s="1"/>
  <c r="V58" i="55"/>
  <c r="AC58" i="55"/>
  <c r="T21" i="53"/>
  <c r="T17" i="53"/>
  <c r="T3" i="53" s="1"/>
  <c r="U188" i="55" s="1"/>
  <c r="AB21" i="53"/>
  <c r="AB17" i="53"/>
  <c r="AB3" i="53" s="1"/>
  <c r="AC188" i="55" s="1"/>
  <c r="AE17" i="53"/>
  <c r="AE3" i="53" s="1"/>
  <c r="AF188" i="55" s="1"/>
  <c r="AE21" i="53"/>
  <c r="H17" i="53"/>
  <c r="H3" i="53" s="1"/>
  <c r="I188" i="55" s="1"/>
  <c r="H21" i="53"/>
  <c r="AD4" i="53"/>
  <c r="AE31" i="55" s="1"/>
  <c r="Y17" i="53"/>
  <c r="Y3" i="53" s="1"/>
  <c r="Z188" i="55" s="1"/>
  <c r="Y21" i="53"/>
  <c r="G17" i="53"/>
  <c r="G3" i="53" s="1"/>
  <c r="H188" i="55" s="1"/>
  <c r="G21" i="53"/>
  <c r="W17" i="53"/>
  <c r="W3" i="53" s="1"/>
  <c r="X188" i="55" s="1"/>
  <c r="W21" i="53"/>
  <c r="L17" i="53"/>
  <c r="L3" i="53" s="1"/>
  <c r="M188" i="55" s="1"/>
  <c r="L21" i="53"/>
  <c r="D4" i="53"/>
  <c r="E31" i="55" s="1"/>
  <c r="E23" i="55" s="1"/>
  <c r="E4" i="4" s="1"/>
  <c r="E110" i="55"/>
  <c r="E100" i="55" s="1"/>
  <c r="E123" i="55"/>
  <c r="E113" i="55" s="1"/>
  <c r="E175" i="55"/>
  <c r="E162" i="55"/>
  <c r="E152" i="55" s="1"/>
  <c r="E136" i="55"/>
  <c r="E149" i="55"/>
  <c r="E139" i="55" s="1"/>
  <c r="H136" i="55"/>
  <c r="K149" i="55" l="1"/>
  <c r="K139" i="55" s="1"/>
  <c r="K162" i="55"/>
  <c r="K152" i="55" s="1"/>
  <c r="K175" i="55"/>
  <c r="AP175" i="55"/>
  <c r="AN123" i="55"/>
  <c r="AN113" i="55" s="1"/>
  <c r="Z84" i="55"/>
  <c r="Z74" i="55" s="1"/>
  <c r="K110" i="55"/>
  <c r="K100" i="55" s="1"/>
  <c r="P71" i="55"/>
  <c r="P61" i="55" s="1"/>
  <c r="Z71" i="55"/>
  <c r="Z61" i="55" s="1"/>
  <c r="P84" i="55"/>
  <c r="P74" i="55" s="1"/>
  <c r="F136" i="55"/>
  <c r="F162" i="55"/>
  <c r="F152" i="55" s="1"/>
  <c r="F110" i="55"/>
  <c r="F100" i="55" s="1"/>
  <c r="F2" i="41" s="1"/>
  <c r="F123" i="55"/>
  <c r="F113" i="55" s="1"/>
  <c r="F2" i="42" s="1"/>
  <c r="F149" i="55"/>
  <c r="F139" i="55" s="1"/>
  <c r="F2" i="43" s="1"/>
  <c r="AC84" i="55"/>
  <c r="AC74" i="55" s="1"/>
  <c r="AC2" i="24" s="1"/>
  <c r="AJ149" i="55"/>
  <c r="AJ139" i="55" s="1"/>
  <c r="AJ2" i="43" s="1"/>
  <c r="AJ136" i="55"/>
  <c r="AJ127" i="55" s="1"/>
  <c r="AJ162" i="55"/>
  <c r="AJ152" i="55" s="1"/>
  <c r="AJ123" i="55"/>
  <c r="AJ113" i="55" s="1"/>
  <c r="AJ2" i="42" s="1"/>
  <c r="AO58" i="55"/>
  <c r="AO56" i="55" s="1"/>
  <c r="U162" i="55"/>
  <c r="U152" i="55" s="1"/>
  <c r="U2" i="44" s="1"/>
  <c r="AO71" i="55"/>
  <c r="AO61" i="55" s="1"/>
  <c r="AO84" i="55"/>
  <c r="AO74" i="55" s="1"/>
  <c r="AK149" i="55"/>
  <c r="AK139" i="55" s="1"/>
  <c r="AK2" i="43" s="1"/>
  <c r="AK110" i="55"/>
  <c r="AK100" i="55" s="1"/>
  <c r="AK2" i="41" s="1"/>
  <c r="AK123" i="55"/>
  <c r="AK113" i="55" s="1"/>
  <c r="AK2" i="42" s="1"/>
  <c r="L26" i="55"/>
  <c r="L7" i="4" s="1"/>
  <c r="L21" i="55"/>
  <c r="L2" i="4" s="1"/>
  <c r="L28" i="55"/>
  <c r="L9" i="4" s="1"/>
  <c r="L27" i="55"/>
  <c r="L8" i="4" s="1"/>
  <c r="L29" i="55"/>
  <c r="L10" i="4" s="1"/>
  <c r="L23" i="55"/>
  <c r="L4" i="4" s="1"/>
  <c r="L24" i="55"/>
  <c r="L5" i="4" s="1"/>
  <c r="L22" i="55"/>
  <c r="L3" i="4" s="1"/>
  <c r="L25" i="55"/>
  <c r="L6" i="4" s="1"/>
  <c r="T162" i="55"/>
  <c r="T152" i="55" s="1"/>
  <c r="AN58" i="55"/>
  <c r="AN51" i="55" s="1"/>
  <c r="H71" i="55"/>
  <c r="H61" i="55" s="1"/>
  <c r="H2" i="25" s="1"/>
  <c r="E25" i="55"/>
  <c r="E6" i="4" s="1"/>
  <c r="AL84" i="55"/>
  <c r="AL74" i="55" s="1"/>
  <c r="AL2" i="24" s="1"/>
  <c r="AL31" i="55"/>
  <c r="E21" i="55"/>
  <c r="E2" i="4" s="1"/>
  <c r="AJ84" i="55"/>
  <c r="AJ74" i="55" s="1"/>
  <c r="AJ2" i="24" s="1"/>
  <c r="AJ31" i="55"/>
  <c r="AJ27" i="55" s="1"/>
  <c r="AJ8" i="4" s="1"/>
  <c r="S58" i="55"/>
  <c r="S55" i="55" s="1"/>
  <c r="S31" i="55"/>
  <c r="S21" i="55" s="1"/>
  <c r="S2" i="4" s="1"/>
  <c r="E29" i="55"/>
  <c r="E10" i="4" s="1"/>
  <c r="AF84" i="55"/>
  <c r="AF74" i="55" s="1"/>
  <c r="AF2" i="24" s="1"/>
  <c r="AF31" i="55"/>
  <c r="AF28" i="55" s="1"/>
  <c r="AF9" i="4" s="1"/>
  <c r="E28" i="55"/>
  <c r="E9" i="4" s="1"/>
  <c r="Y45" i="55"/>
  <c r="Y35" i="55" s="1"/>
  <c r="Y2" i="26" s="1"/>
  <c r="Y31" i="55"/>
  <c r="Y25" i="55" s="1"/>
  <c r="Y6" i="4" s="1"/>
  <c r="AO45" i="55"/>
  <c r="AO35" i="55" s="1"/>
  <c r="AO2" i="26" s="1"/>
  <c r="AO31" i="55"/>
  <c r="AO30" i="55" s="1"/>
  <c r="AO11" i="4" s="1"/>
  <c r="W71" i="55"/>
  <c r="W61" i="55" s="1"/>
  <c r="W31" i="55"/>
  <c r="W23" i="55" s="1"/>
  <c r="W4" i="4" s="1"/>
  <c r="E30" i="55"/>
  <c r="E11" i="4" s="1"/>
  <c r="AB58" i="55"/>
  <c r="AB48" i="55" s="1"/>
  <c r="AB31" i="55"/>
  <c r="AB26" i="55" s="1"/>
  <c r="AB7" i="4" s="1"/>
  <c r="E24" i="55"/>
  <c r="E5" i="4" s="1"/>
  <c r="O84" i="55"/>
  <c r="O74" i="55" s="1"/>
  <c r="O2" i="24" s="1"/>
  <c r="O31" i="55"/>
  <c r="O22" i="55" s="1"/>
  <c r="O3" i="4" s="1"/>
  <c r="Z97" i="55"/>
  <c r="Z87" i="55" s="1"/>
  <c r="Z31" i="55"/>
  <c r="Z25" i="55" s="1"/>
  <c r="Z6" i="4" s="1"/>
  <c r="AC71" i="55"/>
  <c r="AC61" i="55" s="1"/>
  <c r="AC2" i="25" s="1"/>
  <c r="AC31" i="55"/>
  <c r="AC22" i="55" s="1"/>
  <c r="AC3" i="4" s="1"/>
  <c r="AQ58" i="55"/>
  <c r="AQ48" i="55" s="1"/>
  <c r="AQ31" i="55"/>
  <c r="AQ21" i="55" s="1"/>
  <c r="AQ2" i="4" s="1"/>
  <c r="M97" i="55"/>
  <c r="M87" i="55" s="1"/>
  <c r="M2" i="23" s="1"/>
  <c r="M31" i="55"/>
  <c r="M28" i="55" s="1"/>
  <c r="M9" i="4" s="1"/>
  <c r="U58" i="55"/>
  <c r="U50" i="55" s="1"/>
  <c r="U31" i="55"/>
  <c r="U22" i="55" s="1"/>
  <c r="U3" i="4" s="1"/>
  <c r="I84" i="55"/>
  <c r="I74" i="55" s="1"/>
  <c r="I2" i="24" s="1"/>
  <c r="I31" i="55"/>
  <c r="AI71" i="55"/>
  <c r="AI61" i="55" s="1"/>
  <c r="AI31" i="55"/>
  <c r="AI30" i="55" s="1"/>
  <c r="AI11" i="4" s="1"/>
  <c r="AG84" i="55"/>
  <c r="AG74" i="55" s="1"/>
  <c r="AG2" i="24" s="1"/>
  <c r="AG31" i="55"/>
  <c r="AG21" i="55" s="1"/>
  <c r="AG2" i="4" s="1"/>
  <c r="N45" i="55"/>
  <c r="N35" i="55" s="1"/>
  <c r="N2" i="26" s="1"/>
  <c r="N31" i="55"/>
  <c r="N24" i="55" s="1"/>
  <c r="N5" i="4" s="1"/>
  <c r="Q71" i="55"/>
  <c r="Q61" i="55" s="1"/>
  <c r="Q2" i="25" s="1"/>
  <c r="Q31" i="55"/>
  <c r="Q28" i="55" s="1"/>
  <c r="Q9" i="4" s="1"/>
  <c r="D97" i="55"/>
  <c r="D87" i="55" s="1"/>
  <c r="D2" i="23" s="1"/>
  <c r="D31" i="55"/>
  <c r="P97" i="55"/>
  <c r="P87" i="55" s="1"/>
  <c r="P31" i="55"/>
  <c r="P22" i="55" s="1"/>
  <c r="P3" i="4" s="1"/>
  <c r="E26" i="55"/>
  <c r="E7" i="4" s="1"/>
  <c r="E22" i="55"/>
  <c r="E3" i="4" s="1"/>
  <c r="T97" i="55"/>
  <c r="T87" i="55" s="1"/>
  <c r="T2" i="23" s="1"/>
  <c r="T31" i="55"/>
  <c r="T21" i="55" s="1"/>
  <c r="T2" i="4" s="1"/>
  <c r="E27" i="55"/>
  <c r="E8" i="4" s="1"/>
  <c r="R84" i="55"/>
  <c r="R74" i="55" s="1"/>
  <c r="R2" i="24" s="1"/>
  <c r="R31" i="55"/>
  <c r="R23" i="55" s="1"/>
  <c r="R4" i="4" s="1"/>
  <c r="G84" i="55"/>
  <c r="G74" i="55" s="1"/>
  <c r="G2" i="24" s="1"/>
  <c r="G31" i="55"/>
  <c r="G26" i="55" s="1"/>
  <c r="G7" i="4" s="1"/>
  <c r="F71" i="55"/>
  <c r="F61" i="55" s="1"/>
  <c r="F2" i="25" s="1"/>
  <c r="F31" i="55"/>
  <c r="F28" i="55" s="1"/>
  <c r="F9" i="4" s="1"/>
  <c r="AN97" i="55"/>
  <c r="AN87" i="55" s="1"/>
  <c r="AN2" i="23" s="1"/>
  <c r="AN31" i="55"/>
  <c r="AN29" i="55" s="1"/>
  <c r="AN10" i="4" s="1"/>
  <c r="H45" i="55"/>
  <c r="H35" i="55" s="1"/>
  <c r="H2" i="26" s="1"/>
  <c r="H31" i="55"/>
  <c r="H23" i="55" s="1"/>
  <c r="H4" i="4" s="1"/>
  <c r="AC45" i="55"/>
  <c r="AC35" i="55" s="1"/>
  <c r="AC2" i="26" s="1"/>
  <c r="AK136" i="55"/>
  <c r="AK127" i="55" s="1"/>
  <c r="AF136" i="55"/>
  <c r="AF133" i="55" s="1"/>
  <c r="AK162" i="55"/>
  <c r="AK152" i="55" s="1"/>
  <c r="AK2" i="44" s="1"/>
  <c r="AF175" i="55"/>
  <c r="AF172" i="55" s="1"/>
  <c r="AF9" i="45" s="1"/>
  <c r="W162" i="55"/>
  <c r="W152" i="55" s="1"/>
  <c r="W2" i="44" s="1"/>
  <c r="AJ175" i="55"/>
  <c r="AJ169" i="55" s="1"/>
  <c r="AJ6" i="45" s="1"/>
  <c r="K136" i="55"/>
  <c r="K132" i="55" s="1"/>
  <c r="L123" i="55"/>
  <c r="L113" i="55" s="1"/>
  <c r="H58" i="55"/>
  <c r="H48" i="55" s="1"/>
  <c r="AB149" i="55"/>
  <c r="AB139" i="55" s="1"/>
  <c r="AB2" i="43" s="1"/>
  <c r="H97" i="55"/>
  <c r="H87" i="55" s="1"/>
  <c r="H2" i="23" s="1"/>
  <c r="AB110" i="55"/>
  <c r="AB100" i="55" s="1"/>
  <c r="AB2" i="41" s="1"/>
  <c r="I136" i="55"/>
  <c r="I132" i="55" s="1"/>
  <c r="I175" i="55"/>
  <c r="I173" i="55" s="1"/>
  <c r="I10" i="45" s="1"/>
  <c r="I110" i="55"/>
  <c r="I100" i="55" s="1"/>
  <c r="I2" i="41" s="1"/>
  <c r="AI84" i="55"/>
  <c r="AI74" i="55" s="1"/>
  <c r="AI2" i="24" s="1"/>
  <c r="Z136" i="55"/>
  <c r="Z132" i="55" s="1"/>
  <c r="H149" i="55"/>
  <c r="H139" i="55" s="1"/>
  <c r="AH123" i="55"/>
  <c r="AH113" i="55" s="1"/>
  <c r="AH2" i="42" s="1"/>
  <c r="AF162" i="55"/>
  <c r="AF152" i="55" s="1"/>
  <c r="AI58" i="55"/>
  <c r="AI52" i="55" s="1"/>
  <c r="Z45" i="55"/>
  <c r="Z35" i="55" s="1"/>
  <c r="Z2" i="26" s="1"/>
  <c r="P45" i="55"/>
  <c r="P35" i="55" s="1"/>
  <c r="P2" i="26" s="1"/>
  <c r="H162" i="55"/>
  <c r="H152" i="55" s="1"/>
  <c r="H2" i="44" s="1"/>
  <c r="AF123" i="55"/>
  <c r="AF113" i="55" s="1"/>
  <c r="AI97" i="55"/>
  <c r="AI87" i="55" s="1"/>
  <c r="AI2" i="23" s="1"/>
  <c r="T58" i="55"/>
  <c r="T54" i="55" s="1"/>
  <c r="H175" i="55"/>
  <c r="H173" i="55" s="1"/>
  <c r="H10" i="45" s="1"/>
  <c r="AF110" i="55"/>
  <c r="AF100" i="55" s="1"/>
  <c r="AF2" i="41" s="1"/>
  <c r="AI45" i="55"/>
  <c r="AI35" i="55" s="1"/>
  <c r="AI2" i="26" s="1"/>
  <c r="T84" i="55"/>
  <c r="T71" i="55"/>
  <c r="T61" i="55" s="1"/>
  <c r="T2" i="25" s="1"/>
  <c r="D58" i="55"/>
  <c r="D50" i="55" s="1"/>
  <c r="T45" i="55"/>
  <c r="T35" i="55" s="1"/>
  <c r="T2" i="26" s="1"/>
  <c r="H123" i="55"/>
  <c r="H113" i="55" s="1"/>
  <c r="H2" i="42" s="1"/>
  <c r="D84" i="55"/>
  <c r="D74" i="55" s="1"/>
  <c r="D2" i="24" s="1"/>
  <c r="D71" i="55"/>
  <c r="D61" i="55" s="1"/>
  <c r="D2" i="25" s="1"/>
  <c r="Z110" i="55"/>
  <c r="Z100" i="55" s="1"/>
  <c r="Z2" i="41" s="1"/>
  <c r="W110" i="55"/>
  <c r="W100" i="55" s="1"/>
  <c r="W2" i="41" s="1"/>
  <c r="W123" i="55"/>
  <c r="W113" i="55" s="1"/>
  <c r="W2" i="42" s="1"/>
  <c r="X149" i="55"/>
  <c r="X139" i="55" s="1"/>
  <c r="X2" i="43" s="1"/>
  <c r="O149" i="55"/>
  <c r="O139" i="55" s="1"/>
  <c r="O2" i="43" s="1"/>
  <c r="X136" i="55"/>
  <c r="X129" i="55" s="1"/>
  <c r="O175" i="55"/>
  <c r="O174" i="55" s="1"/>
  <c r="O11" i="45" s="1"/>
  <c r="X175" i="55"/>
  <c r="X167" i="55" s="1"/>
  <c r="X4" i="45" s="1"/>
  <c r="D123" i="55"/>
  <c r="D113" i="55" s="1"/>
  <c r="D2" i="42" s="1"/>
  <c r="X162" i="55"/>
  <c r="X152" i="55" s="1"/>
  <c r="X2" i="44" s="1"/>
  <c r="X110" i="55"/>
  <c r="X100" i="55" s="1"/>
  <c r="X2" i="41" s="1"/>
  <c r="W149" i="55"/>
  <c r="W139" i="55" s="1"/>
  <c r="W2" i="43" s="1"/>
  <c r="W136" i="55"/>
  <c r="W133" i="55" s="1"/>
  <c r="AL58" i="55"/>
  <c r="AL55" i="55" s="1"/>
  <c r="R58" i="55"/>
  <c r="R55" i="55" s="1"/>
  <c r="R71" i="55"/>
  <c r="R68" i="55" s="1"/>
  <c r="R9" i="25" s="1"/>
  <c r="AL71" i="55"/>
  <c r="AL61" i="55" s="1"/>
  <c r="AL2" i="25" s="1"/>
  <c r="R97" i="55"/>
  <c r="G97" i="55"/>
  <c r="G87" i="55" s="1"/>
  <c r="G2" i="23" s="1"/>
  <c r="AL97" i="55"/>
  <c r="AL87" i="55" s="1"/>
  <c r="AL2" i="23" s="1"/>
  <c r="G45" i="55"/>
  <c r="G35" i="55" s="1"/>
  <c r="G2" i="26" s="1"/>
  <c r="F58" i="55"/>
  <c r="F55" i="55" s="1"/>
  <c r="R45" i="55"/>
  <c r="R35" i="55" s="1"/>
  <c r="R2" i="26" s="1"/>
  <c r="F84" i="55"/>
  <c r="F74" i="55" s="1"/>
  <c r="F2" i="24" s="1"/>
  <c r="G58" i="55"/>
  <c r="G52" i="55" s="1"/>
  <c r="G71" i="55"/>
  <c r="AN71" i="55"/>
  <c r="AN61" i="55" s="1"/>
  <c r="AN2" i="25" s="1"/>
  <c r="F45" i="55"/>
  <c r="F35" i="55" s="1"/>
  <c r="F2" i="26" s="1"/>
  <c r="F97" i="55"/>
  <c r="F87" i="55" s="1"/>
  <c r="AN45" i="55"/>
  <c r="AB71" i="55"/>
  <c r="AB61" i="55" s="1"/>
  <c r="AB2" i="25" s="1"/>
  <c r="W58" i="55"/>
  <c r="W57" i="55" s="1"/>
  <c r="W45" i="55"/>
  <c r="W97" i="55"/>
  <c r="W84" i="55"/>
  <c r="W74" i="55" s="1"/>
  <c r="W2" i="24" s="1"/>
  <c r="AH25" i="55"/>
  <c r="AH6" i="4" s="1"/>
  <c r="O110" i="55"/>
  <c r="O100" i="55" s="1"/>
  <c r="O2" i="41" s="1"/>
  <c r="AO175" i="55"/>
  <c r="AO167" i="55" s="1"/>
  <c r="AO4" i="45" s="1"/>
  <c r="D136" i="55"/>
  <c r="Q123" i="55"/>
  <c r="Q113" i="55" s="1"/>
  <c r="Q2" i="42" s="1"/>
  <c r="O123" i="55"/>
  <c r="O113" i="55" s="1"/>
  <c r="D175" i="55"/>
  <c r="D168" i="55" s="1"/>
  <c r="D5" i="45" s="1"/>
  <c r="AO123" i="55"/>
  <c r="AO113" i="55" s="1"/>
  <c r="AO2" i="42" s="1"/>
  <c r="D149" i="55"/>
  <c r="AO110" i="55"/>
  <c r="AO100" i="55" s="1"/>
  <c r="AO2" i="41" s="1"/>
  <c r="D162" i="55"/>
  <c r="D152" i="55" s="1"/>
  <c r="D2" i="44" s="1"/>
  <c r="AH22" i="55"/>
  <c r="AH3" i="4" s="1"/>
  <c r="AH21" i="55"/>
  <c r="AH2" i="4" s="1"/>
  <c r="O136" i="55"/>
  <c r="O134" i="55" s="1"/>
  <c r="G149" i="55"/>
  <c r="G139" i="55" s="1"/>
  <c r="G136" i="55"/>
  <c r="G127" i="55" s="1"/>
  <c r="AF58" i="55"/>
  <c r="AF55" i="55" s="1"/>
  <c r="AF71" i="55"/>
  <c r="AF68" i="55" s="1"/>
  <c r="AF9" i="25" s="1"/>
  <c r="AH28" i="55"/>
  <c r="AH9" i="4" s="1"/>
  <c r="S45" i="55"/>
  <c r="S35" i="55" s="1"/>
  <c r="S2" i="26" s="1"/>
  <c r="AF45" i="55"/>
  <c r="G110" i="55"/>
  <c r="G100" i="55" s="1"/>
  <c r="G2" i="41" s="1"/>
  <c r="Q149" i="55"/>
  <c r="Q139" i="55" s="1"/>
  <c r="Q2" i="43" s="1"/>
  <c r="AH24" i="55"/>
  <c r="AH5" i="4" s="1"/>
  <c r="S84" i="55"/>
  <c r="S74" i="55" s="1"/>
  <c r="S2" i="24" s="1"/>
  <c r="S71" i="55"/>
  <c r="G162" i="55"/>
  <c r="G152" i="55" s="1"/>
  <c r="G2" i="44" s="1"/>
  <c r="G123" i="55"/>
  <c r="G113" i="55" s="1"/>
  <c r="G2" i="42" s="1"/>
  <c r="Q162" i="55"/>
  <c r="Q152" i="55" s="1"/>
  <c r="Q2" i="44" s="1"/>
  <c r="AH26" i="55"/>
  <c r="AH7" i="4" s="1"/>
  <c r="Q136" i="55"/>
  <c r="Q127" i="55" s="1"/>
  <c r="AO149" i="55"/>
  <c r="AO139" i="55" s="1"/>
  <c r="AO2" i="43" s="1"/>
  <c r="AH27" i="55"/>
  <c r="AH8" i="4" s="1"/>
  <c r="S97" i="55"/>
  <c r="AH29" i="55"/>
  <c r="AH10" i="4" s="1"/>
  <c r="AH30" i="55"/>
  <c r="AH11" i="4" s="1"/>
  <c r="Q175" i="55"/>
  <c r="Q169" i="55" s="1"/>
  <c r="Q6" i="45" s="1"/>
  <c r="AO136" i="55"/>
  <c r="AO128" i="55" s="1"/>
  <c r="J175" i="55"/>
  <c r="J170" i="55" s="1"/>
  <c r="J7" i="45" s="1"/>
  <c r="T123" i="55"/>
  <c r="T113" i="55" s="1"/>
  <c r="T2" i="42" s="1"/>
  <c r="J136" i="55"/>
  <c r="J149" i="55"/>
  <c r="J143" i="55" s="1"/>
  <c r="J6" i="43" s="1"/>
  <c r="J123" i="55"/>
  <c r="J121" i="55" s="1"/>
  <c r="J10" i="42" s="1"/>
  <c r="J110" i="55"/>
  <c r="J102" i="55" s="1"/>
  <c r="J4" i="41" s="1"/>
  <c r="T175" i="55"/>
  <c r="T170" i="55" s="1"/>
  <c r="T7" i="45" s="1"/>
  <c r="AQ136" i="55"/>
  <c r="AQ130" i="55" s="1"/>
  <c r="AQ162" i="55"/>
  <c r="AQ152" i="55" s="1"/>
  <c r="AQ2" i="44" s="1"/>
  <c r="T110" i="55"/>
  <c r="T108" i="55" s="1"/>
  <c r="T10" i="41" s="1"/>
  <c r="AN149" i="55"/>
  <c r="AN139" i="55" s="1"/>
  <c r="AN2" i="43" s="1"/>
  <c r="AQ175" i="55"/>
  <c r="AQ169" i="55" s="1"/>
  <c r="AQ6" i="45" s="1"/>
  <c r="AN162" i="55"/>
  <c r="AN152" i="55" s="1"/>
  <c r="AQ123" i="55"/>
  <c r="AQ113" i="55" s="1"/>
  <c r="AQ2" i="42" s="1"/>
  <c r="AN136" i="55"/>
  <c r="AN134" i="55" s="1"/>
  <c r="AQ110" i="55"/>
  <c r="AQ100" i="55" s="1"/>
  <c r="AQ2" i="41" s="1"/>
  <c r="AN175" i="55"/>
  <c r="AN174" i="55" s="1"/>
  <c r="AN11" i="45" s="1"/>
  <c r="T149" i="55"/>
  <c r="T139" i="55" s="1"/>
  <c r="T2" i="43" s="1"/>
  <c r="J159" i="55"/>
  <c r="J9" i="44" s="1"/>
  <c r="J154" i="55"/>
  <c r="J4" i="44" s="1"/>
  <c r="J158" i="55"/>
  <c r="J8" i="44" s="1"/>
  <c r="J157" i="55"/>
  <c r="J7" i="44" s="1"/>
  <c r="J160" i="55"/>
  <c r="J10" i="44" s="1"/>
  <c r="J156" i="55"/>
  <c r="J6" i="44" s="1"/>
  <c r="J29" i="55"/>
  <c r="J10" i="4" s="1"/>
  <c r="I149" i="55"/>
  <c r="I139" i="55" s="1"/>
  <c r="I2" i="43" s="1"/>
  <c r="J153" i="55"/>
  <c r="J3" i="44" s="1"/>
  <c r="L110" i="55"/>
  <c r="L100" i="55" s="1"/>
  <c r="I162" i="55"/>
  <c r="I152" i="55" s="1"/>
  <c r="I2" i="44" s="1"/>
  <c r="J161" i="55"/>
  <c r="J11" i="44" s="1"/>
  <c r="X26" i="55"/>
  <c r="X7" i="4" s="1"/>
  <c r="J155" i="55"/>
  <c r="J5" i="44" s="1"/>
  <c r="AB162" i="55"/>
  <c r="AB158" i="55" s="1"/>
  <c r="AB8" i="44" s="1"/>
  <c r="AB175" i="55"/>
  <c r="AB166" i="55" s="1"/>
  <c r="AB3" i="45" s="1"/>
  <c r="J2" i="44"/>
  <c r="N136" i="55"/>
  <c r="N129" i="55" s="1"/>
  <c r="AB123" i="55"/>
  <c r="AB113" i="55" s="1"/>
  <c r="I45" i="55"/>
  <c r="I35" i="55" s="1"/>
  <c r="I2" i="26" s="1"/>
  <c r="U71" i="55"/>
  <c r="U68" i="55" s="1"/>
  <c r="U9" i="25" s="1"/>
  <c r="I71" i="55"/>
  <c r="I61" i="55" s="1"/>
  <c r="U45" i="55"/>
  <c r="U35" i="55" s="1"/>
  <c r="U2" i="26" s="1"/>
  <c r="I97" i="55"/>
  <c r="I92" i="55" s="1"/>
  <c r="I7" i="23" s="1"/>
  <c r="M71" i="55"/>
  <c r="M69" i="55" s="1"/>
  <c r="M10" i="25" s="1"/>
  <c r="U97" i="55"/>
  <c r="U96" i="55" s="1"/>
  <c r="U11" i="23" s="1"/>
  <c r="Q58" i="55"/>
  <c r="Q51" i="55" s="1"/>
  <c r="I58" i="55"/>
  <c r="I55" i="55" s="1"/>
  <c r="U84" i="55"/>
  <c r="X29" i="55"/>
  <c r="X10" i="4" s="1"/>
  <c r="Q97" i="55"/>
  <c r="Q95" i="55" s="1"/>
  <c r="Q10" i="23" s="1"/>
  <c r="X30" i="55"/>
  <c r="X11" i="4" s="1"/>
  <c r="Q84" i="55"/>
  <c r="Q75" i="55" s="1"/>
  <c r="Q3" i="24" s="1"/>
  <c r="Z123" i="55"/>
  <c r="Z113" i="55" s="1"/>
  <c r="Z2" i="42" s="1"/>
  <c r="AE123" i="55"/>
  <c r="AE117" i="55" s="1"/>
  <c r="AE6" i="42" s="1"/>
  <c r="Q45" i="55"/>
  <c r="Q44" i="55" s="1"/>
  <c r="Q11" i="26" s="1"/>
  <c r="X24" i="55"/>
  <c r="X5" i="4" s="1"/>
  <c r="AE136" i="55"/>
  <c r="AE132" i="55" s="1"/>
  <c r="AH136" i="55"/>
  <c r="AH135" i="55" s="1"/>
  <c r="AE110" i="55"/>
  <c r="AE100" i="55" s="1"/>
  <c r="AE2" i="41" s="1"/>
  <c r="AH110" i="55"/>
  <c r="AH100" i="55" s="1"/>
  <c r="AH2" i="41" s="1"/>
  <c r="AQ97" i="55"/>
  <c r="AQ87" i="55" s="1"/>
  <c r="AQ2" i="23" s="1"/>
  <c r="J28" i="55"/>
  <c r="J9" i="4" s="1"/>
  <c r="AB84" i="55"/>
  <c r="X21" i="55"/>
  <c r="X2" i="4" s="1"/>
  <c r="S110" i="55"/>
  <c r="S100" i="55" s="1"/>
  <c r="S2" i="41" s="1"/>
  <c r="AB97" i="55"/>
  <c r="AB96" i="55" s="1"/>
  <c r="AB11" i="23" s="1"/>
  <c r="X23" i="55"/>
  <c r="X4" i="4" s="1"/>
  <c r="AB45" i="55"/>
  <c r="AB35" i="55" s="1"/>
  <c r="AB2" i="26" s="1"/>
  <c r="X27" i="55"/>
  <c r="X8" i="4" s="1"/>
  <c r="AC175" i="55"/>
  <c r="AC170" i="55" s="1"/>
  <c r="AC7" i="45" s="1"/>
  <c r="AJ45" i="55"/>
  <c r="AA149" i="55"/>
  <c r="AA139" i="55" s="1"/>
  <c r="AA2" i="43" s="1"/>
  <c r="X25" i="55"/>
  <c r="X6" i="4" s="1"/>
  <c r="L162" i="55"/>
  <c r="L152" i="55" s="1"/>
  <c r="L2" i="44" s="1"/>
  <c r="AA123" i="55"/>
  <c r="AA120" i="55" s="1"/>
  <c r="AA9" i="42" s="1"/>
  <c r="AJ58" i="55"/>
  <c r="AJ48" i="55" s="1"/>
  <c r="N162" i="55"/>
  <c r="N152" i="55" s="1"/>
  <c r="AC110" i="55"/>
  <c r="AC100" i="55" s="1"/>
  <c r="AC2" i="41" s="1"/>
  <c r="U123" i="55"/>
  <c r="U113" i="55" s="1"/>
  <c r="U2" i="42" s="1"/>
  <c r="AA175" i="55"/>
  <c r="AA167" i="55" s="1"/>
  <c r="AA4" i="45" s="1"/>
  <c r="L175" i="55"/>
  <c r="L167" i="55" s="1"/>
  <c r="L4" i="45" s="1"/>
  <c r="C149" i="55"/>
  <c r="AJ97" i="55"/>
  <c r="AJ71" i="55"/>
  <c r="AJ65" i="55" s="1"/>
  <c r="AJ6" i="25" s="1"/>
  <c r="M45" i="55"/>
  <c r="AF97" i="55"/>
  <c r="AF87" i="55" s="1"/>
  <c r="C175" i="55"/>
  <c r="AC149" i="55"/>
  <c r="U149" i="55"/>
  <c r="U139" i="55" s="1"/>
  <c r="C162" i="55"/>
  <c r="AC136" i="55"/>
  <c r="AC127" i="55" s="1"/>
  <c r="U136" i="55"/>
  <c r="U126" i="55" s="1"/>
  <c r="C123" i="55"/>
  <c r="N149" i="55"/>
  <c r="N139" i="55" s="1"/>
  <c r="N2" i="43" s="1"/>
  <c r="AC162" i="55"/>
  <c r="AC152" i="55" s="1"/>
  <c r="AC2" i="44" s="1"/>
  <c r="U175" i="55"/>
  <c r="U169" i="55" s="1"/>
  <c r="U6" i="45" s="1"/>
  <c r="C110" i="55"/>
  <c r="L149" i="55"/>
  <c r="L139" i="55" s="1"/>
  <c r="L2" i="43" s="1"/>
  <c r="N175" i="55"/>
  <c r="N172" i="55" s="1"/>
  <c r="N9" i="45" s="1"/>
  <c r="AA136" i="55"/>
  <c r="AA135" i="55" s="1"/>
  <c r="N110" i="55"/>
  <c r="AA162" i="55"/>
  <c r="AA152" i="55" s="1"/>
  <c r="AA2" i="44" s="1"/>
  <c r="M123" i="55"/>
  <c r="M113" i="55" s="1"/>
  <c r="M2" i="42" s="1"/>
  <c r="P162" i="55"/>
  <c r="P152" i="55" s="1"/>
  <c r="P2" i="44" s="1"/>
  <c r="O45" i="55"/>
  <c r="O35" i="55" s="1"/>
  <c r="O2" i="26" s="1"/>
  <c r="Y97" i="55"/>
  <c r="Y87" i="55" s="1"/>
  <c r="Y2" i="23" s="1"/>
  <c r="AP162" i="55"/>
  <c r="AP152" i="55" s="1"/>
  <c r="AP2" i="44" s="1"/>
  <c r="P136" i="55"/>
  <c r="P128" i="55" s="1"/>
  <c r="Y58" i="55"/>
  <c r="Y55" i="55" s="1"/>
  <c r="P110" i="55"/>
  <c r="P100" i="55" s="1"/>
  <c r="P2" i="41" s="1"/>
  <c r="Y84" i="55"/>
  <c r="AP110" i="55"/>
  <c r="AP100" i="55" s="1"/>
  <c r="AP2" i="41" s="1"/>
  <c r="AP123" i="55"/>
  <c r="AP114" i="55" s="1"/>
  <c r="AP3" i="42" s="1"/>
  <c r="P123" i="55"/>
  <c r="P113" i="55" s="1"/>
  <c r="P2" i="42" s="1"/>
  <c r="Y71" i="55"/>
  <c r="Y70" i="55" s="1"/>
  <c r="Y11" i="25" s="1"/>
  <c r="T22" i="55"/>
  <c r="T3" i="4" s="1"/>
  <c r="P175" i="55"/>
  <c r="P168" i="55" s="1"/>
  <c r="P5" i="45" s="1"/>
  <c r="AM149" i="55"/>
  <c r="AM139" i="55" s="1"/>
  <c r="AM2" i="43" s="1"/>
  <c r="Y149" i="55"/>
  <c r="Y139" i="55" s="1"/>
  <c r="AM136" i="55"/>
  <c r="AM135" i="55" s="1"/>
  <c r="Y136" i="55"/>
  <c r="Y133" i="55" s="1"/>
  <c r="J27" i="55"/>
  <c r="J8" i="4" s="1"/>
  <c r="X28" i="55"/>
  <c r="X9" i="4" s="1"/>
  <c r="AM175" i="55"/>
  <c r="AM173" i="55" s="1"/>
  <c r="AM10" i="45" s="1"/>
  <c r="Y175" i="55"/>
  <c r="Y165" i="55" s="1"/>
  <c r="Y2" i="45" s="1"/>
  <c r="AM162" i="55"/>
  <c r="AM152" i="55" s="1"/>
  <c r="AM2" i="44" s="1"/>
  <c r="Y162" i="55"/>
  <c r="Y152" i="55" s="1"/>
  <c r="AP149" i="55"/>
  <c r="AP139" i="55" s="1"/>
  <c r="AM110" i="55"/>
  <c r="AM105" i="55" s="1"/>
  <c r="AM7" i="41" s="1"/>
  <c r="Y110" i="55"/>
  <c r="Y100" i="55" s="1"/>
  <c r="Y2" i="41" s="1"/>
  <c r="J26" i="55"/>
  <c r="J7" i="4" s="1"/>
  <c r="R149" i="55"/>
  <c r="R139" i="55" s="1"/>
  <c r="R2" i="43" s="1"/>
  <c r="AI136" i="55"/>
  <c r="AI134" i="55" s="1"/>
  <c r="R175" i="55"/>
  <c r="R174" i="55" s="1"/>
  <c r="R11" i="45" s="1"/>
  <c r="M110" i="55"/>
  <c r="M100" i="55" s="1"/>
  <c r="M2" i="41" s="1"/>
  <c r="S123" i="55"/>
  <c r="S113" i="55" s="1"/>
  <c r="S2" i="42" s="1"/>
  <c r="AI162" i="55"/>
  <c r="AI152" i="55" s="1"/>
  <c r="AI2" i="44" s="1"/>
  <c r="R162" i="55"/>
  <c r="R152" i="55" s="1"/>
  <c r="R2" i="44" s="1"/>
  <c r="AI175" i="55"/>
  <c r="AI170" i="55" s="1"/>
  <c r="AI7" i="45" s="1"/>
  <c r="R110" i="55"/>
  <c r="R100" i="55" s="1"/>
  <c r="R2" i="41" s="1"/>
  <c r="R136" i="55"/>
  <c r="R130" i="55" s="1"/>
  <c r="AI110" i="55"/>
  <c r="AI100" i="55" s="1"/>
  <c r="AI2" i="41" s="1"/>
  <c r="AD123" i="55"/>
  <c r="AD113" i="55" s="1"/>
  <c r="AD2" i="42" s="1"/>
  <c r="N97" i="55"/>
  <c r="AI123" i="55"/>
  <c r="AI113" i="55" s="1"/>
  <c r="AI2" i="42" s="1"/>
  <c r="M149" i="55"/>
  <c r="Z149" i="55"/>
  <c r="AH149" i="55"/>
  <c r="AH142" i="55" s="1"/>
  <c r="AH5" i="43" s="1"/>
  <c r="AE149" i="55"/>
  <c r="AE139" i="55" s="1"/>
  <c r="S149" i="55"/>
  <c r="S139" i="55" s="1"/>
  <c r="S2" i="43" s="1"/>
  <c r="O97" i="55"/>
  <c r="O87" i="55" s="1"/>
  <c r="O2" i="23" s="1"/>
  <c r="AQ45" i="55"/>
  <c r="AQ40" i="55" s="1"/>
  <c r="AQ7" i="26" s="1"/>
  <c r="N84" i="55"/>
  <c r="O71" i="55"/>
  <c r="O61" i="55" s="1"/>
  <c r="O2" i="25" s="1"/>
  <c r="N58" i="55"/>
  <c r="N55" i="55" s="1"/>
  <c r="M84" i="55"/>
  <c r="AQ71" i="55"/>
  <c r="M175" i="55"/>
  <c r="Z162" i="55"/>
  <c r="Z152" i="55" s="1"/>
  <c r="Z2" i="44" s="1"/>
  <c r="AH175" i="55"/>
  <c r="AH166" i="55" s="1"/>
  <c r="AH3" i="45" s="1"/>
  <c r="AE162" i="55"/>
  <c r="AE152" i="55" s="1"/>
  <c r="S162" i="55"/>
  <c r="AG45" i="55"/>
  <c r="O58" i="55"/>
  <c r="O50" i="55" s="1"/>
  <c r="AQ84" i="55"/>
  <c r="AQ74" i="55" s="1"/>
  <c r="AQ2" i="24" s="1"/>
  <c r="N71" i="55"/>
  <c r="N65" i="55" s="1"/>
  <c r="N6" i="25" s="1"/>
  <c r="M58" i="55"/>
  <c r="M50" i="55" s="1"/>
  <c r="M136" i="55"/>
  <c r="M126" i="55" s="1"/>
  <c r="S136" i="55"/>
  <c r="S133" i="55" s="1"/>
  <c r="J30" i="55"/>
  <c r="J11" i="4" s="1"/>
  <c r="J22" i="55"/>
  <c r="J3" i="4" s="1"/>
  <c r="J24" i="55"/>
  <c r="J5" i="4" s="1"/>
  <c r="J25" i="55"/>
  <c r="J6" i="4" s="1"/>
  <c r="J21" i="55"/>
  <c r="J2" i="4" s="1"/>
  <c r="AG58" i="55"/>
  <c r="AG48" i="55" s="1"/>
  <c r="AG71" i="55"/>
  <c r="AL149" i="55"/>
  <c r="AL139" i="55" s="1"/>
  <c r="AL2" i="43" s="1"/>
  <c r="AL136" i="55"/>
  <c r="AL133" i="55" s="1"/>
  <c r="AD149" i="55"/>
  <c r="AD139" i="55" s="1"/>
  <c r="AD2" i="43" s="1"/>
  <c r="AL162" i="55"/>
  <c r="AD136" i="55"/>
  <c r="AD130" i="55" s="1"/>
  <c r="AL175" i="55"/>
  <c r="AL174" i="55" s="1"/>
  <c r="AL11" i="45" s="1"/>
  <c r="AL110" i="55"/>
  <c r="AL100" i="55" s="1"/>
  <c r="AL2" i="41" s="1"/>
  <c r="AD175" i="55"/>
  <c r="AD166" i="55" s="1"/>
  <c r="AD3" i="45" s="1"/>
  <c r="AD162" i="55"/>
  <c r="AD152" i="55" s="1"/>
  <c r="AD2" i="44" s="1"/>
  <c r="AG97" i="55"/>
  <c r="AG87" i="55" s="1"/>
  <c r="AG2" i="23" s="1"/>
  <c r="AN25" i="55"/>
  <c r="AN6" i="4" s="1"/>
  <c r="AG181" i="55"/>
  <c r="AG5" i="37" s="1"/>
  <c r="AG186" i="55"/>
  <c r="AG10" i="37" s="1"/>
  <c r="AG185" i="55"/>
  <c r="AG9" i="37" s="1"/>
  <c r="AG179" i="55"/>
  <c r="AG3" i="37" s="1"/>
  <c r="AG187" i="55"/>
  <c r="AG11" i="37" s="1"/>
  <c r="AG178" i="55"/>
  <c r="AG2" i="37" s="1"/>
  <c r="AG184" i="55"/>
  <c r="AG8" i="37" s="1"/>
  <c r="AG180" i="55"/>
  <c r="AG4" i="37" s="1"/>
  <c r="AG182" i="55"/>
  <c r="AG6" i="37" s="1"/>
  <c r="AG183" i="55"/>
  <c r="AG7" i="37" s="1"/>
  <c r="J214" i="55"/>
  <c r="J201" i="55"/>
  <c r="J191" i="55" s="1"/>
  <c r="J253" i="55"/>
  <c r="J243" i="55" s="1"/>
  <c r="J240" i="55"/>
  <c r="J230" i="55" s="1"/>
  <c r="J227" i="55"/>
  <c r="J217" i="55" s="1"/>
  <c r="Y186" i="55"/>
  <c r="Y10" i="37" s="1"/>
  <c r="Y179" i="55"/>
  <c r="Y3" i="37" s="1"/>
  <c r="Y183" i="55"/>
  <c r="Y7" i="37" s="1"/>
  <c r="Y180" i="55"/>
  <c r="Y4" i="37" s="1"/>
  <c r="Y185" i="55"/>
  <c r="Y9" i="37" s="1"/>
  <c r="Y178" i="55"/>
  <c r="Y2" i="37" s="1"/>
  <c r="Y181" i="55"/>
  <c r="Y5" i="37" s="1"/>
  <c r="Y187" i="55"/>
  <c r="Y11" i="37" s="1"/>
  <c r="Y184" i="55"/>
  <c r="Y8" i="37" s="1"/>
  <c r="Y182" i="55"/>
  <c r="Y6" i="37" s="1"/>
  <c r="AM182" i="55"/>
  <c r="AM6" i="37" s="1"/>
  <c r="AM181" i="55"/>
  <c r="AM5" i="37" s="1"/>
  <c r="AM183" i="55"/>
  <c r="AM7" i="37" s="1"/>
  <c r="AM179" i="55"/>
  <c r="AM3" i="37" s="1"/>
  <c r="AM184" i="55"/>
  <c r="AM8" i="37" s="1"/>
  <c r="AM178" i="55"/>
  <c r="AM2" i="37" s="1"/>
  <c r="AM186" i="55"/>
  <c r="AM10" i="37" s="1"/>
  <c r="AM187" i="55"/>
  <c r="AM11" i="37" s="1"/>
  <c r="AM185" i="55"/>
  <c r="AM9" i="37" s="1"/>
  <c r="AM180" i="55"/>
  <c r="AM4" i="37" s="1"/>
  <c r="J178" i="55"/>
  <c r="J2" i="37" s="1"/>
  <c r="J187" i="55"/>
  <c r="J11" i="37" s="1"/>
  <c r="J179" i="55"/>
  <c r="J3" i="37" s="1"/>
  <c r="J183" i="55"/>
  <c r="J7" i="37" s="1"/>
  <c r="J184" i="55"/>
  <c r="J8" i="37" s="1"/>
  <c r="J180" i="55"/>
  <c r="J4" i="37" s="1"/>
  <c r="J185" i="55"/>
  <c r="J9" i="37" s="1"/>
  <c r="J186" i="55"/>
  <c r="J10" i="37" s="1"/>
  <c r="J182" i="55"/>
  <c r="J6" i="37" s="1"/>
  <c r="J181" i="55"/>
  <c r="J5" i="37" s="1"/>
  <c r="AJ185" i="55"/>
  <c r="AJ9" i="37" s="1"/>
  <c r="AJ181" i="55"/>
  <c r="AJ5" i="37" s="1"/>
  <c r="AJ186" i="55"/>
  <c r="AJ10" i="37" s="1"/>
  <c r="AJ180" i="55"/>
  <c r="AJ4" i="37" s="1"/>
  <c r="AJ182" i="55"/>
  <c r="AJ6" i="37" s="1"/>
  <c r="AJ187" i="55"/>
  <c r="AJ11" i="37" s="1"/>
  <c r="AJ183" i="55"/>
  <c r="AJ7" i="37" s="1"/>
  <c r="AJ184" i="55"/>
  <c r="AJ8" i="37" s="1"/>
  <c r="AJ178" i="55"/>
  <c r="AJ2" i="37" s="1"/>
  <c r="AJ179" i="55"/>
  <c r="AJ3" i="37" s="1"/>
  <c r="V186" i="55"/>
  <c r="V10" i="37" s="1"/>
  <c r="V181" i="55"/>
  <c r="V5" i="37" s="1"/>
  <c r="V178" i="55"/>
  <c r="V2" i="37" s="1"/>
  <c r="V187" i="55"/>
  <c r="V11" i="37" s="1"/>
  <c r="V183" i="55"/>
  <c r="V7" i="37" s="1"/>
  <c r="V182" i="55"/>
  <c r="V6" i="37" s="1"/>
  <c r="V180" i="55"/>
  <c r="V4" i="37" s="1"/>
  <c r="V179" i="55"/>
  <c r="V3" i="37" s="1"/>
  <c r="V184" i="55"/>
  <c r="V8" i="37" s="1"/>
  <c r="V185" i="55"/>
  <c r="V9" i="37" s="1"/>
  <c r="W253" i="55"/>
  <c r="W243" i="55" s="1"/>
  <c r="W240" i="55"/>
  <c r="W230" i="55" s="1"/>
  <c r="W201" i="55"/>
  <c r="W191" i="55" s="1"/>
  <c r="W227" i="55"/>
  <c r="W217" i="55" s="1"/>
  <c r="W214" i="55"/>
  <c r="AO227" i="55"/>
  <c r="AO217" i="55" s="1"/>
  <c r="AO240" i="55"/>
  <c r="AO230" i="55" s="1"/>
  <c r="AO253" i="55"/>
  <c r="AO243" i="55" s="1"/>
  <c r="AO201" i="55"/>
  <c r="AO191" i="55" s="1"/>
  <c r="AO214" i="55"/>
  <c r="AL227" i="55"/>
  <c r="AL217" i="55" s="1"/>
  <c r="AL240" i="55"/>
  <c r="AL230" i="55" s="1"/>
  <c r="AL253" i="55"/>
  <c r="AL243" i="55" s="1"/>
  <c r="AL201" i="55"/>
  <c r="AL191" i="55" s="1"/>
  <c r="AL214" i="55"/>
  <c r="R240" i="55"/>
  <c r="R230" i="55" s="1"/>
  <c r="R214" i="55"/>
  <c r="R253" i="55"/>
  <c r="R243" i="55" s="1"/>
  <c r="R227" i="55"/>
  <c r="R217" i="55" s="1"/>
  <c r="R201" i="55"/>
  <c r="R191" i="55" s="1"/>
  <c r="Z179" i="55"/>
  <c r="Z3" i="37" s="1"/>
  <c r="Z184" i="55"/>
  <c r="Z8" i="37" s="1"/>
  <c r="Z180" i="55"/>
  <c r="Z4" i="37" s="1"/>
  <c r="Z185" i="55"/>
  <c r="Z9" i="37" s="1"/>
  <c r="Z181" i="55"/>
  <c r="Z5" i="37" s="1"/>
  <c r="Z186" i="55"/>
  <c r="Z10" i="37" s="1"/>
  <c r="Z187" i="55"/>
  <c r="Z11" i="37" s="1"/>
  <c r="Z182" i="55"/>
  <c r="Z6" i="37" s="1"/>
  <c r="Z178" i="55"/>
  <c r="Z2" i="37" s="1"/>
  <c r="Z183" i="55"/>
  <c r="Z7" i="37" s="1"/>
  <c r="AA214" i="55"/>
  <c r="AA201" i="55"/>
  <c r="AA191" i="55" s="1"/>
  <c r="AA253" i="55"/>
  <c r="AA243" i="55" s="1"/>
  <c r="AA227" i="55"/>
  <c r="AA217" i="55" s="1"/>
  <c r="AA240" i="55"/>
  <c r="AA230" i="55" s="1"/>
  <c r="AN178" i="55"/>
  <c r="AN2" i="37" s="1"/>
  <c r="AN187" i="55"/>
  <c r="AN11" i="37" s="1"/>
  <c r="AN182" i="55"/>
  <c r="AN6" i="37" s="1"/>
  <c r="AN179" i="55"/>
  <c r="AN3" i="37" s="1"/>
  <c r="AN184" i="55"/>
  <c r="AN8" i="37" s="1"/>
  <c r="AN180" i="55"/>
  <c r="AN4" i="37" s="1"/>
  <c r="AN183" i="55"/>
  <c r="AN7" i="37" s="1"/>
  <c r="AN185" i="55"/>
  <c r="AN9" i="37" s="1"/>
  <c r="AN181" i="55"/>
  <c r="AN5" i="37" s="1"/>
  <c r="AN186" i="55"/>
  <c r="AN10" i="37" s="1"/>
  <c r="L183" i="55"/>
  <c r="L7" i="37" s="1"/>
  <c r="L179" i="55"/>
  <c r="L3" i="37" s="1"/>
  <c r="L186" i="55"/>
  <c r="L10" i="37" s="1"/>
  <c r="L187" i="55"/>
  <c r="L11" i="37" s="1"/>
  <c r="L185" i="55"/>
  <c r="L9" i="37" s="1"/>
  <c r="L181" i="55"/>
  <c r="L5" i="37" s="1"/>
  <c r="L178" i="55"/>
  <c r="L2" i="37" s="1"/>
  <c r="L184" i="55"/>
  <c r="L8" i="37" s="1"/>
  <c r="L182" i="55"/>
  <c r="L6" i="37" s="1"/>
  <c r="L180" i="55"/>
  <c r="L4" i="37" s="1"/>
  <c r="AO178" i="55"/>
  <c r="AO2" i="37" s="1"/>
  <c r="AO179" i="55"/>
  <c r="AO3" i="37" s="1"/>
  <c r="AO184" i="55"/>
  <c r="AO8" i="37" s="1"/>
  <c r="AO180" i="55"/>
  <c r="AO4" i="37" s="1"/>
  <c r="AO185" i="55"/>
  <c r="AO9" i="37" s="1"/>
  <c r="AO181" i="55"/>
  <c r="AO5" i="37" s="1"/>
  <c r="AO186" i="55"/>
  <c r="AO10" i="37" s="1"/>
  <c r="AO182" i="55"/>
  <c r="AO6" i="37" s="1"/>
  <c r="AO183" i="55"/>
  <c r="AO7" i="37" s="1"/>
  <c r="AO187" i="55"/>
  <c r="AO11" i="37" s="1"/>
  <c r="AA185" i="55"/>
  <c r="AA9" i="37" s="1"/>
  <c r="AA180" i="55"/>
  <c r="AA4" i="37" s="1"/>
  <c r="AA181" i="55"/>
  <c r="AA5" i="37" s="1"/>
  <c r="AA186" i="55"/>
  <c r="AA10" i="37" s="1"/>
  <c r="AA187" i="55"/>
  <c r="AA11" i="37" s="1"/>
  <c r="AA182" i="55"/>
  <c r="AA6" i="37" s="1"/>
  <c r="AA183" i="55"/>
  <c r="AA7" i="37" s="1"/>
  <c r="AA179" i="55"/>
  <c r="AA3" i="37" s="1"/>
  <c r="AA178" i="55"/>
  <c r="AA2" i="37" s="1"/>
  <c r="AA184" i="55"/>
  <c r="AA8" i="37" s="1"/>
  <c r="AP240" i="55"/>
  <c r="AP230" i="55" s="1"/>
  <c r="AP253" i="55"/>
  <c r="AP243" i="55" s="1"/>
  <c r="AP227" i="55"/>
  <c r="AP217" i="55" s="1"/>
  <c r="AP214" i="55"/>
  <c r="AP201" i="55"/>
  <c r="AP191" i="55" s="1"/>
  <c r="P240" i="55"/>
  <c r="P230" i="55" s="1"/>
  <c r="P227" i="55"/>
  <c r="P217" i="55" s="1"/>
  <c r="P214" i="55"/>
  <c r="P201" i="55"/>
  <c r="P191" i="55" s="1"/>
  <c r="P253" i="55"/>
  <c r="P243" i="55" s="1"/>
  <c r="Q186" i="55"/>
  <c r="Q10" i="37" s="1"/>
  <c r="Q187" i="55"/>
  <c r="Q11" i="37" s="1"/>
  <c r="Q182" i="55"/>
  <c r="Q6" i="37" s="1"/>
  <c r="Q178" i="55"/>
  <c r="Q2" i="37" s="1"/>
  <c r="Q183" i="55"/>
  <c r="Q7" i="37" s="1"/>
  <c r="Q179" i="55"/>
  <c r="Q3" i="37" s="1"/>
  <c r="Q184" i="55"/>
  <c r="Q8" i="37" s="1"/>
  <c r="Q180" i="55"/>
  <c r="Q4" i="37" s="1"/>
  <c r="Q185" i="55"/>
  <c r="Q9" i="37" s="1"/>
  <c r="Q181" i="55"/>
  <c r="Q5" i="37" s="1"/>
  <c r="N178" i="55"/>
  <c r="N2" i="37" s="1"/>
  <c r="N187" i="55"/>
  <c r="N11" i="37" s="1"/>
  <c r="N179" i="55"/>
  <c r="N3" i="37" s="1"/>
  <c r="N184" i="55"/>
  <c r="N8" i="37" s="1"/>
  <c r="N180" i="55"/>
  <c r="N4" i="37" s="1"/>
  <c r="N185" i="55"/>
  <c r="N9" i="37" s="1"/>
  <c r="N183" i="55"/>
  <c r="N7" i="37" s="1"/>
  <c r="N186" i="55"/>
  <c r="N10" i="37" s="1"/>
  <c r="N182" i="55"/>
  <c r="N6" i="37" s="1"/>
  <c r="N181" i="55"/>
  <c r="N5" i="37" s="1"/>
  <c r="AF227" i="55"/>
  <c r="AF217" i="55" s="1"/>
  <c r="AF253" i="55"/>
  <c r="AF243" i="55" s="1"/>
  <c r="AF240" i="55"/>
  <c r="AF230" i="55" s="1"/>
  <c r="AF214" i="55"/>
  <c r="AF201" i="55"/>
  <c r="AF191" i="55" s="1"/>
  <c r="D240" i="55"/>
  <c r="D230" i="55" s="1"/>
  <c r="D253" i="55"/>
  <c r="D243" i="55" s="1"/>
  <c r="D227" i="55"/>
  <c r="D217" i="55" s="1"/>
  <c r="D201" i="55"/>
  <c r="D191" i="55" s="1"/>
  <c r="D214" i="55"/>
  <c r="AE183" i="55"/>
  <c r="AE7" i="37" s="1"/>
  <c r="AE181" i="55"/>
  <c r="AE5" i="37" s="1"/>
  <c r="AE179" i="55"/>
  <c r="AE3" i="37" s="1"/>
  <c r="AE185" i="55"/>
  <c r="AE9" i="37" s="1"/>
  <c r="AE186" i="55"/>
  <c r="AE10" i="37" s="1"/>
  <c r="AE182" i="55"/>
  <c r="AE6" i="37" s="1"/>
  <c r="AE184" i="55"/>
  <c r="AE8" i="37" s="1"/>
  <c r="AE178" i="55"/>
  <c r="AE2" i="37" s="1"/>
  <c r="AE187" i="55"/>
  <c r="AE11" i="37" s="1"/>
  <c r="AE180" i="55"/>
  <c r="AE4" i="37" s="1"/>
  <c r="AG214" i="55"/>
  <c r="AG240" i="55"/>
  <c r="AG230" i="55" s="1"/>
  <c r="AG253" i="55"/>
  <c r="AG243" i="55" s="1"/>
  <c r="AG227" i="55"/>
  <c r="AG217" i="55" s="1"/>
  <c r="AG201" i="55"/>
  <c r="AG191" i="55" s="1"/>
  <c r="H240" i="55"/>
  <c r="H230" i="55" s="1"/>
  <c r="H253" i="55"/>
  <c r="H243" i="55" s="1"/>
  <c r="H201" i="55"/>
  <c r="H191" i="55" s="1"/>
  <c r="H227" i="55"/>
  <c r="H217" i="55" s="1"/>
  <c r="H214" i="55"/>
  <c r="S180" i="55"/>
  <c r="S4" i="37" s="1"/>
  <c r="S186" i="55"/>
  <c r="S10" i="37" s="1"/>
  <c r="S182" i="55"/>
  <c r="S6" i="37" s="1"/>
  <c r="S181" i="55"/>
  <c r="S5" i="37" s="1"/>
  <c r="S184" i="55"/>
  <c r="S8" i="37" s="1"/>
  <c r="S178" i="55"/>
  <c r="S2" i="37" s="1"/>
  <c r="S187" i="55"/>
  <c r="S11" i="37" s="1"/>
  <c r="S185" i="55"/>
  <c r="S9" i="37" s="1"/>
  <c r="S179" i="55"/>
  <c r="S3" i="37" s="1"/>
  <c r="S183" i="55"/>
  <c r="S7" i="37" s="1"/>
  <c r="T240" i="55"/>
  <c r="T230" i="55" s="1"/>
  <c r="T253" i="55"/>
  <c r="T243" i="55" s="1"/>
  <c r="T227" i="55"/>
  <c r="T217" i="55" s="1"/>
  <c r="T214" i="55"/>
  <c r="T201" i="55"/>
  <c r="T191" i="55" s="1"/>
  <c r="AK179" i="55"/>
  <c r="AK3" i="37" s="1"/>
  <c r="AK185" i="55"/>
  <c r="AK9" i="37" s="1"/>
  <c r="AK178" i="55"/>
  <c r="AK2" i="37" s="1"/>
  <c r="AK181" i="55"/>
  <c r="AK5" i="37" s="1"/>
  <c r="AK187" i="55"/>
  <c r="AK11" i="37" s="1"/>
  <c r="AK184" i="55"/>
  <c r="AK8" i="37" s="1"/>
  <c r="AK182" i="55"/>
  <c r="AK6" i="37" s="1"/>
  <c r="AK183" i="55"/>
  <c r="AK7" i="37" s="1"/>
  <c r="AK186" i="55"/>
  <c r="AK10" i="37" s="1"/>
  <c r="AK180" i="55"/>
  <c r="AK4" i="37" s="1"/>
  <c r="H186" i="55"/>
  <c r="H10" i="37" s="1"/>
  <c r="H182" i="55"/>
  <c r="H6" i="37" s="1"/>
  <c r="H187" i="55"/>
  <c r="H11" i="37" s="1"/>
  <c r="H178" i="55"/>
  <c r="H2" i="37" s="1"/>
  <c r="H183" i="55"/>
  <c r="H7" i="37" s="1"/>
  <c r="H184" i="55"/>
  <c r="H8" i="37" s="1"/>
  <c r="H179" i="55"/>
  <c r="H3" i="37" s="1"/>
  <c r="H180" i="55"/>
  <c r="H4" i="37" s="1"/>
  <c r="H185" i="55"/>
  <c r="H9" i="37" s="1"/>
  <c r="H181" i="55"/>
  <c r="H5" i="37" s="1"/>
  <c r="F69" i="55"/>
  <c r="F10" i="25" s="1"/>
  <c r="U240" i="55"/>
  <c r="U230" i="55" s="1"/>
  <c r="U253" i="55"/>
  <c r="U243" i="55" s="1"/>
  <c r="U227" i="55"/>
  <c r="U217" i="55" s="1"/>
  <c r="U201" i="55"/>
  <c r="U191" i="55" s="1"/>
  <c r="U214" i="55"/>
  <c r="Z79" i="55"/>
  <c r="Z7" i="24" s="1"/>
  <c r="Z81" i="55"/>
  <c r="Z9" i="24" s="1"/>
  <c r="Z2" i="24"/>
  <c r="Z78" i="55"/>
  <c r="Z6" i="24" s="1"/>
  <c r="Z82" i="55"/>
  <c r="Z10" i="24" s="1"/>
  <c r="Z76" i="55"/>
  <c r="Z4" i="24" s="1"/>
  <c r="Z80" i="55"/>
  <c r="Z8" i="24" s="1"/>
  <c r="Z75" i="55"/>
  <c r="Z3" i="24" s="1"/>
  <c r="Z77" i="55"/>
  <c r="Z5" i="24" s="1"/>
  <c r="Z83" i="55"/>
  <c r="Z11" i="24" s="1"/>
  <c r="O240" i="55"/>
  <c r="O230" i="55" s="1"/>
  <c r="O253" i="55"/>
  <c r="O243" i="55" s="1"/>
  <c r="O227" i="55"/>
  <c r="O217" i="55" s="1"/>
  <c r="O214" i="55"/>
  <c r="O201" i="55"/>
  <c r="O191" i="55" s="1"/>
  <c r="AK58" i="55"/>
  <c r="AK84" i="55"/>
  <c r="AK74" i="55" s="1"/>
  <c r="AK45" i="55"/>
  <c r="AK35" i="55" s="1"/>
  <c r="AK97" i="55"/>
  <c r="AK87" i="55" s="1"/>
  <c r="AK71" i="55"/>
  <c r="AK61" i="55" s="1"/>
  <c r="L227" i="55"/>
  <c r="L217" i="55" s="1"/>
  <c r="L214" i="55"/>
  <c r="L201" i="55"/>
  <c r="L191" i="55" s="1"/>
  <c r="L240" i="55"/>
  <c r="L230" i="55" s="1"/>
  <c r="L253" i="55"/>
  <c r="L243" i="55" s="1"/>
  <c r="K24" i="55"/>
  <c r="K5" i="4" s="1"/>
  <c r="K28" i="55"/>
  <c r="K9" i="4" s="1"/>
  <c r="K23" i="55"/>
  <c r="K4" i="4" s="1"/>
  <c r="K26" i="55"/>
  <c r="K7" i="4" s="1"/>
  <c r="K25" i="55"/>
  <c r="K6" i="4" s="1"/>
  <c r="K21" i="55"/>
  <c r="K2" i="4" s="1"/>
  <c r="K29" i="55"/>
  <c r="K10" i="4" s="1"/>
  <c r="K30" i="55"/>
  <c r="K11" i="4" s="1"/>
  <c r="K27" i="55"/>
  <c r="K8" i="4" s="1"/>
  <c r="K22" i="55"/>
  <c r="K3" i="4" s="1"/>
  <c r="B3" i="53"/>
  <c r="C188" i="55" s="1"/>
  <c r="Y41" i="55"/>
  <c r="Y8" i="26" s="1"/>
  <c r="P64" i="55"/>
  <c r="P5" i="25" s="1"/>
  <c r="P68" i="55"/>
  <c r="P9" i="25" s="1"/>
  <c r="P67" i="55"/>
  <c r="P8" i="25" s="1"/>
  <c r="P70" i="55"/>
  <c r="P11" i="25" s="1"/>
  <c r="P2" i="25"/>
  <c r="P66" i="55"/>
  <c r="P7" i="25" s="1"/>
  <c r="P69" i="55"/>
  <c r="P10" i="25" s="1"/>
  <c r="P63" i="55"/>
  <c r="P4" i="25" s="1"/>
  <c r="P65" i="55"/>
  <c r="P6" i="25" s="1"/>
  <c r="P62" i="55"/>
  <c r="P3" i="25" s="1"/>
  <c r="AP71" i="55"/>
  <c r="AP61" i="55" s="1"/>
  <c r="AP84" i="55"/>
  <c r="AP74" i="55" s="1"/>
  <c r="AP45" i="55"/>
  <c r="AP35" i="55" s="1"/>
  <c r="AP97" i="55"/>
  <c r="AP87" i="55" s="1"/>
  <c r="AP58" i="55"/>
  <c r="AO77" i="55"/>
  <c r="AO5" i="24" s="1"/>
  <c r="AO81" i="55"/>
  <c r="AO9" i="24" s="1"/>
  <c r="AO79" i="55"/>
  <c r="AO7" i="24" s="1"/>
  <c r="AO83" i="55"/>
  <c r="AO11" i="24" s="1"/>
  <c r="AO75" i="55"/>
  <c r="AO3" i="24" s="1"/>
  <c r="AO2" i="24"/>
  <c r="AO82" i="55"/>
  <c r="AO10" i="24" s="1"/>
  <c r="AO76" i="55"/>
  <c r="AO4" i="24" s="1"/>
  <c r="AO78" i="55"/>
  <c r="AO6" i="24" s="1"/>
  <c r="AO80" i="55"/>
  <c r="AO8" i="24" s="1"/>
  <c r="AB181" i="55"/>
  <c r="AB5" i="37" s="1"/>
  <c r="AB184" i="55"/>
  <c r="AB8" i="37" s="1"/>
  <c r="AB178" i="55"/>
  <c r="AB2" i="37" s="1"/>
  <c r="AB186" i="55"/>
  <c r="AB10" i="37" s="1"/>
  <c r="AB187" i="55"/>
  <c r="AB11" i="37" s="1"/>
  <c r="AB183" i="55"/>
  <c r="AB7" i="37" s="1"/>
  <c r="AB179" i="55"/>
  <c r="AB3" i="37" s="1"/>
  <c r="AB185" i="55"/>
  <c r="AB9" i="37" s="1"/>
  <c r="AB180" i="55"/>
  <c r="AB4" i="37" s="1"/>
  <c r="AB182" i="55"/>
  <c r="AB6" i="37" s="1"/>
  <c r="AC92" i="55"/>
  <c r="AC7" i="23" s="1"/>
  <c r="AC96" i="55"/>
  <c r="AC11" i="23" s="1"/>
  <c r="AC89" i="55"/>
  <c r="AC4" i="23" s="1"/>
  <c r="AC90" i="55"/>
  <c r="AC5" i="23" s="1"/>
  <c r="AC94" i="55"/>
  <c r="AC9" i="23" s="1"/>
  <c r="AC93" i="55"/>
  <c r="AC8" i="23" s="1"/>
  <c r="AC91" i="55"/>
  <c r="AC6" i="23" s="1"/>
  <c r="AC95" i="55"/>
  <c r="AC10" i="23" s="1"/>
  <c r="AC2" i="23"/>
  <c r="AC88" i="55"/>
  <c r="AC3" i="23" s="1"/>
  <c r="AH180" i="55"/>
  <c r="AH4" i="37" s="1"/>
  <c r="AH185" i="55"/>
  <c r="AH9" i="37" s="1"/>
  <c r="AH186" i="55"/>
  <c r="AH10" i="37" s="1"/>
  <c r="AH181" i="55"/>
  <c r="AH5" i="37" s="1"/>
  <c r="AH182" i="55"/>
  <c r="AH6" i="37" s="1"/>
  <c r="AH178" i="55"/>
  <c r="AH2" i="37" s="1"/>
  <c r="AH187" i="55"/>
  <c r="AH11" i="37" s="1"/>
  <c r="AH184" i="55"/>
  <c r="AH8" i="37" s="1"/>
  <c r="AH183" i="55"/>
  <c r="AH7" i="37" s="1"/>
  <c r="AH179" i="55"/>
  <c r="AH3" i="37" s="1"/>
  <c r="V253" i="55"/>
  <c r="V243" i="55" s="1"/>
  <c r="V240" i="55"/>
  <c r="V230" i="55" s="1"/>
  <c r="V227" i="55"/>
  <c r="V217" i="55" s="1"/>
  <c r="V214" i="55"/>
  <c r="V201" i="55"/>
  <c r="V191" i="55" s="1"/>
  <c r="AD58" i="55"/>
  <c r="AD71" i="55"/>
  <c r="AD61" i="55" s="1"/>
  <c r="AD97" i="55"/>
  <c r="AD87" i="55" s="1"/>
  <c r="AD84" i="55"/>
  <c r="AD74" i="55" s="1"/>
  <c r="AD45" i="55"/>
  <c r="AD35" i="55" s="1"/>
  <c r="L84" i="55"/>
  <c r="L74" i="55" s="1"/>
  <c r="L71" i="55"/>
  <c r="L61" i="55" s="1"/>
  <c r="L97" i="55"/>
  <c r="L87" i="55" s="1"/>
  <c r="L45" i="55"/>
  <c r="L35" i="55" s="1"/>
  <c r="L58" i="55"/>
  <c r="Y201" i="55"/>
  <c r="Y191" i="55" s="1"/>
  <c r="Y253" i="55"/>
  <c r="Y243" i="55" s="1"/>
  <c r="Y240" i="55"/>
  <c r="Y230" i="55" s="1"/>
  <c r="Y227" i="55"/>
  <c r="Y217" i="55" s="1"/>
  <c r="Y214" i="55"/>
  <c r="N240" i="55"/>
  <c r="N230" i="55" s="1"/>
  <c r="N253" i="55"/>
  <c r="N243" i="55" s="1"/>
  <c r="N214" i="55"/>
  <c r="N227" i="55"/>
  <c r="N217" i="55" s="1"/>
  <c r="N201" i="55"/>
  <c r="N191" i="55" s="1"/>
  <c r="AI29" i="55"/>
  <c r="AI10" i="4" s="1"/>
  <c r="C2" i="25"/>
  <c r="C63" i="55"/>
  <c r="C4" i="25" s="1"/>
  <c r="C65" i="55"/>
  <c r="C6" i="25" s="1"/>
  <c r="C69" i="55"/>
  <c r="C10" i="25" s="1"/>
  <c r="C66" i="55"/>
  <c r="C7" i="25" s="1"/>
  <c r="C64" i="55"/>
  <c r="C5" i="25" s="1"/>
  <c r="C67" i="55"/>
  <c r="C8" i="25" s="1"/>
  <c r="C62" i="55"/>
  <c r="C3" i="25" s="1"/>
  <c r="C68" i="55"/>
  <c r="C9" i="25" s="1"/>
  <c r="C70" i="55"/>
  <c r="C11" i="25" s="1"/>
  <c r="H52" i="55"/>
  <c r="AC53" i="55"/>
  <c r="AC49" i="55"/>
  <c r="AC57" i="55"/>
  <c r="AC56" i="55"/>
  <c r="AC54" i="55"/>
  <c r="AC50" i="55"/>
  <c r="AC48" i="55"/>
  <c r="AC51" i="55"/>
  <c r="AC55" i="55"/>
  <c r="AC52" i="55"/>
  <c r="AQ49" i="55"/>
  <c r="T180" i="55"/>
  <c r="T4" i="37" s="1"/>
  <c r="T185" i="55"/>
  <c r="T9" i="37" s="1"/>
  <c r="T186" i="55"/>
  <c r="T10" i="37" s="1"/>
  <c r="T182" i="55"/>
  <c r="T6" i="37" s="1"/>
  <c r="T187" i="55"/>
  <c r="T11" i="37" s="1"/>
  <c r="T181" i="55"/>
  <c r="T5" i="37" s="1"/>
  <c r="T184" i="55"/>
  <c r="T8" i="37" s="1"/>
  <c r="T183" i="55"/>
  <c r="T7" i="37" s="1"/>
  <c r="T179" i="55"/>
  <c r="T3" i="37" s="1"/>
  <c r="T178" i="55"/>
  <c r="T2" i="37" s="1"/>
  <c r="AC75" i="55"/>
  <c r="AC3" i="24" s="1"/>
  <c r="AA45" i="55"/>
  <c r="AA35" i="55" s="1"/>
  <c r="AA84" i="55"/>
  <c r="AA74" i="55" s="1"/>
  <c r="AA97" i="55"/>
  <c r="AA87" i="55" s="1"/>
  <c r="AA71" i="55"/>
  <c r="AA61" i="55" s="1"/>
  <c r="AA58" i="55"/>
  <c r="AE71" i="55"/>
  <c r="AE61" i="55" s="1"/>
  <c r="AE84" i="55"/>
  <c r="AE74" i="55" s="1"/>
  <c r="AE97" i="55"/>
  <c r="AE87" i="55" s="1"/>
  <c r="AE45" i="55"/>
  <c r="AE35" i="55" s="1"/>
  <c r="AE58" i="55"/>
  <c r="I179" i="55"/>
  <c r="I3" i="37" s="1"/>
  <c r="I178" i="55"/>
  <c r="I2" i="37" s="1"/>
  <c r="I183" i="55"/>
  <c r="I7" i="37" s="1"/>
  <c r="I184" i="55"/>
  <c r="I8" i="37" s="1"/>
  <c r="I180" i="55"/>
  <c r="I4" i="37" s="1"/>
  <c r="I182" i="55"/>
  <c r="I6" i="37" s="1"/>
  <c r="I181" i="55"/>
  <c r="I5" i="37" s="1"/>
  <c r="I187" i="55"/>
  <c r="I11" i="37" s="1"/>
  <c r="I186" i="55"/>
  <c r="I10" i="37" s="1"/>
  <c r="I185" i="55"/>
  <c r="I9" i="37" s="1"/>
  <c r="AQ227" i="55"/>
  <c r="AQ217" i="55" s="1"/>
  <c r="AQ214" i="55"/>
  <c r="AQ201" i="55"/>
  <c r="AQ191" i="55" s="1"/>
  <c r="AQ240" i="55"/>
  <c r="AQ230" i="55" s="1"/>
  <c r="AQ253" i="55"/>
  <c r="AQ243" i="55" s="1"/>
  <c r="G201" i="55"/>
  <c r="G191" i="55" s="1"/>
  <c r="G214" i="55"/>
  <c r="G240" i="55"/>
  <c r="G230" i="55" s="1"/>
  <c r="G253" i="55"/>
  <c r="G243" i="55" s="1"/>
  <c r="G227" i="55"/>
  <c r="G217" i="55" s="1"/>
  <c r="K240" i="55"/>
  <c r="K230" i="55" s="1"/>
  <c r="K227" i="55"/>
  <c r="K217" i="55" s="1"/>
  <c r="K253" i="55"/>
  <c r="K243" i="55" s="1"/>
  <c r="K201" i="55"/>
  <c r="K191" i="55" s="1"/>
  <c r="K214" i="55"/>
  <c r="AO92" i="55"/>
  <c r="AO7" i="23" s="1"/>
  <c r="AO96" i="55"/>
  <c r="AO11" i="23" s="1"/>
  <c r="AO95" i="55"/>
  <c r="AO10" i="23" s="1"/>
  <c r="AO89" i="55"/>
  <c r="AO4" i="23" s="1"/>
  <c r="AO93" i="55"/>
  <c r="AO8" i="23" s="1"/>
  <c r="AO88" i="55"/>
  <c r="AO3" i="23" s="1"/>
  <c r="AO2" i="23"/>
  <c r="AO90" i="55"/>
  <c r="AO5" i="23" s="1"/>
  <c r="AO94" i="55"/>
  <c r="AO9" i="23" s="1"/>
  <c r="AO91" i="55"/>
  <c r="AO6" i="23" s="1"/>
  <c r="AB201" i="55"/>
  <c r="AB191" i="55" s="1"/>
  <c r="AB240" i="55"/>
  <c r="AB230" i="55" s="1"/>
  <c r="AB253" i="55"/>
  <c r="AB243" i="55" s="1"/>
  <c r="AB227" i="55"/>
  <c r="AB217" i="55" s="1"/>
  <c r="AB214" i="55"/>
  <c r="C93" i="55"/>
  <c r="C8" i="23" s="1"/>
  <c r="C88" i="55"/>
  <c r="C3" i="23" s="1"/>
  <c r="C90" i="55"/>
  <c r="C5" i="23" s="1"/>
  <c r="C94" i="55"/>
  <c r="C9" i="23" s="1"/>
  <c r="C96" i="55"/>
  <c r="C11" i="23" s="1"/>
  <c r="C91" i="55"/>
  <c r="C6" i="23" s="1"/>
  <c r="C2" i="23"/>
  <c r="C89" i="55"/>
  <c r="C4" i="23" s="1"/>
  <c r="C92" i="55"/>
  <c r="C7" i="23" s="1"/>
  <c r="C95" i="55"/>
  <c r="C10" i="23" s="1"/>
  <c r="F186" i="55"/>
  <c r="F10" i="37" s="1"/>
  <c r="F183" i="55"/>
  <c r="F7" i="37" s="1"/>
  <c r="F181" i="55"/>
  <c r="F5" i="37" s="1"/>
  <c r="F179" i="55"/>
  <c r="F3" i="37" s="1"/>
  <c r="F180" i="55"/>
  <c r="F4" i="37" s="1"/>
  <c r="F182" i="55"/>
  <c r="F6" i="37" s="1"/>
  <c r="F185" i="55"/>
  <c r="F9" i="37" s="1"/>
  <c r="F184" i="55"/>
  <c r="F8" i="37" s="1"/>
  <c r="F178" i="55"/>
  <c r="F2" i="37" s="1"/>
  <c r="F187" i="55"/>
  <c r="F11" i="37" s="1"/>
  <c r="AJ240" i="55"/>
  <c r="AJ230" i="55" s="1"/>
  <c r="AJ253" i="55"/>
  <c r="AJ243" i="55" s="1"/>
  <c r="AJ227" i="55"/>
  <c r="AJ217" i="55" s="1"/>
  <c r="AJ201" i="55"/>
  <c r="AJ191" i="55" s="1"/>
  <c r="AJ214" i="55"/>
  <c r="C49" i="55"/>
  <c r="C51" i="55"/>
  <c r="C53" i="55"/>
  <c r="C55" i="55"/>
  <c r="C57" i="55"/>
  <c r="C50" i="55"/>
  <c r="C52" i="55"/>
  <c r="C54" i="55"/>
  <c r="C56" i="55"/>
  <c r="C48" i="55"/>
  <c r="AF186" i="55"/>
  <c r="AF10" i="37" s="1"/>
  <c r="AF180" i="55"/>
  <c r="AF4" i="37" s="1"/>
  <c r="AF185" i="55"/>
  <c r="AF9" i="37" s="1"/>
  <c r="AF179" i="55"/>
  <c r="AF3" i="37" s="1"/>
  <c r="AF181" i="55"/>
  <c r="AF5" i="37" s="1"/>
  <c r="AF182" i="55"/>
  <c r="AF6" i="37" s="1"/>
  <c r="AF183" i="55"/>
  <c r="AF7" i="37" s="1"/>
  <c r="AF184" i="55"/>
  <c r="AF8" i="37" s="1"/>
  <c r="AF187" i="55"/>
  <c r="AF11" i="37" s="1"/>
  <c r="AF178" i="55"/>
  <c r="AF2" i="37" s="1"/>
  <c r="J45" i="55"/>
  <c r="J35" i="55" s="1"/>
  <c r="J58" i="55"/>
  <c r="J71" i="55"/>
  <c r="J61" i="55" s="1"/>
  <c r="J97" i="55"/>
  <c r="J87" i="55" s="1"/>
  <c r="J84" i="55"/>
  <c r="J74" i="55" s="1"/>
  <c r="AF30" i="55"/>
  <c r="AF11" i="4" s="1"/>
  <c r="I227" i="55"/>
  <c r="I217" i="55" s="1"/>
  <c r="I253" i="55"/>
  <c r="I243" i="55" s="1"/>
  <c r="I240" i="55"/>
  <c r="I230" i="55" s="1"/>
  <c r="I201" i="55"/>
  <c r="I191" i="55" s="1"/>
  <c r="I214" i="55"/>
  <c r="AC37" i="55"/>
  <c r="AC4" i="26" s="1"/>
  <c r="AC41" i="55"/>
  <c r="AC8" i="26" s="1"/>
  <c r="AC38" i="55"/>
  <c r="AC5" i="26" s="1"/>
  <c r="AN81" i="55"/>
  <c r="AN9" i="24" s="1"/>
  <c r="AN79" i="55"/>
  <c r="AN7" i="24" s="1"/>
  <c r="AN2" i="24"/>
  <c r="AN76" i="55"/>
  <c r="AN4" i="24" s="1"/>
  <c r="AN78" i="55"/>
  <c r="AN6" i="24" s="1"/>
  <c r="AN80" i="55"/>
  <c r="AN8" i="24" s="1"/>
  <c r="AN82" i="55"/>
  <c r="AN10" i="24" s="1"/>
  <c r="AN75" i="55"/>
  <c r="AN3" i="24" s="1"/>
  <c r="AN77" i="55"/>
  <c r="AN5" i="24" s="1"/>
  <c r="AN83" i="55"/>
  <c r="AN11" i="24" s="1"/>
  <c r="G179" i="55"/>
  <c r="G3" i="37" s="1"/>
  <c r="G183" i="55"/>
  <c r="G7" i="37" s="1"/>
  <c r="G187" i="55"/>
  <c r="G11" i="37" s="1"/>
  <c r="G185" i="55"/>
  <c r="G9" i="37" s="1"/>
  <c r="G184" i="55"/>
  <c r="G8" i="37" s="1"/>
  <c r="G186" i="55"/>
  <c r="G10" i="37" s="1"/>
  <c r="G180" i="55"/>
  <c r="G4" i="37" s="1"/>
  <c r="G182" i="55"/>
  <c r="G6" i="37" s="1"/>
  <c r="G178" i="55"/>
  <c r="G2" i="37" s="1"/>
  <c r="G181" i="55"/>
  <c r="G5" i="37" s="1"/>
  <c r="AI179" i="55"/>
  <c r="AI3" i="37" s="1"/>
  <c r="AI181" i="55"/>
  <c r="AI5" i="37" s="1"/>
  <c r="AI186" i="55"/>
  <c r="AI10" i="37" s="1"/>
  <c r="AI182" i="55"/>
  <c r="AI6" i="37" s="1"/>
  <c r="AI187" i="55"/>
  <c r="AI11" i="37" s="1"/>
  <c r="AI178" i="55"/>
  <c r="AI2" i="37" s="1"/>
  <c r="AI184" i="55"/>
  <c r="AI8" i="37" s="1"/>
  <c r="AI183" i="55"/>
  <c r="AI7" i="37" s="1"/>
  <c r="AI185" i="55"/>
  <c r="AI9" i="37" s="1"/>
  <c r="AI180" i="55"/>
  <c r="AI4" i="37" s="1"/>
  <c r="C39" i="55"/>
  <c r="C6" i="26" s="1"/>
  <c r="C2" i="26"/>
  <c r="C40" i="55"/>
  <c r="C7" i="26" s="1"/>
  <c r="C36" i="55"/>
  <c r="C3" i="26" s="1"/>
  <c r="C44" i="55"/>
  <c r="C11" i="26" s="1"/>
  <c r="C43" i="55"/>
  <c r="C10" i="26" s="1"/>
  <c r="C38" i="55"/>
  <c r="C5" i="26" s="1"/>
  <c r="C41" i="55"/>
  <c r="C8" i="26" s="1"/>
  <c r="C37" i="55"/>
  <c r="C4" i="26" s="1"/>
  <c r="C42" i="55"/>
  <c r="C9" i="26" s="1"/>
  <c r="H38" i="55"/>
  <c r="H5" i="26" s="1"/>
  <c r="AP24" i="55"/>
  <c r="AP5" i="4" s="1"/>
  <c r="AP25" i="55"/>
  <c r="AP6" i="4" s="1"/>
  <c r="AP23" i="55"/>
  <c r="AP4" i="4" s="1"/>
  <c r="AP27" i="55"/>
  <c r="AP8" i="4" s="1"/>
  <c r="AP26" i="55"/>
  <c r="AP7" i="4" s="1"/>
  <c r="AP22" i="55"/>
  <c r="AP3" i="4" s="1"/>
  <c r="AP29" i="55"/>
  <c r="AP10" i="4" s="1"/>
  <c r="AP28" i="55"/>
  <c r="AP9" i="4" s="1"/>
  <c r="AP21" i="55"/>
  <c r="AP2" i="4" s="1"/>
  <c r="AP30" i="55"/>
  <c r="AP11" i="4" s="1"/>
  <c r="W179" i="55"/>
  <c r="W3" i="37" s="1"/>
  <c r="W181" i="55"/>
  <c r="W5" i="37" s="1"/>
  <c r="W182" i="55"/>
  <c r="W6" i="37" s="1"/>
  <c r="W178" i="55"/>
  <c r="W2" i="37" s="1"/>
  <c r="W183" i="55"/>
  <c r="W7" i="37" s="1"/>
  <c r="W185" i="55"/>
  <c r="W9" i="37" s="1"/>
  <c r="W184" i="55"/>
  <c r="W8" i="37" s="1"/>
  <c r="W187" i="55"/>
  <c r="W11" i="37" s="1"/>
  <c r="W186" i="55"/>
  <c r="W10" i="37" s="1"/>
  <c r="W180" i="55"/>
  <c r="W4" i="37" s="1"/>
  <c r="AC240" i="55"/>
  <c r="AC230" i="55" s="1"/>
  <c r="AC253" i="55"/>
  <c r="AC243" i="55" s="1"/>
  <c r="AC227" i="55"/>
  <c r="AC217" i="55" s="1"/>
  <c r="AC201" i="55"/>
  <c r="AC191" i="55" s="1"/>
  <c r="AC214" i="55"/>
  <c r="C83" i="55"/>
  <c r="C11" i="24" s="1"/>
  <c r="C2" i="24"/>
  <c r="C78" i="55"/>
  <c r="C6" i="24" s="1"/>
  <c r="C76" i="55"/>
  <c r="C4" i="24" s="1"/>
  <c r="C82" i="55"/>
  <c r="C10" i="24" s="1"/>
  <c r="C81" i="55"/>
  <c r="C9" i="24" s="1"/>
  <c r="C75" i="55"/>
  <c r="C3" i="24" s="1"/>
  <c r="C79" i="55"/>
  <c r="C7" i="24" s="1"/>
  <c r="C80" i="55"/>
  <c r="C8" i="24" s="1"/>
  <c r="C77" i="55"/>
  <c r="C5" i="24" s="1"/>
  <c r="X227" i="55"/>
  <c r="X217" i="55" s="1"/>
  <c r="X214" i="55"/>
  <c r="X201" i="55"/>
  <c r="X191" i="55" s="1"/>
  <c r="X240" i="55"/>
  <c r="X230" i="55" s="1"/>
  <c r="X253" i="55"/>
  <c r="X243" i="55" s="1"/>
  <c r="V49" i="55"/>
  <c r="V51" i="55"/>
  <c r="V56" i="55"/>
  <c r="V57" i="55"/>
  <c r="V55" i="55"/>
  <c r="V53" i="55"/>
  <c r="V50" i="55"/>
  <c r="V52" i="55"/>
  <c r="V54" i="55"/>
  <c r="V48" i="55"/>
  <c r="AM84" i="55"/>
  <c r="AM74" i="55" s="1"/>
  <c r="AM45" i="55"/>
  <c r="AM35" i="55" s="1"/>
  <c r="AM97" i="55"/>
  <c r="AM87" i="55" s="1"/>
  <c r="AM71" i="55"/>
  <c r="AM61" i="55" s="1"/>
  <c r="AM58" i="55"/>
  <c r="S48" i="55"/>
  <c r="V26" i="55"/>
  <c r="V7" i="4" s="1"/>
  <c r="V30" i="55"/>
  <c r="V11" i="4" s="1"/>
  <c r="V24" i="55"/>
  <c r="V5" i="4" s="1"/>
  <c r="V27" i="55"/>
  <c r="V8" i="4" s="1"/>
  <c r="V21" i="55"/>
  <c r="V2" i="4" s="1"/>
  <c r="V22" i="55"/>
  <c r="V3" i="4" s="1"/>
  <c r="V29" i="55"/>
  <c r="V10" i="4" s="1"/>
  <c r="V25" i="55"/>
  <c r="V6" i="4" s="1"/>
  <c r="V23" i="55"/>
  <c r="V4" i="4" s="1"/>
  <c r="V28" i="55"/>
  <c r="V9" i="4" s="1"/>
  <c r="AH240" i="55"/>
  <c r="AH230" i="55" s="1"/>
  <c r="AH253" i="55"/>
  <c r="AH243" i="55" s="1"/>
  <c r="AH227" i="55"/>
  <c r="AH217" i="55" s="1"/>
  <c r="AH214" i="55"/>
  <c r="AH201" i="55"/>
  <c r="AH191" i="55" s="1"/>
  <c r="AL37" i="55"/>
  <c r="AL4" i="26" s="1"/>
  <c r="AL39" i="55"/>
  <c r="AL6" i="26" s="1"/>
  <c r="AL41" i="55"/>
  <c r="AL8" i="26" s="1"/>
  <c r="AL42" i="55"/>
  <c r="AL9" i="26" s="1"/>
  <c r="AL44" i="55"/>
  <c r="AL11" i="26" s="1"/>
  <c r="AL38" i="55"/>
  <c r="AL5" i="26" s="1"/>
  <c r="AL43" i="55"/>
  <c r="AL10" i="26" s="1"/>
  <c r="AL36" i="55"/>
  <c r="AL3" i="26" s="1"/>
  <c r="AL40" i="55"/>
  <c r="AL7" i="26" s="1"/>
  <c r="AL2" i="26"/>
  <c r="E253" i="55"/>
  <c r="E243" i="55" s="1"/>
  <c r="E227" i="55"/>
  <c r="E217" i="55" s="1"/>
  <c r="E201" i="55"/>
  <c r="E191" i="55" s="1"/>
  <c r="E214" i="55"/>
  <c r="E240" i="55"/>
  <c r="E230" i="55" s="1"/>
  <c r="AI240" i="55"/>
  <c r="AI230" i="55" s="1"/>
  <c r="AI253" i="55"/>
  <c r="AI243" i="55" s="1"/>
  <c r="AI227" i="55"/>
  <c r="AI217" i="55" s="1"/>
  <c r="AI201" i="55"/>
  <c r="AI191" i="55" s="1"/>
  <c r="AI214" i="55"/>
  <c r="AG123" i="55"/>
  <c r="AG113" i="55" s="1"/>
  <c r="AG110" i="55"/>
  <c r="AG100" i="55" s="1"/>
  <c r="AG162" i="55"/>
  <c r="AG152" i="55" s="1"/>
  <c r="AG149" i="55"/>
  <c r="AG139" i="55" s="1"/>
  <c r="AG175" i="55"/>
  <c r="AG136" i="55"/>
  <c r="V123" i="55"/>
  <c r="V113" i="55" s="1"/>
  <c r="V162" i="55"/>
  <c r="V152" i="55" s="1"/>
  <c r="V175" i="55"/>
  <c r="V136" i="55"/>
  <c r="V149" i="55"/>
  <c r="V139" i="55" s="1"/>
  <c r="V110" i="55"/>
  <c r="V100" i="55" s="1"/>
  <c r="U180" i="55"/>
  <c r="U4" i="37" s="1"/>
  <c r="U186" i="55"/>
  <c r="U10" i="37" s="1"/>
  <c r="U178" i="55"/>
  <c r="U2" i="37" s="1"/>
  <c r="U179" i="55"/>
  <c r="U3" i="37" s="1"/>
  <c r="U182" i="55"/>
  <c r="U6" i="37" s="1"/>
  <c r="U187" i="55"/>
  <c r="U11" i="37" s="1"/>
  <c r="U183" i="55"/>
  <c r="U7" i="37" s="1"/>
  <c r="U184" i="55"/>
  <c r="U8" i="37" s="1"/>
  <c r="U185" i="55"/>
  <c r="U9" i="37" s="1"/>
  <c r="U181" i="55"/>
  <c r="U5" i="37" s="1"/>
  <c r="G76" i="55"/>
  <c r="G4" i="24" s="1"/>
  <c r="O178" i="55"/>
  <c r="O2" i="37" s="1"/>
  <c r="O184" i="55"/>
  <c r="O8" i="37" s="1"/>
  <c r="O181" i="55"/>
  <c r="O5" i="37" s="1"/>
  <c r="O186" i="55"/>
  <c r="O10" i="37" s="1"/>
  <c r="O180" i="55"/>
  <c r="O4" i="37" s="1"/>
  <c r="O187" i="55"/>
  <c r="O11" i="37" s="1"/>
  <c r="O185" i="55"/>
  <c r="O9" i="37" s="1"/>
  <c r="O182" i="55"/>
  <c r="O6" i="37" s="1"/>
  <c r="O179" i="55"/>
  <c r="O3" i="37" s="1"/>
  <c r="O183" i="55"/>
  <c r="O7" i="37" s="1"/>
  <c r="AB57" i="55"/>
  <c r="D40" i="55"/>
  <c r="D7" i="26" s="1"/>
  <c r="D42" i="55"/>
  <c r="D9" i="26" s="1"/>
  <c r="D44" i="55"/>
  <c r="D11" i="26" s="1"/>
  <c r="D41" i="55"/>
  <c r="D8" i="26" s="1"/>
  <c r="D2" i="26"/>
  <c r="D37" i="55"/>
  <c r="D4" i="26" s="1"/>
  <c r="D39" i="55"/>
  <c r="D6" i="26" s="1"/>
  <c r="D36" i="55"/>
  <c r="D3" i="26" s="1"/>
  <c r="D43" i="55"/>
  <c r="D10" i="26" s="1"/>
  <c r="D38" i="55"/>
  <c r="D5" i="26" s="1"/>
  <c r="V76" i="55"/>
  <c r="V4" i="24" s="1"/>
  <c r="V83" i="55"/>
  <c r="V11" i="24" s="1"/>
  <c r="V80" i="55"/>
  <c r="V8" i="24" s="1"/>
  <c r="V78" i="55"/>
  <c r="V6" i="24" s="1"/>
  <c r="V82" i="55"/>
  <c r="V10" i="24" s="1"/>
  <c r="V75" i="55"/>
  <c r="V3" i="24" s="1"/>
  <c r="V77" i="55"/>
  <c r="V5" i="24" s="1"/>
  <c r="V2" i="24"/>
  <c r="V79" i="55"/>
  <c r="V7" i="24" s="1"/>
  <c r="V81" i="55"/>
  <c r="V9" i="24" s="1"/>
  <c r="AH45" i="55"/>
  <c r="AH35" i="55" s="1"/>
  <c r="AH71" i="55"/>
  <c r="AH61" i="55" s="1"/>
  <c r="AH97" i="55"/>
  <c r="AH87" i="55" s="1"/>
  <c r="AH84" i="55"/>
  <c r="AH74" i="55" s="1"/>
  <c r="AH58" i="55"/>
  <c r="R178" i="55"/>
  <c r="R2" i="37" s="1"/>
  <c r="R181" i="55"/>
  <c r="R5" i="37" s="1"/>
  <c r="R185" i="55"/>
  <c r="R9" i="37" s="1"/>
  <c r="R187" i="55"/>
  <c r="R11" i="37" s="1"/>
  <c r="R179" i="55"/>
  <c r="R3" i="37" s="1"/>
  <c r="R183" i="55"/>
  <c r="R7" i="37" s="1"/>
  <c r="R182" i="55"/>
  <c r="R6" i="37" s="1"/>
  <c r="R184" i="55"/>
  <c r="R8" i="37" s="1"/>
  <c r="R180" i="55"/>
  <c r="R4" i="37" s="1"/>
  <c r="R186" i="55"/>
  <c r="R10" i="37" s="1"/>
  <c r="I78" i="55"/>
  <c r="I6" i="24" s="1"/>
  <c r="I80" i="55"/>
  <c r="I8" i="24" s="1"/>
  <c r="W2" i="25"/>
  <c r="W66" i="55"/>
  <c r="W7" i="25" s="1"/>
  <c r="M227" i="55"/>
  <c r="M217" i="55" s="1"/>
  <c r="M214" i="55"/>
  <c r="M201" i="55"/>
  <c r="M191" i="55" s="1"/>
  <c r="M240" i="55"/>
  <c r="M230" i="55" s="1"/>
  <c r="M253" i="55"/>
  <c r="M243" i="55" s="1"/>
  <c r="N37" i="55"/>
  <c r="N4" i="26" s="1"/>
  <c r="N44" i="55"/>
  <c r="N11" i="26" s="1"/>
  <c r="X179" i="55"/>
  <c r="X3" i="37" s="1"/>
  <c r="X182" i="55"/>
  <c r="X6" i="37" s="1"/>
  <c r="X178" i="55"/>
  <c r="X2" i="37" s="1"/>
  <c r="X184" i="55"/>
  <c r="X8" i="37" s="1"/>
  <c r="X181" i="55"/>
  <c r="X5" i="37" s="1"/>
  <c r="X187" i="55"/>
  <c r="X11" i="37" s="1"/>
  <c r="X183" i="55"/>
  <c r="X7" i="37" s="1"/>
  <c r="X180" i="55"/>
  <c r="X4" i="37" s="1"/>
  <c r="X185" i="55"/>
  <c r="X9" i="37" s="1"/>
  <c r="X186" i="55"/>
  <c r="X10" i="37" s="1"/>
  <c r="E178" i="55"/>
  <c r="E2" i="37" s="1"/>
  <c r="E187" i="55"/>
  <c r="E11" i="37" s="1"/>
  <c r="E179" i="55"/>
  <c r="E3" i="37" s="1"/>
  <c r="E184" i="55"/>
  <c r="E8" i="37" s="1"/>
  <c r="E180" i="55"/>
  <c r="E4" i="37" s="1"/>
  <c r="E182" i="55"/>
  <c r="E6" i="37" s="1"/>
  <c r="E183" i="55"/>
  <c r="E7" i="37" s="1"/>
  <c r="E181" i="55"/>
  <c r="E5" i="37" s="1"/>
  <c r="E185" i="55"/>
  <c r="E9" i="37" s="1"/>
  <c r="E186" i="55"/>
  <c r="E10" i="37" s="1"/>
  <c r="AN240" i="55"/>
  <c r="AN230" i="55" s="1"/>
  <c r="AN214" i="55"/>
  <c r="AN201" i="55"/>
  <c r="AN191" i="55" s="1"/>
  <c r="AN253" i="55"/>
  <c r="AN243" i="55" s="1"/>
  <c r="AN227" i="55"/>
  <c r="AN217" i="55" s="1"/>
  <c r="D75" i="55"/>
  <c r="D3" i="24" s="1"/>
  <c r="D76" i="55"/>
  <c r="D4" i="24" s="1"/>
  <c r="D82" i="55"/>
  <c r="D10" i="24" s="1"/>
  <c r="D80" i="55"/>
  <c r="D8" i="24" s="1"/>
  <c r="D77" i="55"/>
  <c r="D5" i="24" s="1"/>
  <c r="D79" i="55"/>
  <c r="D7" i="24" s="1"/>
  <c r="AL181" i="55"/>
  <c r="AL5" i="37" s="1"/>
  <c r="AL178" i="55"/>
  <c r="AL2" i="37" s="1"/>
  <c r="AL183" i="55"/>
  <c r="AL7" i="37" s="1"/>
  <c r="AL180" i="55"/>
  <c r="AL4" i="37" s="1"/>
  <c r="AL185" i="55"/>
  <c r="AL9" i="37" s="1"/>
  <c r="AL184" i="55"/>
  <c r="AL8" i="37" s="1"/>
  <c r="AL187" i="55"/>
  <c r="AL11" i="37" s="1"/>
  <c r="AL179" i="55"/>
  <c r="AL3" i="37" s="1"/>
  <c r="AL186" i="55"/>
  <c r="AL10" i="37" s="1"/>
  <c r="AL182" i="55"/>
  <c r="AL6" i="37" s="1"/>
  <c r="AE22" i="55"/>
  <c r="AE3" i="4" s="1"/>
  <c r="AE24" i="55"/>
  <c r="AE5" i="4" s="1"/>
  <c r="AE27" i="55"/>
  <c r="AE8" i="4" s="1"/>
  <c r="AE28" i="55"/>
  <c r="AE9" i="4" s="1"/>
  <c r="AE21" i="55"/>
  <c r="AE2" i="4" s="1"/>
  <c r="AE30" i="55"/>
  <c r="AE11" i="4" s="1"/>
  <c r="AE29" i="55"/>
  <c r="AE10" i="4" s="1"/>
  <c r="AE26" i="55"/>
  <c r="AE7" i="4" s="1"/>
  <c r="AE23" i="55"/>
  <c r="AE4" i="4" s="1"/>
  <c r="AE25" i="55"/>
  <c r="AE6" i="4" s="1"/>
  <c r="V95" i="55"/>
  <c r="V10" i="23" s="1"/>
  <c r="V88" i="55"/>
  <c r="V3" i="23" s="1"/>
  <c r="V96" i="55"/>
  <c r="V11" i="23" s="1"/>
  <c r="V92" i="55"/>
  <c r="V7" i="23" s="1"/>
  <c r="V94" i="55"/>
  <c r="V9" i="23" s="1"/>
  <c r="V90" i="55"/>
  <c r="V5" i="23" s="1"/>
  <c r="V2" i="23"/>
  <c r="V91" i="55"/>
  <c r="V6" i="23" s="1"/>
  <c r="V89" i="55"/>
  <c r="V4" i="23" s="1"/>
  <c r="V93" i="55"/>
  <c r="V8" i="23" s="1"/>
  <c r="AD240" i="55"/>
  <c r="AD230" i="55" s="1"/>
  <c r="AD253" i="55"/>
  <c r="AD243" i="55" s="1"/>
  <c r="AD227" i="55"/>
  <c r="AD217" i="55" s="1"/>
  <c r="AD214" i="55"/>
  <c r="AD201" i="55"/>
  <c r="AD191" i="55" s="1"/>
  <c r="P184" i="55"/>
  <c r="P8" i="37" s="1"/>
  <c r="P187" i="55"/>
  <c r="P11" i="37" s="1"/>
  <c r="P185" i="55"/>
  <c r="P9" i="37" s="1"/>
  <c r="P180" i="55"/>
  <c r="P4" i="37" s="1"/>
  <c r="P181" i="55"/>
  <c r="P5" i="37" s="1"/>
  <c r="P178" i="55"/>
  <c r="P2" i="37" s="1"/>
  <c r="P183" i="55"/>
  <c r="P7" i="37" s="1"/>
  <c r="P186" i="55"/>
  <c r="P10" i="37" s="1"/>
  <c r="P182" i="55"/>
  <c r="P6" i="37" s="1"/>
  <c r="P179" i="55"/>
  <c r="P3" i="37" s="1"/>
  <c r="AM25" i="55"/>
  <c r="AM6" i="4" s="1"/>
  <c r="AM28" i="55"/>
  <c r="AM9" i="4" s="1"/>
  <c r="AM24" i="55"/>
  <c r="AM5" i="4" s="1"/>
  <c r="AM30" i="55"/>
  <c r="AM11" i="4" s="1"/>
  <c r="AM21" i="55"/>
  <c r="AM2" i="4" s="1"/>
  <c r="AM23" i="55"/>
  <c r="AM4" i="4" s="1"/>
  <c r="AM27" i="55"/>
  <c r="AM8" i="4" s="1"/>
  <c r="AM29" i="55"/>
  <c r="AM10" i="4" s="1"/>
  <c r="AM22" i="55"/>
  <c r="AM3" i="4" s="1"/>
  <c r="AM26" i="55"/>
  <c r="AM7" i="4" s="1"/>
  <c r="Q30" i="55"/>
  <c r="Q11" i="4" s="1"/>
  <c r="G22" i="55"/>
  <c r="G3" i="4" s="1"/>
  <c r="AD26" i="55"/>
  <c r="AD7" i="4" s="1"/>
  <c r="AD24" i="55"/>
  <c r="AD5" i="4" s="1"/>
  <c r="AD27" i="55"/>
  <c r="AD8" i="4" s="1"/>
  <c r="AD28" i="55"/>
  <c r="AD9" i="4" s="1"/>
  <c r="AD23" i="55"/>
  <c r="AD4" i="4" s="1"/>
  <c r="AD22" i="55"/>
  <c r="AD3" i="4" s="1"/>
  <c r="AD29" i="55"/>
  <c r="AD10" i="4" s="1"/>
  <c r="AD25" i="55"/>
  <c r="AD6" i="4" s="1"/>
  <c r="AD30" i="55"/>
  <c r="AD11" i="4" s="1"/>
  <c r="AD21" i="55"/>
  <c r="AD2" i="4" s="1"/>
  <c r="AK25" i="55"/>
  <c r="AK6" i="4" s="1"/>
  <c r="AK27" i="55"/>
  <c r="AK8" i="4" s="1"/>
  <c r="AK28" i="55"/>
  <c r="AK9" i="4" s="1"/>
  <c r="AK23" i="55"/>
  <c r="AK4" i="4" s="1"/>
  <c r="AK24" i="55"/>
  <c r="AK5" i="4" s="1"/>
  <c r="AK29" i="55"/>
  <c r="AK10" i="4" s="1"/>
  <c r="AK26" i="55"/>
  <c r="AK7" i="4" s="1"/>
  <c r="AK30" i="55"/>
  <c r="AK11" i="4" s="1"/>
  <c r="AK22" i="55"/>
  <c r="AK3" i="4" s="1"/>
  <c r="AK21" i="55"/>
  <c r="AK2" i="4" s="1"/>
  <c r="F77" i="55"/>
  <c r="F5" i="24" s="1"/>
  <c r="F82" i="55"/>
  <c r="F10" i="24" s="1"/>
  <c r="K179" i="55"/>
  <c r="K3" i="37" s="1"/>
  <c r="K180" i="55"/>
  <c r="K4" i="37" s="1"/>
  <c r="K185" i="55"/>
  <c r="K9" i="37" s="1"/>
  <c r="K186" i="55"/>
  <c r="K10" i="37" s="1"/>
  <c r="K182" i="55"/>
  <c r="K6" i="37" s="1"/>
  <c r="K187" i="55"/>
  <c r="K11" i="37" s="1"/>
  <c r="K184" i="55"/>
  <c r="K8" i="37" s="1"/>
  <c r="K183" i="55"/>
  <c r="K7" i="37" s="1"/>
  <c r="K181" i="55"/>
  <c r="K5" i="37" s="1"/>
  <c r="K178" i="55"/>
  <c r="K2" i="37" s="1"/>
  <c r="AL64" i="55"/>
  <c r="AL5" i="25" s="1"/>
  <c r="AL65" i="55"/>
  <c r="AL6" i="25" s="1"/>
  <c r="AL67" i="55"/>
  <c r="AL8" i="25" s="1"/>
  <c r="P54" i="55"/>
  <c r="P48" i="55"/>
  <c r="P55" i="55"/>
  <c r="P52" i="55"/>
  <c r="P49" i="55"/>
  <c r="P57" i="55"/>
  <c r="P56" i="55"/>
  <c r="P51" i="55"/>
  <c r="P50" i="55"/>
  <c r="P53" i="55"/>
  <c r="AE240" i="55"/>
  <c r="AE230" i="55" s="1"/>
  <c r="AE253" i="55"/>
  <c r="AE243" i="55" s="1"/>
  <c r="AE227" i="55"/>
  <c r="AE217" i="55" s="1"/>
  <c r="AE201" i="55"/>
  <c r="AE191" i="55" s="1"/>
  <c r="AE214" i="55"/>
  <c r="AM240" i="55"/>
  <c r="AM230" i="55" s="1"/>
  <c r="AM253" i="55"/>
  <c r="AM243" i="55" s="1"/>
  <c r="AM201" i="55"/>
  <c r="AM191" i="55" s="1"/>
  <c r="AM227" i="55"/>
  <c r="AM217" i="55" s="1"/>
  <c r="AM214" i="55"/>
  <c r="AN54" i="55"/>
  <c r="AN48" i="55"/>
  <c r="D186" i="55"/>
  <c r="D10" i="37" s="1"/>
  <c r="D178" i="55"/>
  <c r="D2" i="37" s="1"/>
  <c r="D181" i="55"/>
  <c r="D5" i="37" s="1"/>
  <c r="D187" i="55"/>
  <c r="D11" i="37" s="1"/>
  <c r="D182" i="55"/>
  <c r="D6" i="37" s="1"/>
  <c r="D183" i="55"/>
  <c r="D7" i="37" s="1"/>
  <c r="D184" i="55"/>
  <c r="D8" i="37" s="1"/>
  <c r="D185" i="55"/>
  <c r="D9" i="37" s="1"/>
  <c r="D180" i="55"/>
  <c r="D4" i="37" s="1"/>
  <c r="D179" i="55"/>
  <c r="D3" i="37" s="1"/>
  <c r="AP182" i="55"/>
  <c r="AP6" i="37" s="1"/>
  <c r="AP186" i="55"/>
  <c r="AP10" i="37" s="1"/>
  <c r="AP179" i="55"/>
  <c r="AP3" i="37" s="1"/>
  <c r="AP178" i="55"/>
  <c r="AP2" i="37" s="1"/>
  <c r="AP183" i="55"/>
  <c r="AP7" i="37" s="1"/>
  <c r="AP185" i="55"/>
  <c r="AP9" i="37" s="1"/>
  <c r="AP187" i="55"/>
  <c r="AP11" i="37" s="1"/>
  <c r="AP184" i="55"/>
  <c r="AP8" i="37" s="1"/>
  <c r="AP181" i="55"/>
  <c r="AP5" i="37" s="1"/>
  <c r="AP180" i="55"/>
  <c r="AP4" i="37" s="1"/>
  <c r="E71" i="55"/>
  <c r="E61" i="55" s="1"/>
  <c r="E97" i="55"/>
  <c r="E87" i="55" s="1"/>
  <c r="E84" i="55"/>
  <c r="E74" i="55" s="1"/>
  <c r="E45" i="55"/>
  <c r="E35" i="55" s="1"/>
  <c r="E58" i="55"/>
  <c r="R38" i="55"/>
  <c r="R5" i="26" s="1"/>
  <c r="R40" i="55"/>
  <c r="R7" i="26" s="1"/>
  <c r="R42" i="55"/>
  <c r="R9" i="26" s="1"/>
  <c r="R37" i="55"/>
  <c r="R4" i="26" s="1"/>
  <c r="R36" i="55"/>
  <c r="R3" i="26" s="1"/>
  <c r="R39" i="55"/>
  <c r="R6" i="26" s="1"/>
  <c r="R43" i="55"/>
  <c r="R10" i="26" s="1"/>
  <c r="R44" i="55"/>
  <c r="R11" i="26" s="1"/>
  <c r="R41" i="55"/>
  <c r="R8" i="26" s="1"/>
  <c r="AC184" i="55"/>
  <c r="AC8" i="37" s="1"/>
  <c r="AC181" i="55"/>
  <c r="AC5" i="37" s="1"/>
  <c r="AC179" i="55"/>
  <c r="AC3" i="37" s="1"/>
  <c r="AC187" i="55"/>
  <c r="AC11" i="37" s="1"/>
  <c r="AC182" i="55"/>
  <c r="AC6" i="37" s="1"/>
  <c r="AC178" i="55"/>
  <c r="AC2" i="37" s="1"/>
  <c r="AC183" i="55"/>
  <c r="AC7" i="37" s="1"/>
  <c r="AC180" i="55"/>
  <c r="AC4" i="37" s="1"/>
  <c r="AC185" i="55"/>
  <c r="AC9" i="37" s="1"/>
  <c r="AC186" i="55"/>
  <c r="AC10" i="37" s="1"/>
  <c r="V37" i="55"/>
  <c r="V4" i="26" s="1"/>
  <c r="V39" i="55"/>
  <c r="V6" i="26" s="1"/>
  <c r="V40" i="55"/>
  <c r="V7" i="26" s="1"/>
  <c r="V41" i="55"/>
  <c r="V8" i="26" s="1"/>
  <c r="V43" i="55"/>
  <c r="V10" i="26" s="1"/>
  <c r="V36" i="55"/>
  <c r="V3" i="26" s="1"/>
  <c r="V38" i="55"/>
  <c r="V5" i="26" s="1"/>
  <c r="V44" i="55"/>
  <c r="V11" i="26" s="1"/>
  <c r="V2" i="26"/>
  <c r="V42" i="55"/>
  <c r="V9" i="26" s="1"/>
  <c r="AI67" i="55"/>
  <c r="AI8" i="25" s="1"/>
  <c r="AI69" i="55"/>
  <c r="AI10" i="25" s="1"/>
  <c r="AI68" i="55"/>
  <c r="AI9" i="25" s="1"/>
  <c r="AI70" i="55"/>
  <c r="AI11" i="25" s="1"/>
  <c r="AI64" i="55"/>
  <c r="AI5" i="25" s="1"/>
  <c r="AI66" i="55"/>
  <c r="AI7" i="25" s="1"/>
  <c r="AI63" i="55"/>
  <c r="AI4" i="25" s="1"/>
  <c r="AI2" i="25"/>
  <c r="AI65" i="55"/>
  <c r="AI6" i="25" s="1"/>
  <c r="AD178" i="55"/>
  <c r="AD2" i="37" s="1"/>
  <c r="AD181" i="55"/>
  <c r="AD5" i="37" s="1"/>
  <c r="AD187" i="55"/>
  <c r="AD11" i="37" s="1"/>
  <c r="AD179" i="55"/>
  <c r="AD3" i="37" s="1"/>
  <c r="AD183" i="55"/>
  <c r="AD7" i="37" s="1"/>
  <c r="AD182" i="55"/>
  <c r="AD6" i="37" s="1"/>
  <c r="AD184" i="55"/>
  <c r="AD8" i="37" s="1"/>
  <c r="AD185" i="55"/>
  <c r="AD9" i="37" s="1"/>
  <c r="AD180" i="55"/>
  <c r="AD4" i="37" s="1"/>
  <c r="AD186" i="55"/>
  <c r="AD10" i="37" s="1"/>
  <c r="Q253" i="55"/>
  <c r="Q243" i="55" s="1"/>
  <c r="Q227" i="55"/>
  <c r="Q217" i="55" s="1"/>
  <c r="Q201" i="55"/>
  <c r="Q191" i="55" s="1"/>
  <c r="Q214" i="55"/>
  <c r="Q240" i="55"/>
  <c r="Q230" i="55" s="1"/>
  <c r="AJ24" i="55"/>
  <c r="AJ5" i="4" s="1"/>
  <c r="AQ185" i="55"/>
  <c r="AQ9" i="37" s="1"/>
  <c r="AQ184" i="55"/>
  <c r="AQ8" i="37" s="1"/>
  <c r="AQ178" i="55"/>
  <c r="AQ2" i="37" s="1"/>
  <c r="AQ183" i="55"/>
  <c r="AQ7" i="37" s="1"/>
  <c r="AQ187" i="55"/>
  <c r="AQ11" i="37" s="1"/>
  <c r="AQ179" i="55"/>
  <c r="AQ3" i="37" s="1"/>
  <c r="AQ181" i="55"/>
  <c r="AQ5" i="37" s="1"/>
  <c r="AQ186" i="55"/>
  <c r="AQ10" i="37" s="1"/>
  <c r="AQ182" i="55"/>
  <c r="AQ6" i="37" s="1"/>
  <c r="AQ180" i="55"/>
  <c r="AQ4" i="37" s="1"/>
  <c r="I62" i="55"/>
  <c r="I3" i="25" s="1"/>
  <c r="I64" i="55"/>
  <c r="I5" i="25" s="1"/>
  <c r="I66" i="55"/>
  <c r="I7" i="25" s="1"/>
  <c r="I68" i="55"/>
  <c r="I9" i="25" s="1"/>
  <c r="I70" i="55"/>
  <c r="I11" i="25" s="1"/>
  <c r="I2" i="25"/>
  <c r="I63" i="55"/>
  <c r="I4" i="25" s="1"/>
  <c r="I65" i="55"/>
  <c r="I6" i="25" s="1"/>
  <c r="I69" i="55"/>
  <c r="I10" i="25" s="1"/>
  <c r="I67" i="55"/>
  <c r="I8" i="25" s="1"/>
  <c r="Z27" i="55"/>
  <c r="Z8" i="4" s="1"/>
  <c r="Y53" i="55"/>
  <c r="AL88" i="55"/>
  <c r="AL3" i="23" s="1"/>
  <c r="AL90" i="55"/>
  <c r="AL5" i="23" s="1"/>
  <c r="AL94" i="55"/>
  <c r="AL9" i="23" s="1"/>
  <c r="AL93" i="55"/>
  <c r="AL8" i="23" s="1"/>
  <c r="Z64" i="55"/>
  <c r="Z5" i="25" s="1"/>
  <c r="Z62" i="55"/>
  <c r="Z3" i="25" s="1"/>
  <c r="Z66" i="55"/>
  <c r="Z7" i="25" s="1"/>
  <c r="Z70" i="55"/>
  <c r="Z11" i="25" s="1"/>
  <c r="Z2" i="25"/>
  <c r="Z63" i="55"/>
  <c r="Z4" i="25" s="1"/>
  <c r="Z69" i="55"/>
  <c r="Z10" i="25" s="1"/>
  <c r="Z65" i="55"/>
  <c r="Z6" i="25" s="1"/>
  <c r="Z67" i="55"/>
  <c r="Z8" i="25" s="1"/>
  <c r="Z68" i="55"/>
  <c r="Z9" i="25" s="1"/>
  <c r="P2" i="23"/>
  <c r="P93" i="55"/>
  <c r="P8" i="23" s="1"/>
  <c r="M95" i="55"/>
  <c r="M10" i="23" s="1"/>
  <c r="AF93" i="55"/>
  <c r="AF8" i="23" s="1"/>
  <c r="AF95" i="55"/>
  <c r="AF10" i="23" s="1"/>
  <c r="AF92" i="55"/>
  <c r="AF7" i="23" s="1"/>
  <c r="AF96" i="55"/>
  <c r="AF11" i="23" s="1"/>
  <c r="AF94" i="55"/>
  <c r="AF9" i="23" s="1"/>
  <c r="AF2" i="23"/>
  <c r="AF89" i="55"/>
  <c r="AF4" i="23" s="1"/>
  <c r="AF91" i="55"/>
  <c r="AF6" i="23" s="1"/>
  <c r="AF88" i="55"/>
  <c r="AF3" i="23" s="1"/>
  <c r="AF90" i="55"/>
  <c r="AF5" i="23" s="1"/>
  <c r="AG56" i="55"/>
  <c r="AN68" i="55"/>
  <c r="AN9" i="25" s="1"/>
  <c r="Z49" i="55"/>
  <c r="Z52" i="55"/>
  <c r="Z57" i="55"/>
  <c r="Z53" i="55"/>
  <c r="Z55" i="55"/>
  <c r="Z54" i="55"/>
  <c r="Z51" i="55"/>
  <c r="Z48" i="55"/>
  <c r="Z50" i="55"/>
  <c r="Z56" i="55"/>
  <c r="X71" i="55"/>
  <c r="X61" i="55" s="1"/>
  <c r="X97" i="55"/>
  <c r="X87" i="55" s="1"/>
  <c r="X45" i="55"/>
  <c r="X35" i="55" s="1"/>
  <c r="X58" i="55"/>
  <c r="X84" i="55"/>
  <c r="X74" i="55" s="1"/>
  <c r="AO64" i="55"/>
  <c r="AO5" i="25" s="1"/>
  <c r="AO66" i="55"/>
  <c r="AO7" i="25" s="1"/>
  <c r="AO68" i="55"/>
  <c r="AO9" i="25" s="1"/>
  <c r="AO70" i="55"/>
  <c r="AO11" i="25" s="1"/>
  <c r="AO65" i="55"/>
  <c r="AO6" i="25" s="1"/>
  <c r="AO69" i="55"/>
  <c r="AO10" i="25" s="1"/>
  <c r="AO2" i="25"/>
  <c r="AO67" i="55"/>
  <c r="AO8" i="25" s="1"/>
  <c r="AO63" i="55"/>
  <c r="AO4" i="25" s="1"/>
  <c r="AO62" i="55"/>
  <c r="AO3" i="25" s="1"/>
  <c r="H83" i="55"/>
  <c r="H11" i="24" s="1"/>
  <c r="H81" i="55"/>
  <c r="H9" i="24" s="1"/>
  <c r="H82" i="55"/>
  <c r="H10" i="24" s="1"/>
  <c r="H79" i="55"/>
  <c r="H7" i="24" s="1"/>
  <c r="H77" i="55"/>
  <c r="H5" i="24" s="1"/>
  <c r="H2" i="24"/>
  <c r="H80" i="55"/>
  <c r="H8" i="24" s="1"/>
  <c r="H75" i="55"/>
  <c r="H3" i="24" s="1"/>
  <c r="H76" i="55"/>
  <c r="H4" i="24" s="1"/>
  <c r="H78" i="55"/>
  <c r="H6" i="24" s="1"/>
  <c r="M179" i="55"/>
  <c r="M3" i="37" s="1"/>
  <c r="M185" i="55"/>
  <c r="M9" i="37" s="1"/>
  <c r="M186" i="55"/>
  <c r="M10" i="37" s="1"/>
  <c r="M184" i="55"/>
  <c r="M8" i="37" s="1"/>
  <c r="M181" i="55"/>
  <c r="M5" i="37" s="1"/>
  <c r="M187" i="55"/>
  <c r="M11" i="37" s="1"/>
  <c r="M180" i="55"/>
  <c r="M4" i="37" s="1"/>
  <c r="M183" i="55"/>
  <c r="M7" i="37" s="1"/>
  <c r="M182" i="55"/>
  <c r="M6" i="37" s="1"/>
  <c r="M178" i="55"/>
  <c r="M2" i="37" s="1"/>
  <c r="AI88" i="55"/>
  <c r="AI3" i="23" s="1"/>
  <c r="AI42" i="55"/>
  <c r="AI9" i="26" s="1"/>
  <c r="AI39" i="55"/>
  <c r="AI6" i="26" s="1"/>
  <c r="Z227" i="55"/>
  <c r="Z217" i="55" s="1"/>
  <c r="Z201" i="55"/>
  <c r="Z191" i="55" s="1"/>
  <c r="Z214" i="55"/>
  <c r="Z240" i="55"/>
  <c r="Z230" i="55" s="1"/>
  <c r="Z253" i="55"/>
  <c r="Z243" i="55" s="1"/>
  <c r="V63" i="55"/>
  <c r="V4" i="25" s="1"/>
  <c r="V66" i="55"/>
  <c r="V7" i="25" s="1"/>
  <c r="V69" i="55"/>
  <c r="V10" i="25" s="1"/>
  <c r="V64" i="55"/>
  <c r="V5" i="25" s="1"/>
  <c r="V67" i="55"/>
  <c r="V8" i="25" s="1"/>
  <c r="V68" i="55"/>
  <c r="V9" i="25" s="1"/>
  <c r="V65" i="55"/>
  <c r="V6" i="25" s="1"/>
  <c r="V62" i="55"/>
  <c r="V3" i="25" s="1"/>
  <c r="V2" i="25"/>
  <c r="V70" i="55"/>
  <c r="V11" i="25" s="1"/>
  <c r="D52" i="55"/>
  <c r="D56" i="55"/>
  <c r="D48" i="55"/>
  <c r="D53" i="55"/>
  <c r="D55" i="55"/>
  <c r="F253" i="55"/>
  <c r="F243" i="55" s="1"/>
  <c r="F240" i="55"/>
  <c r="F230" i="55" s="1"/>
  <c r="F214" i="55"/>
  <c r="F201" i="55"/>
  <c r="F191" i="55" s="1"/>
  <c r="F227" i="55"/>
  <c r="F217" i="55" s="1"/>
  <c r="AA21" i="55"/>
  <c r="AA2" i="4" s="1"/>
  <c r="AA29" i="55"/>
  <c r="AA10" i="4" s="1"/>
  <c r="AA26" i="55"/>
  <c r="AA7" i="4" s="1"/>
  <c r="AA24" i="55"/>
  <c r="AA5" i="4" s="1"/>
  <c r="AA22" i="55"/>
  <c r="AA3" i="4" s="1"/>
  <c r="AA25" i="55"/>
  <c r="AA6" i="4" s="1"/>
  <c r="AA23" i="55"/>
  <c r="AA4" i="4" s="1"/>
  <c r="AA30" i="55"/>
  <c r="AA11" i="4" s="1"/>
  <c r="AA27" i="55"/>
  <c r="AA8" i="4" s="1"/>
  <c r="AA28" i="55"/>
  <c r="AA9" i="4" s="1"/>
  <c r="S240" i="55"/>
  <c r="S230" i="55" s="1"/>
  <c r="S253" i="55"/>
  <c r="S243" i="55" s="1"/>
  <c r="S227" i="55"/>
  <c r="S217" i="55" s="1"/>
  <c r="S201" i="55"/>
  <c r="S191" i="55" s="1"/>
  <c r="S214" i="55"/>
  <c r="O70" i="55"/>
  <c r="O11" i="25" s="1"/>
  <c r="AK227" i="55"/>
  <c r="AK217" i="55" s="1"/>
  <c r="AK240" i="55"/>
  <c r="AK230" i="55" s="1"/>
  <c r="AK253" i="55"/>
  <c r="AK243" i="55" s="1"/>
  <c r="AK201" i="55"/>
  <c r="AK191" i="55" s="1"/>
  <c r="AK214" i="55"/>
  <c r="I88" i="55"/>
  <c r="I3" i="23" s="1"/>
  <c r="K45" i="55"/>
  <c r="K35" i="55" s="1"/>
  <c r="K71" i="55"/>
  <c r="K61" i="55" s="1"/>
  <c r="K97" i="55"/>
  <c r="K87" i="55" s="1"/>
  <c r="K84" i="55"/>
  <c r="K74" i="55" s="1"/>
  <c r="K58" i="55"/>
  <c r="Y83" i="55"/>
  <c r="Y11" i="24" s="1"/>
  <c r="F2" i="23"/>
  <c r="F92" i="55"/>
  <c r="F7" i="23" s="1"/>
  <c r="F91" i="55"/>
  <c r="F6" i="23" s="1"/>
  <c r="AL80" i="55"/>
  <c r="AL8" i="24" s="1"/>
  <c r="Z2" i="23"/>
  <c r="Z95" i="55"/>
  <c r="Z10" i="23" s="1"/>
  <c r="Z93" i="55"/>
  <c r="Z8" i="23" s="1"/>
  <c r="Z91" i="55"/>
  <c r="Z6" i="23" s="1"/>
  <c r="Z89" i="55"/>
  <c r="Z4" i="23" s="1"/>
  <c r="Z88" i="55"/>
  <c r="Z3" i="23" s="1"/>
  <c r="Z90" i="55"/>
  <c r="Z5" i="23" s="1"/>
  <c r="Z92" i="55"/>
  <c r="Z7" i="23" s="1"/>
  <c r="Z94" i="55"/>
  <c r="Z9" i="23" s="1"/>
  <c r="Z96" i="55"/>
  <c r="Z11" i="23" s="1"/>
  <c r="P80" i="55"/>
  <c r="P8" i="24" s="1"/>
  <c r="P82" i="55"/>
  <c r="P10" i="24" s="1"/>
  <c r="P2" i="24"/>
  <c r="P78" i="55"/>
  <c r="P6" i="24" s="1"/>
  <c r="P75" i="55"/>
  <c r="P3" i="24" s="1"/>
  <c r="P79" i="55"/>
  <c r="P7" i="24" s="1"/>
  <c r="P83" i="55"/>
  <c r="P11" i="24" s="1"/>
  <c r="P81" i="55"/>
  <c r="P9" i="24" s="1"/>
  <c r="P77" i="55"/>
  <c r="P5" i="24" s="1"/>
  <c r="P76" i="55"/>
  <c r="P4" i="24" s="1"/>
  <c r="M68" i="55"/>
  <c r="M9" i="25" s="1"/>
  <c r="M62" i="55"/>
  <c r="M3" i="25" s="1"/>
  <c r="M65" i="55"/>
  <c r="M6" i="25" s="1"/>
  <c r="M70" i="55"/>
  <c r="M11" i="25" s="1"/>
  <c r="M64" i="55"/>
  <c r="M5" i="25" s="1"/>
  <c r="M63" i="55"/>
  <c r="M4" i="25" s="1"/>
  <c r="M67" i="55"/>
  <c r="M8" i="25" s="1"/>
  <c r="M66" i="55"/>
  <c r="M7" i="25" s="1"/>
  <c r="AI2" i="43"/>
  <c r="AI146" i="55"/>
  <c r="AI9" i="43" s="1"/>
  <c r="AI142" i="55"/>
  <c r="AI5" i="43" s="1"/>
  <c r="AI141" i="55"/>
  <c r="AI4" i="43" s="1"/>
  <c r="AI148" i="55"/>
  <c r="AI11" i="43" s="1"/>
  <c r="AI145" i="55"/>
  <c r="AI8" i="43" s="1"/>
  <c r="AI144" i="55"/>
  <c r="AI7" i="43" s="1"/>
  <c r="AI140" i="55"/>
  <c r="AI3" i="43" s="1"/>
  <c r="AI147" i="55"/>
  <c r="AI10" i="43" s="1"/>
  <c r="AI143" i="55"/>
  <c r="AI6" i="43" s="1"/>
  <c r="AN107" i="55"/>
  <c r="AN9" i="41" s="1"/>
  <c r="AN103" i="55"/>
  <c r="AN5" i="41" s="1"/>
  <c r="AN101" i="55"/>
  <c r="AN3" i="41" s="1"/>
  <c r="AN108" i="55"/>
  <c r="AN10" i="41" s="1"/>
  <c r="AN106" i="55"/>
  <c r="AN8" i="41" s="1"/>
  <c r="AN105" i="55"/>
  <c r="AN7" i="41" s="1"/>
  <c r="AN2" i="41"/>
  <c r="AN102" i="55"/>
  <c r="AN4" i="41" s="1"/>
  <c r="AN109" i="55"/>
  <c r="AN11" i="41" s="1"/>
  <c r="AN104" i="55"/>
  <c r="AN6" i="41" s="1"/>
  <c r="AD148" i="55"/>
  <c r="AD11" i="43" s="1"/>
  <c r="O159" i="55"/>
  <c r="O9" i="44" s="1"/>
  <c r="O154" i="55"/>
  <c r="O4" i="44" s="1"/>
  <c r="O155" i="55"/>
  <c r="O5" i="44" s="1"/>
  <c r="O160" i="55"/>
  <c r="O10" i="44" s="1"/>
  <c r="O156" i="55"/>
  <c r="O6" i="44" s="1"/>
  <c r="O157" i="55"/>
  <c r="O7" i="44" s="1"/>
  <c r="O161" i="55"/>
  <c r="O11" i="44" s="1"/>
  <c r="O2" i="44"/>
  <c r="O153" i="55"/>
  <c r="O3" i="44" s="1"/>
  <c r="O158" i="55"/>
  <c r="O8" i="44" s="1"/>
  <c r="F101" i="55"/>
  <c r="F3" i="41" s="1"/>
  <c r="AQ142" i="55"/>
  <c r="AQ5" i="43" s="1"/>
  <c r="AQ144" i="55"/>
  <c r="AQ7" i="43" s="1"/>
  <c r="AQ148" i="55"/>
  <c r="AQ11" i="43" s="1"/>
  <c r="AQ147" i="55"/>
  <c r="AQ10" i="43" s="1"/>
  <c r="AQ143" i="55"/>
  <c r="AQ6" i="43" s="1"/>
  <c r="AQ145" i="55"/>
  <c r="AQ8" i="43" s="1"/>
  <c r="AQ141" i="55"/>
  <c r="AQ4" i="43" s="1"/>
  <c r="AQ2" i="43"/>
  <c r="AQ140" i="55"/>
  <c r="AQ3" i="43" s="1"/>
  <c r="AQ146" i="55"/>
  <c r="AQ9" i="43" s="1"/>
  <c r="AJ168" i="55"/>
  <c r="AJ5" i="45" s="1"/>
  <c r="AJ174" i="55"/>
  <c r="AJ11" i="45" s="1"/>
  <c r="AM101" i="55"/>
  <c r="AM3" i="41" s="1"/>
  <c r="AA104" i="55"/>
  <c r="AA6" i="41" s="1"/>
  <c r="AA106" i="55"/>
  <c r="AA8" i="41" s="1"/>
  <c r="AA108" i="55"/>
  <c r="AA10" i="41" s="1"/>
  <c r="AA101" i="55"/>
  <c r="AA3" i="41" s="1"/>
  <c r="AA103" i="55"/>
  <c r="AA5" i="41" s="1"/>
  <c r="AA105" i="55"/>
  <c r="AA7" i="41" s="1"/>
  <c r="AA107" i="55"/>
  <c r="AA9" i="41" s="1"/>
  <c r="AA2" i="41"/>
  <c r="AA102" i="55"/>
  <c r="AA4" i="41" s="1"/>
  <c r="AA109" i="55"/>
  <c r="AA11" i="41" s="1"/>
  <c r="E155" i="55"/>
  <c r="E5" i="44" s="1"/>
  <c r="E160" i="55"/>
  <c r="E10" i="44" s="1"/>
  <c r="E156" i="55"/>
  <c r="E6" i="44" s="1"/>
  <c r="E161" i="55"/>
  <c r="E11" i="44" s="1"/>
  <c r="E2" i="44"/>
  <c r="E159" i="55"/>
  <c r="E9" i="44" s="1"/>
  <c r="E157" i="55"/>
  <c r="E7" i="44" s="1"/>
  <c r="E153" i="55"/>
  <c r="E3" i="44" s="1"/>
  <c r="E158" i="55"/>
  <c r="E8" i="44" s="1"/>
  <c r="E154" i="55"/>
  <c r="E4" i="44" s="1"/>
  <c r="K159" i="55"/>
  <c r="K9" i="44" s="1"/>
  <c r="K154" i="55"/>
  <c r="K4" i="44" s="1"/>
  <c r="K158" i="55"/>
  <c r="K8" i="44" s="1"/>
  <c r="K153" i="55"/>
  <c r="K3" i="44" s="1"/>
  <c r="K155" i="55"/>
  <c r="K5" i="44" s="1"/>
  <c r="K160" i="55"/>
  <c r="K10" i="44" s="1"/>
  <c r="K157" i="55"/>
  <c r="K7" i="44" s="1"/>
  <c r="K156" i="55"/>
  <c r="K6" i="44" s="1"/>
  <c r="K161" i="55"/>
  <c r="K11" i="44" s="1"/>
  <c r="K2" i="44"/>
  <c r="T156" i="55"/>
  <c r="T6" i="44" s="1"/>
  <c r="T2" i="44"/>
  <c r="T154" i="55"/>
  <c r="T4" i="44" s="1"/>
  <c r="AP118" i="55"/>
  <c r="AP7" i="42" s="1"/>
  <c r="AP119" i="55"/>
  <c r="AP8" i="42" s="1"/>
  <c r="AP122" i="55"/>
  <c r="AP11" i="42" s="1"/>
  <c r="N116" i="55"/>
  <c r="N5" i="42" s="1"/>
  <c r="N2" i="42"/>
  <c r="N114" i="55"/>
  <c r="N3" i="42" s="1"/>
  <c r="N117" i="55"/>
  <c r="N6" i="42" s="1"/>
  <c r="N115" i="55"/>
  <c r="N4" i="42" s="1"/>
  <c r="N118" i="55"/>
  <c r="N7" i="42" s="1"/>
  <c r="N121" i="55"/>
  <c r="N10" i="42" s="1"/>
  <c r="N122" i="55"/>
  <c r="N11" i="42" s="1"/>
  <c r="N119" i="55"/>
  <c r="N8" i="42" s="1"/>
  <c r="N120" i="55"/>
  <c r="N9" i="42" s="1"/>
  <c r="AN2" i="42"/>
  <c r="AN116" i="55"/>
  <c r="AN5" i="42" s="1"/>
  <c r="AN117" i="55"/>
  <c r="AN6" i="42" s="1"/>
  <c r="AN120" i="55"/>
  <c r="AN9" i="42" s="1"/>
  <c r="AN115" i="55"/>
  <c r="AN4" i="42" s="1"/>
  <c r="AN118" i="55"/>
  <c r="AN7" i="42" s="1"/>
  <c r="AN121" i="55"/>
  <c r="AN10" i="42" s="1"/>
  <c r="AN122" i="55"/>
  <c r="AN11" i="42" s="1"/>
  <c r="AN114" i="55"/>
  <c r="AN3" i="42" s="1"/>
  <c r="AN119" i="55"/>
  <c r="AN8" i="42" s="1"/>
  <c r="H104" i="55"/>
  <c r="H6" i="41" s="1"/>
  <c r="H108" i="55"/>
  <c r="H10" i="41" s="1"/>
  <c r="H101" i="55"/>
  <c r="H3" i="41" s="1"/>
  <c r="H103" i="55"/>
  <c r="H5" i="41" s="1"/>
  <c r="H109" i="55"/>
  <c r="H11" i="41" s="1"/>
  <c r="H106" i="55"/>
  <c r="H8" i="41" s="1"/>
  <c r="H107" i="55"/>
  <c r="H9" i="41" s="1"/>
  <c r="H2" i="41"/>
  <c r="H105" i="55"/>
  <c r="H7" i="41" s="1"/>
  <c r="H102" i="55"/>
  <c r="H4" i="41" s="1"/>
  <c r="AB174" i="55"/>
  <c r="AB11" i="45" s="1"/>
  <c r="I128" i="55"/>
  <c r="I130" i="55"/>
  <c r="AJ154" i="55"/>
  <c r="AJ4" i="44" s="1"/>
  <c r="AJ159" i="55"/>
  <c r="AJ9" i="44" s="1"/>
  <c r="AJ156" i="55"/>
  <c r="AJ6" i="44" s="1"/>
  <c r="AJ155" i="55"/>
  <c r="AJ5" i="44" s="1"/>
  <c r="AJ158" i="55"/>
  <c r="AJ8" i="44" s="1"/>
  <c r="AJ160" i="55"/>
  <c r="AJ10" i="44" s="1"/>
  <c r="AJ161" i="55"/>
  <c r="AJ11" i="44" s="1"/>
  <c r="AJ2" i="44"/>
  <c r="AJ157" i="55"/>
  <c r="AJ7" i="44" s="1"/>
  <c r="AJ153" i="55"/>
  <c r="AJ3" i="44" s="1"/>
  <c r="AE107" i="55"/>
  <c r="AE9" i="41" s="1"/>
  <c r="AE109" i="55"/>
  <c r="AE11" i="41" s="1"/>
  <c r="AM118" i="55"/>
  <c r="AM7" i="42" s="1"/>
  <c r="AM121" i="55"/>
  <c r="AM10" i="42" s="1"/>
  <c r="AM122" i="55"/>
  <c r="AM11" i="42" s="1"/>
  <c r="AM117" i="55"/>
  <c r="AM6" i="42" s="1"/>
  <c r="AM119" i="55"/>
  <c r="AM8" i="42" s="1"/>
  <c r="AM114" i="55"/>
  <c r="AM3" i="42" s="1"/>
  <c r="AM2" i="42"/>
  <c r="AM120" i="55"/>
  <c r="AM9" i="42" s="1"/>
  <c r="AM116" i="55"/>
  <c r="AM5" i="42" s="1"/>
  <c r="AM115" i="55"/>
  <c r="AM4" i="42" s="1"/>
  <c r="E165" i="55"/>
  <c r="E2" i="45" s="1"/>
  <c r="E171" i="55"/>
  <c r="E8" i="45" s="1"/>
  <c r="E174" i="55"/>
  <c r="E11" i="45" s="1"/>
  <c r="E167" i="55"/>
  <c r="E4" i="45" s="1"/>
  <c r="E170" i="55"/>
  <c r="E7" i="45" s="1"/>
  <c r="E173" i="55"/>
  <c r="E10" i="45" s="1"/>
  <c r="E166" i="55"/>
  <c r="E3" i="45" s="1"/>
  <c r="E168" i="55"/>
  <c r="E5" i="45" s="1"/>
  <c r="E169" i="55"/>
  <c r="E6" i="45" s="1"/>
  <c r="E172" i="55"/>
  <c r="E9" i="45" s="1"/>
  <c r="K173" i="55"/>
  <c r="K10" i="45" s="1"/>
  <c r="K172" i="55"/>
  <c r="K9" i="45" s="1"/>
  <c r="K168" i="55"/>
  <c r="K5" i="45" s="1"/>
  <c r="K169" i="55"/>
  <c r="K6" i="45" s="1"/>
  <c r="K165" i="55"/>
  <c r="K2" i="45" s="1"/>
  <c r="K166" i="55"/>
  <c r="K3" i="45" s="1"/>
  <c r="K171" i="55"/>
  <c r="K8" i="45" s="1"/>
  <c r="K174" i="55"/>
  <c r="K11" i="45" s="1"/>
  <c r="K167" i="55"/>
  <c r="K4" i="45" s="1"/>
  <c r="K170" i="55"/>
  <c r="K7" i="45" s="1"/>
  <c r="S171" i="55"/>
  <c r="S8" i="45" s="1"/>
  <c r="S165" i="55"/>
  <c r="S2" i="45" s="1"/>
  <c r="S166" i="55"/>
  <c r="S3" i="45" s="1"/>
  <c r="S172" i="55"/>
  <c r="S9" i="45" s="1"/>
  <c r="S168" i="55"/>
  <c r="S5" i="45" s="1"/>
  <c r="S174" i="55"/>
  <c r="S11" i="45" s="1"/>
  <c r="S170" i="55"/>
  <c r="S7" i="45" s="1"/>
  <c r="S167" i="55"/>
  <c r="S4" i="45" s="1"/>
  <c r="S173" i="55"/>
  <c r="S10" i="45" s="1"/>
  <c r="S169" i="55"/>
  <c r="S6" i="45" s="1"/>
  <c r="T173" i="55"/>
  <c r="T10" i="45" s="1"/>
  <c r="E2" i="41"/>
  <c r="E102" i="55"/>
  <c r="E4" i="41" s="1"/>
  <c r="E104" i="55"/>
  <c r="E6" i="41" s="1"/>
  <c r="E106" i="55"/>
  <c r="E8" i="41" s="1"/>
  <c r="E108" i="55"/>
  <c r="E10" i="41" s="1"/>
  <c r="E103" i="55"/>
  <c r="E5" i="41" s="1"/>
  <c r="E101" i="55"/>
  <c r="E3" i="41" s="1"/>
  <c r="E105" i="55"/>
  <c r="E7" i="41" s="1"/>
  <c r="E107" i="55"/>
  <c r="E9" i="41" s="1"/>
  <c r="E109" i="55"/>
  <c r="E11" i="41" s="1"/>
  <c r="AC153" i="55"/>
  <c r="AC3" i="44" s="1"/>
  <c r="AC158" i="55"/>
  <c r="AC8" i="44" s="1"/>
  <c r="T114" i="55"/>
  <c r="T3" i="42" s="1"/>
  <c r="T117" i="55"/>
  <c r="T6" i="42" s="1"/>
  <c r="G126" i="55"/>
  <c r="G129" i="55"/>
  <c r="Z130" i="55"/>
  <c r="AD2" i="41"/>
  <c r="AD102" i="55"/>
  <c r="AD4" i="41" s="1"/>
  <c r="AD104" i="55"/>
  <c r="AD6" i="41" s="1"/>
  <c r="AD106" i="55"/>
  <c r="AD8" i="41" s="1"/>
  <c r="AD103" i="55"/>
  <c r="AD5" i="41" s="1"/>
  <c r="AD101" i="55"/>
  <c r="AD3" i="41" s="1"/>
  <c r="AD105" i="55"/>
  <c r="AD7" i="41" s="1"/>
  <c r="AD107" i="55"/>
  <c r="AD9" i="41" s="1"/>
  <c r="AD109" i="55"/>
  <c r="AD11" i="41" s="1"/>
  <c r="AD108" i="55"/>
  <c r="AD10" i="41" s="1"/>
  <c r="AQ115" i="55"/>
  <c r="AQ4" i="42" s="1"/>
  <c r="AQ116" i="55"/>
  <c r="AQ5" i="42" s="1"/>
  <c r="AQ122" i="55"/>
  <c r="AQ11" i="42" s="1"/>
  <c r="AQ114" i="55"/>
  <c r="AQ3" i="42" s="1"/>
  <c r="AQ121" i="55"/>
  <c r="AQ10" i="42" s="1"/>
  <c r="AQ120" i="55"/>
  <c r="AQ9" i="42" s="1"/>
  <c r="AQ118" i="55"/>
  <c r="AQ7" i="42" s="1"/>
  <c r="P159" i="55"/>
  <c r="P9" i="44" s="1"/>
  <c r="C170" i="55"/>
  <c r="C169" i="55"/>
  <c r="Y2" i="43"/>
  <c r="Y146" i="55"/>
  <c r="Y9" i="43" s="1"/>
  <c r="AI166" i="55"/>
  <c r="AI3" i="45" s="1"/>
  <c r="AI167" i="55"/>
  <c r="AI4" i="45" s="1"/>
  <c r="G157" i="55"/>
  <c r="G7" i="44" s="1"/>
  <c r="AK135" i="55"/>
  <c r="AK129" i="55"/>
  <c r="Z166" i="55"/>
  <c r="Z3" i="45" s="1"/>
  <c r="Z173" i="55"/>
  <c r="Z10" i="45" s="1"/>
  <c r="Z169" i="55"/>
  <c r="Z6" i="45" s="1"/>
  <c r="Z172" i="55"/>
  <c r="Z9" i="45" s="1"/>
  <c r="Z168" i="55"/>
  <c r="Z5" i="45" s="1"/>
  <c r="Z165" i="55"/>
  <c r="Z2" i="45" s="1"/>
  <c r="Z174" i="55"/>
  <c r="Z11" i="45" s="1"/>
  <c r="Z171" i="55"/>
  <c r="Z8" i="45" s="1"/>
  <c r="Z170" i="55"/>
  <c r="Z7" i="45" s="1"/>
  <c r="Z167" i="55"/>
  <c r="Z4" i="45" s="1"/>
  <c r="AH153" i="55"/>
  <c r="AH3" i="44" s="1"/>
  <c r="AH160" i="55"/>
  <c r="AH10" i="44" s="1"/>
  <c r="AH156" i="55"/>
  <c r="AH6" i="44" s="1"/>
  <c r="AH159" i="55"/>
  <c r="AH9" i="44" s="1"/>
  <c r="AH2" i="44"/>
  <c r="AH155" i="55"/>
  <c r="AH5" i="44" s="1"/>
  <c r="AH161" i="55"/>
  <c r="AH11" i="44" s="1"/>
  <c r="AH157" i="55"/>
  <c r="AH7" i="44" s="1"/>
  <c r="AH154" i="55"/>
  <c r="AH4" i="44" s="1"/>
  <c r="AH158" i="55"/>
  <c r="AH8" i="44" s="1"/>
  <c r="I115" i="55"/>
  <c r="I4" i="42" s="1"/>
  <c r="I116" i="55"/>
  <c r="I5" i="42" s="1"/>
  <c r="I121" i="55"/>
  <c r="I10" i="42" s="1"/>
  <c r="I119" i="55"/>
  <c r="I8" i="42" s="1"/>
  <c r="I122" i="55"/>
  <c r="I11" i="42" s="1"/>
  <c r="I117" i="55"/>
  <c r="I6" i="42" s="1"/>
  <c r="I120" i="55"/>
  <c r="I9" i="42" s="1"/>
  <c r="I2" i="42"/>
  <c r="I118" i="55"/>
  <c r="I7" i="42" s="1"/>
  <c r="I114" i="55"/>
  <c r="I3" i="42" s="1"/>
  <c r="AQ107" i="55"/>
  <c r="AQ9" i="41" s="1"/>
  <c r="AQ109" i="55"/>
  <c r="AQ11" i="41" s="1"/>
  <c r="P167" i="55"/>
  <c r="P4" i="45" s="1"/>
  <c r="X133" i="55"/>
  <c r="X131" i="55"/>
  <c r="AL119" i="55"/>
  <c r="AL8" i="42" s="1"/>
  <c r="AL122" i="55"/>
  <c r="AL11" i="42" s="1"/>
  <c r="AL117" i="55"/>
  <c r="AL6" i="42" s="1"/>
  <c r="AL120" i="55"/>
  <c r="AL9" i="42" s="1"/>
  <c r="AL116" i="55"/>
  <c r="AL5" i="42" s="1"/>
  <c r="AL114" i="55"/>
  <c r="AL3" i="42" s="1"/>
  <c r="AL118" i="55"/>
  <c r="AL7" i="42" s="1"/>
  <c r="AL121" i="55"/>
  <c r="AL10" i="42" s="1"/>
  <c r="AL2" i="42"/>
  <c r="AL115" i="55"/>
  <c r="AL4" i="42" s="1"/>
  <c r="AJ119" i="55"/>
  <c r="AJ8" i="42" s="1"/>
  <c r="AJ120" i="55"/>
  <c r="AJ9" i="42" s="1"/>
  <c r="C134" i="55"/>
  <c r="B134" i="55" s="1"/>
  <c r="C127" i="55"/>
  <c r="B127" i="55" s="1"/>
  <c r="C129" i="55"/>
  <c r="B129" i="55" s="1"/>
  <c r="C131" i="55"/>
  <c r="B131" i="55" s="1"/>
  <c r="C133" i="55"/>
  <c r="B133" i="55" s="1"/>
  <c r="C135" i="55"/>
  <c r="B135" i="55" s="1"/>
  <c r="C126" i="55"/>
  <c r="B126" i="55" s="1"/>
  <c r="C128" i="55"/>
  <c r="B128" i="55" s="1"/>
  <c r="C130" i="55"/>
  <c r="B130" i="55" s="1"/>
  <c r="C132" i="55"/>
  <c r="B132" i="55" s="1"/>
  <c r="M140" i="55"/>
  <c r="M3" i="43" s="1"/>
  <c r="M147" i="55"/>
  <c r="M10" i="43" s="1"/>
  <c r="M141" i="55"/>
  <c r="M4" i="43" s="1"/>
  <c r="M148" i="55"/>
  <c r="M11" i="43" s="1"/>
  <c r="Z106" i="55"/>
  <c r="Z8" i="41" s="1"/>
  <c r="AH119" i="55"/>
  <c r="AH8" i="42" s="1"/>
  <c r="AF140" i="55"/>
  <c r="AF3" i="43" s="1"/>
  <c r="AF144" i="55"/>
  <c r="AF7" i="43" s="1"/>
  <c r="AF147" i="55"/>
  <c r="AF10" i="43" s="1"/>
  <c r="AF143" i="55"/>
  <c r="AF6" i="43" s="1"/>
  <c r="AF146" i="55"/>
  <c r="AF9" i="43" s="1"/>
  <c r="AF2" i="43"/>
  <c r="AF148" i="55"/>
  <c r="AF11" i="43" s="1"/>
  <c r="AF145" i="55"/>
  <c r="AF8" i="43" s="1"/>
  <c r="AF142" i="55"/>
  <c r="AF5" i="43" s="1"/>
  <c r="AF141" i="55"/>
  <c r="AF4" i="43" s="1"/>
  <c r="D142" i="55"/>
  <c r="D5" i="43" s="1"/>
  <c r="D144" i="55"/>
  <c r="D7" i="43" s="1"/>
  <c r="Y171" i="55"/>
  <c r="Y8" i="45" s="1"/>
  <c r="Y167" i="55"/>
  <c r="Y4" i="45" s="1"/>
  <c r="Y170" i="55"/>
  <c r="Y7" i="45" s="1"/>
  <c r="Y166" i="55"/>
  <c r="Y3" i="45" s="1"/>
  <c r="Y172" i="55"/>
  <c r="Y9" i="45" s="1"/>
  <c r="Y168" i="55"/>
  <c r="Y5" i="45" s="1"/>
  <c r="Y173" i="55"/>
  <c r="Y10" i="45" s="1"/>
  <c r="Y174" i="55"/>
  <c r="Y11" i="45" s="1"/>
  <c r="Y169" i="55"/>
  <c r="Y6" i="45" s="1"/>
  <c r="X172" i="55"/>
  <c r="X9" i="45" s="1"/>
  <c r="X173" i="55"/>
  <c r="X10" i="45" s="1"/>
  <c r="X168" i="55"/>
  <c r="X5" i="45" s="1"/>
  <c r="X169" i="55"/>
  <c r="X6" i="45" s="1"/>
  <c r="X171" i="55"/>
  <c r="X8" i="45" s="1"/>
  <c r="X170" i="55"/>
  <c r="X7" i="45" s="1"/>
  <c r="X174" i="55"/>
  <c r="X11" i="45" s="1"/>
  <c r="X165" i="55"/>
  <c r="X2" i="45" s="1"/>
  <c r="X166" i="55"/>
  <c r="X3" i="45" s="1"/>
  <c r="C146" i="55"/>
  <c r="AL160" i="55"/>
  <c r="AL10" i="44" s="1"/>
  <c r="AL153" i="55"/>
  <c r="AL3" i="44" s="1"/>
  <c r="AL159" i="55"/>
  <c r="AL9" i="44" s="1"/>
  <c r="AL155" i="55"/>
  <c r="AL5" i="44" s="1"/>
  <c r="AL154" i="55"/>
  <c r="AL4" i="44" s="1"/>
  <c r="K106" i="55"/>
  <c r="K8" i="41" s="1"/>
  <c r="K108" i="55"/>
  <c r="K10" i="41" s="1"/>
  <c r="K2" i="41"/>
  <c r="K102" i="55"/>
  <c r="K4" i="41" s="1"/>
  <c r="K104" i="55"/>
  <c r="K6" i="41" s="1"/>
  <c r="K101" i="55"/>
  <c r="K3" i="41" s="1"/>
  <c r="K103" i="55"/>
  <c r="K5" i="41" s="1"/>
  <c r="K107" i="55"/>
  <c r="K9" i="41" s="1"/>
  <c r="K105" i="55"/>
  <c r="K7" i="41" s="1"/>
  <c r="K109" i="55"/>
  <c r="K11" i="41" s="1"/>
  <c r="X148" i="55"/>
  <c r="X11" i="43" s="1"/>
  <c r="G121" i="55"/>
  <c r="G10" i="42" s="1"/>
  <c r="G115" i="55"/>
  <c r="G4" i="42" s="1"/>
  <c r="L134" i="55"/>
  <c r="L133" i="55"/>
  <c r="L135" i="55"/>
  <c r="L127" i="55"/>
  <c r="L129" i="55"/>
  <c r="L131" i="55"/>
  <c r="L130" i="55"/>
  <c r="L132" i="55"/>
  <c r="L126" i="55"/>
  <c r="L128" i="55"/>
  <c r="AK171" i="55"/>
  <c r="AK8" i="45" s="1"/>
  <c r="AK174" i="55"/>
  <c r="AK11" i="45" s="1"/>
  <c r="AK172" i="55"/>
  <c r="AK9" i="45" s="1"/>
  <c r="AK173" i="55"/>
  <c r="AK10" i="45" s="1"/>
  <c r="AK165" i="55"/>
  <c r="AK2" i="45" s="1"/>
  <c r="AK168" i="55"/>
  <c r="AK5" i="45" s="1"/>
  <c r="AK169" i="55"/>
  <c r="AK6" i="45" s="1"/>
  <c r="AK167" i="55"/>
  <c r="AK4" i="45" s="1"/>
  <c r="AK170" i="55"/>
  <c r="AK7" i="45" s="1"/>
  <c r="AK166" i="55"/>
  <c r="AK3" i="45" s="1"/>
  <c r="Z116" i="55"/>
  <c r="Z5" i="42" s="1"/>
  <c r="Z114" i="55"/>
  <c r="Z3" i="42" s="1"/>
  <c r="Z115" i="55"/>
  <c r="Z4" i="42" s="1"/>
  <c r="Z118" i="55"/>
  <c r="Z7" i="42" s="1"/>
  <c r="D128" i="55"/>
  <c r="D126" i="55"/>
  <c r="D135" i="55"/>
  <c r="D129" i="55"/>
  <c r="D127" i="55"/>
  <c r="D132" i="55"/>
  <c r="D134" i="55"/>
  <c r="D131" i="55"/>
  <c r="D133" i="55"/>
  <c r="D130" i="55"/>
  <c r="Y2" i="44"/>
  <c r="Y153" i="55"/>
  <c r="Y3" i="44" s="1"/>
  <c r="AO126" i="55"/>
  <c r="U2" i="41"/>
  <c r="U102" i="55"/>
  <c r="U4" i="41" s="1"/>
  <c r="U104" i="55"/>
  <c r="U6" i="41" s="1"/>
  <c r="U106" i="55"/>
  <c r="U8" i="41" s="1"/>
  <c r="U108" i="55"/>
  <c r="U10" i="41" s="1"/>
  <c r="U101" i="55"/>
  <c r="U3" i="41" s="1"/>
  <c r="U103" i="55"/>
  <c r="U5" i="41" s="1"/>
  <c r="U107" i="55"/>
  <c r="U9" i="41" s="1"/>
  <c r="U105" i="55"/>
  <c r="U7" i="41" s="1"/>
  <c r="U109" i="55"/>
  <c r="U11" i="41" s="1"/>
  <c r="E118" i="55"/>
  <c r="E7" i="42" s="1"/>
  <c r="E122" i="55"/>
  <c r="E11" i="42" s="1"/>
  <c r="E119" i="55"/>
  <c r="E8" i="42" s="1"/>
  <c r="E116" i="55"/>
  <c r="E5" i="42" s="1"/>
  <c r="E115" i="55"/>
  <c r="E4" i="42" s="1"/>
  <c r="E114" i="55"/>
  <c r="E3" i="42" s="1"/>
  <c r="E2" i="42"/>
  <c r="E121" i="55"/>
  <c r="E10" i="42" s="1"/>
  <c r="E120" i="55"/>
  <c r="E9" i="42" s="1"/>
  <c r="E117" i="55"/>
  <c r="E6" i="42" s="1"/>
  <c r="AP142" i="55"/>
  <c r="AP5" i="43" s="1"/>
  <c r="AP145" i="55"/>
  <c r="AP8" i="43" s="1"/>
  <c r="AP2" i="43"/>
  <c r="N147" i="55"/>
  <c r="N10" i="43" s="1"/>
  <c r="H2" i="43"/>
  <c r="H142" i="55"/>
  <c r="H5" i="43" s="1"/>
  <c r="H144" i="55"/>
  <c r="H7" i="43" s="1"/>
  <c r="H140" i="55"/>
  <c r="H3" i="43" s="1"/>
  <c r="M166" i="55"/>
  <c r="M3" i="45" s="1"/>
  <c r="M171" i="55"/>
  <c r="M8" i="45" s="1"/>
  <c r="M173" i="55"/>
  <c r="M10" i="45" s="1"/>
  <c r="M172" i="55"/>
  <c r="M9" i="45" s="1"/>
  <c r="M170" i="55"/>
  <c r="M7" i="45" s="1"/>
  <c r="M168" i="55"/>
  <c r="M5" i="45" s="1"/>
  <c r="M165" i="55"/>
  <c r="M2" i="45" s="1"/>
  <c r="M167" i="55"/>
  <c r="M4" i="45" s="1"/>
  <c r="M169" i="55"/>
  <c r="M6" i="45" s="1"/>
  <c r="M174" i="55"/>
  <c r="M11" i="45" s="1"/>
  <c r="L156" i="55"/>
  <c r="L6" i="44" s="1"/>
  <c r="L154" i="55"/>
  <c r="L4" i="44" s="1"/>
  <c r="W146" i="55"/>
  <c r="W9" i="43" s="1"/>
  <c r="W145" i="55"/>
  <c r="W8" i="43" s="1"/>
  <c r="AF2" i="44"/>
  <c r="AF161" i="55"/>
  <c r="AF11" i="44" s="1"/>
  <c r="R107" i="55"/>
  <c r="R9" i="41" s="1"/>
  <c r="R104" i="55"/>
  <c r="R6" i="41" s="1"/>
  <c r="R106" i="55"/>
  <c r="R8" i="41" s="1"/>
  <c r="Q101" i="55"/>
  <c r="Q3" i="41" s="1"/>
  <c r="Q2" i="41"/>
  <c r="Q102" i="55"/>
  <c r="Q4" i="41" s="1"/>
  <c r="Q104" i="55"/>
  <c r="Q6" i="41" s="1"/>
  <c r="Q106" i="55"/>
  <c r="Q8" i="41" s="1"/>
  <c r="Q108" i="55"/>
  <c r="Q10" i="41" s="1"/>
  <c r="Q103" i="55"/>
  <c r="Q5" i="41" s="1"/>
  <c r="Q107" i="55"/>
  <c r="Q9" i="41" s="1"/>
  <c r="Q109" i="55"/>
  <c r="Q11" i="41" s="1"/>
  <c r="Q105" i="55"/>
  <c r="Q7" i="41" s="1"/>
  <c r="AE141" i="55"/>
  <c r="AE4" i="43" s="1"/>
  <c r="AE145" i="55"/>
  <c r="AE8" i="43" s="1"/>
  <c r="AE147" i="55"/>
  <c r="AE10" i="43" s="1"/>
  <c r="AE2" i="43"/>
  <c r="AE140" i="55"/>
  <c r="AE3" i="43" s="1"/>
  <c r="AE146" i="55"/>
  <c r="AE9" i="43" s="1"/>
  <c r="AE144" i="55"/>
  <c r="AE7" i="43" s="1"/>
  <c r="AE142" i="55"/>
  <c r="AE5" i="43" s="1"/>
  <c r="AE148" i="55"/>
  <c r="AE11" i="43" s="1"/>
  <c r="AE143" i="55"/>
  <c r="AE6" i="43" s="1"/>
  <c r="AM147" i="55"/>
  <c r="AM10" i="43" s="1"/>
  <c r="Y102" i="55"/>
  <c r="Y4" i="41" s="1"/>
  <c r="X108" i="55"/>
  <c r="X10" i="41" s="1"/>
  <c r="X109" i="55"/>
  <c r="X11" i="41" s="1"/>
  <c r="X101" i="55"/>
  <c r="X3" i="41" s="1"/>
  <c r="X103" i="55"/>
  <c r="X5" i="41" s="1"/>
  <c r="X105" i="55"/>
  <c r="X7" i="41" s="1"/>
  <c r="X107" i="55"/>
  <c r="X9" i="41" s="1"/>
  <c r="X104" i="55"/>
  <c r="X6" i="41" s="1"/>
  <c r="X106" i="55"/>
  <c r="X8" i="41" s="1"/>
  <c r="X102" i="55"/>
  <c r="X4" i="41" s="1"/>
  <c r="AO155" i="55"/>
  <c r="AO5" i="44" s="1"/>
  <c r="AO160" i="55"/>
  <c r="AO10" i="44" s="1"/>
  <c r="AO161" i="55"/>
  <c r="AO11" i="44" s="1"/>
  <c r="AO157" i="55"/>
  <c r="AO7" i="44" s="1"/>
  <c r="AO156" i="55"/>
  <c r="AO6" i="44" s="1"/>
  <c r="AO2" i="44"/>
  <c r="AO153" i="55"/>
  <c r="AO3" i="44" s="1"/>
  <c r="AO158" i="55"/>
  <c r="AO8" i="44" s="1"/>
  <c r="AO154" i="55"/>
  <c r="AO4" i="44" s="1"/>
  <c r="AO159" i="55"/>
  <c r="AO9" i="44" s="1"/>
  <c r="S102" i="55"/>
  <c r="S4" i="41" s="1"/>
  <c r="O120" i="55"/>
  <c r="O9" i="42" s="1"/>
  <c r="O117" i="55"/>
  <c r="O6" i="42" s="1"/>
  <c r="O115" i="55"/>
  <c r="O4" i="42" s="1"/>
  <c r="O118" i="55"/>
  <c r="O7" i="42" s="1"/>
  <c r="O122" i="55"/>
  <c r="O11" i="42" s="1"/>
  <c r="O2" i="42"/>
  <c r="AJ109" i="55"/>
  <c r="AJ11" i="41" s="1"/>
  <c r="AJ106" i="55"/>
  <c r="AJ8" i="41" s="1"/>
  <c r="AJ2" i="41"/>
  <c r="AJ102" i="55"/>
  <c r="AJ4" i="41" s="1"/>
  <c r="AJ101" i="55"/>
  <c r="AJ3" i="41" s="1"/>
  <c r="AJ103" i="55"/>
  <c r="AJ5" i="41" s="1"/>
  <c r="AJ105" i="55"/>
  <c r="AJ7" i="41" s="1"/>
  <c r="AJ104" i="55"/>
  <c r="AJ6" i="41" s="1"/>
  <c r="AJ107" i="55"/>
  <c r="AJ9" i="41" s="1"/>
  <c r="AJ108" i="55"/>
  <c r="AJ10" i="41" s="1"/>
  <c r="AN2" i="44"/>
  <c r="AN157" i="55"/>
  <c r="AN7" i="44" s="1"/>
  <c r="AN154" i="55"/>
  <c r="AN4" i="44" s="1"/>
  <c r="H127" i="55"/>
  <c r="H129" i="55"/>
  <c r="H131" i="55"/>
  <c r="H133" i="55"/>
  <c r="H135" i="55"/>
  <c r="H134" i="55"/>
  <c r="H132" i="55"/>
  <c r="H130" i="55"/>
  <c r="H128" i="55"/>
  <c r="H126" i="55"/>
  <c r="M161" i="55"/>
  <c r="M11" i="44" s="1"/>
  <c r="M158" i="55"/>
  <c r="M8" i="44" s="1"/>
  <c r="M155" i="55"/>
  <c r="M5" i="44" s="1"/>
  <c r="M2" i="44"/>
  <c r="M154" i="55"/>
  <c r="M4" i="44" s="1"/>
  <c r="M157" i="55"/>
  <c r="M7" i="44" s="1"/>
  <c r="M160" i="55"/>
  <c r="M10" i="44" s="1"/>
  <c r="M153" i="55"/>
  <c r="M3" i="44" s="1"/>
  <c r="M156" i="55"/>
  <c r="M6" i="44" s="1"/>
  <c r="M159" i="55"/>
  <c r="M9" i="44" s="1"/>
  <c r="F134" i="55"/>
  <c r="F127" i="55"/>
  <c r="F129" i="55"/>
  <c r="F131" i="55"/>
  <c r="F133" i="55"/>
  <c r="F135" i="55"/>
  <c r="F132" i="55"/>
  <c r="F130" i="55"/>
  <c r="F128" i="55"/>
  <c r="F126" i="55"/>
  <c r="D156" i="55"/>
  <c r="D6" i="44" s="1"/>
  <c r="R116" i="55"/>
  <c r="R5" i="42" s="1"/>
  <c r="R122" i="55"/>
  <c r="R11" i="42" s="1"/>
  <c r="R2" i="42"/>
  <c r="R120" i="55"/>
  <c r="R9" i="42" s="1"/>
  <c r="R117" i="55"/>
  <c r="R6" i="42" s="1"/>
  <c r="R121" i="55"/>
  <c r="R10" i="42" s="1"/>
  <c r="R114" i="55"/>
  <c r="R3" i="42" s="1"/>
  <c r="R119" i="55"/>
  <c r="R8" i="42" s="1"/>
  <c r="R118" i="55"/>
  <c r="R7" i="42" s="1"/>
  <c r="R115" i="55"/>
  <c r="R4" i="42" s="1"/>
  <c r="Y121" i="55"/>
  <c r="Y10" i="42" s="1"/>
  <c r="Y119" i="55"/>
  <c r="Y8" i="42" s="1"/>
  <c r="Y115" i="55"/>
  <c r="Y4" i="42" s="1"/>
  <c r="Y117" i="55"/>
  <c r="Y6" i="42" s="1"/>
  <c r="Y118" i="55"/>
  <c r="Y7" i="42" s="1"/>
  <c r="Y116" i="55"/>
  <c r="Y5" i="42" s="1"/>
  <c r="Y122" i="55"/>
  <c r="Y11" i="42" s="1"/>
  <c r="Y120" i="55"/>
  <c r="Y9" i="42" s="1"/>
  <c r="Y2" i="42"/>
  <c r="Y114" i="55"/>
  <c r="Y3" i="42" s="1"/>
  <c r="X118" i="55"/>
  <c r="X7" i="42" s="1"/>
  <c r="X121" i="55"/>
  <c r="X10" i="42" s="1"/>
  <c r="X116" i="55"/>
  <c r="X5" i="42" s="1"/>
  <c r="X119" i="55"/>
  <c r="X8" i="42" s="1"/>
  <c r="X115" i="55"/>
  <c r="X4" i="42" s="1"/>
  <c r="X122" i="55"/>
  <c r="X11" i="42" s="1"/>
  <c r="X120" i="55"/>
  <c r="X9" i="42" s="1"/>
  <c r="X2" i="42"/>
  <c r="X114" i="55"/>
  <c r="X3" i="42" s="1"/>
  <c r="X117" i="55"/>
  <c r="X6" i="42" s="1"/>
  <c r="G145" i="55"/>
  <c r="G8" i="43" s="1"/>
  <c r="G2" i="43"/>
  <c r="G144" i="55"/>
  <c r="G7" i="43" s="1"/>
  <c r="G142" i="55"/>
  <c r="G5" i="43" s="1"/>
  <c r="G148" i="55"/>
  <c r="G11" i="43" s="1"/>
  <c r="G146" i="55"/>
  <c r="G9" i="43" s="1"/>
  <c r="G140" i="55"/>
  <c r="G3" i="43" s="1"/>
  <c r="G141" i="55"/>
  <c r="G4" i="43" s="1"/>
  <c r="G147" i="55"/>
  <c r="G10" i="43" s="1"/>
  <c r="G143" i="55"/>
  <c r="G6" i="43" s="1"/>
  <c r="K114" i="55"/>
  <c r="K3" i="42" s="1"/>
  <c r="K118" i="55"/>
  <c r="K7" i="42" s="1"/>
  <c r="K122" i="55"/>
  <c r="K11" i="42" s="1"/>
  <c r="K120" i="55"/>
  <c r="K9" i="42" s="1"/>
  <c r="K116" i="55"/>
  <c r="K5" i="42" s="1"/>
  <c r="K117" i="55"/>
  <c r="K6" i="42" s="1"/>
  <c r="K2" i="42"/>
  <c r="K115" i="55"/>
  <c r="K4" i="42" s="1"/>
  <c r="K121" i="55"/>
  <c r="K10" i="42" s="1"/>
  <c r="K119" i="55"/>
  <c r="K8" i="42" s="1"/>
  <c r="AC114" i="55"/>
  <c r="AC3" i="42" s="1"/>
  <c r="AC117" i="55"/>
  <c r="AC6" i="42" s="1"/>
  <c r="AC120" i="55"/>
  <c r="AC9" i="42" s="1"/>
  <c r="AC115" i="55"/>
  <c r="AC4" i="42" s="1"/>
  <c r="AC118" i="55"/>
  <c r="AC7" i="42" s="1"/>
  <c r="AC121" i="55"/>
  <c r="AC10" i="42" s="1"/>
  <c r="AC119" i="55"/>
  <c r="AC8" i="42" s="1"/>
  <c r="AC122" i="55"/>
  <c r="AC11" i="42" s="1"/>
  <c r="AC116" i="55"/>
  <c r="AC5" i="42" s="1"/>
  <c r="AC2" i="42"/>
  <c r="M117" i="55"/>
  <c r="M6" i="42" s="1"/>
  <c r="M114" i="55"/>
  <c r="M3" i="42" s="1"/>
  <c r="L101" i="55"/>
  <c r="L3" i="41" s="1"/>
  <c r="L103" i="55"/>
  <c r="L5" i="41" s="1"/>
  <c r="L105" i="55"/>
  <c r="L7" i="41" s="1"/>
  <c r="L2" i="41"/>
  <c r="L109" i="55"/>
  <c r="L11" i="41" s="1"/>
  <c r="L106" i="55"/>
  <c r="L8" i="41" s="1"/>
  <c r="L107" i="55"/>
  <c r="L9" i="41" s="1"/>
  <c r="L104" i="55"/>
  <c r="L6" i="41" s="1"/>
  <c r="L108" i="55"/>
  <c r="L10" i="41" s="1"/>
  <c r="L102" i="55"/>
  <c r="L4" i="41" s="1"/>
  <c r="W170" i="55"/>
  <c r="W7" i="45" s="1"/>
  <c r="W173" i="55"/>
  <c r="W10" i="45" s="1"/>
  <c r="W169" i="55"/>
  <c r="W6" i="45" s="1"/>
  <c r="W165" i="55"/>
  <c r="W2" i="45" s="1"/>
  <c r="W171" i="55"/>
  <c r="W8" i="45" s="1"/>
  <c r="W168" i="55"/>
  <c r="W5" i="45" s="1"/>
  <c r="W172" i="55"/>
  <c r="W9" i="45" s="1"/>
  <c r="W166" i="55"/>
  <c r="W3" i="45" s="1"/>
  <c r="W174" i="55"/>
  <c r="W11" i="45" s="1"/>
  <c r="W167" i="55"/>
  <c r="W4" i="45" s="1"/>
  <c r="F166" i="55"/>
  <c r="F3" i="45" s="1"/>
  <c r="F172" i="55"/>
  <c r="F9" i="45" s="1"/>
  <c r="F168" i="55"/>
  <c r="F5" i="45" s="1"/>
  <c r="F171" i="55"/>
  <c r="F8" i="45" s="1"/>
  <c r="F167" i="55"/>
  <c r="F4" i="45" s="1"/>
  <c r="F165" i="55"/>
  <c r="F2" i="45" s="1"/>
  <c r="F173" i="55"/>
  <c r="F10" i="45" s="1"/>
  <c r="F174" i="55"/>
  <c r="F11" i="45" s="1"/>
  <c r="F169" i="55"/>
  <c r="F6" i="45" s="1"/>
  <c r="F170" i="55"/>
  <c r="F7" i="45" s="1"/>
  <c r="AF114" i="55"/>
  <c r="AF3" i="42" s="1"/>
  <c r="AF2" i="42"/>
  <c r="AF116" i="55"/>
  <c r="AF5" i="42" s="1"/>
  <c r="D101" i="55"/>
  <c r="D3" i="41" s="1"/>
  <c r="D107" i="55"/>
  <c r="D9" i="41" s="1"/>
  <c r="D105" i="55"/>
  <c r="D7" i="41" s="1"/>
  <c r="D108" i="55"/>
  <c r="D10" i="41" s="1"/>
  <c r="D109" i="55"/>
  <c r="D11" i="41" s="1"/>
  <c r="D104" i="55"/>
  <c r="D6" i="41" s="1"/>
  <c r="D2" i="41"/>
  <c r="D102" i="55"/>
  <c r="D4" i="41" s="1"/>
  <c r="D103" i="55"/>
  <c r="D5" i="41" s="1"/>
  <c r="D106" i="55"/>
  <c r="D8" i="41" s="1"/>
  <c r="U143" i="55"/>
  <c r="U6" i="43" s="1"/>
  <c r="U148" i="55"/>
  <c r="U11" i="43" s="1"/>
  <c r="U144" i="55"/>
  <c r="U7" i="43" s="1"/>
  <c r="U145" i="55"/>
  <c r="U8" i="43" s="1"/>
  <c r="U2" i="43"/>
  <c r="U140" i="55"/>
  <c r="U3" i="43" s="1"/>
  <c r="U141" i="55"/>
  <c r="U4" i="43" s="1"/>
  <c r="U146" i="55"/>
  <c r="U9" i="43" s="1"/>
  <c r="U147" i="55"/>
  <c r="U10" i="43" s="1"/>
  <c r="U142" i="55"/>
  <c r="U5" i="43" s="1"/>
  <c r="AJ140" i="55"/>
  <c r="AJ3" i="43" s="1"/>
  <c r="AJ148" i="55"/>
  <c r="AJ11" i="43" s="1"/>
  <c r="AJ145" i="55"/>
  <c r="AJ8" i="43" s="1"/>
  <c r="AE2" i="44"/>
  <c r="AE159" i="55"/>
  <c r="AE9" i="44" s="1"/>
  <c r="AE157" i="55"/>
  <c r="AE7" i="44" s="1"/>
  <c r="AE153" i="55"/>
  <c r="AE3" i="44" s="1"/>
  <c r="AE155" i="55"/>
  <c r="AE5" i="44" s="1"/>
  <c r="AE161" i="55"/>
  <c r="AE11" i="44" s="1"/>
  <c r="AE160" i="55"/>
  <c r="AE10" i="44" s="1"/>
  <c r="AE156" i="55"/>
  <c r="AE6" i="44" s="1"/>
  <c r="AE158" i="55"/>
  <c r="AE8" i="44" s="1"/>
  <c r="AE154" i="55"/>
  <c r="AE4" i="44" s="1"/>
  <c r="AA166" i="55"/>
  <c r="AA3" i="45" s="1"/>
  <c r="E143" i="55"/>
  <c r="E6" i="43" s="1"/>
  <c r="E146" i="55"/>
  <c r="E9" i="43" s="1"/>
  <c r="E142" i="55"/>
  <c r="E5" i="43" s="1"/>
  <c r="E145" i="55"/>
  <c r="E8" i="43" s="1"/>
  <c r="E148" i="55"/>
  <c r="E11" i="43" s="1"/>
  <c r="E2" i="43"/>
  <c r="E141" i="55"/>
  <c r="E4" i="43" s="1"/>
  <c r="E144" i="55"/>
  <c r="E7" i="43" s="1"/>
  <c r="E140" i="55"/>
  <c r="E3" i="43" s="1"/>
  <c r="E147" i="55"/>
  <c r="E10" i="43" s="1"/>
  <c r="K145" i="55"/>
  <c r="K8" i="43" s="1"/>
  <c r="K140" i="55"/>
  <c r="K3" i="43" s="1"/>
  <c r="K144" i="55"/>
  <c r="K7" i="43" s="1"/>
  <c r="K147" i="55"/>
  <c r="K10" i="43" s="1"/>
  <c r="K143" i="55"/>
  <c r="K6" i="43" s="1"/>
  <c r="K2" i="43"/>
  <c r="K146" i="55"/>
  <c r="K9" i="43" s="1"/>
  <c r="K142" i="55"/>
  <c r="K5" i="43" s="1"/>
  <c r="K148" i="55"/>
  <c r="K11" i="43" s="1"/>
  <c r="K141" i="55"/>
  <c r="K4" i="43" s="1"/>
  <c r="S144" i="55"/>
  <c r="S7" i="43" s="1"/>
  <c r="S143" i="55"/>
  <c r="S6" i="43" s="1"/>
  <c r="AB2" i="42"/>
  <c r="AB117" i="55"/>
  <c r="AB6" i="42" s="1"/>
  <c r="AB120" i="55"/>
  <c r="AB9" i="42" s="1"/>
  <c r="AB114" i="55"/>
  <c r="AB3" i="42" s="1"/>
  <c r="AB118" i="55"/>
  <c r="AB7" i="42" s="1"/>
  <c r="AB121" i="55"/>
  <c r="AB10" i="42" s="1"/>
  <c r="AB119" i="55"/>
  <c r="AB8" i="42" s="1"/>
  <c r="AB115" i="55"/>
  <c r="AB4" i="42" s="1"/>
  <c r="AB122" i="55"/>
  <c r="AB11" i="42" s="1"/>
  <c r="AB116" i="55"/>
  <c r="AB5" i="42" s="1"/>
  <c r="P2" i="43"/>
  <c r="P144" i="55"/>
  <c r="P7" i="43" s="1"/>
  <c r="P145" i="55"/>
  <c r="P8" i="43" s="1"/>
  <c r="P140" i="55"/>
  <c r="P3" i="43" s="1"/>
  <c r="P141" i="55"/>
  <c r="P4" i="43" s="1"/>
  <c r="P146" i="55"/>
  <c r="P9" i="43" s="1"/>
  <c r="P147" i="55"/>
  <c r="P10" i="43" s="1"/>
  <c r="P142" i="55"/>
  <c r="P5" i="43" s="1"/>
  <c r="P143" i="55"/>
  <c r="P6" i="43" s="1"/>
  <c r="P148" i="55"/>
  <c r="P11" i="43" s="1"/>
  <c r="AB102" i="55"/>
  <c r="AB4" i="41" s="1"/>
  <c r="AB104" i="55"/>
  <c r="AB6" i="41" s="1"/>
  <c r="AB105" i="55"/>
  <c r="AB7" i="41" s="1"/>
  <c r="AB106" i="55"/>
  <c r="AB8" i="41" s="1"/>
  <c r="AB109" i="55"/>
  <c r="AB11" i="41" s="1"/>
  <c r="AB107" i="55"/>
  <c r="AB9" i="41" s="1"/>
  <c r="AB101" i="55"/>
  <c r="AB3" i="41" s="1"/>
  <c r="AB103" i="55"/>
  <c r="AB5" i="41" s="1"/>
  <c r="AB108" i="55"/>
  <c r="AB10" i="41" s="1"/>
  <c r="S118" i="55"/>
  <c r="S7" i="42" s="1"/>
  <c r="G165" i="55"/>
  <c r="G2" i="45" s="1"/>
  <c r="G168" i="55"/>
  <c r="G5" i="45" s="1"/>
  <c r="G174" i="55"/>
  <c r="G11" i="45" s="1"/>
  <c r="G170" i="55"/>
  <c r="G7" i="45" s="1"/>
  <c r="G172" i="55"/>
  <c r="G9" i="45" s="1"/>
  <c r="G166" i="55"/>
  <c r="G3" i="45" s="1"/>
  <c r="G167" i="55"/>
  <c r="G4" i="45" s="1"/>
  <c r="G173" i="55"/>
  <c r="G10" i="45" s="1"/>
  <c r="G169" i="55"/>
  <c r="G6" i="45" s="1"/>
  <c r="G171" i="55"/>
  <c r="G8" i="45" s="1"/>
  <c r="AK147" i="55"/>
  <c r="AK10" i="43" s="1"/>
  <c r="AK141" i="55"/>
  <c r="AK4" i="43" s="1"/>
  <c r="AK148" i="55"/>
  <c r="AK11" i="43" s="1"/>
  <c r="AH172" i="55"/>
  <c r="AH9" i="45" s="1"/>
  <c r="AH168" i="55"/>
  <c r="AH5" i="45" s="1"/>
  <c r="Q148" i="55"/>
  <c r="Q11" i="43" s="1"/>
  <c r="AI102" i="55"/>
  <c r="AI4" i="41" s="1"/>
  <c r="AP134" i="55"/>
  <c r="AP132" i="55"/>
  <c r="AP130" i="55"/>
  <c r="AP128" i="55"/>
  <c r="AP126" i="55"/>
  <c r="AP127" i="55"/>
  <c r="AP129" i="55"/>
  <c r="AP131" i="55"/>
  <c r="AP133" i="55"/>
  <c r="AP135" i="55"/>
  <c r="AP173" i="55"/>
  <c r="AP10" i="45" s="1"/>
  <c r="AP169" i="55"/>
  <c r="AP6" i="45" s="1"/>
  <c r="AP168" i="55"/>
  <c r="AP5" i="45" s="1"/>
  <c r="AP165" i="55"/>
  <c r="AP2" i="45" s="1"/>
  <c r="AP170" i="55"/>
  <c r="AP7" i="45" s="1"/>
  <c r="AP166" i="55"/>
  <c r="AP3" i="45" s="1"/>
  <c r="AP171" i="55"/>
  <c r="AP8" i="45" s="1"/>
  <c r="AP172" i="55"/>
  <c r="AP9" i="45" s="1"/>
  <c r="AP167" i="55"/>
  <c r="AP4" i="45" s="1"/>
  <c r="AP174" i="55"/>
  <c r="AP11" i="45" s="1"/>
  <c r="N165" i="55"/>
  <c r="N2" i="45" s="1"/>
  <c r="N174" i="55"/>
  <c r="N11" i="45" s="1"/>
  <c r="H156" i="55"/>
  <c r="H6" i="44" s="1"/>
  <c r="H159" i="55"/>
  <c r="H9" i="44" s="1"/>
  <c r="H158" i="55"/>
  <c r="H8" i="44" s="1"/>
  <c r="H161" i="55"/>
  <c r="H11" i="44" s="1"/>
  <c r="H155" i="55"/>
  <c r="H5" i="44" s="1"/>
  <c r="H160" i="55"/>
  <c r="H10" i="44" s="1"/>
  <c r="H157" i="55"/>
  <c r="H7" i="44" s="1"/>
  <c r="H153" i="55"/>
  <c r="H3" i="44" s="1"/>
  <c r="H154" i="55"/>
  <c r="H4" i="44" s="1"/>
  <c r="O141" i="55"/>
  <c r="O4" i="43" s="1"/>
  <c r="O148" i="55"/>
  <c r="O11" i="43" s="1"/>
  <c r="O144" i="55"/>
  <c r="O7" i="43" s="1"/>
  <c r="O140" i="55"/>
  <c r="O3" i="43" s="1"/>
  <c r="O145" i="55"/>
  <c r="O8" i="43" s="1"/>
  <c r="O147" i="55"/>
  <c r="O10" i="43" s="1"/>
  <c r="AP161" i="55"/>
  <c r="AP11" i="44" s="1"/>
  <c r="AP158" i="55"/>
  <c r="AP8" i="44" s="1"/>
  <c r="AP154" i="55"/>
  <c r="AP4" i="44" s="1"/>
  <c r="N157" i="55"/>
  <c r="N7" i="44" s="1"/>
  <c r="N160" i="55"/>
  <c r="N10" i="44" s="1"/>
  <c r="N153" i="55"/>
  <c r="N3" i="44" s="1"/>
  <c r="N156" i="55"/>
  <c r="N6" i="44" s="1"/>
  <c r="N159" i="55"/>
  <c r="N9" i="44" s="1"/>
  <c r="N155" i="55"/>
  <c r="N5" i="44" s="1"/>
  <c r="N158" i="55"/>
  <c r="N8" i="44" s="1"/>
  <c r="N154" i="55"/>
  <c r="N4" i="44" s="1"/>
  <c r="N161" i="55"/>
  <c r="N11" i="44" s="1"/>
  <c r="N2" i="44"/>
  <c r="H174" i="55"/>
  <c r="H11" i="45" s="1"/>
  <c r="L120" i="55"/>
  <c r="L9" i="42" s="1"/>
  <c r="L2" i="42"/>
  <c r="AB132" i="55"/>
  <c r="AB129" i="55"/>
  <c r="AB126" i="55"/>
  <c r="AB135" i="55"/>
  <c r="AB133" i="55"/>
  <c r="AB131" i="55"/>
  <c r="AB134" i="55"/>
  <c r="AB128" i="55"/>
  <c r="AB130" i="55"/>
  <c r="AB127" i="55"/>
  <c r="F153" i="55"/>
  <c r="F3" i="44" s="1"/>
  <c r="F159" i="55"/>
  <c r="F9" i="44" s="1"/>
  <c r="F157" i="55"/>
  <c r="F7" i="44" s="1"/>
  <c r="F156" i="55"/>
  <c r="F6" i="44" s="1"/>
  <c r="F158" i="55"/>
  <c r="F8" i="44" s="1"/>
  <c r="F154" i="55"/>
  <c r="F4" i="44" s="1"/>
  <c r="F160" i="55"/>
  <c r="F10" i="44" s="1"/>
  <c r="F2" i="44"/>
  <c r="F155" i="55"/>
  <c r="F5" i="44" s="1"/>
  <c r="F161" i="55"/>
  <c r="F11" i="44" s="1"/>
  <c r="AF102" i="55"/>
  <c r="AF4" i="41" s="1"/>
  <c r="D117" i="55"/>
  <c r="D6" i="42" s="1"/>
  <c r="U135" i="55"/>
  <c r="AJ135" i="55"/>
  <c r="AE169" i="55"/>
  <c r="AE6" i="45" s="1"/>
  <c r="AE167" i="55"/>
  <c r="AE4" i="45" s="1"/>
  <c r="AE171" i="55"/>
  <c r="AE8" i="45" s="1"/>
  <c r="AE165" i="55"/>
  <c r="AE2" i="45" s="1"/>
  <c r="AE166" i="55"/>
  <c r="AE3" i="45" s="1"/>
  <c r="AE172" i="55"/>
  <c r="AE9" i="45" s="1"/>
  <c r="AE168" i="55"/>
  <c r="AE5" i="45" s="1"/>
  <c r="AE174" i="55"/>
  <c r="AE11" i="45" s="1"/>
  <c r="AE170" i="55"/>
  <c r="AE7" i="45" s="1"/>
  <c r="AE173" i="55"/>
  <c r="AE10" i="45" s="1"/>
  <c r="E133" i="55"/>
  <c r="E135" i="55"/>
  <c r="E126" i="55"/>
  <c r="E130" i="55"/>
  <c r="E132" i="55"/>
  <c r="E134" i="55"/>
  <c r="E127" i="55"/>
  <c r="E129" i="55"/>
  <c r="E131" i="55"/>
  <c r="E128" i="55"/>
  <c r="K127" i="55"/>
  <c r="K129" i="55"/>
  <c r="K135" i="55"/>
  <c r="K126" i="55"/>
  <c r="K128" i="55"/>
  <c r="K130" i="55"/>
  <c r="T127" i="55"/>
  <c r="T128" i="55"/>
  <c r="T129" i="55"/>
  <c r="T131" i="55"/>
  <c r="T133" i="55"/>
  <c r="T135" i="55"/>
  <c r="T130" i="55"/>
  <c r="T132" i="55"/>
  <c r="T134" i="55"/>
  <c r="T126" i="55"/>
  <c r="AH167" i="55" l="1"/>
  <c r="AH4" i="45" s="1"/>
  <c r="AN160" i="55"/>
  <c r="AN10" i="44" s="1"/>
  <c r="AN161" i="55"/>
  <c r="AN11" i="44" s="1"/>
  <c r="AN156" i="55"/>
  <c r="AN6" i="44" s="1"/>
  <c r="AN127" i="55"/>
  <c r="AL168" i="55"/>
  <c r="AL5" i="45" s="1"/>
  <c r="AF106" i="55"/>
  <c r="AF8" i="41" s="1"/>
  <c r="W159" i="55"/>
  <c r="W9" i="44" s="1"/>
  <c r="Z126" i="55"/>
  <c r="AF168" i="55"/>
  <c r="AF5" i="45" s="1"/>
  <c r="Z127" i="55"/>
  <c r="T120" i="55"/>
  <c r="T9" i="42" s="1"/>
  <c r="W158" i="55"/>
  <c r="W8" i="44" s="1"/>
  <c r="Z129" i="55"/>
  <c r="T122" i="55"/>
  <c r="T11" i="42" s="1"/>
  <c r="AF105" i="55"/>
  <c r="AF7" i="41" s="1"/>
  <c r="AF108" i="55"/>
  <c r="AF10" i="41" s="1"/>
  <c r="W154" i="55"/>
  <c r="W4" i="44" s="1"/>
  <c r="W157" i="55"/>
  <c r="W7" i="44" s="1"/>
  <c r="X142" i="55"/>
  <c r="X5" i="43" s="1"/>
  <c r="Z131" i="55"/>
  <c r="X141" i="55"/>
  <c r="X4" i="43" s="1"/>
  <c r="AF104" i="55"/>
  <c r="AF6" i="41" s="1"/>
  <c r="X145" i="55"/>
  <c r="X8" i="43" s="1"/>
  <c r="Z133" i="55"/>
  <c r="X147" i="55"/>
  <c r="X10" i="43" s="1"/>
  <c r="Z135" i="55"/>
  <c r="X146" i="55"/>
  <c r="X9" i="43" s="1"/>
  <c r="S122" i="55"/>
  <c r="S11" i="42" s="1"/>
  <c r="AF103" i="55"/>
  <c r="AF5" i="41" s="1"/>
  <c r="W161" i="55"/>
  <c r="W11" i="44" s="1"/>
  <c r="W156" i="55"/>
  <c r="W6" i="44" s="1"/>
  <c r="AF107" i="55"/>
  <c r="AF9" i="41" s="1"/>
  <c r="W160" i="55"/>
  <c r="W10" i="44" s="1"/>
  <c r="X143" i="55"/>
  <c r="X6" i="43" s="1"/>
  <c r="Z159" i="55"/>
  <c r="Z9" i="44" s="1"/>
  <c r="W155" i="55"/>
  <c r="W5" i="44" s="1"/>
  <c r="S117" i="55"/>
  <c r="S6" i="42" s="1"/>
  <c r="X140" i="55"/>
  <c r="X3" i="43" s="1"/>
  <c r="Z156" i="55"/>
  <c r="Z6" i="44" s="1"/>
  <c r="Z134" i="55"/>
  <c r="T119" i="55"/>
  <c r="T8" i="42" s="1"/>
  <c r="Z128" i="55"/>
  <c r="AF101" i="55"/>
  <c r="AF3" i="41" s="1"/>
  <c r="AF109" i="55"/>
  <c r="AF11" i="41" s="1"/>
  <c r="W153" i="55"/>
  <c r="W3" i="44" s="1"/>
  <c r="X144" i="55"/>
  <c r="X7" i="43" s="1"/>
  <c r="T115" i="55"/>
  <c r="T4" i="42" s="1"/>
  <c r="G118" i="55"/>
  <c r="G7" i="42" s="1"/>
  <c r="G128" i="55"/>
  <c r="G116" i="55"/>
  <c r="G5" i="42" s="1"/>
  <c r="G130" i="55"/>
  <c r="I141" i="55"/>
  <c r="I4" i="43" s="1"/>
  <c r="G132" i="55"/>
  <c r="I145" i="55"/>
  <c r="I8" i="43" s="1"/>
  <c r="I148" i="55"/>
  <c r="I11" i="43" s="1"/>
  <c r="N166" i="55"/>
  <c r="N3" i="45" s="1"/>
  <c r="G117" i="55"/>
  <c r="G6" i="42" s="1"/>
  <c r="I143" i="55"/>
  <c r="I6" i="43" s="1"/>
  <c r="N167" i="55"/>
  <c r="N4" i="45" s="1"/>
  <c r="G120" i="55"/>
  <c r="G9" i="42" s="1"/>
  <c r="N170" i="55"/>
  <c r="N7" i="45" s="1"/>
  <c r="G114" i="55"/>
  <c r="G3" i="42" s="1"/>
  <c r="Q160" i="55"/>
  <c r="Q10" i="44" s="1"/>
  <c r="N171" i="55"/>
  <c r="N8" i="45" s="1"/>
  <c r="G122" i="55"/>
  <c r="G11" i="42" s="1"/>
  <c r="G135" i="55"/>
  <c r="G119" i="55"/>
  <c r="G8" i="42" s="1"/>
  <c r="G131" i="55"/>
  <c r="C9" i="43"/>
  <c r="B146" i="55"/>
  <c r="B9" i="43" s="1"/>
  <c r="F106" i="55"/>
  <c r="F8" i="41" s="1"/>
  <c r="F105" i="55"/>
  <c r="F7" i="41" s="1"/>
  <c r="C172" i="55"/>
  <c r="B175" i="55"/>
  <c r="C152" i="55"/>
  <c r="B162" i="55"/>
  <c r="F107" i="55"/>
  <c r="F9" i="41" s="1"/>
  <c r="F103" i="55"/>
  <c r="F5" i="41" s="1"/>
  <c r="C102" i="55"/>
  <c r="B110" i="55"/>
  <c r="C6" i="45"/>
  <c r="B169" i="55"/>
  <c r="B6" i="45" s="1"/>
  <c r="F104" i="55"/>
  <c r="F6" i="41" s="1"/>
  <c r="F102" i="55"/>
  <c r="F4" i="41" s="1"/>
  <c r="C139" i="55"/>
  <c r="B149" i="55"/>
  <c r="C7" i="45"/>
  <c r="B170" i="55"/>
  <c r="B7" i="45" s="1"/>
  <c r="F109" i="55"/>
  <c r="F11" i="41" s="1"/>
  <c r="C113" i="55"/>
  <c r="B123" i="55"/>
  <c r="F108" i="55"/>
  <c r="F10" i="41" s="1"/>
  <c r="S145" i="55"/>
  <c r="S8" i="43" s="1"/>
  <c r="M119" i="55"/>
  <c r="M8" i="42" s="1"/>
  <c r="AK106" i="55"/>
  <c r="AK8" i="41" s="1"/>
  <c r="Y154" i="55"/>
  <c r="Y4" i="44" s="1"/>
  <c r="Q134" i="55"/>
  <c r="X135" i="55"/>
  <c r="AI165" i="55"/>
  <c r="AI2" i="45" s="1"/>
  <c r="F115" i="55"/>
  <c r="F4" i="42" s="1"/>
  <c r="P92" i="55"/>
  <c r="P7" i="23" s="1"/>
  <c r="AN49" i="55"/>
  <c r="O81" i="55"/>
  <c r="O9" i="24" s="1"/>
  <c r="F27" i="55"/>
  <c r="F8" i="4" s="1"/>
  <c r="L119" i="55"/>
  <c r="L8" i="42" s="1"/>
  <c r="F148" i="55"/>
  <c r="F11" i="43" s="1"/>
  <c r="AK102" i="55"/>
  <c r="AK4" i="41" s="1"/>
  <c r="Y158" i="55"/>
  <c r="Y8" i="44" s="1"/>
  <c r="AH116" i="55"/>
  <c r="AH5" i="42" s="1"/>
  <c r="C153" i="55"/>
  <c r="AI174" i="55"/>
  <c r="AI11" i="45" s="1"/>
  <c r="F117" i="55"/>
  <c r="F6" i="42" s="1"/>
  <c r="P89" i="55"/>
  <c r="P4" i="23" s="1"/>
  <c r="AN57" i="55"/>
  <c r="I82" i="55"/>
  <c r="I10" i="24" s="1"/>
  <c r="AF27" i="55"/>
  <c r="AF8" i="4" s="1"/>
  <c r="U40" i="55"/>
  <c r="U7" i="26" s="1"/>
  <c r="O79" i="55"/>
  <c r="O7" i="24" s="1"/>
  <c r="F22" i="55"/>
  <c r="F3" i="4" s="1"/>
  <c r="F140" i="55"/>
  <c r="F3" i="43" s="1"/>
  <c r="K133" i="55"/>
  <c r="K131" i="55"/>
  <c r="L116" i="55"/>
  <c r="L5" i="42" s="1"/>
  <c r="AK120" i="55"/>
  <c r="AK9" i="42" s="1"/>
  <c r="F142" i="55"/>
  <c r="F5" i="43" s="1"/>
  <c r="AK103" i="55"/>
  <c r="AK5" i="41" s="1"/>
  <c r="Y161" i="55"/>
  <c r="Y11" i="44" s="1"/>
  <c r="AH115" i="55"/>
  <c r="AH4" i="42" s="1"/>
  <c r="C156" i="55"/>
  <c r="AI171" i="55"/>
  <c r="AI8" i="45" s="1"/>
  <c r="F121" i="55"/>
  <c r="F10" i="42" s="1"/>
  <c r="P95" i="55"/>
  <c r="P10" i="23" s="1"/>
  <c r="I76" i="55"/>
  <c r="I4" i="24" s="1"/>
  <c r="AF21" i="55"/>
  <c r="AF2" i="4" s="1"/>
  <c r="S36" i="55"/>
  <c r="S3" i="26" s="1"/>
  <c r="O80" i="55"/>
  <c r="O8" i="24" s="1"/>
  <c r="F26" i="55"/>
  <c r="F7" i="4" s="1"/>
  <c r="F144" i="55"/>
  <c r="F7" i="43" s="1"/>
  <c r="AK108" i="55"/>
  <c r="AK10" i="41" s="1"/>
  <c r="P120" i="55"/>
  <c r="P9" i="42" s="1"/>
  <c r="AH117" i="55"/>
  <c r="AH6" i="42" s="1"/>
  <c r="X134" i="55"/>
  <c r="AC107" i="55"/>
  <c r="AC9" i="41" s="1"/>
  <c r="F118" i="55"/>
  <c r="F7" i="42" s="1"/>
  <c r="P91" i="55"/>
  <c r="P6" i="23" s="1"/>
  <c r="I83" i="55"/>
  <c r="I11" i="24" s="1"/>
  <c r="AF29" i="55"/>
  <c r="AF10" i="4" s="1"/>
  <c r="S37" i="55"/>
  <c r="S4" i="26" s="1"/>
  <c r="O78" i="55"/>
  <c r="O6" i="24" s="1"/>
  <c r="F23" i="55"/>
  <c r="F4" i="4" s="1"/>
  <c r="AK104" i="55"/>
  <c r="AK6" i="41" s="1"/>
  <c r="P117" i="55"/>
  <c r="P6" i="42" s="1"/>
  <c r="X132" i="55"/>
  <c r="I155" i="55"/>
  <c r="I5" i="44" s="1"/>
  <c r="F114" i="55"/>
  <c r="F3" i="42" s="1"/>
  <c r="P96" i="55"/>
  <c r="P11" i="23" s="1"/>
  <c r="AN55" i="55"/>
  <c r="I81" i="55"/>
  <c r="I9" i="24" s="1"/>
  <c r="AF25" i="55"/>
  <c r="AF6" i="4" s="1"/>
  <c r="F24" i="55"/>
  <c r="F5" i="4" s="1"/>
  <c r="AA159" i="55"/>
  <c r="AA9" i="44" s="1"/>
  <c r="AM155" i="55"/>
  <c r="AM5" i="44" s="1"/>
  <c r="M118" i="55"/>
  <c r="M7" i="42" s="1"/>
  <c r="F143" i="55"/>
  <c r="F6" i="43" s="1"/>
  <c r="Y157" i="55"/>
  <c r="Y7" i="44" s="1"/>
  <c r="P122" i="55"/>
  <c r="P11" i="42" s="1"/>
  <c r="AH121" i="55"/>
  <c r="AH10" i="42" s="1"/>
  <c r="X130" i="55"/>
  <c r="AI168" i="55"/>
  <c r="AI5" i="45" s="1"/>
  <c r="F120" i="55"/>
  <c r="F9" i="42" s="1"/>
  <c r="P94" i="55"/>
  <c r="P9" i="23" s="1"/>
  <c r="AN53" i="55"/>
  <c r="I79" i="55"/>
  <c r="I7" i="24" s="1"/>
  <c r="AF22" i="55"/>
  <c r="AF3" i="4" s="1"/>
  <c r="O76" i="55"/>
  <c r="O4" i="24" s="1"/>
  <c r="F21" i="55"/>
  <c r="F2" i="4" s="1"/>
  <c r="AK121" i="55"/>
  <c r="AK10" i="42" s="1"/>
  <c r="AM154" i="55"/>
  <c r="AM4" i="44" s="1"/>
  <c r="AM158" i="55"/>
  <c r="AM8" i="44" s="1"/>
  <c r="AN173" i="55"/>
  <c r="AN10" i="45" s="1"/>
  <c r="M120" i="55"/>
  <c r="M9" i="42" s="1"/>
  <c r="F147" i="55"/>
  <c r="F10" i="43" s="1"/>
  <c r="AK109" i="55"/>
  <c r="AK11" i="41" s="1"/>
  <c r="U118" i="55"/>
  <c r="U7" i="42" s="1"/>
  <c r="Y155" i="55"/>
  <c r="Y5" i="44" s="1"/>
  <c r="R153" i="55"/>
  <c r="R3" i="44" s="1"/>
  <c r="AH118" i="55"/>
  <c r="AH7" i="42" s="1"/>
  <c r="X128" i="55"/>
  <c r="AI172" i="55"/>
  <c r="AI9" i="45" s="1"/>
  <c r="F122" i="55"/>
  <c r="F11" i="42" s="1"/>
  <c r="I93" i="55"/>
  <c r="I8" i="23" s="1"/>
  <c r="P90" i="55"/>
  <c r="P5" i="23" s="1"/>
  <c r="AN56" i="55"/>
  <c r="I77" i="55"/>
  <c r="I5" i="24" s="1"/>
  <c r="AF23" i="55"/>
  <c r="AF4" i="4" s="1"/>
  <c r="O77" i="55"/>
  <c r="O5" i="24" s="1"/>
  <c r="F29" i="55"/>
  <c r="F10" i="4" s="1"/>
  <c r="L122" i="55"/>
  <c r="L11" i="42" s="1"/>
  <c r="M122" i="55"/>
  <c r="M11" i="42" s="1"/>
  <c r="K134" i="55"/>
  <c r="M121" i="55"/>
  <c r="M10" i="42" s="1"/>
  <c r="F141" i="55"/>
  <c r="F4" i="43" s="1"/>
  <c r="AK107" i="55"/>
  <c r="AK9" i="41" s="1"/>
  <c r="U115" i="55"/>
  <c r="U4" i="42" s="1"/>
  <c r="Y160" i="55"/>
  <c r="Y10" i="44" s="1"/>
  <c r="R157" i="55"/>
  <c r="R7" i="44" s="1"/>
  <c r="AH114" i="55"/>
  <c r="AH3" i="42" s="1"/>
  <c r="X126" i="55"/>
  <c r="AI169" i="55"/>
  <c r="AI6" i="45" s="1"/>
  <c r="F119" i="55"/>
  <c r="F8" i="42" s="1"/>
  <c r="I89" i="55"/>
  <c r="I4" i="23" s="1"/>
  <c r="P88" i="55"/>
  <c r="P3" i="23" s="1"/>
  <c r="AN52" i="55"/>
  <c r="I75" i="55"/>
  <c r="I3" i="24" s="1"/>
  <c r="AF24" i="55"/>
  <c r="AF5" i="4" s="1"/>
  <c r="O83" i="55"/>
  <c r="O11" i="24" s="1"/>
  <c r="F30" i="55"/>
  <c r="F11" i="4" s="1"/>
  <c r="AN166" i="55"/>
  <c r="AN3" i="45" s="1"/>
  <c r="AN171" i="55"/>
  <c r="AN8" i="45" s="1"/>
  <c r="AO116" i="55"/>
  <c r="AO5" i="42" s="1"/>
  <c r="M116" i="55"/>
  <c r="M5" i="42" s="1"/>
  <c r="D165" i="55"/>
  <c r="D2" i="45" s="1"/>
  <c r="F145" i="55"/>
  <c r="F8" i="43" s="1"/>
  <c r="AK105" i="55"/>
  <c r="AK7" i="41" s="1"/>
  <c r="Y159" i="55"/>
  <c r="Y9" i="44" s="1"/>
  <c r="AH120" i="55"/>
  <c r="AH9" i="42" s="1"/>
  <c r="X127" i="55"/>
  <c r="AI173" i="55"/>
  <c r="AI10" i="45" s="1"/>
  <c r="I90" i="55"/>
  <c r="I5" i="23" s="1"/>
  <c r="AN50" i="55"/>
  <c r="AF26" i="55"/>
  <c r="AF7" i="4" s="1"/>
  <c r="O75" i="55"/>
  <c r="O3" i="24" s="1"/>
  <c r="F25" i="55"/>
  <c r="F6" i="4" s="1"/>
  <c r="AN167" i="55"/>
  <c r="AN4" i="45" s="1"/>
  <c r="M115" i="55"/>
  <c r="M4" i="42" s="1"/>
  <c r="D166" i="55"/>
  <c r="D3" i="45" s="1"/>
  <c r="F146" i="55"/>
  <c r="F9" i="43" s="1"/>
  <c r="AK101" i="55"/>
  <c r="AK3" i="41" s="1"/>
  <c r="Y156" i="55"/>
  <c r="Y6" i="44" s="1"/>
  <c r="AH122" i="55"/>
  <c r="AH11" i="42" s="1"/>
  <c r="F116" i="55"/>
  <c r="F5" i="42" s="1"/>
  <c r="O82" i="55"/>
  <c r="O10" i="24" s="1"/>
  <c r="AC82" i="55"/>
  <c r="AC10" i="24" s="1"/>
  <c r="Y36" i="55"/>
  <c r="Y3" i="26" s="1"/>
  <c r="AN28" i="55"/>
  <c r="AN9" i="4" s="1"/>
  <c r="AI55" i="55"/>
  <c r="Y38" i="55"/>
  <c r="Y5" i="26" s="1"/>
  <c r="AN24" i="55"/>
  <c r="AN5" i="4" s="1"/>
  <c r="AL92" i="55"/>
  <c r="AL7" i="23" s="1"/>
  <c r="AI62" i="55"/>
  <c r="AI3" i="25" s="1"/>
  <c r="AI50" i="55"/>
  <c r="Y42" i="55"/>
  <c r="Y9" i="26" s="1"/>
  <c r="AC80" i="55"/>
  <c r="AC8" i="24" s="1"/>
  <c r="Y37" i="55"/>
  <c r="Y4" i="26" s="1"/>
  <c r="AC78" i="55"/>
  <c r="AC6" i="24" s="1"/>
  <c r="Y39" i="55"/>
  <c r="Y6" i="26" s="1"/>
  <c r="Y40" i="55"/>
  <c r="Y7" i="26" s="1"/>
  <c r="AN26" i="55"/>
  <c r="AN7" i="4" s="1"/>
  <c r="AC79" i="55"/>
  <c r="AC7" i="24" s="1"/>
  <c r="Y44" i="55"/>
  <c r="Y11" i="26" s="1"/>
  <c r="AN30" i="55"/>
  <c r="AN11" i="4" s="1"/>
  <c r="AC76" i="55"/>
  <c r="AC4" i="24" s="1"/>
  <c r="AN21" i="55"/>
  <c r="AN2" i="4" s="1"/>
  <c r="AC77" i="55"/>
  <c r="AC5" i="24" s="1"/>
  <c r="AN23" i="55"/>
  <c r="AN4" i="4" s="1"/>
  <c r="AC81" i="55"/>
  <c r="AC9" i="24" s="1"/>
  <c r="W55" i="55"/>
  <c r="Y43" i="55"/>
  <c r="Y10" i="26" s="1"/>
  <c r="AN27" i="55"/>
  <c r="AN8" i="4" s="1"/>
  <c r="AC83" i="55"/>
  <c r="AC11" i="24" s="1"/>
  <c r="H55" i="55"/>
  <c r="AN22" i="55"/>
  <c r="AN3" i="4" s="1"/>
  <c r="AJ141" i="55"/>
  <c r="AJ4" i="43" s="1"/>
  <c r="AB145" i="55"/>
  <c r="AB8" i="43" s="1"/>
  <c r="AL134" i="55"/>
  <c r="AJ147" i="55"/>
  <c r="AJ10" i="43" s="1"/>
  <c r="AL132" i="55"/>
  <c r="AJ142" i="55"/>
  <c r="AJ5" i="43" s="1"/>
  <c r="AL130" i="55"/>
  <c r="AJ143" i="55"/>
  <c r="AJ6" i="43" s="1"/>
  <c r="AL128" i="55"/>
  <c r="AL126" i="55"/>
  <c r="AL129" i="55"/>
  <c r="AO104" i="55"/>
  <c r="AO6" i="41" s="1"/>
  <c r="AJ146" i="55"/>
  <c r="AJ9" i="43" s="1"/>
  <c r="C122" i="55"/>
  <c r="AL127" i="55"/>
  <c r="AL135" i="55"/>
  <c r="AL131" i="55"/>
  <c r="AJ144" i="55"/>
  <c r="AJ7" i="43" s="1"/>
  <c r="H36" i="55"/>
  <c r="H3" i="26" s="1"/>
  <c r="AI23" i="55"/>
  <c r="AI4" i="4" s="1"/>
  <c r="Y27" i="55"/>
  <c r="Y8" i="4" s="1"/>
  <c r="AL76" i="55"/>
  <c r="AL4" i="24" s="1"/>
  <c r="Z24" i="55"/>
  <c r="Z5" i="4" s="1"/>
  <c r="AI21" i="55"/>
  <c r="AI2" i="4" s="1"/>
  <c r="Y23" i="55"/>
  <c r="Y4" i="4" s="1"/>
  <c r="G43" i="55"/>
  <c r="G10" i="26" s="1"/>
  <c r="Z30" i="55"/>
  <c r="Z11" i="4" s="1"/>
  <c r="H41" i="55"/>
  <c r="H8" i="26" s="1"/>
  <c r="Y21" i="55"/>
  <c r="Y2" i="4" s="1"/>
  <c r="AL83" i="55"/>
  <c r="AL11" i="24" s="1"/>
  <c r="Z26" i="55"/>
  <c r="Z7" i="4" s="1"/>
  <c r="Y24" i="55"/>
  <c r="Y5" i="4" s="1"/>
  <c r="AL79" i="55"/>
  <c r="AL7" i="24" s="1"/>
  <c r="T44" i="55"/>
  <c r="T11" i="26" s="1"/>
  <c r="AI24" i="55"/>
  <c r="AI5" i="4" s="1"/>
  <c r="Y28" i="55"/>
  <c r="Y9" i="4" s="1"/>
  <c r="AL77" i="55"/>
  <c r="AL5" i="24" s="1"/>
  <c r="H39" i="55"/>
  <c r="H6" i="26" s="1"/>
  <c r="AI26" i="55"/>
  <c r="AI7" i="4" s="1"/>
  <c r="Y29" i="55"/>
  <c r="Y10" i="4" s="1"/>
  <c r="AL81" i="55"/>
  <c r="AL9" i="24" s="1"/>
  <c r="Z21" i="55"/>
  <c r="Z2" i="4" s="1"/>
  <c r="H37" i="55"/>
  <c r="H4" i="26" s="1"/>
  <c r="AI25" i="55"/>
  <c r="AI6" i="4" s="1"/>
  <c r="Y26" i="55"/>
  <c r="Y7" i="4" s="1"/>
  <c r="AL82" i="55"/>
  <c r="AL10" i="24" s="1"/>
  <c r="Z28" i="55"/>
  <c r="Z9" i="4" s="1"/>
  <c r="H44" i="55"/>
  <c r="H11" i="26" s="1"/>
  <c r="AI22" i="55"/>
  <c r="AI3" i="4" s="1"/>
  <c r="Y22" i="55"/>
  <c r="Y3" i="4" s="1"/>
  <c r="Z23" i="55"/>
  <c r="Z4" i="4" s="1"/>
  <c r="AL75" i="55"/>
  <c r="AL3" i="24" s="1"/>
  <c r="Z29" i="55"/>
  <c r="Z10" i="4" s="1"/>
  <c r="H43" i="55"/>
  <c r="H10" i="26" s="1"/>
  <c r="AI28" i="55"/>
  <c r="AI9" i="4" s="1"/>
  <c r="Y30" i="55"/>
  <c r="Y11" i="4" s="1"/>
  <c r="Z22" i="55"/>
  <c r="Z3" i="4" s="1"/>
  <c r="H42" i="55"/>
  <c r="H9" i="26" s="1"/>
  <c r="AI27" i="55"/>
  <c r="AI8" i="4" s="1"/>
  <c r="AL78" i="55"/>
  <c r="AL6" i="24" s="1"/>
  <c r="H40" i="55"/>
  <c r="H7" i="26" s="1"/>
  <c r="AI104" i="55"/>
  <c r="AI6" i="41" s="1"/>
  <c r="D153" i="55"/>
  <c r="D3" i="44" s="1"/>
  <c r="AM141" i="55"/>
  <c r="AM4" i="43" s="1"/>
  <c r="N144" i="55"/>
  <c r="N7" i="43" s="1"/>
  <c r="C145" i="55"/>
  <c r="AD140" i="55"/>
  <c r="AD3" i="43" s="1"/>
  <c r="O62" i="55"/>
  <c r="O3" i="25" s="1"/>
  <c r="AC70" i="55"/>
  <c r="AC11" i="25" s="1"/>
  <c r="O68" i="55"/>
  <c r="O9" i="25" s="1"/>
  <c r="AJ134" i="55"/>
  <c r="N141" i="55"/>
  <c r="N4" i="43" s="1"/>
  <c r="C140" i="55"/>
  <c r="AJ128" i="55"/>
  <c r="Q147" i="55"/>
  <c r="Q10" i="43" s="1"/>
  <c r="Y103" i="55"/>
  <c r="Y5" i="41" s="1"/>
  <c r="N148" i="55"/>
  <c r="N11" i="43" s="1"/>
  <c r="C144" i="55"/>
  <c r="O69" i="55"/>
  <c r="O10" i="25" s="1"/>
  <c r="AO44" i="55"/>
  <c r="AO11" i="26" s="1"/>
  <c r="Y101" i="55"/>
  <c r="Y3" i="41" s="1"/>
  <c r="AJ126" i="55"/>
  <c r="Q143" i="55"/>
  <c r="Q6" i="43" s="1"/>
  <c r="D160" i="55"/>
  <c r="D10" i="44" s="1"/>
  <c r="AM146" i="55"/>
  <c r="AM9" i="43" s="1"/>
  <c r="C143" i="55"/>
  <c r="O63" i="55"/>
  <c r="O4" i="25" s="1"/>
  <c r="AG80" i="55"/>
  <c r="AG8" i="24" s="1"/>
  <c r="Q140" i="55"/>
  <c r="Q3" i="43" s="1"/>
  <c r="O67" i="55"/>
  <c r="O8" i="25" s="1"/>
  <c r="AJ130" i="55"/>
  <c r="D157" i="55"/>
  <c r="D7" i="44" s="1"/>
  <c r="AM145" i="55"/>
  <c r="AM8" i="43" s="1"/>
  <c r="AI109" i="55"/>
  <c r="AI11" i="41" s="1"/>
  <c r="Q144" i="55"/>
  <c r="Q7" i="43" s="1"/>
  <c r="Y105" i="55"/>
  <c r="Y7" i="41" s="1"/>
  <c r="AM140" i="55"/>
  <c r="AM3" i="43" s="1"/>
  <c r="AQ158" i="55"/>
  <c r="AQ8" i="44" s="1"/>
  <c r="O65" i="55"/>
  <c r="O6" i="25" s="1"/>
  <c r="C148" i="55"/>
  <c r="AI107" i="55"/>
  <c r="AI9" i="41" s="1"/>
  <c r="D161" i="55"/>
  <c r="D11" i="44" s="1"/>
  <c r="Y106" i="55"/>
  <c r="Y8" i="41" s="1"/>
  <c r="AM144" i="55"/>
  <c r="AM7" i="43" s="1"/>
  <c r="N146" i="55"/>
  <c r="N9" i="43" s="1"/>
  <c r="AQ156" i="55"/>
  <c r="AQ6" i="44" s="1"/>
  <c r="AI106" i="55"/>
  <c r="AI8" i="41" s="1"/>
  <c r="AI108" i="55"/>
  <c r="AI10" i="41" s="1"/>
  <c r="Y107" i="55"/>
  <c r="Y9" i="41" s="1"/>
  <c r="N142" i="55"/>
  <c r="N5" i="43" s="1"/>
  <c r="AQ153" i="55"/>
  <c r="AQ3" i="44" s="1"/>
  <c r="AI105" i="55"/>
  <c r="AI7" i="41" s="1"/>
  <c r="Q141" i="55"/>
  <c r="Q4" i="43" s="1"/>
  <c r="D154" i="55"/>
  <c r="D4" i="44" s="1"/>
  <c r="AI103" i="55"/>
  <c r="AI5" i="41" s="1"/>
  <c r="Q146" i="55"/>
  <c r="Q9" i="43" s="1"/>
  <c r="D158" i="55"/>
  <c r="D8" i="44" s="1"/>
  <c r="Y109" i="55"/>
  <c r="Y11" i="41" s="1"/>
  <c r="AM142" i="55"/>
  <c r="AM5" i="43" s="1"/>
  <c r="N145" i="55"/>
  <c r="N8" i="43" s="1"/>
  <c r="C147" i="55"/>
  <c r="AQ161" i="55"/>
  <c r="AQ11" i="44" s="1"/>
  <c r="AJ131" i="55"/>
  <c r="AI101" i="55"/>
  <c r="AI3" i="41" s="1"/>
  <c r="Q142" i="55"/>
  <c r="Q5" i="43" s="1"/>
  <c r="D155" i="55"/>
  <c r="D5" i="44" s="1"/>
  <c r="Y108" i="55"/>
  <c r="Y10" i="41" s="1"/>
  <c r="AM143" i="55"/>
  <c r="AM6" i="43" s="1"/>
  <c r="N143" i="55"/>
  <c r="N6" i="43" s="1"/>
  <c r="AC167" i="55"/>
  <c r="AC4" i="45" s="1"/>
  <c r="C142" i="55"/>
  <c r="AQ155" i="55"/>
  <c r="AQ5" i="44" s="1"/>
  <c r="O66" i="55"/>
  <c r="O7" i="25" s="1"/>
  <c r="AJ133" i="55"/>
  <c r="Q145" i="55"/>
  <c r="Q8" i="43" s="1"/>
  <c r="D159" i="55"/>
  <c r="D9" i="44" s="1"/>
  <c r="Y104" i="55"/>
  <c r="Y6" i="41" s="1"/>
  <c r="AM148" i="55"/>
  <c r="AM11" i="43" s="1"/>
  <c r="N140" i="55"/>
  <c r="N3" i="43" s="1"/>
  <c r="C141" i="55"/>
  <c r="AQ160" i="55"/>
  <c r="AQ10" i="44" s="1"/>
  <c r="O64" i="55"/>
  <c r="O5" i="25" s="1"/>
  <c r="AO101" i="55"/>
  <c r="AO3" i="41" s="1"/>
  <c r="AJ129" i="55"/>
  <c r="C121" i="55"/>
  <c r="P166" i="55"/>
  <c r="P3" i="45" s="1"/>
  <c r="AC66" i="55"/>
  <c r="AC7" i="25" s="1"/>
  <c r="AO38" i="55"/>
  <c r="AO5" i="26" s="1"/>
  <c r="H28" i="55"/>
  <c r="H9" i="4" s="1"/>
  <c r="C118" i="55"/>
  <c r="P171" i="55"/>
  <c r="P8" i="45" s="1"/>
  <c r="AC64" i="55"/>
  <c r="AC5" i="25" s="1"/>
  <c r="AO37" i="55"/>
  <c r="AO4" i="26" s="1"/>
  <c r="AQ83" i="55"/>
  <c r="AQ11" i="24" s="1"/>
  <c r="X161" i="55"/>
  <c r="X11" i="44" s="1"/>
  <c r="C117" i="55"/>
  <c r="T96" i="55"/>
  <c r="T11" i="23" s="1"/>
  <c r="AG78" i="55"/>
  <c r="AG6" i="24" s="1"/>
  <c r="AC62" i="55"/>
  <c r="AC3" i="25" s="1"/>
  <c r="AO40" i="55"/>
  <c r="AO7" i="26" s="1"/>
  <c r="AJ132" i="55"/>
  <c r="X155" i="55"/>
  <c r="X5" i="44" s="1"/>
  <c r="C114" i="55"/>
  <c r="R127" i="55"/>
  <c r="T88" i="55"/>
  <c r="T3" i="23" s="1"/>
  <c r="AC69" i="55"/>
  <c r="AC10" i="25" s="1"/>
  <c r="AO43" i="55"/>
  <c r="AO10" i="26" s="1"/>
  <c r="H27" i="55"/>
  <c r="H8" i="4" s="1"/>
  <c r="C120" i="55"/>
  <c r="P170" i="55"/>
  <c r="P7" i="45" s="1"/>
  <c r="R128" i="55"/>
  <c r="T94" i="55"/>
  <c r="T9" i="23" s="1"/>
  <c r="AG79" i="55"/>
  <c r="AG7" i="24" s="1"/>
  <c r="H21" i="55"/>
  <c r="H2" i="4" s="1"/>
  <c r="P174" i="55"/>
  <c r="P11" i="45" s="1"/>
  <c r="R126" i="55"/>
  <c r="T92" i="55"/>
  <c r="T7" i="23" s="1"/>
  <c r="AG76" i="55"/>
  <c r="AG4" i="24" s="1"/>
  <c r="AC67" i="55"/>
  <c r="AC8" i="25" s="1"/>
  <c r="H25" i="55"/>
  <c r="H6" i="4" s="1"/>
  <c r="H26" i="55"/>
  <c r="H7" i="4" s="1"/>
  <c r="C116" i="55"/>
  <c r="P165" i="55"/>
  <c r="P2" i="45" s="1"/>
  <c r="R132" i="55"/>
  <c r="T90" i="55"/>
  <c r="T5" i="23" s="1"/>
  <c r="AG82" i="55"/>
  <c r="AG10" i="24" s="1"/>
  <c r="H29" i="55"/>
  <c r="H10" i="4" s="1"/>
  <c r="H30" i="55"/>
  <c r="H11" i="4" s="1"/>
  <c r="P173" i="55"/>
  <c r="P10" i="45" s="1"/>
  <c r="R134" i="55"/>
  <c r="T95" i="55"/>
  <c r="T10" i="23" s="1"/>
  <c r="AG83" i="55"/>
  <c r="AG11" i="24" s="1"/>
  <c r="AO41" i="55"/>
  <c r="AO8" i="26" s="1"/>
  <c r="AE131" i="55"/>
  <c r="P172" i="55"/>
  <c r="P9" i="45" s="1"/>
  <c r="R135" i="55"/>
  <c r="AM106" i="55"/>
  <c r="AM8" i="41" s="1"/>
  <c r="T93" i="55"/>
  <c r="T8" i="23" s="1"/>
  <c r="AG81" i="55"/>
  <c r="AG9" i="24" s="1"/>
  <c r="AC65" i="55"/>
  <c r="AC6" i="25" s="1"/>
  <c r="AO36" i="55"/>
  <c r="AO3" i="26" s="1"/>
  <c r="H22" i="55"/>
  <c r="H3" i="4" s="1"/>
  <c r="AE129" i="55"/>
  <c r="L166" i="55"/>
  <c r="L3" i="45" s="1"/>
  <c r="C115" i="55"/>
  <c r="P169" i="55"/>
  <c r="P6" i="45" s="1"/>
  <c r="R131" i="55"/>
  <c r="AM102" i="55"/>
  <c r="AM4" i="41" s="1"/>
  <c r="T91" i="55"/>
  <c r="T6" i="23" s="1"/>
  <c r="AG77" i="55"/>
  <c r="AG5" i="24" s="1"/>
  <c r="AC63" i="55"/>
  <c r="AC4" i="25" s="1"/>
  <c r="AO39" i="55"/>
  <c r="AO6" i="26" s="1"/>
  <c r="AE128" i="55"/>
  <c r="C119" i="55"/>
  <c r="T89" i="55"/>
  <c r="T4" i="23" s="1"/>
  <c r="AG75" i="55"/>
  <c r="AG3" i="24" s="1"/>
  <c r="AC68" i="55"/>
  <c r="AC9" i="25" s="1"/>
  <c r="AO42" i="55"/>
  <c r="AO9" i="26" s="1"/>
  <c r="H24" i="55"/>
  <c r="H5" i="4" s="1"/>
  <c r="AO54" i="55"/>
  <c r="S75" i="55"/>
  <c r="S3" i="24" s="1"/>
  <c r="AQ57" i="55"/>
  <c r="AI94" i="55"/>
  <c r="AI9" i="23" s="1"/>
  <c r="AP155" i="55"/>
  <c r="AP5" i="44" s="1"/>
  <c r="AF118" i="55"/>
  <c r="AF7" i="42" s="1"/>
  <c r="AK133" i="55"/>
  <c r="Y140" i="55"/>
  <c r="Y3" i="43" s="1"/>
  <c r="AE105" i="55"/>
  <c r="AE7" i="41" s="1"/>
  <c r="I126" i="55"/>
  <c r="AB165" i="55"/>
  <c r="AB2" i="45" s="1"/>
  <c r="R75" i="55"/>
  <c r="R3" i="24" s="1"/>
  <c r="AI90" i="55"/>
  <c r="AI5" i="23" s="1"/>
  <c r="AJ28" i="55"/>
  <c r="AJ9" i="4" s="1"/>
  <c r="M49" i="55"/>
  <c r="AQ26" i="55"/>
  <c r="AQ7" i="4" s="1"/>
  <c r="F83" i="55"/>
  <c r="F11" i="24" s="1"/>
  <c r="N42" i="55"/>
  <c r="N9" i="26" s="1"/>
  <c r="W63" i="55"/>
  <c r="W4" i="25" s="1"/>
  <c r="AO57" i="55"/>
  <c r="AJ23" i="55"/>
  <c r="AJ4" i="4" s="1"/>
  <c r="AP153" i="55"/>
  <c r="AP3" i="44" s="1"/>
  <c r="W143" i="55"/>
  <c r="W6" i="43" s="1"/>
  <c r="AK131" i="55"/>
  <c r="Y144" i="55"/>
  <c r="Y7" i="43" s="1"/>
  <c r="AC155" i="55"/>
  <c r="AC5" i="44" s="1"/>
  <c r="AE103" i="55"/>
  <c r="AE5" i="41" s="1"/>
  <c r="AB170" i="55"/>
  <c r="AB7" i="45" s="1"/>
  <c r="R83" i="55"/>
  <c r="R11" i="24" s="1"/>
  <c r="AI95" i="55"/>
  <c r="AI10" i="23" s="1"/>
  <c r="AJ30" i="55"/>
  <c r="AJ11" i="4" s="1"/>
  <c r="AQ27" i="55"/>
  <c r="AQ8" i="4" s="1"/>
  <c r="F81" i="55"/>
  <c r="F9" i="24" s="1"/>
  <c r="N40" i="55"/>
  <c r="N7" i="26" s="1"/>
  <c r="W68" i="55"/>
  <c r="W9" i="25" s="1"/>
  <c r="S77" i="55"/>
  <c r="S5" i="24" s="1"/>
  <c r="AO49" i="55"/>
  <c r="AF117" i="55"/>
  <c r="AF6" i="42" s="1"/>
  <c r="W147" i="55"/>
  <c r="W10" i="43" s="1"/>
  <c r="Q166" i="55"/>
  <c r="Q3" i="45" s="1"/>
  <c r="AJ121" i="55"/>
  <c r="AJ10" i="42" s="1"/>
  <c r="AK132" i="55"/>
  <c r="Y147" i="55"/>
  <c r="Y10" i="43" s="1"/>
  <c r="AC161" i="55"/>
  <c r="AC11" i="44" s="1"/>
  <c r="AE101" i="55"/>
  <c r="AE3" i="41" s="1"/>
  <c r="AB169" i="55"/>
  <c r="AB6" i="45" s="1"/>
  <c r="R79" i="55"/>
  <c r="R7" i="24" s="1"/>
  <c r="AI93" i="55"/>
  <c r="AI8" i="23" s="1"/>
  <c r="AJ25" i="55"/>
  <c r="AJ6" i="4" s="1"/>
  <c r="AQ23" i="55"/>
  <c r="AQ4" i="4" s="1"/>
  <c r="F79" i="55"/>
  <c r="F7" i="24" s="1"/>
  <c r="N38" i="55"/>
  <c r="N5" i="26" s="1"/>
  <c r="W64" i="55"/>
  <c r="W5" i="25" s="1"/>
  <c r="S82" i="55"/>
  <c r="S10" i="24" s="1"/>
  <c r="AO48" i="55"/>
  <c r="AF121" i="55"/>
  <c r="AF10" i="42" s="1"/>
  <c r="W144" i="55"/>
  <c r="W7" i="43" s="1"/>
  <c r="AF131" i="55"/>
  <c r="AJ115" i="55"/>
  <c r="AJ4" i="42" s="1"/>
  <c r="AK134" i="55"/>
  <c r="Y145" i="55"/>
  <c r="Y8" i="43" s="1"/>
  <c r="AC157" i="55"/>
  <c r="AC7" i="44" s="1"/>
  <c r="AE108" i="55"/>
  <c r="AE10" i="41" s="1"/>
  <c r="I135" i="55"/>
  <c r="AB168" i="55"/>
  <c r="AB5" i="45" s="1"/>
  <c r="R81" i="55"/>
  <c r="R9" i="24" s="1"/>
  <c r="AJ21" i="55"/>
  <c r="AJ2" i="4" s="1"/>
  <c r="AQ30" i="55"/>
  <c r="AQ11" i="4" s="1"/>
  <c r="F75" i="55"/>
  <c r="F3" i="24" s="1"/>
  <c r="N43" i="55"/>
  <c r="N10" i="26" s="1"/>
  <c r="W69" i="55"/>
  <c r="W10" i="25" s="1"/>
  <c r="S79" i="55"/>
  <c r="S7" i="24" s="1"/>
  <c r="AO52" i="55"/>
  <c r="I53" i="55"/>
  <c r="AO55" i="55"/>
  <c r="AH108" i="55"/>
  <c r="AH10" i="41" s="1"/>
  <c r="AD165" i="55"/>
  <c r="AD2" i="45" s="1"/>
  <c r="AJ118" i="55"/>
  <c r="AJ7" i="42" s="1"/>
  <c r="AC156" i="55"/>
  <c r="AC6" i="44" s="1"/>
  <c r="AE104" i="55"/>
  <c r="AE6" i="41" s="1"/>
  <c r="I133" i="55"/>
  <c r="AB173" i="55"/>
  <c r="AB10" i="45" s="1"/>
  <c r="R77" i="55"/>
  <c r="R5" i="24" s="1"/>
  <c r="AJ22" i="55"/>
  <c r="AJ3" i="4" s="1"/>
  <c r="AQ22" i="55"/>
  <c r="AQ3" i="4" s="1"/>
  <c r="F76" i="55"/>
  <c r="F4" i="24" s="1"/>
  <c r="N39" i="55"/>
  <c r="N6" i="26" s="1"/>
  <c r="W67" i="55"/>
  <c r="W8" i="25" s="1"/>
  <c r="S81" i="55"/>
  <c r="S9" i="24" s="1"/>
  <c r="AO50" i="55"/>
  <c r="D70" i="55"/>
  <c r="D11" i="25" s="1"/>
  <c r="AP159" i="55"/>
  <c r="AP9" i="44" s="1"/>
  <c r="AF122" i="55"/>
  <c r="AF11" i="42" s="1"/>
  <c r="AH105" i="55"/>
  <c r="AH7" i="41" s="1"/>
  <c r="AD167" i="55"/>
  <c r="AD4" i="45" s="1"/>
  <c r="AJ114" i="55"/>
  <c r="AJ3" i="42" s="1"/>
  <c r="AC160" i="55"/>
  <c r="AC10" i="44" s="1"/>
  <c r="I131" i="55"/>
  <c r="AB172" i="55"/>
  <c r="AB9" i="45" s="1"/>
  <c r="R82" i="55"/>
  <c r="R10" i="24" s="1"/>
  <c r="AI91" i="55"/>
  <c r="AI6" i="23" s="1"/>
  <c r="AJ26" i="55"/>
  <c r="AJ7" i="4" s="1"/>
  <c r="AQ25" i="55"/>
  <c r="AQ6" i="4" s="1"/>
  <c r="F80" i="55"/>
  <c r="F8" i="24" s="1"/>
  <c r="W65" i="55"/>
  <c r="W6" i="25" s="1"/>
  <c r="AJ62" i="55"/>
  <c r="AJ3" i="25" s="1"/>
  <c r="S80" i="55"/>
  <c r="S8" i="24" s="1"/>
  <c r="AF119" i="55"/>
  <c r="AF8" i="42" s="1"/>
  <c r="AA148" i="55"/>
  <c r="AA11" i="43" s="1"/>
  <c r="W140" i="55"/>
  <c r="W3" i="43" s="1"/>
  <c r="AN145" i="55"/>
  <c r="AN8" i="43" s="1"/>
  <c r="AK130" i="55"/>
  <c r="AD116" i="55"/>
  <c r="AD5" i="42" s="1"/>
  <c r="Y148" i="55"/>
  <c r="Y11" i="43" s="1"/>
  <c r="P126" i="55"/>
  <c r="I129" i="55"/>
  <c r="AB167" i="55"/>
  <c r="AB4" i="45" s="1"/>
  <c r="R80" i="55"/>
  <c r="R8" i="24" s="1"/>
  <c r="AI89" i="55"/>
  <c r="AI4" i="23" s="1"/>
  <c r="AJ29" i="55"/>
  <c r="AJ10" i="4" s="1"/>
  <c r="AQ24" i="55"/>
  <c r="AQ5" i="4" s="1"/>
  <c r="F78" i="55"/>
  <c r="F6" i="24" s="1"/>
  <c r="W70" i="55"/>
  <c r="W11" i="25" s="1"/>
  <c r="AJ78" i="55"/>
  <c r="AJ6" i="24" s="1"/>
  <c r="AJ66" i="55"/>
  <c r="AJ7" i="25" s="1"/>
  <c r="S78" i="55"/>
  <c r="S6" i="24" s="1"/>
  <c r="AP157" i="55"/>
  <c r="AP7" i="44" s="1"/>
  <c r="AF115" i="55"/>
  <c r="AF4" i="42" s="1"/>
  <c r="W142" i="55"/>
  <c r="W5" i="43" s="1"/>
  <c r="AN144" i="55"/>
  <c r="AN7" i="43" s="1"/>
  <c r="AJ117" i="55"/>
  <c r="AJ6" i="42" s="1"/>
  <c r="AK128" i="55"/>
  <c r="Y141" i="55"/>
  <c r="Y4" i="43" s="1"/>
  <c r="R144" i="55"/>
  <c r="R7" i="43" s="1"/>
  <c r="I127" i="55"/>
  <c r="AB171" i="55"/>
  <c r="AB8" i="45" s="1"/>
  <c r="R78" i="55"/>
  <c r="R6" i="24" s="1"/>
  <c r="AQ28" i="55"/>
  <c r="AQ9" i="4" s="1"/>
  <c r="AJ70" i="55"/>
  <c r="AJ11" i="25" s="1"/>
  <c r="S76" i="55"/>
  <c r="S4" i="24" s="1"/>
  <c r="AO53" i="55"/>
  <c r="AP156" i="55"/>
  <c r="AP6" i="44" s="1"/>
  <c r="AP160" i="55"/>
  <c r="AP10" i="44" s="1"/>
  <c r="AF120" i="55"/>
  <c r="AF9" i="42" s="1"/>
  <c r="W148" i="55"/>
  <c r="W11" i="43" s="1"/>
  <c r="O103" i="55"/>
  <c r="O5" i="41" s="1"/>
  <c r="AJ122" i="55"/>
  <c r="AJ11" i="42" s="1"/>
  <c r="AK126" i="55"/>
  <c r="Y143" i="55"/>
  <c r="Y6" i="43" s="1"/>
  <c r="AC159" i="55"/>
  <c r="AC9" i="44" s="1"/>
  <c r="AE102" i="55"/>
  <c r="AE4" i="41" s="1"/>
  <c r="I134" i="55"/>
  <c r="R76" i="55"/>
  <c r="R4" i="24" s="1"/>
  <c r="AI92" i="55"/>
  <c r="AI7" i="23" s="1"/>
  <c r="AQ29" i="55"/>
  <c r="AQ10" i="4" s="1"/>
  <c r="W24" i="55"/>
  <c r="W5" i="4" s="1"/>
  <c r="AO51" i="55"/>
  <c r="W141" i="55"/>
  <c r="W4" i="43" s="1"/>
  <c r="O105" i="55"/>
  <c r="O7" i="41" s="1"/>
  <c r="Z109" i="55"/>
  <c r="Z11" i="41" s="1"/>
  <c r="AJ116" i="55"/>
  <c r="AJ5" i="42" s="1"/>
  <c r="Y142" i="55"/>
  <c r="Y5" i="43" s="1"/>
  <c r="AC154" i="55"/>
  <c r="AC4" i="44" s="1"/>
  <c r="AE106" i="55"/>
  <c r="AE8" i="41" s="1"/>
  <c r="AI96" i="55"/>
  <c r="AI11" i="23" s="1"/>
  <c r="N36" i="55"/>
  <c r="N3" i="26" s="1"/>
  <c r="W22" i="55"/>
  <c r="W3" i="4" s="1"/>
  <c r="S83" i="55"/>
  <c r="S11" i="24" s="1"/>
  <c r="M93" i="55"/>
  <c r="M8" i="23" s="1"/>
  <c r="Y51" i="55"/>
  <c r="R29" i="55"/>
  <c r="R10" i="4" s="1"/>
  <c r="S53" i="55"/>
  <c r="Q68" i="55"/>
  <c r="Q9" i="25" s="1"/>
  <c r="R21" i="55"/>
  <c r="R2" i="4" s="1"/>
  <c r="S49" i="55"/>
  <c r="AI133" i="55"/>
  <c r="Q62" i="55"/>
  <c r="Q3" i="25" s="1"/>
  <c r="R27" i="55"/>
  <c r="R8" i="4" s="1"/>
  <c r="S56" i="55"/>
  <c r="M89" i="55"/>
  <c r="M4" i="23" s="1"/>
  <c r="Y56" i="55"/>
  <c r="Q70" i="55"/>
  <c r="Q11" i="25" s="1"/>
  <c r="R22" i="55"/>
  <c r="R3" i="4" s="1"/>
  <c r="S54" i="55"/>
  <c r="M94" i="55"/>
  <c r="M9" i="23" s="1"/>
  <c r="Y52" i="55"/>
  <c r="Q69" i="55"/>
  <c r="Q10" i="25" s="1"/>
  <c r="R26" i="55"/>
  <c r="R7" i="4" s="1"/>
  <c r="S52" i="55"/>
  <c r="U159" i="55"/>
  <c r="U9" i="44" s="1"/>
  <c r="M91" i="55"/>
  <c r="M6" i="23" s="1"/>
  <c r="Y50" i="55"/>
  <c r="Q64" i="55"/>
  <c r="Q5" i="25" s="1"/>
  <c r="R30" i="55"/>
  <c r="R11" i="4" s="1"/>
  <c r="Y48" i="55"/>
  <c r="Q65" i="55"/>
  <c r="Q6" i="25" s="1"/>
  <c r="R28" i="55"/>
  <c r="R9" i="4" s="1"/>
  <c r="AO174" i="55"/>
  <c r="AO11" i="45" s="1"/>
  <c r="M92" i="55"/>
  <c r="M7" i="23" s="1"/>
  <c r="Y54" i="55"/>
  <c r="Q67" i="55"/>
  <c r="Q8" i="25" s="1"/>
  <c r="R25" i="55"/>
  <c r="R6" i="4" s="1"/>
  <c r="S50" i="55"/>
  <c r="O132" i="55"/>
  <c r="N132" i="55"/>
  <c r="M88" i="55"/>
  <c r="M3" i="23" s="1"/>
  <c r="Y49" i="55"/>
  <c r="Q63" i="55"/>
  <c r="Q4" i="25" s="1"/>
  <c r="R24" i="55"/>
  <c r="R5" i="4" s="1"/>
  <c r="S51" i="55"/>
  <c r="M96" i="55"/>
  <c r="M11" i="23" s="1"/>
  <c r="Y57" i="55"/>
  <c r="S57" i="55"/>
  <c r="AQ173" i="55"/>
  <c r="AQ10" i="45" s="1"/>
  <c r="M90" i="55"/>
  <c r="M5" i="23" s="1"/>
  <c r="Q66" i="55"/>
  <c r="Q7" i="25" s="1"/>
  <c r="S131" i="55"/>
  <c r="AO172" i="55"/>
  <c r="AO9" i="45" s="1"/>
  <c r="N128" i="55"/>
  <c r="AA141" i="55"/>
  <c r="AA4" i="43" s="1"/>
  <c r="AN148" i="55"/>
  <c r="AN11" i="43" s="1"/>
  <c r="O101" i="55"/>
  <c r="O3" i="41" s="1"/>
  <c r="AO133" i="55"/>
  <c r="AF129" i="55"/>
  <c r="AH103" i="55"/>
  <c r="AH5" i="41" s="1"/>
  <c r="AI132" i="55"/>
  <c r="AK154" i="55"/>
  <c r="AK4" i="44" s="1"/>
  <c r="R143" i="55"/>
  <c r="R6" i="43" s="1"/>
  <c r="U161" i="55"/>
  <c r="U11" i="44" s="1"/>
  <c r="U157" i="55"/>
  <c r="U7" i="44" s="1"/>
  <c r="AO169" i="55"/>
  <c r="AO6" i="45" s="1"/>
  <c r="W128" i="55"/>
  <c r="AA142" i="55"/>
  <c r="AA5" i="43" s="1"/>
  <c r="AN143" i="55"/>
  <c r="AN6" i="43" s="1"/>
  <c r="O108" i="55"/>
  <c r="O10" i="41" s="1"/>
  <c r="AO131" i="55"/>
  <c r="Q173" i="55"/>
  <c r="Q10" i="45" s="1"/>
  <c r="AF127" i="55"/>
  <c r="M132" i="55"/>
  <c r="AK160" i="55"/>
  <c r="AK10" i="44" s="1"/>
  <c r="AI129" i="55"/>
  <c r="S127" i="55"/>
  <c r="O128" i="55"/>
  <c r="AQ174" i="55"/>
  <c r="AQ11" i="45" s="1"/>
  <c r="AO166" i="55"/>
  <c r="AO3" i="45" s="1"/>
  <c r="AM133" i="55"/>
  <c r="AA146" i="55"/>
  <c r="AA9" i="43" s="1"/>
  <c r="AN142" i="55"/>
  <c r="AN5" i="43" s="1"/>
  <c r="O106" i="55"/>
  <c r="O8" i="41" s="1"/>
  <c r="AO129" i="55"/>
  <c r="Q170" i="55"/>
  <c r="Q7" i="45" s="1"/>
  <c r="AF134" i="55"/>
  <c r="U156" i="55"/>
  <c r="U6" i="44" s="1"/>
  <c r="S126" i="55"/>
  <c r="O126" i="55"/>
  <c r="AQ168" i="55"/>
  <c r="AQ5" i="45" s="1"/>
  <c r="AO173" i="55"/>
  <c r="AO10" i="45" s="1"/>
  <c r="AA145" i="55"/>
  <c r="AA8" i="43" s="1"/>
  <c r="AN147" i="55"/>
  <c r="AN10" i="43" s="1"/>
  <c r="O104" i="55"/>
  <c r="O6" i="41" s="1"/>
  <c r="AO127" i="55"/>
  <c r="Q167" i="55"/>
  <c r="Q4" i="45" s="1"/>
  <c r="AH101" i="55"/>
  <c r="AH3" i="41" s="1"/>
  <c r="R147" i="55"/>
  <c r="R10" i="43" s="1"/>
  <c r="U155" i="55"/>
  <c r="U5" i="44" s="1"/>
  <c r="S129" i="55"/>
  <c r="S132" i="55"/>
  <c r="O135" i="55"/>
  <c r="AQ172" i="55"/>
  <c r="AQ9" i="45" s="1"/>
  <c r="AO170" i="55"/>
  <c r="AO7" i="45" s="1"/>
  <c r="AA140" i="55"/>
  <c r="AA3" i="43" s="1"/>
  <c r="AN146" i="55"/>
  <c r="AN9" i="43" s="1"/>
  <c r="O102" i="55"/>
  <c r="O4" i="41" s="1"/>
  <c r="AO134" i="55"/>
  <c r="Q174" i="55"/>
  <c r="Q11" i="45" s="1"/>
  <c r="AH107" i="55"/>
  <c r="AH9" i="41" s="1"/>
  <c r="R141" i="55"/>
  <c r="R4" i="43" s="1"/>
  <c r="U160" i="55"/>
  <c r="U10" i="44" s="1"/>
  <c r="C101" i="55"/>
  <c r="Q165" i="55"/>
  <c r="Q2" i="45" s="1"/>
  <c r="AH102" i="55"/>
  <c r="AH4" i="41" s="1"/>
  <c r="I167" i="55"/>
  <c r="I4" i="45" s="1"/>
  <c r="R145" i="55"/>
  <c r="R8" i="43" s="1"/>
  <c r="AO168" i="55"/>
  <c r="AO5" i="45" s="1"/>
  <c r="O133" i="55"/>
  <c r="AQ166" i="55"/>
  <c r="AQ3" i="45" s="1"/>
  <c r="S128" i="55"/>
  <c r="O131" i="55"/>
  <c r="AQ165" i="55"/>
  <c r="AQ2" i="45" s="1"/>
  <c r="O109" i="55"/>
  <c r="O11" i="41" s="1"/>
  <c r="C107" i="55"/>
  <c r="Q171" i="55"/>
  <c r="Q8" i="45" s="1"/>
  <c r="AH104" i="55"/>
  <c r="AH6" i="41" s="1"/>
  <c r="I170" i="55"/>
  <c r="I7" i="45" s="1"/>
  <c r="R146" i="55"/>
  <c r="R9" i="43" s="1"/>
  <c r="AQ170" i="55"/>
  <c r="AQ7" i="45" s="1"/>
  <c r="N130" i="55"/>
  <c r="AO135" i="55"/>
  <c r="S130" i="55"/>
  <c r="S134" i="55"/>
  <c r="AQ167" i="55"/>
  <c r="AQ4" i="45" s="1"/>
  <c r="AA143" i="55"/>
  <c r="AA6" i="43" s="1"/>
  <c r="I107" i="55"/>
  <c r="I9" i="41" s="1"/>
  <c r="AO132" i="55"/>
  <c r="C103" i="55"/>
  <c r="Q168" i="55"/>
  <c r="Q5" i="45" s="1"/>
  <c r="AH109" i="55"/>
  <c r="AH11" i="41" s="1"/>
  <c r="I171" i="55"/>
  <c r="I8" i="45" s="1"/>
  <c r="R140" i="55"/>
  <c r="R3" i="43" s="1"/>
  <c r="U153" i="55"/>
  <c r="U3" i="44" s="1"/>
  <c r="O130" i="55"/>
  <c r="AA144" i="55"/>
  <c r="AA7" i="43" s="1"/>
  <c r="AN141" i="55"/>
  <c r="AN4" i="43" s="1"/>
  <c r="O129" i="55"/>
  <c r="S135" i="55"/>
  <c r="O127" i="55"/>
  <c r="AQ171" i="55"/>
  <c r="AQ8" i="45" s="1"/>
  <c r="AO171" i="55"/>
  <c r="AO8" i="45" s="1"/>
  <c r="N127" i="55"/>
  <c r="AA147" i="55"/>
  <c r="AA10" i="43" s="1"/>
  <c r="AN140" i="55"/>
  <c r="AN3" i="43" s="1"/>
  <c r="I103" i="55"/>
  <c r="I5" i="41" s="1"/>
  <c r="AO130" i="55"/>
  <c r="C106" i="55"/>
  <c r="Q172" i="55"/>
  <c r="Q9" i="45" s="1"/>
  <c r="Y135" i="55"/>
  <c r="R148" i="55"/>
  <c r="R11" i="43" s="1"/>
  <c r="U154" i="55"/>
  <c r="U4" i="44" s="1"/>
  <c r="AO165" i="55"/>
  <c r="AO2" i="45" s="1"/>
  <c r="N134" i="55"/>
  <c r="O107" i="55"/>
  <c r="O9" i="41" s="1"/>
  <c r="AH106" i="55"/>
  <c r="AH8" i="41" s="1"/>
  <c r="Z108" i="55"/>
  <c r="Z10" i="41" s="1"/>
  <c r="Y132" i="55"/>
  <c r="R142" i="55"/>
  <c r="R5" i="43" s="1"/>
  <c r="U158" i="55"/>
  <c r="U8" i="44" s="1"/>
  <c r="M26" i="55"/>
  <c r="M7" i="4" s="1"/>
  <c r="O36" i="55"/>
  <c r="O3" i="26" s="1"/>
  <c r="M25" i="55"/>
  <c r="M6" i="4" s="1"/>
  <c r="G78" i="55"/>
  <c r="G6" i="24" s="1"/>
  <c r="AM159" i="55"/>
  <c r="AM9" i="44" s="1"/>
  <c r="L117" i="55"/>
  <c r="L6" i="42" s="1"/>
  <c r="O143" i="55"/>
  <c r="O6" i="43" s="1"/>
  <c r="AK142" i="55"/>
  <c r="AK5" i="43" s="1"/>
  <c r="S120" i="55"/>
  <c r="S9" i="42" s="1"/>
  <c r="AK122" i="55"/>
  <c r="AK11" i="42" s="1"/>
  <c r="AF158" i="55"/>
  <c r="AF8" i="44" s="1"/>
  <c r="H145" i="55"/>
  <c r="H8" i="43" s="1"/>
  <c r="P121" i="55"/>
  <c r="P10" i="42" s="1"/>
  <c r="C154" i="55"/>
  <c r="T159" i="55"/>
  <c r="T9" i="44" s="1"/>
  <c r="AD144" i="55"/>
  <c r="AD7" i="43" s="1"/>
  <c r="F96" i="55"/>
  <c r="F11" i="23" s="1"/>
  <c r="AL63" i="55"/>
  <c r="AL4" i="25" s="1"/>
  <c r="L121" i="55"/>
  <c r="L10" i="42" s="1"/>
  <c r="AH171" i="55"/>
  <c r="AH8" i="45" s="1"/>
  <c r="S119" i="55"/>
  <c r="S8" i="42" s="1"/>
  <c r="S147" i="55"/>
  <c r="S10" i="43" s="1"/>
  <c r="AK114" i="55"/>
  <c r="AK3" i="42" s="1"/>
  <c r="H143" i="55"/>
  <c r="H6" i="43" s="1"/>
  <c r="P119" i="55"/>
  <c r="P8" i="42" s="1"/>
  <c r="T160" i="55"/>
  <c r="T10" i="44" s="1"/>
  <c r="AJ173" i="55"/>
  <c r="AJ10" i="45" s="1"/>
  <c r="AD143" i="55"/>
  <c r="AD6" i="43" s="1"/>
  <c r="F88" i="55"/>
  <c r="F3" i="23" s="1"/>
  <c r="AI40" i="55"/>
  <c r="AI7" i="26" s="1"/>
  <c r="G90" i="55"/>
  <c r="G5" i="23" s="1"/>
  <c r="AL68" i="55"/>
  <c r="AL9" i="25" s="1"/>
  <c r="O26" i="55"/>
  <c r="O7" i="4" s="1"/>
  <c r="U26" i="55"/>
  <c r="U7" i="4" s="1"/>
  <c r="AH165" i="55"/>
  <c r="AH2" i="45" s="1"/>
  <c r="AK145" i="55"/>
  <c r="AK8" i="43" s="1"/>
  <c r="S116" i="55"/>
  <c r="S5" i="42" s="1"/>
  <c r="S141" i="55"/>
  <c r="S4" i="43" s="1"/>
  <c r="Q114" i="55"/>
  <c r="Q3" i="42" s="1"/>
  <c r="AK115" i="55"/>
  <c r="AK4" i="42" s="1"/>
  <c r="H147" i="55"/>
  <c r="H10" i="43" s="1"/>
  <c r="P114" i="55"/>
  <c r="P3" i="42" s="1"/>
  <c r="R154" i="55"/>
  <c r="R4" i="44" s="1"/>
  <c r="T153" i="55"/>
  <c r="T3" i="44" s="1"/>
  <c r="AJ172" i="55"/>
  <c r="AJ9" i="45" s="1"/>
  <c r="F95" i="55"/>
  <c r="F10" i="23" s="1"/>
  <c r="AI41" i="55"/>
  <c r="AI8" i="26" s="1"/>
  <c r="G91" i="55"/>
  <c r="G6" i="23" s="1"/>
  <c r="T69" i="55"/>
  <c r="T10" i="25" s="1"/>
  <c r="O29" i="55"/>
  <c r="O10" i="4" s="1"/>
  <c r="S142" i="55"/>
  <c r="S5" i="43" s="1"/>
  <c r="AK118" i="55"/>
  <c r="AK7" i="42" s="1"/>
  <c r="R160" i="55"/>
  <c r="R10" i="44" s="1"/>
  <c r="AJ166" i="55"/>
  <c r="AJ3" i="45" s="1"/>
  <c r="F93" i="55"/>
  <c r="F8" i="23" s="1"/>
  <c r="AI43" i="55"/>
  <c r="AI10" i="26" s="1"/>
  <c r="G95" i="55"/>
  <c r="G10" i="23" s="1"/>
  <c r="T70" i="55"/>
  <c r="T11" i="25" s="1"/>
  <c r="O27" i="55"/>
  <c r="O8" i="4" s="1"/>
  <c r="AM161" i="55"/>
  <c r="AM11" i="44" s="1"/>
  <c r="L118" i="55"/>
  <c r="L7" i="42" s="1"/>
  <c r="AM157" i="55"/>
  <c r="AM7" i="44" s="1"/>
  <c r="L115" i="55"/>
  <c r="L4" i="42" s="1"/>
  <c r="O142" i="55"/>
  <c r="O5" i="43" s="1"/>
  <c r="AH170" i="55"/>
  <c r="AH7" i="45" s="1"/>
  <c r="AK146" i="55"/>
  <c r="AK9" i="43" s="1"/>
  <c r="S115" i="55"/>
  <c r="S4" i="42" s="1"/>
  <c r="AM153" i="55"/>
  <c r="AM3" i="44" s="1"/>
  <c r="L114" i="55"/>
  <c r="L3" i="42" s="1"/>
  <c r="AN165" i="55"/>
  <c r="AN2" i="45" s="1"/>
  <c r="O146" i="55"/>
  <c r="O9" i="43" s="1"/>
  <c r="AH169" i="55"/>
  <c r="AH6" i="45" s="1"/>
  <c r="AK140" i="55"/>
  <c r="AK3" i="43" s="1"/>
  <c r="S121" i="55"/>
  <c r="S10" i="42" s="1"/>
  <c r="S140" i="55"/>
  <c r="S3" i="43" s="1"/>
  <c r="AK116" i="55"/>
  <c r="AK5" i="42" s="1"/>
  <c r="R158" i="55"/>
  <c r="R8" i="44" s="1"/>
  <c r="AJ171" i="55"/>
  <c r="AJ8" i="45" s="1"/>
  <c r="F89" i="55"/>
  <c r="F4" i="23" s="1"/>
  <c r="AI38" i="55"/>
  <c r="AI5" i="26" s="1"/>
  <c r="AL62" i="55"/>
  <c r="AL3" i="25" s="1"/>
  <c r="T67" i="55"/>
  <c r="T8" i="25" s="1"/>
  <c r="H69" i="55"/>
  <c r="H10" i="25" s="1"/>
  <c r="O24" i="55"/>
  <c r="O5" i="4" s="1"/>
  <c r="AN172" i="55"/>
  <c r="AN9" i="45" s="1"/>
  <c r="AH174" i="55"/>
  <c r="AH11" i="45" s="1"/>
  <c r="AK143" i="55"/>
  <c r="AK6" i="43" s="1"/>
  <c r="S148" i="55"/>
  <c r="S11" i="43" s="1"/>
  <c r="AK117" i="55"/>
  <c r="AK6" i="42" s="1"/>
  <c r="H141" i="55"/>
  <c r="H4" i="43" s="1"/>
  <c r="P118" i="55"/>
  <c r="P7" i="42" s="1"/>
  <c r="R156" i="55"/>
  <c r="R6" i="44" s="1"/>
  <c r="T157" i="55"/>
  <c r="T7" i="44" s="1"/>
  <c r="AJ167" i="55"/>
  <c r="AJ4" i="45" s="1"/>
  <c r="F94" i="55"/>
  <c r="F9" i="23" s="1"/>
  <c r="AI36" i="55"/>
  <c r="AI3" i="26" s="1"/>
  <c r="G88" i="55"/>
  <c r="G3" i="23" s="1"/>
  <c r="H66" i="55"/>
  <c r="H7" i="25" s="1"/>
  <c r="AM156" i="55"/>
  <c r="AM6" i="44" s="1"/>
  <c r="AM160" i="55"/>
  <c r="AM10" i="44" s="1"/>
  <c r="AN169" i="55"/>
  <c r="AN6" i="45" s="1"/>
  <c r="AH173" i="55"/>
  <c r="AH10" i="45" s="1"/>
  <c r="AK144" i="55"/>
  <c r="AK7" i="43" s="1"/>
  <c r="S146" i="55"/>
  <c r="S9" i="43" s="1"/>
  <c r="AM174" i="55"/>
  <c r="AM11" i="45" s="1"/>
  <c r="AK119" i="55"/>
  <c r="AK8" i="42" s="1"/>
  <c r="D173" i="55"/>
  <c r="D10" i="45" s="1"/>
  <c r="H148" i="55"/>
  <c r="H11" i="43" s="1"/>
  <c r="P115" i="55"/>
  <c r="P4" i="42" s="1"/>
  <c r="R159" i="55"/>
  <c r="R9" i="44" s="1"/>
  <c r="Q131" i="55"/>
  <c r="T161" i="55"/>
  <c r="T11" i="44" s="1"/>
  <c r="AJ170" i="55"/>
  <c r="AJ7" i="45" s="1"/>
  <c r="F90" i="55"/>
  <c r="F5" i="23" s="1"/>
  <c r="AI44" i="55"/>
  <c r="AI11" i="26" s="1"/>
  <c r="AL70" i="55"/>
  <c r="AL11" i="25" s="1"/>
  <c r="H64" i="55"/>
  <c r="H5" i="25" s="1"/>
  <c r="AJ57" i="55"/>
  <c r="H62" i="55"/>
  <c r="H3" i="25" s="1"/>
  <c r="AN88" i="55"/>
  <c r="AN3" i="23" s="1"/>
  <c r="R161" i="55"/>
  <c r="R11" i="44" s="1"/>
  <c r="Q132" i="55"/>
  <c r="T155" i="55"/>
  <c r="T5" i="44" s="1"/>
  <c r="AJ165" i="55"/>
  <c r="AJ2" i="45" s="1"/>
  <c r="AF78" i="55"/>
  <c r="AF6" i="24" s="1"/>
  <c r="AI37" i="55"/>
  <c r="AI4" i="26" s="1"/>
  <c r="AL66" i="55"/>
  <c r="AL7" i="25" s="1"/>
  <c r="H65" i="55"/>
  <c r="H6" i="25" s="1"/>
  <c r="AN95" i="55"/>
  <c r="AN10" i="23" s="1"/>
  <c r="S114" i="55"/>
  <c r="S3" i="42" s="1"/>
  <c r="AF160" i="55"/>
  <c r="AF10" i="44" s="1"/>
  <c r="H146" i="55"/>
  <c r="H9" i="43" s="1"/>
  <c r="P116" i="55"/>
  <c r="P5" i="42" s="1"/>
  <c r="R155" i="55"/>
  <c r="R5" i="44" s="1"/>
  <c r="C155" i="55"/>
  <c r="T158" i="55"/>
  <c r="T8" i="44" s="1"/>
  <c r="AL69" i="55"/>
  <c r="AL10" i="25" s="1"/>
  <c r="AN96" i="55"/>
  <c r="AN11" i="23" s="1"/>
  <c r="G105" i="55"/>
  <c r="G7" i="41" s="1"/>
  <c r="AA168" i="55"/>
  <c r="AA5" i="45" s="1"/>
  <c r="AE134" i="55"/>
  <c r="R105" i="55"/>
  <c r="R7" i="41" s="1"/>
  <c r="AP141" i="55"/>
  <c r="AP4" i="43" s="1"/>
  <c r="X156" i="55"/>
  <c r="X6" i="44" s="1"/>
  <c r="G108" i="55"/>
  <c r="G10" i="41" s="1"/>
  <c r="P158" i="55"/>
  <c r="P8" i="44" s="1"/>
  <c r="AG30" i="55"/>
  <c r="AG11" i="4" s="1"/>
  <c r="AC21" i="55"/>
  <c r="AC2" i="4" s="1"/>
  <c r="AO105" i="55"/>
  <c r="AO7" i="41" s="1"/>
  <c r="AA172" i="55"/>
  <c r="AA9" i="45" s="1"/>
  <c r="AE126" i="55"/>
  <c r="R101" i="55"/>
  <c r="R3" i="41" s="1"/>
  <c r="AP148" i="55"/>
  <c r="AP11" i="43" s="1"/>
  <c r="X158" i="55"/>
  <c r="X8" i="44" s="1"/>
  <c r="G102" i="55"/>
  <c r="G4" i="41" s="1"/>
  <c r="P161" i="55"/>
  <c r="P11" i="44" s="1"/>
  <c r="AC24" i="55"/>
  <c r="AC5" i="4" s="1"/>
  <c r="P156" i="55"/>
  <c r="P6" i="44" s="1"/>
  <c r="D68" i="55"/>
  <c r="D9" i="25" s="1"/>
  <c r="I56" i="55"/>
  <c r="AA169" i="55"/>
  <c r="AA6" i="45" s="1"/>
  <c r="G104" i="55"/>
  <c r="G6" i="41" s="1"/>
  <c r="AO107" i="55"/>
  <c r="AO9" i="41" s="1"/>
  <c r="AA170" i="55"/>
  <c r="AA7" i="45" s="1"/>
  <c r="AE135" i="55"/>
  <c r="AP146" i="55"/>
  <c r="AP9" i="43" s="1"/>
  <c r="G106" i="55"/>
  <c r="G8" i="41" s="1"/>
  <c r="P153" i="55"/>
  <c r="P3" i="44" s="1"/>
  <c r="AO103" i="55"/>
  <c r="AO5" i="41" s="1"/>
  <c r="AE133" i="55"/>
  <c r="R109" i="55"/>
  <c r="R11" i="41" s="1"/>
  <c r="AP140" i="55"/>
  <c r="AP3" i="43" s="1"/>
  <c r="X153" i="55"/>
  <c r="X3" i="44" s="1"/>
  <c r="G109" i="55"/>
  <c r="G11" i="41" s="1"/>
  <c r="P160" i="55"/>
  <c r="P10" i="44" s="1"/>
  <c r="AO108" i="55"/>
  <c r="AO10" i="41" s="1"/>
  <c r="R108" i="55"/>
  <c r="R10" i="41" s="1"/>
  <c r="X157" i="55"/>
  <c r="X7" i="44" s="1"/>
  <c r="G107" i="55"/>
  <c r="G9" i="41" s="1"/>
  <c r="P157" i="55"/>
  <c r="P7" i="44" s="1"/>
  <c r="AE130" i="55"/>
  <c r="AP144" i="55"/>
  <c r="AP7" i="43" s="1"/>
  <c r="AO109" i="55"/>
  <c r="AO11" i="41" s="1"/>
  <c r="AO106" i="55"/>
  <c r="AO8" i="41" s="1"/>
  <c r="R103" i="55"/>
  <c r="R5" i="41" s="1"/>
  <c r="X160" i="55"/>
  <c r="X10" i="44" s="1"/>
  <c r="AG25" i="55"/>
  <c r="AG6" i="4" s="1"/>
  <c r="H121" i="55"/>
  <c r="H10" i="42" s="1"/>
  <c r="AG26" i="55"/>
  <c r="AG7" i="4" s="1"/>
  <c r="AC27" i="55"/>
  <c r="AC8" i="4" s="1"/>
  <c r="AC30" i="55"/>
  <c r="AC11" i="4" s="1"/>
  <c r="H118" i="55"/>
  <c r="H7" i="42" s="1"/>
  <c r="AA165" i="55"/>
  <c r="AA2" i="45" s="1"/>
  <c r="AE127" i="55"/>
  <c r="R102" i="55"/>
  <c r="R4" i="41" s="1"/>
  <c r="AP143" i="55"/>
  <c r="AP6" i="43" s="1"/>
  <c r="X154" i="55"/>
  <c r="X4" i="44" s="1"/>
  <c r="G103" i="55"/>
  <c r="G5" i="41" s="1"/>
  <c r="P155" i="55"/>
  <c r="P5" i="44" s="1"/>
  <c r="AQ132" i="55"/>
  <c r="H117" i="55"/>
  <c r="H6" i="42" s="1"/>
  <c r="AG27" i="55"/>
  <c r="AG8" i="4" s="1"/>
  <c r="AC26" i="55"/>
  <c r="AC7" i="4" s="1"/>
  <c r="J168" i="55"/>
  <c r="J5" i="45" s="1"/>
  <c r="AG29" i="55"/>
  <c r="AG10" i="4" s="1"/>
  <c r="AO102" i="55"/>
  <c r="AO4" i="41" s="1"/>
  <c r="AA171" i="55"/>
  <c r="AA8" i="45" s="1"/>
  <c r="AP147" i="55"/>
  <c r="AP10" i="43" s="1"/>
  <c r="X159" i="55"/>
  <c r="X9" i="44" s="1"/>
  <c r="G101" i="55"/>
  <c r="G3" i="41" s="1"/>
  <c r="P154" i="55"/>
  <c r="P4" i="44" s="1"/>
  <c r="AQ133" i="55"/>
  <c r="H115" i="55"/>
  <c r="H4" i="42" s="1"/>
  <c r="AG23" i="55"/>
  <c r="AG4" i="4" s="1"/>
  <c r="AC29" i="55"/>
  <c r="AC10" i="4" s="1"/>
  <c r="AC39" i="55"/>
  <c r="AC6" i="26" s="1"/>
  <c r="AJ82" i="55"/>
  <c r="AJ10" i="24" s="1"/>
  <c r="W30" i="55"/>
  <c r="W11" i="4" s="1"/>
  <c r="AQ56" i="55"/>
  <c r="W53" i="55"/>
  <c r="U44" i="55"/>
  <c r="U11" i="26" s="1"/>
  <c r="D65" i="55"/>
  <c r="D6" i="25" s="1"/>
  <c r="N29" i="55"/>
  <c r="N10" i="4" s="1"/>
  <c r="AJ80" i="55"/>
  <c r="AJ8" i="24" s="1"/>
  <c r="W29" i="55"/>
  <c r="W10" i="4" s="1"/>
  <c r="AQ54" i="55"/>
  <c r="W48" i="55"/>
  <c r="AB64" i="55"/>
  <c r="AB5" i="25" s="1"/>
  <c r="U37" i="55"/>
  <c r="U4" i="26" s="1"/>
  <c r="N30" i="55"/>
  <c r="N11" i="4" s="1"/>
  <c r="D83" i="55"/>
  <c r="D11" i="24" s="1"/>
  <c r="AC44" i="55"/>
  <c r="AC11" i="26" s="1"/>
  <c r="S40" i="55"/>
  <c r="S7" i="26" s="1"/>
  <c r="AJ76" i="55"/>
  <c r="AJ4" i="24" s="1"/>
  <c r="W27" i="55"/>
  <c r="W8" i="4" s="1"/>
  <c r="AQ52" i="55"/>
  <c r="W49" i="55"/>
  <c r="AB62" i="55"/>
  <c r="AB3" i="25" s="1"/>
  <c r="U36" i="55"/>
  <c r="U3" i="26" s="1"/>
  <c r="D64" i="55"/>
  <c r="D5" i="25" s="1"/>
  <c r="N23" i="55"/>
  <c r="N4" i="4" s="1"/>
  <c r="D81" i="55"/>
  <c r="D9" i="24" s="1"/>
  <c r="AC36" i="55"/>
  <c r="AC3" i="26" s="1"/>
  <c r="S43" i="55"/>
  <c r="S10" i="26" s="1"/>
  <c r="AJ83" i="55"/>
  <c r="AJ11" i="24" s="1"/>
  <c r="W26" i="55"/>
  <c r="W7" i="4" s="1"/>
  <c r="AQ50" i="55"/>
  <c r="AB68" i="55"/>
  <c r="AB9" i="25" s="1"/>
  <c r="U38" i="55"/>
  <c r="U5" i="26" s="1"/>
  <c r="D62" i="55"/>
  <c r="D3" i="25" s="1"/>
  <c r="N27" i="55"/>
  <c r="N8" i="4" s="1"/>
  <c r="AC42" i="55"/>
  <c r="AC9" i="26" s="1"/>
  <c r="S39" i="55"/>
  <c r="S6" i="26" s="1"/>
  <c r="AJ81" i="55"/>
  <c r="AJ9" i="24" s="1"/>
  <c r="AQ55" i="55"/>
  <c r="AB65" i="55"/>
  <c r="AB6" i="25" s="1"/>
  <c r="U39" i="55"/>
  <c r="U6" i="26" s="1"/>
  <c r="D63" i="55"/>
  <c r="D4" i="25" s="1"/>
  <c r="D78" i="55"/>
  <c r="D6" i="24" s="1"/>
  <c r="N41" i="55"/>
  <c r="N8" i="26" s="1"/>
  <c r="W62" i="55"/>
  <c r="W3" i="25" s="1"/>
  <c r="AC40" i="55"/>
  <c r="AC7" i="26" s="1"/>
  <c r="S41" i="55"/>
  <c r="S8" i="26" s="1"/>
  <c r="AJ79" i="55"/>
  <c r="AJ7" i="24" s="1"/>
  <c r="AB67" i="55"/>
  <c r="AB8" i="25" s="1"/>
  <c r="U42" i="55"/>
  <c r="U9" i="26" s="1"/>
  <c r="D67" i="55"/>
  <c r="D8" i="25" s="1"/>
  <c r="AC43" i="55"/>
  <c r="AC10" i="26" s="1"/>
  <c r="S42" i="55"/>
  <c r="S9" i="26" s="1"/>
  <c r="W25" i="55"/>
  <c r="W6" i="4" s="1"/>
  <c r="AB66" i="55"/>
  <c r="AB7" i="25" s="1"/>
  <c r="U41" i="55"/>
  <c r="U8" i="26" s="1"/>
  <c r="D66" i="55"/>
  <c r="D7" i="25" s="1"/>
  <c r="AB88" i="55"/>
  <c r="AB3" i="23" s="1"/>
  <c r="W28" i="55"/>
  <c r="W9" i="4" s="1"/>
  <c r="AQ53" i="55"/>
  <c r="AB63" i="55"/>
  <c r="AB4" i="25" s="1"/>
  <c r="D69" i="55"/>
  <c r="D10" i="25" s="1"/>
  <c r="AB92" i="55"/>
  <c r="AB7" i="23" s="1"/>
  <c r="S38" i="55"/>
  <c r="S5" i="26" s="1"/>
  <c r="AJ77" i="55"/>
  <c r="AJ5" i="24" s="1"/>
  <c r="W21" i="55"/>
  <c r="W2" i="4" s="1"/>
  <c r="AQ51" i="55"/>
  <c r="AB70" i="55"/>
  <c r="AB11" i="25" s="1"/>
  <c r="S44" i="55"/>
  <c r="S11" i="26" s="1"/>
  <c r="AJ75" i="55"/>
  <c r="AJ3" i="24" s="1"/>
  <c r="AB69" i="55"/>
  <c r="AB10" i="25" s="1"/>
  <c r="U43" i="55"/>
  <c r="U10" i="26" s="1"/>
  <c r="D88" i="55"/>
  <c r="D3" i="23" s="1"/>
  <c r="AG57" i="55"/>
  <c r="G29" i="55"/>
  <c r="G10" i="4" s="1"/>
  <c r="G80" i="55"/>
  <c r="G8" i="24" s="1"/>
  <c r="M22" i="55"/>
  <c r="M3" i="4" s="1"/>
  <c r="AG52" i="55"/>
  <c r="Q22" i="55"/>
  <c r="Q3" i="4" s="1"/>
  <c r="AB49" i="55"/>
  <c r="M30" i="55"/>
  <c r="M11" i="4" s="1"/>
  <c r="D89" i="55"/>
  <c r="D4" i="23" s="1"/>
  <c r="AG53" i="55"/>
  <c r="Q26" i="55"/>
  <c r="Q7" i="4" s="1"/>
  <c r="AB56" i="55"/>
  <c r="G81" i="55"/>
  <c r="G9" i="24" s="1"/>
  <c r="W81" i="55"/>
  <c r="W9" i="24" s="1"/>
  <c r="M24" i="55"/>
  <c r="M5" i="4" s="1"/>
  <c r="AG55" i="55"/>
  <c r="AB36" i="55"/>
  <c r="AB3" i="26" s="1"/>
  <c r="AG51" i="55"/>
  <c r="Q25" i="55"/>
  <c r="Q6" i="4" s="1"/>
  <c r="AB55" i="55"/>
  <c r="G77" i="55"/>
  <c r="G5" i="24" s="1"/>
  <c r="W77" i="55"/>
  <c r="W5" i="24" s="1"/>
  <c r="M27" i="55"/>
  <c r="M8" i="4" s="1"/>
  <c r="D95" i="55"/>
  <c r="D10" i="23" s="1"/>
  <c r="AB37" i="55"/>
  <c r="AB4" i="26" s="1"/>
  <c r="AG54" i="55"/>
  <c r="Q24" i="55"/>
  <c r="Q5" i="4" s="1"/>
  <c r="AB52" i="55"/>
  <c r="G79" i="55"/>
  <c r="G7" i="24" s="1"/>
  <c r="W75" i="55"/>
  <c r="W3" i="24" s="1"/>
  <c r="M21" i="55"/>
  <c r="M2" i="4" s="1"/>
  <c r="S23" i="55"/>
  <c r="S4" i="4" s="1"/>
  <c r="U48" i="55"/>
  <c r="AG49" i="55"/>
  <c r="Q23" i="55"/>
  <c r="Q4" i="4" s="1"/>
  <c r="AB53" i="55"/>
  <c r="G83" i="55"/>
  <c r="G11" i="24" s="1"/>
  <c r="W80" i="55"/>
  <c r="W8" i="24" s="1"/>
  <c r="S26" i="55"/>
  <c r="S7" i="4" s="1"/>
  <c r="U52" i="55"/>
  <c r="AN66" i="55"/>
  <c r="AN7" i="25" s="1"/>
  <c r="AB44" i="55"/>
  <c r="AB11" i="26" s="1"/>
  <c r="Q29" i="55"/>
  <c r="Q10" i="4" s="1"/>
  <c r="AL51" i="55"/>
  <c r="AB51" i="55"/>
  <c r="G75" i="55"/>
  <c r="G3" i="24" s="1"/>
  <c r="W83" i="55"/>
  <c r="W11" i="24" s="1"/>
  <c r="AI76" i="55"/>
  <c r="AI4" i="24" s="1"/>
  <c r="G27" i="55"/>
  <c r="G8" i="4" s="1"/>
  <c r="U51" i="55"/>
  <c r="AN69" i="55"/>
  <c r="AN10" i="25" s="1"/>
  <c r="AB42" i="55"/>
  <c r="AB9" i="26" s="1"/>
  <c r="Q27" i="55"/>
  <c r="Q8" i="4" s="1"/>
  <c r="AL49" i="55"/>
  <c r="AB54" i="55"/>
  <c r="AI81" i="55"/>
  <c r="AI9" i="24" s="1"/>
  <c r="R57" i="55"/>
  <c r="M23" i="55"/>
  <c r="M4" i="4" s="1"/>
  <c r="S30" i="55"/>
  <c r="S11" i="4" s="1"/>
  <c r="U56" i="55"/>
  <c r="AN65" i="55"/>
  <c r="AN6" i="25" s="1"/>
  <c r="AG50" i="55"/>
  <c r="Q21" i="55"/>
  <c r="Q2" i="4" s="1"/>
  <c r="AB50" i="55"/>
  <c r="AI79" i="55"/>
  <c r="AI7" i="24" s="1"/>
  <c r="R50" i="55"/>
  <c r="M29" i="55"/>
  <c r="M10" i="4" s="1"/>
  <c r="AN64" i="55"/>
  <c r="AN5" i="25" s="1"/>
  <c r="G24" i="55"/>
  <c r="G5" i="4" s="1"/>
  <c r="G82" i="55"/>
  <c r="G10" i="24" s="1"/>
  <c r="R52" i="55"/>
  <c r="S22" i="55"/>
  <c r="S3" i="4" s="1"/>
  <c r="S27" i="55"/>
  <c r="S8" i="4" s="1"/>
  <c r="Z153" i="55"/>
  <c r="Z3" i="44" s="1"/>
  <c r="AQ134" i="55"/>
  <c r="AP120" i="55"/>
  <c r="AP9" i="42" s="1"/>
  <c r="W109" i="55"/>
  <c r="W11" i="41" s="1"/>
  <c r="Z160" i="55"/>
  <c r="Z10" i="44" s="1"/>
  <c r="AH126" i="55"/>
  <c r="AQ135" i="55"/>
  <c r="AP117" i="55"/>
  <c r="AP6" i="42" s="1"/>
  <c r="W105" i="55"/>
  <c r="W7" i="41" s="1"/>
  <c r="AL146" i="55"/>
  <c r="AL9" i="43" s="1"/>
  <c r="AQ157" i="55"/>
  <c r="AQ7" i="44" s="1"/>
  <c r="AC109" i="55"/>
  <c r="AC11" i="41" s="1"/>
  <c r="Z158" i="55"/>
  <c r="Z8" i="44" s="1"/>
  <c r="AQ131" i="55"/>
  <c r="AL142" i="55"/>
  <c r="AL5" i="43" s="1"/>
  <c r="AC105" i="55"/>
  <c r="AC7" i="41" s="1"/>
  <c r="AQ129" i="55"/>
  <c r="AL148" i="55"/>
  <c r="AL11" i="43" s="1"/>
  <c r="AC101" i="55"/>
  <c r="AC3" i="41" s="1"/>
  <c r="AQ127" i="55"/>
  <c r="W121" i="55"/>
  <c r="W10" i="42" s="1"/>
  <c r="AQ154" i="55"/>
  <c r="AQ4" i="44" s="1"/>
  <c r="AC108" i="55"/>
  <c r="AC10" i="41" s="1"/>
  <c r="AQ128" i="55"/>
  <c r="AK157" i="55"/>
  <c r="AK7" i="44" s="1"/>
  <c r="AQ159" i="55"/>
  <c r="AQ9" i="44" s="1"/>
  <c r="C159" i="55"/>
  <c r="AC104" i="55"/>
  <c r="AC6" i="41" s="1"/>
  <c r="AQ126" i="55"/>
  <c r="O25" i="55"/>
  <c r="O6" i="4" s="1"/>
  <c r="AN89" i="55"/>
  <c r="AN4" i="23" s="1"/>
  <c r="AJ68" i="55"/>
  <c r="AJ9" i="25" s="1"/>
  <c r="AN93" i="55"/>
  <c r="AN8" i="23" s="1"/>
  <c r="W54" i="55"/>
  <c r="AJ64" i="55"/>
  <c r="AJ5" i="25" s="1"/>
  <c r="AJ55" i="55"/>
  <c r="AB95" i="55"/>
  <c r="AB10" i="23" s="1"/>
  <c r="W76" i="55"/>
  <c r="W4" i="24" s="1"/>
  <c r="H70" i="55"/>
  <c r="H11" i="25" s="1"/>
  <c r="O21" i="55"/>
  <c r="O2" i="4" s="1"/>
  <c r="AN91" i="55"/>
  <c r="AN6" i="23" s="1"/>
  <c r="W50" i="55"/>
  <c r="AJ67" i="55"/>
  <c r="AJ8" i="25" s="1"/>
  <c r="AQ77" i="55"/>
  <c r="AQ5" i="24" s="1"/>
  <c r="AB91" i="55"/>
  <c r="AB6" i="23" s="1"/>
  <c r="W82" i="55"/>
  <c r="W10" i="24" s="1"/>
  <c r="H68" i="55"/>
  <c r="H9" i="25" s="1"/>
  <c r="O23" i="55"/>
  <c r="O4" i="4" s="1"/>
  <c r="AQ80" i="55"/>
  <c r="AQ8" i="24" s="1"/>
  <c r="AB93" i="55"/>
  <c r="AB8" i="23" s="1"/>
  <c r="W51" i="55"/>
  <c r="AQ82" i="55"/>
  <c r="AQ10" i="24" s="1"/>
  <c r="P29" i="55"/>
  <c r="P10" i="4" s="1"/>
  <c r="W52" i="55"/>
  <c r="AQ79" i="55"/>
  <c r="AQ7" i="24" s="1"/>
  <c r="W79" i="55"/>
  <c r="W7" i="24" s="1"/>
  <c r="H67" i="55"/>
  <c r="H8" i="25" s="1"/>
  <c r="O30" i="55"/>
  <c r="O11" i="4" s="1"/>
  <c r="AN94" i="55"/>
  <c r="AN9" i="23" s="1"/>
  <c r="W56" i="55"/>
  <c r="AQ75" i="55"/>
  <c r="AQ3" i="24" s="1"/>
  <c r="P23" i="55"/>
  <c r="P4" i="4" s="1"/>
  <c r="O28" i="55"/>
  <c r="O9" i="4" s="1"/>
  <c r="AN92" i="55"/>
  <c r="AN7" i="23" s="1"/>
  <c r="AQ81" i="55"/>
  <c r="AQ9" i="24" s="1"/>
  <c r="W78" i="55"/>
  <c r="W6" i="24" s="1"/>
  <c r="H63" i="55"/>
  <c r="H4" i="25" s="1"/>
  <c r="AN90" i="55"/>
  <c r="AN5" i="23" s="1"/>
  <c r="P27" i="55"/>
  <c r="P8" i="4" s="1"/>
  <c r="W118" i="55"/>
  <c r="W7" i="42" s="1"/>
  <c r="AO143" i="55"/>
  <c r="AO6" i="43" s="1"/>
  <c r="C173" i="55"/>
  <c r="W114" i="55"/>
  <c r="W3" i="42" s="1"/>
  <c r="W101" i="55"/>
  <c r="W3" i="41" s="1"/>
  <c r="AO122" i="55"/>
  <c r="AO11" i="42" s="1"/>
  <c r="M133" i="55"/>
  <c r="M131" i="55"/>
  <c r="M104" i="55"/>
  <c r="M6" i="41" s="1"/>
  <c r="H171" i="55"/>
  <c r="H8" i="45" s="1"/>
  <c r="AN170" i="55"/>
  <c r="AN7" i="45" s="1"/>
  <c r="N169" i="55"/>
  <c r="N6" i="45" s="1"/>
  <c r="AO114" i="55"/>
  <c r="AO3" i="42" s="1"/>
  <c r="AM165" i="55"/>
  <c r="AM2" i="45" s="1"/>
  <c r="AA129" i="55"/>
  <c r="AF170" i="55"/>
  <c r="AF7" i="45" s="1"/>
  <c r="W131" i="55"/>
  <c r="S108" i="55"/>
  <c r="S10" i="41" s="1"/>
  <c r="D167" i="55"/>
  <c r="D4" i="45" s="1"/>
  <c r="I109" i="55"/>
  <c r="I11" i="41" s="1"/>
  <c r="AF135" i="55"/>
  <c r="M130" i="55"/>
  <c r="AO147" i="55"/>
  <c r="AO10" i="43" s="1"/>
  <c r="Q130" i="55"/>
  <c r="Z105" i="55"/>
  <c r="Z7" i="41" s="1"/>
  <c r="AK161" i="55"/>
  <c r="AK11" i="44" s="1"/>
  <c r="I174" i="55"/>
  <c r="I11" i="45" s="1"/>
  <c r="AD119" i="55"/>
  <c r="AD8" i="42" s="1"/>
  <c r="C165" i="55"/>
  <c r="I160" i="55"/>
  <c r="I10" i="44" s="1"/>
  <c r="AA122" i="55"/>
  <c r="AA11" i="42" s="1"/>
  <c r="W106" i="55"/>
  <c r="W8" i="41" s="1"/>
  <c r="AF171" i="55"/>
  <c r="AF8" i="45" s="1"/>
  <c r="H166" i="55"/>
  <c r="H3" i="45" s="1"/>
  <c r="N173" i="55"/>
  <c r="N10" i="45" s="1"/>
  <c r="AO121" i="55"/>
  <c r="AO10" i="42" s="1"/>
  <c r="AM168" i="55"/>
  <c r="AM5" i="45" s="1"/>
  <c r="AA127" i="55"/>
  <c r="AF173" i="55"/>
  <c r="AF10" i="45" s="1"/>
  <c r="S109" i="55"/>
  <c r="S11" i="41" s="1"/>
  <c r="L159" i="55"/>
  <c r="L9" i="44" s="1"/>
  <c r="I105" i="55"/>
  <c r="I7" i="41" s="1"/>
  <c r="AF126" i="55"/>
  <c r="M129" i="55"/>
  <c r="AI120" i="55"/>
  <c r="AI9" i="42" s="1"/>
  <c r="AO140" i="55"/>
  <c r="AO3" i="43" s="1"/>
  <c r="Q128" i="55"/>
  <c r="Z102" i="55"/>
  <c r="Z4" i="41" s="1"/>
  <c r="L140" i="55"/>
  <c r="L3" i="43" s="1"/>
  <c r="I166" i="55"/>
  <c r="I3" i="45" s="1"/>
  <c r="AD118" i="55"/>
  <c r="AD7" i="42" s="1"/>
  <c r="C174" i="55"/>
  <c r="I159" i="55"/>
  <c r="I9" i="44" s="1"/>
  <c r="AA115" i="55"/>
  <c r="AA4" i="42" s="1"/>
  <c r="W108" i="55"/>
  <c r="W10" i="41" s="1"/>
  <c r="M107" i="55"/>
  <c r="M9" i="41" s="1"/>
  <c r="H168" i="55"/>
  <c r="H5" i="45" s="1"/>
  <c r="AA131" i="55"/>
  <c r="AF169" i="55"/>
  <c r="AF6" i="45" s="1"/>
  <c r="M105" i="55"/>
  <c r="M7" i="41" s="1"/>
  <c r="M101" i="55"/>
  <c r="M3" i="41" s="1"/>
  <c r="H165" i="55"/>
  <c r="H2" i="45" s="1"/>
  <c r="N168" i="55"/>
  <c r="N5" i="45" s="1"/>
  <c r="T145" i="55"/>
  <c r="T8" i="43" s="1"/>
  <c r="AM172" i="55"/>
  <c r="AM9" i="45" s="1"/>
  <c r="AA134" i="55"/>
  <c r="O116" i="55"/>
  <c r="O5" i="42" s="1"/>
  <c r="S107" i="55"/>
  <c r="S9" i="41" s="1"/>
  <c r="L157" i="55"/>
  <c r="L7" i="44" s="1"/>
  <c r="I101" i="55"/>
  <c r="I3" i="41" s="1"/>
  <c r="AF128" i="55"/>
  <c r="M135" i="55"/>
  <c r="AI117" i="55"/>
  <c r="AI6" i="42" s="1"/>
  <c r="P109" i="55"/>
  <c r="P11" i="41" s="1"/>
  <c r="Q126" i="55"/>
  <c r="L148" i="55"/>
  <c r="L11" i="43" s="1"/>
  <c r="I168" i="55"/>
  <c r="I5" i="45" s="1"/>
  <c r="AD120" i="55"/>
  <c r="AD9" i="42" s="1"/>
  <c r="AL103" i="55"/>
  <c r="AL5" i="41" s="1"/>
  <c r="C167" i="55"/>
  <c r="I153" i="55"/>
  <c r="I3" i="44" s="1"/>
  <c r="AA114" i="55"/>
  <c r="AA3" i="42" s="1"/>
  <c r="W115" i="55"/>
  <c r="W4" i="42" s="1"/>
  <c r="J107" i="55"/>
  <c r="J9" i="41" s="1"/>
  <c r="M102" i="55"/>
  <c r="M4" i="41" s="1"/>
  <c r="AI116" i="55"/>
  <c r="AI5" i="42" s="1"/>
  <c r="AN168" i="55"/>
  <c r="AN5" i="45" s="1"/>
  <c r="T142" i="55"/>
  <c r="T5" i="43" s="1"/>
  <c r="AM167" i="55"/>
  <c r="AM4" i="45" s="1"/>
  <c r="AA132" i="55"/>
  <c r="S105" i="55"/>
  <c r="S7" i="41" s="1"/>
  <c r="D172" i="55"/>
  <c r="D9" i="45" s="1"/>
  <c r="L161" i="55"/>
  <c r="L11" i="44" s="1"/>
  <c r="I108" i="55"/>
  <c r="I10" i="41" s="1"/>
  <c r="AF132" i="55"/>
  <c r="Z120" i="55"/>
  <c r="Z9" i="42" s="1"/>
  <c r="M127" i="55"/>
  <c r="AI122" i="55"/>
  <c r="AI11" i="42" s="1"/>
  <c r="AD174" i="55"/>
  <c r="AD11" i="45" s="1"/>
  <c r="AO146" i="55"/>
  <c r="AO9" i="43" s="1"/>
  <c r="P101" i="55"/>
  <c r="P3" i="41" s="1"/>
  <c r="Q135" i="55"/>
  <c r="AK159" i="55"/>
  <c r="AK9" i="44" s="1"/>
  <c r="L147" i="55"/>
  <c r="L10" i="43" s="1"/>
  <c r="I172" i="55"/>
  <c r="I9" i="45" s="1"/>
  <c r="AD117" i="55"/>
  <c r="AD6" i="42" s="1"/>
  <c r="AL107" i="55"/>
  <c r="AL9" i="41" s="1"/>
  <c r="I157" i="55"/>
  <c r="I7" i="44" s="1"/>
  <c r="W117" i="55"/>
  <c r="W6" i="42" s="1"/>
  <c r="W104" i="55"/>
  <c r="W6" i="41" s="1"/>
  <c r="M109" i="55"/>
  <c r="M11" i="41" s="1"/>
  <c r="M103" i="55"/>
  <c r="M5" i="41" s="1"/>
  <c r="AO120" i="55"/>
  <c r="AO9" i="42" s="1"/>
  <c r="T146" i="55"/>
  <c r="T9" i="43" s="1"/>
  <c r="AM171" i="55"/>
  <c r="AM8" i="45" s="1"/>
  <c r="AA130" i="55"/>
  <c r="AF174" i="55"/>
  <c r="AF11" i="45" s="1"/>
  <c r="O114" i="55"/>
  <c r="O3" i="42" s="1"/>
  <c r="S103" i="55"/>
  <c r="S5" i="41" s="1"/>
  <c r="D171" i="55"/>
  <c r="D8" i="45" s="1"/>
  <c r="L160" i="55"/>
  <c r="L10" i="44" s="1"/>
  <c r="I106" i="55"/>
  <c r="I8" i="41" s="1"/>
  <c r="AF130" i="55"/>
  <c r="Z117" i="55"/>
  <c r="Z6" i="42" s="1"/>
  <c r="M134" i="55"/>
  <c r="AI119" i="55"/>
  <c r="AI8" i="42" s="1"/>
  <c r="AD173" i="55"/>
  <c r="AD10" i="45" s="1"/>
  <c r="AO141" i="55"/>
  <c r="AO4" i="43" s="1"/>
  <c r="P108" i="55"/>
  <c r="P10" i="41" s="1"/>
  <c r="Q133" i="55"/>
  <c r="I165" i="55"/>
  <c r="I2" i="45" s="1"/>
  <c r="AQ103" i="55"/>
  <c r="AQ5" i="41" s="1"/>
  <c r="AD114" i="55"/>
  <c r="AD3" i="42" s="1"/>
  <c r="I154" i="55"/>
  <c r="I4" i="44" s="1"/>
  <c r="W120" i="55"/>
  <c r="W9" i="42" s="1"/>
  <c r="AO119" i="55"/>
  <c r="AO8" i="42" s="1"/>
  <c r="T148" i="55"/>
  <c r="T11" i="43" s="1"/>
  <c r="M108" i="55"/>
  <c r="M10" i="41" s="1"/>
  <c r="H169" i="55"/>
  <c r="H6" i="45" s="1"/>
  <c r="T143" i="55"/>
  <c r="T6" i="43" s="1"/>
  <c r="AM166" i="55"/>
  <c r="AM3" i="45" s="1"/>
  <c r="AA128" i="55"/>
  <c r="AF167" i="55"/>
  <c r="AF4" i="45" s="1"/>
  <c r="S101" i="55"/>
  <c r="S3" i="41" s="1"/>
  <c r="D170" i="55"/>
  <c r="D7" i="45" s="1"/>
  <c r="L153" i="55"/>
  <c r="L3" i="44" s="1"/>
  <c r="I104" i="55"/>
  <c r="I6" i="41" s="1"/>
  <c r="Z119" i="55"/>
  <c r="Z8" i="42" s="1"/>
  <c r="AI121" i="55"/>
  <c r="AI10" i="42" s="1"/>
  <c r="AI130" i="55"/>
  <c r="AD168" i="55"/>
  <c r="AD5" i="45" s="1"/>
  <c r="AO142" i="55"/>
  <c r="AO5" i="43" s="1"/>
  <c r="Q129" i="55"/>
  <c r="Z103" i="55"/>
  <c r="Z5" i="41" s="1"/>
  <c r="AK158" i="55"/>
  <c r="AK8" i="44" s="1"/>
  <c r="L141" i="55"/>
  <c r="L4" i="43" s="1"/>
  <c r="I169" i="55"/>
  <c r="I6" i="45" s="1"/>
  <c r="AQ108" i="55"/>
  <c r="AQ10" i="41" s="1"/>
  <c r="AL106" i="55"/>
  <c r="AL8" i="41" s="1"/>
  <c r="C168" i="55"/>
  <c r="I158" i="55"/>
  <c r="I8" i="44" s="1"/>
  <c r="W122" i="55"/>
  <c r="W11" i="42" s="1"/>
  <c r="H167" i="55"/>
  <c r="H4" i="45" s="1"/>
  <c r="T140" i="55"/>
  <c r="T3" i="43" s="1"/>
  <c r="M106" i="55"/>
  <c r="M8" i="41" s="1"/>
  <c r="H172" i="55"/>
  <c r="H9" i="45" s="1"/>
  <c r="AO118" i="55"/>
  <c r="AO7" i="42" s="1"/>
  <c r="T147" i="55"/>
  <c r="T10" i="43" s="1"/>
  <c r="AM169" i="55"/>
  <c r="AM6" i="45" s="1"/>
  <c r="AA126" i="55"/>
  <c r="AF166" i="55"/>
  <c r="AF3" i="45" s="1"/>
  <c r="O119" i="55"/>
  <c r="O8" i="42" s="1"/>
  <c r="S106" i="55"/>
  <c r="S8" i="41" s="1"/>
  <c r="D174" i="55"/>
  <c r="D11" i="45" s="1"/>
  <c r="L158" i="55"/>
  <c r="L8" i="44" s="1"/>
  <c r="I102" i="55"/>
  <c r="I4" i="41" s="1"/>
  <c r="Z122" i="55"/>
  <c r="Z11" i="42" s="1"/>
  <c r="AI118" i="55"/>
  <c r="AI7" i="42" s="1"/>
  <c r="AI128" i="55"/>
  <c r="AD171" i="55"/>
  <c r="AD8" i="45" s="1"/>
  <c r="AO145" i="55"/>
  <c r="AO8" i="43" s="1"/>
  <c r="P105" i="55"/>
  <c r="P7" i="41" s="1"/>
  <c r="Z101" i="55"/>
  <c r="Z3" i="41" s="1"/>
  <c r="AK155" i="55"/>
  <c r="AK5" i="44" s="1"/>
  <c r="L146" i="55"/>
  <c r="L9" i="43" s="1"/>
  <c r="AQ106" i="55"/>
  <c r="AQ8" i="41" s="1"/>
  <c r="AL108" i="55"/>
  <c r="AL10" i="41" s="1"/>
  <c r="C166" i="55"/>
  <c r="I161" i="55"/>
  <c r="I11" i="44" s="1"/>
  <c r="W107" i="55"/>
  <c r="W9" i="41" s="1"/>
  <c r="H170" i="55"/>
  <c r="H7" i="45" s="1"/>
  <c r="AO115" i="55"/>
  <c r="AO4" i="42" s="1"/>
  <c r="T144" i="55"/>
  <c r="T7" i="43" s="1"/>
  <c r="AM170" i="55"/>
  <c r="AM7" i="45" s="1"/>
  <c r="AA133" i="55"/>
  <c r="AF165" i="55"/>
  <c r="AF2" i="45" s="1"/>
  <c r="O121" i="55"/>
  <c r="O10" i="42" s="1"/>
  <c r="D169" i="55"/>
  <c r="D6" i="45" s="1"/>
  <c r="L155" i="55"/>
  <c r="L5" i="44" s="1"/>
  <c r="Z121" i="55"/>
  <c r="Z10" i="42" s="1"/>
  <c r="AI115" i="55"/>
  <c r="AI4" i="42" s="1"/>
  <c r="AI126" i="55"/>
  <c r="AD170" i="55"/>
  <c r="AD7" i="45" s="1"/>
  <c r="AO144" i="55"/>
  <c r="AO7" i="43" s="1"/>
  <c r="P107" i="55"/>
  <c r="P9" i="41" s="1"/>
  <c r="Z104" i="55"/>
  <c r="Z6" i="41" s="1"/>
  <c r="AK156" i="55"/>
  <c r="AK6" i="44" s="1"/>
  <c r="L145" i="55"/>
  <c r="L8" i="43" s="1"/>
  <c r="AD161" i="55"/>
  <c r="AD11" i="44" s="1"/>
  <c r="C171" i="55"/>
  <c r="W119" i="55"/>
  <c r="W8" i="42" s="1"/>
  <c r="W103" i="55"/>
  <c r="W5" i="41" s="1"/>
  <c r="AO117" i="55"/>
  <c r="AO6" i="42" s="1"/>
  <c r="T141" i="55"/>
  <c r="T4" i="43" s="1"/>
  <c r="S104" i="55"/>
  <c r="S6" i="41" s="1"/>
  <c r="M128" i="55"/>
  <c r="AI114" i="55"/>
  <c r="AI3" i="42" s="1"/>
  <c r="AI135" i="55"/>
  <c r="AD169" i="55"/>
  <c r="AD6" i="45" s="1"/>
  <c r="AO148" i="55"/>
  <c r="AO11" i="43" s="1"/>
  <c r="P106" i="55"/>
  <c r="P8" i="41" s="1"/>
  <c r="Z107" i="55"/>
  <c r="Z9" i="41" s="1"/>
  <c r="AK153" i="55"/>
  <c r="AK3" i="44" s="1"/>
  <c r="AD157" i="55"/>
  <c r="AD7" i="44" s="1"/>
  <c r="AQ104" i="55"/>
  <c r="AQ6" i="41" s="1"/>
  <c r="I156" i="55"/>
  <c r="I6" i="44" s="1"/>
  <c r="W116" i="55"/>
  <c r="W5" i="42" s="1"/>
  <c r="W102" i="55"/>
  <c r="W4" i="41" s="1"/>
  <c r="U23" i="55"/>
  <c r="U4" i="4" s="1"/>
  <c r="AF76" i="55"/>
  <c r="AF4" i="24" s="1"/>
  <c r="U49" i="55"/>
  <c r="AN62" i="55"/>
  <c r="AN3" i="25" s="1"/>
  <c r="R53" i="55"/>
  <c r="O38" i="55"/>
  <c r="O5" i="26" s="1"/>
  <c r="U29" i="55"/>
  <c r="U10" i="4" s="1"/>
  <c r="AJ52" i="55"/>
  <c r="F66" i="55"/>
  <c r="F7" i="25" s="1"/>
  <c r="AB24" i="55"/>
  <c r="AB5" i="4" s="1"/>
  <c r="AB28" i="55"/>
  <c r="AB9" i="4" s="1"/>
  <c r="AB27" i="55"/>
  <c r="AB8" i="4" s="1"/>
  <c r="AF81" i="55"/>
  <c r="AF9" i="24" s="1"/>
  <c r="U57" i="55"/>
  <c r="D94" i="55"/>
  <c r="D9" i="23" s="1"/>
  <c r="G30" i="55"/>
  <c r="G11" i="4" s="1"/>
  <c r="R62" i="55"/>
  <c r="R3" i="25" s="1"/>
  <c r="AI77" i="55"/>
  <c r="AI5" i="24" s="1"/>
  <c r="R51" i="55"/>
  <c r="O39" i="55"/>
  <c r="O6" i="26" s="1"/>
  <c r="U21" i="55"/>
  <c r="U2" i="4" s="1"/>
  <c r="F64" i="55"/>
  <c r="F5" i="25" s="1"/>
  <c r="AF77" i="55"/>
  <c r="AF5" i="24" s="1"/>
  <c r="U55" i="55"/>
  <c r="D90" i="55"/>
  <c r="D5" i="23" s="1"/>
  <c r="AG24" i="55"/>
  <c r="AG5" i="4" s="1"/>
  <c r="Y94" i="55"/>
  <c r="Y9" i="23" s="1"/>
  <c r="I37" i="55"/>
  <c r="I4" i="26" s="1"/>
  <c r="G25" i="55"/>
  <c r="G6" i="4" s="1"/>
  <c r="AC23" i="55"/>
  <c r="AC4" i="4" s="1"/>
  <c r="AI75" i="55"/>
  <c r="AI3" i="24" s="1"/>
  <c r="R56" i="55"/>
  <c r="O37" i="55"/>
  <c r="O4" i="26" s="1"/>
  <c r="F62" i="55"/>
  <c r="F3" i="25" s="1"/>
  <c r="AB25" i="55"/>
  <c r="AB6" i="4" s="1"/>
  <c r="T23" i="55"/>
  <c r="T4" i="4" s="1"/>
  <c r="T28" i="55"/>
  <c r="T9" i="4" s="1"/>
  <c r="AF83" i="55"/>
  <c r="AF11" i="24" s="1"/>
  <c r="U53" i="55"/>
  <c r="AN67" i="55"/>
  <c r="AN8" i="25" s="1"/>
  <c r="D96" i="55"/>
  <c r="D11" i="23" s="1"/>
  <c r="AG22" i="55"/>
  <c r="AG3" i="4" s="1"/>
  <c r="Y92" i="55"/>
  <c r="Y7" i="23" s="1"/>
  <c r="G23" i="55"/>
  <c r="G4" i="4" s="1"/>
  <c r="AC28" i="55"/>
  <c r="AC9" i="4" s="1"/>
  <c r="R48" i="55"/>
  <c r="O41" i="55"/>
  <c r="O8" i="26" s="1"/>
  <c r="F68" i="55"/>
  <c r="F9" i="25" s="1"/>
  <c r="AB21" i="55"/>
  <c r="AB2" i="4" s="1"/>
  <c r="S28" i="55"/>
  <c r="S9" i="4" s="1"/>
  <c r="T25" i="55"/>
  <c r="T6" i="4" s="1"/>
  <c r="T27" i="55"/>
  <c r="T8" i="4" s="1"/>
  <c r="N21" i="55"/>
  <c r="N2" i="4" s="1"/>
  <c r="AF79" i="55"/>
  <c r="AF7" i="24" s="1"/>
  <c r="AI82" i="55"/>
  <c r="AI10" i="24" s="1"/>
  <c r="R54" i="55"/>
  <c r="O44" i="55"/>
  <c r="O11" i="26" s="1"/>
  <c r="U28" i="55"/>
  <c r="U9" i="4" s="1"/>
  <c r="F70" i="55"/>
  <c r="F11" i="25" s="1"/>
  <c r="AJ50" i="55"/>
  <c r="F67" i="55"/>
  <c r="F8" i="25" s="1"/>
  <c r="N25" i="55"/>
  <c r="N6" i="4" s="1"/>
  <c r="U27" i="55"/>
  <c r="U8" i="4" s="1"/>
  <c r="AF82" i="55"/>
  <c r="AF10" i="24" s="1"/>
  <c r="D92" i="55"/>
  <c r="D7" i="23" s="1"/>
  <c r="G28" i="55"/>
  <c r="G9" i="4" s="1"/>
  <c r="AI83" i="55"/>
  <c r="AI11" i="24" s="1"/>
  <c r="R49" i="55"/>
  <c r="O42" i="55"/>
  <c r="O9" i="26" s="1"/>
  <c r="U30" i="55"/>
  <c r="U11" i="4" s="1"/>
  <c r="AJ54" i="55"/>
  <c r="S24" i="55"/>
  <c r="S5" i="4" s="1"/>
  <c r="T24" i="55"/>
  <c r="T5" i="4" s="1"/>
  <c r="T30" i="55"/>
  <c r="T11" i="4" s="1"/>
  <c r="T26" i="55"/>
  <c r="T7" i="4" s="1"/>
  <c r="AB22" i="55"/>
  <c r="AB3" i="4" s="1"/>
  <c r="AF80" i="55"/>
  <c r="AF8" i="24" s="1"/>
  <c r="AJ49" i="55"/>
  <c r="AB29" i="55"/>
  <c r="AB10" i="4" s="1"/>
  <c r="U25" i="55"/>
  <c r="U6" i="4" s="1"/>
  <c r="U54" i="55"/>
  <c r="AN70" i="55"/>
  <c r="AN11" i="25" s="1"/>
  <c r="D91" i="55"/>
  <c r="D6" i="23" s="1"/>
  <c r="AG28" i="55"/>
  <c r="AG9" i="4" s="1"/>
  <c r="G21" i="55"/>
  <c r="G2" i="4" s="1"/>
  <c r="AC25" i="55"/>
  <c r="AC6" i="4" s="1"/>
  <c r="AI78" i="55"/>
  <c r="AI6" i="24" s="1"/>
  <c r="O43" i="55"/>
  <c r="O10" i="26" s="1"/>
  <c r="U24" i="55"/>
  <c r="U5" i="4" s="1"/>
  <c r="AJ53" i="55"/>
  <c r="F63" i="55"/>
  <c r="F4" i="25" s="1"/>
  <c r="AB30" i="55"/>
  <c r="AB11" i="4" s="1"/>
  <c r="T29" i="55"/>
  <c r="T10" i="4" s="1"/>
  <c r="AF75" i="55"/>
  <c r="AF3" i="24" s="1"/>
  <c r="O40" i="55"/>
  <c r="O7" i="26" s="1"/>
  <c r="AN63" i="55"/>
  <c r="AN4" i="25" s="1"/>
  <c r="D93" i="55"/>
  <c r="D8" i="23" s="1"/>
  <c r="AI80" i="55"/>
  <c r="AI8" i="24" s="1"/>
  <c r="AJ51" i="55"/>
  <c r="F65" i="55"/>
  <c r="F6" i="25" s="1"/>
  <c r="S29" i="55"/>
  <c r="S10" i="4" s="1"/>
  <c r="S25" i="55"/>
  <c r="S6" i="4" s="1"/>
  <c r="AB23" i="55"/>
  <c r="AB4" i="4" s="1"/>
  <c r="AE115" i="55"/>
  <c r="AE4" i="42" s="1"/>
  <c r="AE116" i="55"/>
  <c r="AE5" i="42" s="1"/>
  <c r="AE119" i="55"/>
  <c r="AE8" i="42" s="1"/>
  <c r="J108" i="55"/>
  <c r="J10" i="41" s="1"/>
  <c r="AE121" i="55"/>
  <c r="AE10" i="42" s="1"/>
  <c r="U173" i="55"/>
  <c r="U10" i="45" s="1"/>
  <c r="U170" i="55"/>
  <c r="U7" i="45" s="1"/>
  <c r="U165" i="55"/>
  <c r="U2" i="45" s="1"/>
  <c r="J103" i="55"/>
  <c r="J5" i="41" s="1"/>
  <c r="J106" i="55"/>
  <c r="J8" i="41" s="1"/>
  <c r="J105" i="55"/>
  <c r="J7" i="41" s="1"/>
  <c r="J109" i="55"/>
  <c r="J11" i="41" s="1"/>
  <c r="J104" i="55"/>
  <c r="J6" i="41" s="1"/>
  <c r="I21" i="55"/>
  <c r="I2" i="4" s="1"/>
  <c r="I26" i="55"/>
  <c r="I7" i="4" s="1"/>
  <c r="I25" i="55"/>
  <c r="I6" i="4" s="1"/>
  <c r="I22" i="55"/>
  <c r="I3" i="4" s="1"/>
  <c r="I28" i="55"/>
  <c r="I9" i="4" s="1"/>
  <c r="I24" i="55"/>
  <c r="I5" i="4" s="1"/>
  <c r="I30" i="55"/>
  <c r="I11" i="4" s="1"/>
  <c r="I23" i="55"/>
  <c r="I4" i="4" s="1"/>
  <c r="I27" i="55"/>
  <c r="I8" i="4" s="1"/>
  <c r="I29" i="55"/>
  <c r="I10" i="4" s="1"/>
  <c r="AQ76" i="55"/>
  <c r="AQ4" i="24" s="1"/>
  <c r="P24" i="55"/>
  <c r="P5" i="4" s="1"/>
  <c r="P21" i="55"/>
  <c r="P2" i="4" s="1"/>
  <c r="D22" i="55"/>
  <c r="D3" i="4" s="1"/>
  <c r="D28" i="55"/>
  <c r="D9" i="4" s="1"/>
  <c r="D24" i="55"/>
  <c r="D5" i="4" s="1"/>
  <c r="D30" i="55"/>
  <c r="D11" i="4" s="1"/>
  <c r="D29" i="55"/>
  <c r="D10" i="4" s="1"/>
  <c r="D27" i="55"/>
  <c r="D8" i="4" s="1"/>
  <c r="D26" i="55"/>
  <c r="D7" i="4" s="1"/>
  <c r="D25" i="55"/>
  <c r="D6" i="4" s="1"/>
  <c r="D23" i="55"/>
  <c r="D4" i="4" s="1"/>
  <c r="D21" i="55"/>
  <c r="D2" i="4" s="1"/>
  <c r="P28" i="55"/>
  <c r="P9" i="4" s="1"/>
  <c r="AQ78" i="55"/>
  <c r="AQ6" i="24" s="1"/>
  <c r="P26" i="55"/>
  <c r="P7" i="4" s="1"/>
  <c r="N28" i="55"/>
  <c r="N9" i="4" s="1"/>
  <c r="N22" i="55"/>
  <c r="N3" i="4" s="1"/>
  <c r="N26" i="55"/>
  <c r="N7" i="4" s="1"/>
  <c r="P25" i="55"/>
  <c r="P6" i="4" s="1"/>
  <c r="AO25" i="55"/>
  <c r="AO6" i="4" s="1"/>
  <c r="AO24" i="55"/>
  <c r="AO5" i="4" s="1"/>
  <c r="AO23" i="55"/>
  <c r="AO4" i="4" s="1"/>
  <c r="AO27" i="55"/>
  <c r="AO8" i="4" s="1"/>
  <c r="AO29" i="55"/>
  <c r="AO10" i="4" s="1"/>
  <c r="AO28" i="55"/>
  <c r="AO9" i="4" s="1"/>
  <c r="AO26" i="55"/>
  <c r="AO7" i="4" s="1"/>
  <c r="AO22" i="55"/>
  <c r="AO3" i="4" s="1"/>
  <c r="AO21" i="55"/>
  <c r="AO2" i="4" s="1"/>
  <c r="AL24" i="55"/>
  <c r="AL5" i="4" s="1"/>
  <c r="AL30" i="55"/>
  <c r="AL11" i="4" s="1"/>
  <c r="AL21" i="55"/>
  <c r="AL2" i="4" s="1"/>
  <c r="AL28" i="55"/>
  <c r="AL9" i="4" s="1"/>
  <c r="AL26" i="55"/>
  <c r="AL7" i="4" s="1"/>
  <c r="AL23" i="55"/>
  <c r="AL4" i="4" s="1"/>
  <c r="AL27" i="55"/>
  <c r="AL8" i="4" s="1"/>
  <c r="AL29" i="55"/>
  <c r="AL10" i="4" s="1"/>
  <c r="AL25" i="55"/>
  <c r="AL6" i="4" s="1"/>
  <c r="AL22" i="55"/>
  <c r="AL3" i="4" s="1"/>
  <c r="P30" i="55"/>
  <c r="P11" i="4" s="1"/>
  <c r="AA158" i="55"/>
  <c r="AA8" i="44" s="1"/>
  <c r="U133" i="55"/>
  <c r="D120" i="55"/>
  <c r="D9" i="42" s="1"/>
  <c r="AN133" i="55"/>
  <c r="AB144" i="55"/>
  <c r="AB7" i="43" s="1"/>
  <c r="Q116" i="55"/>
  <c r="Q5" i="42" s="1"/>
  <c r="L171" i="55"/>
  <c r="L8" i="45" s="1"/>
  <c r="AC174" i="55"/>
  <c r="AC11" i="45" s="1"/>
  <c r="AD155" i="55"/>
  <c r="AD5" i="44" s="1"/>
  <c r="Y134" i="55"/>
  <c r="Q155" i="55"/>
  <c r="Q5" i="44" s="1"/>
  <c r="U131" i="55"/>
  <c r="Q156" i="55"/>
  <c r="Q6" i="44" s="1"/>
  <c r="L170" i="55"/>
  <c r="L7" i="45" s="1"/>
  <c r="AB142" i="55"/>
  <c r="AB5" i="43" s="1"/>
  <c r="Q121" i="55"/>
  <c r="Q10" i="42" s="1"/>
  <c r="L174" i="55"/>
  <c r="L11" i="45" s="1"/>
  <c r="AC168" i="55"/>
  <c r="AC5" i="45" s="1"/>
  <c r="Y130" i="55"/>
  <c r="Q161" i="55"/>
  <c r="Q11" i="44" s="1"/>
  <c r="AI158" i="55"/>
  <c r="AI8" i="44" s="1"/>
  <c r="AA153" i="55"/>
  <c r="AA3" i="44" s="1"/>
  <c r="D116" i="55"/>
  <c r="D5" i="42" s="1"/>
  <c r="Q115" i="55"/>
  <c r="Q4" i="42" s="1"/>
  <c r="D115" i="55"/>
  <c r="D4" i="42" s="1"/>
  <c r="AN126" i="55"/>
  <c r="AB148" i="55"/>
  <c r="AB11" i="43" s="1"/>
  <c r="L165" i="55"/>
  <c r="L2" i="45" s="1"/>
  <c r="AN158" i="55"/>
  <c r="AN8" i="44" s="1"/>
  <c r="N126" i="55"/>
  <c r="AF153" i="55"/>
  <c r="AF3" i="44" s="1"/>
  <c r="U120" i="55"/>
  <c r="U9" i="42" s="1"/>
  <c r="AC172" i="55"/>
  <c r="AC9" i="45" s="1"/>
  <c r="AD160" i="55"/>
  <c r="AD10" i="44" s="1"/>
  <c r="Y128" i="55"/>
  <c r="Q159" i="55"/>
  <c r="Q9" i="44" s="1"/>
  <c r="AI159" i="55"/>
  <c r="AI9" i="44" s="1"/>
  <c r="O167" i="55"/>
  <c r="O4" i="45" s="1"/>
  <c r="AC165" i="55"/>
  <c r="AC2" i="45" s="1"/>
  <c r="U129" i="55"/>
  <c r="AN135" i="55"/>
  <c r="AN128" i="55"/>
  <c r="AB146" i="55"/>
  <c r="AB9" i="43" s="1"/>
  <c r="L169" i="55"/>
  <c r="L6" i="45" s="1"/>
  <c r="AN155" i="55"/>
  <c r="AN5" i="44" s="1"/>
  <c r="N131" i="55"/>
  <c r="AF156" i="55"/>
  <c r="AF6" i="44" s="1"/>
  <c r="U117" i="55"/>
  <c r="U6" i="42" s="1"/>
  <c r="AC171" i="55"/>
  <c r="AC8" i="45" s="1"/>
  <c r="Y127" i="55"/>
  <c r="Q154" i="55"/>
  <c r="Q4" i="44" s="1"/>
  <c r="AI155" i="55"/>
  <c r="AI5" i="44" s="1"/>
  <c r="O172" i="55"/>
  <c r="O9" i="45" s="1"/>
  <c r="AB143" i="55"/>
  <c r="AB6" i="43" s="1"/>
  <c r="U127" i="55"/>
  <c r="U134" i="55"/>
  <c r="AA160" i="55"/>
  <c r="AA10" i="44" s="1"/>
  <c r="U132" i="55"/>
  <c r="AN130" i="55"/>
  <c r="AB141" i="55"/>
  <c r="AB4" i="43" s="1"/>
  <c r="AN159" i="55"/>
  <c r="AN9" i="44" s="1"/>
  <c r="N133" i="55"/>
  <c r="AF159" i="55"/>
  <c r="AF9" i="44" s="1"/>
  <c r="U121" i="55"/>
  <c r="U10" i="42" s="1"/>
  <c r="AC169" i="55"/>
  <c r="AC6" i="45" s="1"/>
  <c r="Y126" i="55"/>
  <c r="Q158" i="55"/>
  <c r="Q8" i="44" s="1"/>
  <c r="AI157" i="55"/>
  <c r="AI7" i="44" s="1"/>
  <c r="O171" i="55"/>
  <c r="O8" i="45" s="1"/>
  <c r="AN132" i="55"/>
  <c r="AB147" i="55"/>
  <c r="AB10" i="43" s="1"/>
  <c r="Q118" i="55"/>
  <c r="Q7" i="42" s="1"/>
  <c r="N135" i="55"/>
  <c r="AF157" i="55"/>
  <c r="AF7" i="44" s="1"/>
  <c r="U122" i="55"/>
  <c r="U11" i="42" s="1"/>
  <c r="AC166" i="55"/>
  <c r="AC3" i="45" s="1"/>
  <c r="AD156" i="55"/>
  <c r="AD6" i="44" s="1"/>
  <c r="Y129" i="55"/>
  <c r="Q153" i="55"/>
  <c r="Q3" i="44" s="1"/>
  <c r="G154" i="55"/>
  <c r="G4" i="44" s="1"/>
  <c r="AI161" i="55"/>
  <c r="AI11" i="44" s="1"/>
  <c r="O166" i="55"/>
  <c r="O3" i="45" s="1"/>
  <c r="AN131" i="55"/>
  <c r="AA156" i="55"/>
  <c r="AA6" i="44" s="1"/>
  <c r="D119" i="55"/>
  <c r="D8" i="42" s="1"/>
  <c r="AA157" i="55"/>
  <c r="AA7" i="44" s="1"/>
  <c r="D114" i="55"/>
  <c r="D3" i="42" s="1"/>
  <c r="Q119" i="55"/>
  <c r="Q8" i="42" s="1"/>
  <c r="L168" i="55"/>
  <c r="L5" i="45" s="1"/>
  <c r="AN153" i="55"/>
  <c r="AN3" i="44" s="1"/>
  <c r="AF154" i="55"/>
  <c r="AF4" i="44" s="1"/>
  <c r="U119" i="55"/>
  <c r="U8" i="42" s="1"/>
  <c r="AC173" i="55"/>
  <c r="AC10" i="45" s="1"/>
  <c r="AD154" i="55"/>
  <c r="AD4" i="44" s="1"/>
  <c r="Q157" i="55"/>
  <c r="Q7" i="44" s="1"/>
  <c r="G160" i="55"/>
  <c r="G10" i="44" s="1"/>
  <c r="AI156" i="55"/>
  <c r="AI6" i="44" s="1"/>
  <c r="AA161" i="55"/>
  <c r="AA11" i="44" s="1"/>
  <c r="U130" i="55"/>
  <c r="D122" i="55"/>
  <c r="D11" i="42" s="1"/>
  <c r="Q122" i="55"/>
  <c r="Q11" i="42" s="1"/>
  <c r="L173" i="55"/>
  <c r="L10" i="45" s="1"/>
  <c r="U116" i="55"/>
  <c r="U5" i="42" s="1"/>
  <c r="AD158" i="55"/>
  <c r="AD8" i="44" s="1"/>
  <c r="G159" i="55"/>
  <c r="G9" i="44" s="1"/>
  <c r="AI160" i="55"/>
  <c r="AI10" i="44" s="1"/>
  <c r="U128" i="55"/>
  <c r="Q117" i="55"/>
  <c r="Q6" i="42" s="1"/>
  <c r="L172" i="55"/>
  <c r="L9" i="45" s="1"/>
  <c r="AD159" i="55"/>
  <c r="AD9" i="44" s="1"/>
  <c r="Y131" i="55"/>
  <c r="G161" i="55"/>
  <c r="G11" i="44" s="1"/>
  <c r="AI153" i="55"/>
  <c r="AI3" i="44" s="1"/>
  <c r="AA155" i="55"/>
  <c r="AA5" i="44" s="1"/>
  <c r="D121" i="55"/>
  <c r="D10" i="42" s="1"/>
  <c r="AN129" i="55"/>
  <c r="AA154" i="55"/>
  <c r="AA4" i="44" s="1"/>
  <c r="D118" i="55"/>
  <c r="D7" i="42" s="1"/>
  <c r="AB140" i="55"/>
  <c r="AB3" i="43" s="1"/>
  <c r="Q120" i="55"/>
  <c r="Q9" i="42" s="1"/>
  <c r="AF155" i="55"/>
  <c r="AF5" i="44" s="1"/>
  <c r="U114" i="55"/>
  <c r="U3" i="42" s="1"/>
  <c r="AD153" i="55"/>
  <c r="AD3" i="44" s="1"/>
  <c r="G155" i="55"/>
  <c r="G5" i="44" s="1"/>
  <c r="AI154" i="55"/>
  <c r="AI4" i="44" s="1"/>
  <c r="AP102" i="55"/>
  <c r="AP4" i="41" s="1"/>
  <c r="AP106" i="55"/>
  <c r="AP8" i="41" s="1"/>
  <c r="AP105" i="55"/>
  <c r="AP7" i="41" s="1"/>
  <c r="AP108" i="55"/>
  <c r="AP10" i="41" s="1"/>
  <c r="AP101" i="55"/>
  <c r="AP3" i="41" s="1"/>
  <c r="AP103" i="55"/>
  <c r="AP5" i="41" s="1"/>
  <c r="AP109" i="55"/>
  <c r="AP11" i="41" s="1"/>
  <c r="AP107" i="55"/>
  <c r="AP9" i="41" s="1"/>
  <c r="AP104" i="55"/>
  <c r="AP6" i="41" s="1"/>
  <c r="Z38" i="55"/>
  <c r="Z5" i="26" s="1"/>
  <c r="G44" i="55"/>
  <c r="G11" i="26" s="1"/>
  <c r="T42" i="55"/>
  <c r="T9" i="26" s="1"/>
  <c r="AF50" i="55"/>
  <c r="I44" i="55"/>
  <c r="I11" i="26" s="1"/>
  <c r="Z42" i="55"/>
  <c r="Z9" i="26" s="1"/>
  <c r="G42" i="55"/>
  <c r="G9" i="26" s="1"/>
  <c r="T39" i="55"/>
  <c r="T6" i="26" s="1"/>
  <c r="AF57" i="55"/>
  <c r="I38" i="55"/>
  <c r="I5" i="26" s="1"/>
  <c r="Z40" i="55"/>
  <c r="Z7" i="26" s="1"/>
  <c r="G38" i="55"/>
  <c r="G5" i="26" s="1"/>
  <c r="AQ91" i="55"/>
  <c r="AQ6" i="23" s="1"/>
  <c r="T40" i="55"/>
  <c r="T7" i="26" s="1"/>
  <c r="AF49" i="55"/>
  <c r="I42" i="55"/>
  <c r="I9" i="26" s="1"/>
  <c r="Z43" i="55"/>
  <c r="Z10" i="26" s="1"/>
  <c r="G37" i="55"/>
  <c r="G4" i="26" s="1"/>
  <c r="AQ96" i="55"/>
  <c r="AQ11" i="23" s="1"/>
  <c r="T36" i="55"/>
  <c r="T3" i="26" s="1"/>
  <c r="AF51" i="55"/>
  <c r="I41" i="55"/>
  <c r="I8" i="26" s="1"/>
  <c r="Z41" i="55"/>
  <c r="Z8" i="26" s="1"/>
  <c r="G40" i="55"/>
  <c r="G7" i="26" s="1"/>
  <c r="AQ94" i="55"/>
  <c r="AQ9" i="23" s="1"/>
  <c r="T38" i="55"/>
  <c r="T5" i="26" s="1"/>
  <c r="AF54" i="55"/>
  <c r="Z39" i="55"/>
  <c r="Z6" i="26" s="1"/>
  <c r="T37" i="55"/>
  <c r="T4" i="26" s="1"/>
  <c r="AF52" i="55"/>
  <c r="Z37" i="55"/>
  <c r="Z4" i="26" s="1"/>
  <c r="AQ44" i="55"/>
  <c r="AQ11" i="26" s="1"/>
  <c r="G36" i="55"/>
  <c r="G3" i="26" s="1"/>
  <c r="T43" i="55"/>
  <c r="T10" i="26" s="1"/>
  <c r="AF56" i="55"/>
  <c r="G41" i="55"/>
  <c r="G8" i="26" s="1"/>
  <c r="G39" i="55"/>
  <c r="G6" i="26" s="1"/>
  <c r="AF53" i="55"/>
  <c r="I36" i="55"/>
  <c r="I3" i="26" s="1"/>
  <c r="AF48" i="55"/>
  <c r="I40" i="55"/>
  <c r="I7" i="26" s="1"/>
  <c r="I43" i="55"/>
  <c r="I10" i="26" s="1"/>
  <c r="Z44" i="55"/>
  <c r="Z11" i="26" s="1"/>
  <c r="T41" i="55"/>
  <c r="T8" i="26" s="1"/>
  <c r="I39" i="55"/>
  <c r="I6" i="26" s="1"/>
  <c r="Z36" i="55"/>
  <c r="Z3" i="26" s="1"/>
  <c r="P36" i="55"/>
  <c r="P3" i="26" s="1"/>
  <c r="H94" i="55"/>
  <c r="H9" i="23" s="1"/>
  <c r="P41" i="55"/>
  <c r="P8" i="26" s="1"/>
  <c r="F48" i="55"/>
  <c r="H90" i="55"/>
  <c r="H5" i="23" s="1"/>
  <c r="P39" i="55"/>
  <c r="P6" i="26" s="1"/>
  <c r="F50" i="55"/>
  <c r="F54" i="55"/>
  <c r="F49" i="55"/>
  <c r="H53" i="55"/>
  <c r="P43" i="55"/>
  <c r="P10" i="26" s="1"/>
  <c r="J169" i="55"/>
  <c r="J6" i="45" s="1"/>
  <c r="AD172" i="55"/>
  <c r="AD9" i="45" s="1"/>
  <c r="P102" i="55"/>
  <c r="P4" i="41" s="1"/>
  <c r="C158" i="55"/>
  <c r="R133" i="55"/>
  <c r="AQ105" i="55"/>
  <c r="AQ7" i="41" s="1"/>
  <c r="AC106" i="55"/>
  <c r="AC8" i="41" s="1"/>
  <c r="AD122" i="55"/>
  <c r="AD11" i="42" s="1"/>
  <c r="AL109" i="55"/>
  <c r="AL11" i="41" s="1"/>
  <c r="AQ119" i="55"/>
  <c r="AQ8" i="42" s="1"/>
  <c r="Z157" i="55"/>
  <c r="Z7" i="44" s="1"/>
  <c r="G134" i="55"/>
  <c r="O169" i="55"/>
  <c r="O6" i="45" s="1"/>
  <c r="D49" i="55"/>
  <c r="AB40" i="55"/>
  <c r="AB7" i="26" s="1"/>
  <c r="AL95" i="55"/>
  <c r="AL10" i="23" s="1"/>
  <c r="G93" i="55"/>
  <c r="G8" i="23" s="1"/>
  <c r="T66" i="55"/>
  <c r="T7" i="25" s="1"/>
  <c r="F53" i="55"/>
  <c r="AI54" i="55"/>
  <c r="H96" i="55"/>
  <c r="H11" i="23" s="1"/>
  <c r="P37" i="55"/>
  <c r="P4" i="26" s="1"/>
  <c r="AL105" i="55"/>
  <c r="AL7" i="41" s="1"/>
  <c r="O170" i="55"/>
  <c r="O7" i="45" s="1"/>
  <c r="H116" i="55"/>
  <c r="H5" i="42" s="1"/>
  <c r="D51" i="55"/>
  <c r="AQ90" i="55"/>
  <c r="AQ5" i="23" s="1"/>
  <c r="AB38" i="55"/>
  <c r="AB5" i="26" s="1"/>
  <c r="AL91" i="55"/>
  <c r="AL6" i="23" s="1"/>
  <c r="G89" i="55"/>
  <c r="G4" i="23" s="1"/>
  <c r="T62" i="55"/>
  <c r="T3" i="25" s="1"/>
  <c r="F57" i="55"/>
  <c r="AI49" i="55"/>
  <c r="H92" i="55"/>
  <c r="H7" i="23" s="1"/>
  <c r="H51" i="55"/>
  <c r="P103" i="55"/>
  <c r="P5" i="41" s="1"/>
  <c r="L144" i="55"/>
  <c r="L7" i="43" s="1"/>
  <c r="C157" i="55"/>
  <c r="R129" i="55"/>
  <c r="AC102" i="55"/>
  <c r="AC4" i="41" s="1"/>
  <c r="G158" i="55"/>
  <c r="G8" i="44" s="1"/>
  <c r="AL104" i="55"/>
  <c r="AL6" i="41" s="1"/>
  <c r="AQ117" i="55"/>
  <c r="AQ6" i="42" s="1"/>
  <c r="Z154" i="55"/>
  <c r="Z4" i="44" s="1"/>
  <c r="T116" i="55"/>
  <c r="T5" i="42" s="1"/>
  <c r="O173" i="55"/>
  <c r="O10" i="45" s="1"/>
  <c r="I142" i="55"/>
  <c r="I5" i="43" s="1"/>
  <c r="H120" i="55"/>
  <c r="H9" i="42" s="1"/>
  <c r="AQ88" i="55"/>
  <c r="AQ3" i="23" s="1"/>
  <c r="O90" i="55"/>
  <c r="O5" i="23" s="1"/>
  <c r="G96" i="55"/>
  <c r="G11" i="23" s="1"/>
  <c r="T65" i="55"/>
  <c r="T6" i="25" s="1"/>
  <c r="F52" i="55"/>
  <c r="AI53" i="55"/>
  <c r="H88" i="55"/>
  <c r="H3" i="23" s="1"/>
  <c r="H50" i="55"/>
  <c r="P44" i="55"/>
  <c r="P11" i="26" s="1"/>
  <c r="I147" i="55"/>
  <c r="I10" i="43" s="1"/>
  <c r="H122" i="55"/>
  <c r="H11" i="42" s="1"/>
  <c r="AG96" i="55"/>
  <c r="AG11" i="23" s="1"/>
  <c r="AQ89" i="55"/>
  <c r="AQ4" i="23" s="1"/>
  <c r="G94" i="55"/>
  <c r="G9" i="23" s="1"/>
  <c r="F56" i="55"/>
  <c r="AI56" i="55"/>
  <c r="H95" i="55"/>
  <c r="H10" i="23" s="1"/>
  <c r="H56" i="55"/>
  <c r="P104" i="55"/>
  <c r="P6" i="41" s="1"/>
  <c r="L142" i="55"/>
  <c r="L5" i="43" s="1"/>
  <c r="C160" i="55"/>
  <c r="AQ101" i="55"/>
  <c r="AQ3" i="41" s="1"/>
  <c r="AD115" i="55"/>
  <c r="AD4" i="42" s="1"/>
  <c r="G156" i="55"/>
  <c r="G6" i="44" s="1"/>
  <c r="AL101" i="55"/>
  <c r="AL3" i="41" s="1"/>
  <c r="Z155" i="55"/>
  <c r="Z5" i="44" s="1"/>
  <c r="G133" i="55"/>
  <c r="T118" i="55"/>
  <c r="T7" i="42" s="1"/>
  <c r="I146" i="55"/>
  <c r="I9" i="43" s="1"/>
  <c r="H119" i="55"/>
  <c r="H8" i="42" s="1"/>
  <c r="D57" i="55"/>
  <c r="AG93" i="55"/>
  <c r="AG8" i="23" s="1"/>
  <c r="AQ95" i="55"/>
  <c r="AQ10" i="23" s="1"/>
  <c r="AB43" i="55"/>
  <c r="AB10" i="26" s="1"/>
  <c r="G92" i="55"/>
  <c r="G7" i="23" s="1"/>
  <c r="T63" i="55"/>
  <c r="T4" i="25" s="1"/>
  <c r="F51" i="55"/>
  <c r="Q89" i="55"/>
  <c r="Q4" i="23" s="1"/>
  <c r="AI48" i="55"/>
  <c r="H93" i="55"/>
  <c r="H8" i="23" s="1"/>
  <c r="H54" i="55"/>
  <c r="AI51" i="55"/>
  <c r="H91" i="55"/>
  <c r="H6" i="23" s="1"/>
  <c r="H57" i="55"/>
  <c r="P40" i="55"/>
  <c r="P7" i="26" s="1"/>
  <c r="I140" i="55"/>
  <c r="I3" i="43" s="1"/>
  <c r="H114" i="55"/>
  <c r="H3" i="42" s="1"/>
  <c r="D54" i="55"/>
  <c r="AQ92" i="55"/>
  <c r="AQ7" i="23" s="1"/>
  <c r="AB41" i="55"/>
  <c r="AB8" i="26" s="1"/>
  <c r="AL96" i="55"/>
  <c r="AL11" i="23" s="1"/>
  <c r="T68" i="55"/>
  <c r="T9" i="25" s="1"/>
  <c r="AI57" i="55"/>
  <c r="H89" i="55"/>
  <c r="H4" i="23" s="1"/>
  <c r="H49" i="55"/>
  <c r="P42" i="55"/>
  <c r="P9" i="26" s="1"/>
  <c r="L143" i="55"/>
  <c r="L6" i="43" s="1"/>
  <c r="C161" i="55"/>
  <c r="AQ102" i="55"/>
  <c r="AQ4" i="41" s="1"/>
  <c r="AC103" i="55"/>
  <c r="AC5" i="41" s="1"/>
  <c r="AD121" i="55"/>
  <c r="AD10" i="42" s="1"/>
  <c r="G153" i="55"/>
  <c r="G3" i="44" s="1"/>
  <c r="AL102" i="55"/>
  <c r="AL4" i="41" s="1"/>
  <c r="Z161" i="55"/>
  <c r="Z11" i="44" s="1"/>
  <c r="T121" i="55"/>
  <c r="T10" i="42" s="1"/>
  <c r="I144" i="55"/>
  <c r="I7" i="43" s="1"/>
  <c r="AQ93" i="55"/>
  <c r="AQ8" i="23" s="1"/>
  <c r="AB39" i="55"/>
  <c r="AB6" i="26" s="1"/>
  <c r="AL89" i="55"/>
  <c r="AL4" i="23" s="1"/>
  <c r="T64" i="55"/>
  <c r="T5" i="25" s="1"/>
  <c r="P38" i="55"/>
  <c r="P5" i="26" s="1"/>
  <c r="Z142" i="55"/>
  <c r="Z5" i="43" s="1"/>
  <c r="Z139" i="55"/>
  <c r="Z2" i="43" s="1"/>
  <c r="N105" i="55"/>
  <c r="N7" i="41" s="1"/>
  <c r="N100" i="55"/>
  <c r="N2" i="41" s="1"/>
  <c r="J118" i="55"/>
  <c r="J7" i="42" s="1"/>
  <c r="J113" i="55"/>
  <c r="J2" i="42" s="1"/>
  <c r="O165" i="55"/>
  <c r="O2" i="45" s="1"/>
  <c r="AL141" i="55"/>
  <c r="AL4" i="43" s="1"/>
  <c r="AD142" i="55"/>
  <c r="AD5" i="43" s="1"/>
  <c r="J115" i="55"/>
  <c r="J4" i="42" s="1"/>
  <c r="AL158" i="55"/>
  <c r="AL8" i="44" s="1"/>
  <c r="AL152" i="55"/>
  <c r="AL2" i="44" s="1"/>
  <c r="M142" i="55"/>
  <c r="M5" i="43" s="1"/>
  <c r="M139" i="55"/>
  <c r="M2" i="43" s="1"/>
  <c r="J119" i="55"/>
  <c r="J8" i="42" s="1"/>
  <c r="J122" i="55"/>
  <c r="J11" i="42" s="1"/>
  <c r="J148" i="55"/>
  <c r="J11" i="43" s="1"/>
  <c r="J139" i="55"/>
  <c r="O168" i="55"/>
  <c r="O5" i="45" s="1"/>
  <c r="AD146" i="55"/>
  <c r="AD9" i="43" s="1"/>
  <c r="N107" i="55"/>
  <c r="N9" i="41" s="1"/>
  <c r="AC146" i="55"/>
  <c r="AC9" i="43" s="1"/>
  <c r="AC139" i="55"/>
  <c r="AC2" i="43" s="1"/>
  <c r="AL145" i="55"/>
  <c r="AL8" i="43" s="1"/>
  <c r="S153" i="55"/>
  <c r="S3" i="44" s="1"/>
  <c r="S152" i="55"/>
  <c r="S2" i="44" s="1"/>
  <c r="C109" i="55"/>
  <c r="C100" i="55"/>
  <c r="AA117" i="55"/>
  <c r="AA6" i="42" s="1"/>
  <c r="AA113" i="55"/>
  <c r="AA2" i="42" s="1"/>
  <c r="J120" i="55"/>
  <c r="J9" i="42" s="1"/>
  <c r="AL143" i="55"/>
  <c r="AL6" i="43" s="1"/>
  <c r="AD147" i="55"/>
  <c r="AD10" i="43" s="1"/>
  <c r="J114" i="55"/>
  <c r="J3" i="42" s="1"/>
  <c r="AB154" i="55"/>
  <c r="AB4" i="44" s="1"/>
  <c r="AB152" i="55"/>
  <c r="AB2" i="44" s="1"/>
  <c r="T109" i="55"/>
  <c r="T11" i="41" s="1"/>
  <c r="T100" i="55"/>
  <c r="T2" i="41" s="1"/>
  <c r="AL140" i="55"/>
  <c r="AL3" i="43" s="1"/>
  <c r="AD141" i="55"/>
  <c r="AD4" i="43" s="1"/>
  <c r="J167" i="55"/>
  <c r="J4" i="45" s="1"/>
  <c r="AL147" i="55"/>
  <c r="AL10" i="43" s="1"/>
  <c r="AC144" i="55"/>
  <c r="AC7" i="43" s="1"/>
  <c r="AM103" i="55"/>
  <c r="AM5" i="41" s="1"/>
  <c r="AM100" i="55"/>
  <c r="AM2" i="41" s="1"/>
  <c r="J116" i="55"/>
  <c r="J5" i="42" s="1"/>
  <c r="AP115" i="55"/>
  <c r="AP4" i="42" s="1"/>
  <c r="AP113" i="55"/>
  <c r="AP2" i="42" s="1"/>
  <c r="AL144" i="55"/>
  <c r="AL7" i="43" s="1"/>
  <c r="AC143" i="55"/>
  <c r="AC6" i="43" s="1"/>
  <c r="D146" i="55"/>
  <c r="D9" i="43" s="1"/>
  <c r="D139" i="55"/>
  <c r="D2" i="43" s="1"/>
  <c r="AD145" i="55"/>
  <c r="AD8" i="43" s="1"/>
  <c r="J117" i="55"/>
  <c r="J6" i="42" s="1"/>
  <c r="AH140" i="55"/>
  <c r="AH3" i="43" s="1"/>
  <c r="AH139" i="55"/>
  <c r="AH2" i="43" s="1"/>
  <c r="AE122" i="55"/>
  <c r="AE11" i="42" s="1"/>
  <c r="AE113" i="55"/>
  <c r="AE2" i="42" s="1"/>
  <c r="J101" i="55"/>
  <c r="J3" i="41" s="1"/>
  <c r="J100" i="55"/>
  <c r="J2" i="41" s="1"/>
  <c r="AG62" i="55"/>
  <c r="AG3" i="25" s="1"/>
  <c r="AG61" i="55"/>
  <c r="AG2" i="25" s="1"/>
  <c r="N80" i="55"/>
  <c r="N8" i="24" s="1"/>
  <c r="N74" i="55"/>
  <c r="N2" i="24" s="1"/>
  <c r="N94" i="55"/>
  <c r="N9" i="23" s="1"/>
  <c r="N87" i="55"/>
  <c r="N2" i="23" s="1"/>
  <c r="U77" i="55"/>
  <c r="U5" i="24" s="1"/>
  <c r="U74" i="55"/>
  <c r="U2" i="24" s="1"/>
  <c r="S67" i="55"/>
  <c r="S8" i="25" s="1"/>
  <c r="S61" i="55"/>
  <c r="S2" i="25" s="1"/>
  <c r="AN35" i="55"/>
  <c r="AN2" i="26" s="1"/>
  <c r="R92" i="55"/>
  <c r="R7" i="23" s="1"/>
  <c r="R87" i="55"/>
  <c r="R2" i="23" s="1"/>
  <c r="T76" i="55"/>
  <c r="T4" i="24" s="1"/>
  <c r="T74" i="55"/>
  <c r="T2" i="24" s="1"/>
  <c r="AG88" i="55"/>
  <c r="AG3" i="23" s="1"/>
  <c r="F38" i="55"/>
  <c r="F5" i="26" s="1"/>
  <c r="O92" i="55"/>
  <c r="O7" i="23" s="1"/>
  <c r="Y90" i="55"/>
  <c r="Y5" i="23" s="1"/>
  <c r="R66" i="55"/>
  <c r="R7" i="25" s="1"/>
  <c r="AQ41" i="55"/>
  <c r="AQ8" i="26" s="1"/>
  <c r="AQ35" i="55"/>
  <c r="AQ2" i="26" s="1"/>
  <c r="Y68" i="55"/>
  <c r="Y9" i="25" s="1"/>
  <c r="Y61" i="55"/>
  <c r="Y2" i="25" s="1"/>
  <c r="AB94" i="55"/>
  <c r="AB9" i="23" s="1"/>
  <c r="AB87" i="55"/>
  <c r="AB2" i="23" s="1"/>
  <c r="M40" i="55"/>
  <c r="M7" i="26" s="1"/>
  <c r="M35" i="55"/>
  <c r="M2" i="26" s="1"/>
  <c r="AG91" i="55"/>
  <c r="AG6" i="23" s="1"/>
  <c r="F44" i="55"/>
  <c r="F11" i="26" s="1"/>
  <c r="O88" i="55"/>
  <c r="O3" i="23" s="1"/>
  <c r="Y96" i="55"/>
  <c r="Y11" i="23" s="1"/>
  <c r="AJ69" i="55"/>
  <c r="AJ10" i="25" s="1"/>
  <c r="AJ61" i="55"/>
  <c r="AJ2" i="25" s="1"/>
  <c r="U92" i="55"/>
  <c r="U7" i="23" s="1"/>
  <c r="U87" i="55"/>
  <c r="U2" i="23" s="1"/>
  <c r="AG89" i="55"/>
  <c r="AG4" i="23" s="1"/>
  <c r="F36" i="55"/>
  <c r="F3" i="26" s="1"/>
  <c r="Y88" i="55"/>
  <c r="Y3" i="23" s="1"/>
  <c r="AJ95" i="55"/>
  <c r="AJ10" i="23" s="1"/>
  <c r="AJ87" i="55"/>
  <c r="AJ2" i="23" s="1"/>
  <c r="AJ36" i="55"/>
  <c r="AJ3" i="26" s="1"/>
  <c r="AJ35" i="55"/>
  <c r="AJ2" i="26" s="1"/>
  <c r="M61" i="55"/>
  <c r="M2" i="25" s="1"/>
  <c r="S95" i="55"/>
  <c r="S10" i="23" s="1"/>
  <c r="S87" i="55"/>
  <c r="S2" i="23" s="1"/>
  <c r="W89" i="55"/>
  <c r="W4" i="23" s="1"/>
  <c r="W87" i="55"/>
  <c r="W2" i="23" s="1"/>
  <c r="G65" i="55"/>
  <c r="G6" i="25" s="1"/>
  <c r="G61" i="55"/>
  <c r="G2" i="25" s="1"/>
  <c r="F43" i="55"/>
  <c r="F10" i="26" s="1"/>
  <c r="O91" i="55"/>
  <c r="O6" i="23" s="1"/>
  <c r="Y95" i="55"/>
  <c r="Y10" i="23" s="1"/>
  <c r="AB79" i="55"/>
  <c r="AB7" i="24" s="1"/>
  <c r="AB74" i="55"/>
  <c r="AB2" i="24" s="1"/>
  <c r="Q42" i="55"/>
  <c r="Q9" i="26" s="1"/>
  <c r="Q35" i="55"/>
  <c r="Q2" i="26" s="1"/>
  <c r="I94" i="55"/>
  <c r="I9" i="23" s="1"/>
  <c r="I87" i="55"/>
  <c r="I2" i="23" s="1"/>
  <c r="AF42" i="55"/>
  <c r="AF9" i="26" s="1"/>
  <c r="AF35" i="55"/>
  <c r="AF2" i="26" s="1"/>
  <c r="W40" i="55"/>
  <c r="W7" i="26" s="1"/>
  <c r="W35" i="55"/>
  <c r="W2" i="26" s="1"/>
  <c r="R64" i="55"/>
  <c r="R5" i="25" s="1"/>
  <c r="R61" i="55"/>
  <c r="R2" i="25" s="1"/>
  <c r="F41" i="55"/>
  <c r="F8" i="26" s="1"/>
  <c r="O95" i="55"/>
  <c r="O10" i="23" s="1"/>
  <c r="Y93" i="55"/>
  <c r="Y8" i="23" s="1"/>
  <c r="AQ66" i="55"/>
  <c r="AQ7" i="25" s="1"/>
  <c r="AQ61" i="55"/>
  <c r="AQ2" i="25" s="1"/>
  <c r="F39" i="55"/>
  <c r="F6" i="26" s="1"/>
  <c r="O89" i="55"/>
  <c r="O4" i="23" s="1"/>
  <c r="Y91" i="55"/>
  <c r="Y6" i="23" s="1"/>
  <c r="M81" i="55"/>
  <c r="M9" i="24" s="1"/>
  <c r="M74" i="55"/>
  <c r="M2" i="24" s="1"/>
  <c r="Y74" i="55"/>
  <c r="Y2" i="24" s="1"/>
  <c r="AG90" i="55"/>
  <c r="AG5" i="23" s="1"/>
  <c r="F42" i="55"/>
  <c r="F9" i="26" s="1"/>
  <c r="O93" i="55"/>
  <c r="O8" i="23" s="1"/>
  <c r="N62" i="55"/>
  <c r="N3" i="25" s="1"/>
  <c r="N61" i="55"/>
  <c r="N2" i="25" s="1"/>
  <c r="Q79" i="55"/>
  <c r="Q7" i="24" s="1"/>
  <c r="Q74" i="55"/>
  <c r="Q2" i="24" s="1"/>
  <c r="U70" i="55"/>
  <c r="U11" i="25" s="1"/>
  <c r="U61" i="55"/>
  <c r="U2" i="25" s="1"/>
  <c r="AF67" i="55"/>
  <c r="AF8" i="25" s="1"/>
  <c r="AF61" i="55"/>
  <c r="AF2" i="25" s="1"/>
  <c r="AG92" i="55"/>
  <c r="AG7" i="23" s="1"/>
  <c r="F37" i="55"/>
  <c r="F4" i="26" s="1"/>
  <c r="O96" i="55"/>
  <c r="O11" i="23" s="1"/>
  <c r="AG95" i="55"/>
  <c r="AG10" i="23" s="1"/>
  <c r="F40" i="55"/>
  <c r="F7" i="26" s="1"/>
  <c r="O94" i="55"/>
  <c r="O9" i="23" s="1"/>
  <c r="Y89" i="55"/>
  <c r="Y4" i="23" s="1"/>
  <c r="Q88" i="55"/>
  <c r="Q3" i="23" s="1"/>
  <c r="Q87" i="55"/>
  <c r="Q2" i="23" s="1"/>
  <c r="AG94" i="55"/>
  <c r="AG9" i="23" s="1"/>
  <c r="AG40" i="55"/>
  <c r="AG7" i="26" s="1"/>
  <c r="AG35" i="55"/>
  <c r="AG2" i="26" s="1"/>
  <c r="R90" i="55"/>
  <c r="R5" i="23" s="1"/>
  <c r="T80" i="55"/>
  <c r="T8" i="24" s="1"/>
  <c r="S68" i="55"/>
  <c r="S9" i="25" s="1"/>
  <c r="AA116" i="55"/>
  <c r="AA5" i="42" s="1"/>
  <c r="R88" i="55"/>
  <c r="R3" i="23" s="1"/>
  <c r="T78" i="55"/>
  <c r="T6" i="24" s="1"/>
  <c r="AN42" i="55"/>
  <c r="AN9" i="26" s="1"/>
  <c r="AA119" i="55"/>
  <c r="AA8" i="42" s="1"/>
  <c r="R93" i="55"/>
  <c r="R8" i="23" s="1"/>
  <c r="T79" i="55"/>
  <c r="T7" i="24" s="1"/>
  <c r="AN40" i="55"/>
  <c r="AN7" i="26" s="1"/>
  <c r="AA121" i="55"/>
  <c r="AA10" i="42" s="1"/>
  <c r="R89" i="55"/>
  <c r="R4" i="23" s="1"/>
  <c r="T77" i="55"/>
  <c r="T5" i="24" s="1"/>
  <c r="AN38" i="55"/>
  <c r="AN5" i="26" s="1"/>
  <c r="AA118" i="55"/>
  <c r="AA7" i="42" s="1"/>
  <c r="R95" i="55"/>
  <c r="R10" i="23" s="1"/>
  <c r="T83" i="55"/>
  <c r="T11" i="24" s="1"/>
  <c r="AN36" i="55"/>
  <c r="AN3" i="26" s="1"/>
  <c r="R91" i="55"/>
  <c r="R6" i="23" s="1"/>
  <c r="T75" i="55"/>
  <c r="T3" i="24" s="1"/>
  <c r="AN43" i="55"/>
  <c r="AN10" i="26" s="1"/>
  <c r="T81" i="55"/>
  <c r="T9" i="24" s="1"/>
  <c r="AN41" i="55"/>
  <c r="AN8" i="26" s="1"/>
  <c r="S161" i="55"/>
  <c r="S11" i="44" s="1"/>
  <c r="R96" i="55"/>
  <c r="R11" i="23" s="1"/>
  <c r="T82" i="55"/>
  <c r="T10" i="24" s="1"/>
  <c r="AN39" i="55"/>
  <c r="AN6" i="26" s="1"/>
  <c r="R94" i="55"/>
  <c r="R9" i="23" s="1"/>
  <c r="AN44" i="55"/>
  <c r="AN11" i="26" s="1"/>
  <c r="AN37" i="55"/>
  <c r="AN4" i="26" s="1"/>
  <c r="W44" i="55"/>
  <c r="W11" i="26" s="1"/>
  <c r="AB75" i="55"/>
  <c r="AB3" i="24" s="1"/>
  <c r="AJ44" i="55"/>
  <c r="AJ11" i="26" s="1"/>
  <c r="AJ39" i="55"/>
  <c r="AJ6" i="26" s="1"/>
  <c r="G64" i="55"/>
  <c r="G5" i="25" s="1"/>
  <c r="G50" i="55"/>
  <c r="AF40" i="55"/>
  <c r="AF7" i="26" s="1"/>
  <c r="J172" i="55"/>
  <c r="J9" i="45" s="1"/>
  <c r="AL54" i="55"/>
  <c r="T57" i="55"/>
  <c r="AB83" i="55"/>
  <c r="AB11" i="24" s="1"/>
  <c r="S88" i="55"/>
  <c r="S3" i="23" s="1"/>
  <c r="G68" i="55"/>
  <c r="G9" i="25" s="1"/>
  <c r="AL48" i="55"/>
  <c r="T50" i="55"/>
  <c r="AB81" i="55"/>
  <c r="AB9" i="24" s="1"/>
  <c r="W88" i="55"/>
  <c r="W3" i="23" s="1"/>
  <c r="S91" i="55"/>
  <c r="S6" i="23" s="1"/>
  <c r="G66" i="55"/>
  <c r="G7" i="25" s="1"/>
  <c r="T52" i="55"/>
  <c r="AB77" i="55"/>
  <c r="AB5" i="24" s="1"/>
  <c r="W91" i="55"/>
  <c r="W6" i="23" s="1"/>
  <c r="S96" i="55"/>
  <c r="S11" i="23" s="1"/>
  <c r="G62" i="55"/>
  <c r="G3" i="25" s="1"/>
  <c r="AL50" i="55"/>
  <c r="T53" i="55"/>
  <c r="AB82" i="55"/>
  <c r="AB10" i="24" s="1"/>
  <c r="W90" i="55"/>
  <c r="W5" i="23" s="1"/>
  <c r="S94" i="55"/>
  <c r="S9" i="23" s="1"/>
  <c r="G67" i="55"/>
  <c r="G8" i="25" s="1"/>
  <c r="AL52" i="55"/>
  <c r="T56" i="55"/>
  <c r="AB80" i="55"/>
  <c r="AB8" i="24" s="1"/>
  <c r="W94" i="55"/>
  <c r="W9" i="23" s="1"/>
  <c r="S92" i="55"/>
  <c r="S7" i="23" s="1"/>
  <c r="AL57" i="55"/>
  <c r="T51" i="55"/>
  <c r="AB78" i="55"/>
  <c r="AB6" i="24" s="1"/>
  <c r="W96" i="55"/>
  <c r="W11" i="23" s="1"/>
  <c r="S90" i="55"/>
  <c r="S5" i="23" s="1"/>
  <c r="AL53" i="55"/>
  <c r="T48" i="55"/>
  <c r="AB76" i="55"/>
  <c r="AB4" i="24" s="1"/>
  <c r="S89" i="55"/>
  <c r="S4" i="23" s="1"/>
  <c r="AL56" i="55"/>
  <c r="T49" i="55"/>
  <c r="W92" i="55"/>
  <c r="W7" i="23" s="1"/>
  <c r="S93" i="55"/>
  <c r="S8" i="23" s="1"/>
  <c r="G63" i="55"/>
  <c r="G4" i="25" s="1"/>
  <c r="T55" i="55"/>
  <c r="W95" i="55"/>
  <c r="W10" i="23" s="1"/>
  <c r="G70" i="55"/>
  <c r="G11" i="25" s="1"/>
  <c r="W93" i="55"/>
  <c r="W8" i="23" s="1"/>
  <c r="G69" i="55"/>
  <c r="G10" i="25" s="1"/>
  <c r="R63" i="55"/>
  <c r="R4" i="25" s="1"/>
  <c r="AJ42" i="55"/>
  <c r="AJ9" i="26" s="1"/>
  <c r="R69" i="55"/>
  <c r="R10" i="25" s="1"/>
  <c r="AJ37" i="55"/>
  <c r="AJ4" i="26" s="1"/>
  <c r="R67" i="55"/>
  <c r="R8" i="25" s="1"/>
  <c r="N68" i="55"/>
  <c r="N9" i="25" s="1"/>
  <c r="R65" i="55"/>
  <c r="R6" i="25" s="1"/>
  <c r="AJ43" i="55"/>
  <c r="AJ10" i="26" s="1"/>
  <c r="R70" i="55"/>
  <c r="R11" i="25" s="1"/>
  <c r="AJ38" i="55"/>
  <c r="AJ5" i="26" s="1"/>
  <c r="N54" i="55"/>
  <c r="AJ40" i="55"/>
  <c r="AJ7" i="26" s="1"/>
  <c r="AJ93" i="55"/>
  <c r="AJ8" i="23" s="1"/>
  <c r="AJ41" i="55"/>
  <c r="AJ8" i="26" s="1"/>
  <c r="AB90" i="55"/>
  <c r="AB5" i="23" s="1"/>
  <c r="AB89" i="55"/>
  <c r="AB4" i="23" s="1"/>
  <c r="AA173" i="55"/>
  <c r="AA10" i="45" s="1"/>
  <c r="W129" i="55"/>
  <c r="D145" i="55"/>
  <c r="D8" i="43" s="1"/>
  <c r="T174" i="55"/>
  <c r="T11" i="45" s="1"/>
  <c r="N106" i="55"/>
  <c r="N8" i="41" s="1"/>
  <c r="AA174" i="55"/>
  <c r="AA11" i="45" s="1"/>
  <c r="W127" i="55"/>
  <c r="D143" i="55"/>
  <c r="D6" i="43" s="1"/>
  <c r="T167" i="55"/>
  <c r="T4" i="45" s="1"/>
  <c r="N101" i="55"/>
  <c r="N3" i="41" s="1"/>
  <c r="W134" i="55"/>
  <c r="D141" i="55"/>
  <c r="D4" i="43" s="1"/>
  <c r="T168" i="55"/>
  <c r="T5" i="45" s="1"/>
  <c r="N109" i="55"/>
  <c r="N11" i="41" s="1"/>
  <c r="W132" i="55"/>
  <c r="D140" i="55"/>
  <c r="D3" i="43" s="1"/>
  <c r="T166" i="55"/>
  <c r="T3" i="45" s="1"/>
  <c r="AC134" i="55"/>
  <c r="W130" i="55"/>
  <c r="T171" i="55"/>
  <c r="T8" i="45" s="1"/>
  <c r="AC132" i="55"/>
  <c r="R165" i="55"/>
  <c r="R2" i="45" s="1"/>
  <c r="T172" i="55"/>
  <c r="T9" i="45" s="1"/>
  <c r="AC128" i="55"/>
  <c r="N102" i="55"/>
  <c r="N4" i="41" s="1"/>
  <c r="W126" i="55"/>
  <c r="D148" i="55"/>
  <c r="D11" i="43" s="1"/>
  <c r="T165" i="55"/>
  <c r="T2" i="45" s="1"/>
  <c r="AD126" i="55"/>
  <c r="N103" i="55"/>
  <c r="N5" i="41" s="1"/>
  <c r="AD128" i="55"/>
  <c r="N108" i="55"/>
  <c r="N10" i="41" s="1"/>
  <c r="W135" i="55"/>
  <c r="Z146" i="55"/>
  <c r="Z9" i="43" s="1"/>
  <c r="D147" i="55"/>
  <c r="D10" i="43" s="1"/>
  <c r="T169" i="55"/>
  <c r="T6" i="45" s="1"/>
  <c r="N104" i="55"/>
  <c r="N6" i="41" s="1"/>
  <c r="Z143" i="55"/>
  <c r="Z6" i="43" s="1"/>
  <c r="Y81" i="55"/>
  <c r="Y9" i="24" s="1"/>
  <c r="I96" i="55"/>
  <c r="I11" i="23" s="1"/>
  <c r="Q36" i="55"/>
  <c r="Q3" i="26" s="1"/>
  <c r="W36" i="55"/>
  <c r="W3" i="26" s="1"/>
  <c r="G49" i="55"/>
  <c r="AF38" i="55"/>
  <c r="AF5" i="26" s="1"/>
  <c r="Q39" i="55"/>
  <c r="Q6" i="26" s="1"/>
  <c r="W43" i="55"/>
  <c r="W10" i="26" s="1"/>
  <c r="G48" i="55"/>
  <c r="AF36" i="55"/>
  <c r="AF3" i="26" s="1"/>
  <c r="Q37" i="55"/>
  <c r="Q4" i="26" s="1"/>
  <c r="W38" i="55"/>
  <c r="W5" i="26" s="1"/>
  <c r="G57" i="55"/>
  <c r="AF39" i="55"/>
  <c r="AF6" i="26" s="1"/>
  <c r="I95" i="55"/>
  <c r="I10" i="23" s="1"/>
  <c r="M79" i="55"/>
  <c r="M7" i="24" s="1"/>
  <c r="Q43" i="55"/>
  <c r="Q10" i="26" s="1"/>
  <c r="G55" i="55"/>
  <c r="AF37" i="55"/>
  <c r="AF4" i="26" s="1"/>
  <c r="M77" i="55"/>
  <c r="M5" i="24" s="1"/>
  <c r="W39" i="55"/>
  <c r="W6" i="26" s="1"/>
  <c r="G53" i="55"/>
  <c r="AF43" i="55"/>
  <c r="AF10" i="26" s="1"/>
  <c r="M56" i="55"/>
  <c r="W41" i="55"/>
  <c r="W8" i="26" s="1"/>
  <c r="G51" i="55"/>
  <c r="Q38" i="55"/>
  <c r="Q5" i="26" s="1"/>
  <c r="W42" i="55"/>
  <c r="W9" i="26" s="1"/>
  <c r="G56" i="55"/>
  <c r="W37" i="55"/>
  <c r="W4" i="26" s="1"/>
  <c r="G54" i="55"/>
  <c r="I91" i="55"/>
  <c r="I6" i="23" s="1"/>
  <c r="Q40" i="55"/>
  <c r="Q7" i="26" s="1"/>
  <c r="AF41" i="55"/>
  <c r="AF8" i="26" s="1"/>
  <c r="Q41" i="55"/>
  <c r="Q8" i="26" s="1"/>
  <c r="AF44" i="55"/>
  <c r="AF11" i="26" s="1"/>
  <c r="Q83" i="55"/>
  <c r="Q11" i="24" s="1"/>
  <c r="AF66" i="55"/>
  <c r="AF7" i="25" s="1"/>
  <c r="U66" i="55"/>
  <c r="U7" i="25" s="1"/>
  <c r="J142" i="55"/>
  <c r="J5" i="43" s="1"/>
  <c r="AF64" i="55"/>
  <c r="AF5" i="25" s="1"/>
  <c r="M36" i="55"/>
  <c r="M3" i="26" s="1"/>
  <c r="J147" i="55"/>
  <c r="J10" i="43" s="1"/>
  <c r="AF62" i="55"/>
  <c r="AF3" i="25" s="1"/>
  <c r="M37" i="55"/>
  <c r="M4" i="26" s="1"/>
  <c r="J145" i="55"/>
  <c r="J8" i="43" s="1"/>
  <c r="Q81" i="55"/>
  <c r="Q9" i="24" s="1"/>
  <c r="U64" i="55"/>
  <c r="U5" i="25" s="1"/>
  <c r="M41" i="55"/>
  <c r="M8" i="26" s="1"/>
  <c r="Q77" i="55"/>
  <c r="Q5" i="24" s="1"/>
  <c r="U62" i="55"/>
  <c r="U3" i="25" s="1"/>
  <c r="J141" i="55"/>
  <c r="J4" i="43" s="1"/>
  <c r="J140" i="55"/>
  <c r="J3" i="43" s="1"/>
  <c r="Q82" i="55"/>
  <c r="Q10" i="24" s="1"/>
  <c r="AF65" i="55"/>
  <c r="AF6" i="25" s="1"/>
  <c r="U67" i="55"/>
  <c r="U8" i="25" s="1"/>
  <c r="Q80" i="55"/>
  <c r="Q8" i="24" s="1"/>
  <c r="AF70" i="55"/>
  <c r="AF11" i="25" s="1"/>
  <c r="U69" i="55"/>
  <c r="U10" i="25" s="1"/>
  <c r="Q78" i="55"/>
  <c r="Q6" i="24" s="1"/>
  <c r="U63" i="55"/>
  <c r="U4" i="25" s="1"/>
  <c r="J146" i="55"/>
  <c r="J9" i="43" s="1"/>
  <c r="Q76" i="55"/>
  <c r="Q4" i="24" s="1"/>
  <c r="AF69" i="55"/>
  <c r="AF10" i="25" s="1"/>
  <c r="U65" i="55"/>
  <c r="U6" i="25" s="1"/>
  <c r="J144" i="55"/>
  <c r="J7" i="43" s="1"/>
  <c r="AF63" i="55"/>
  <c r="AF4" i="25" s="1"/>
  <c r="J2" i="43"/>
  <c r="U174" i="55"/>
  <c r="U11" i="45" s="1"/>
  <c r="AC147" i="55"/>
  <c r="AC10" i="43" s="1"/>
  <c r="AQ38" i="55"/>
  <c r="AQ5" i="26" s="1"/>
  <c r="U88" i="55"/>
  <c r="U3" i="23" s="1"/>
  <c r="Y66" i="55"/>
  <c r="Y7" i="25" s="1"/>
  <c r="U168" i="55"/>
  <c r="U5" i="45" s="1"/>
  <c r="AC140" i="55"/>
  <c r="AC3" i="43" s="1"/>
  <c r="AQ42" i="55"/>
  <c r="AQ9" i="26" s="1"/>
  <c r="U95" i="55"/>
  <c r="U10" i="23" s="1"/>
  <c r="Y69" i="55"/>
  <c r="Y10" i="25" s="1"/>
  <c r="AQ36" i="55"/>
  <c r="AQ3" i="26" s="1"/>
  <c r="U91" i="55"/>
  <c r="U6" i="23" s="1"/>
  <c r="Y62" i="55"/>
  <c r="Y3" i="25" s="1"/>
  <c r="AQ37" i="55"/>
  <c r="AQ4" i="26" s="1"/>
  <c r="U94" i="55"/>
  <c r="U9" i="23" s="1"/>
  <c r="Y67" i="55"/>
  <c r="Y8" i="25" s="1"/>
  <c r="U90" i="55"/>
  <c r="U5" i="23" s="1"/>
  <c r="Y65" i="55"/>
  <c r="Y6" i="25" s="1"/>
  <c r="U167" i="55"/>
  <c r="U4" i="45" s="1"/>
  <c r="AC148" i="55"/>
  <c r="AC11" i="43" s="1"/>
  <c r="U93" i="55"/>
  <c r="U8" i="23" s="1"/>
  <c r="Y63" i="55"/>
  <c r="Y4" i="25" s="1"/>
  <c r="U171" i="55"/>
  <c r="U8" i="45" s="1"/>
  <c r="AC141" i="55"/>
  <c r="AC4" i="43" s="1"/>
  <c r="AQ39" i="55"/>
  <c r="AQ6" i="26" s="1"/>
  <c r="Y64" i="55"/>
  <c r="Y5" i="25" s="1"/>
  <c r="U166" i="55"/>
  <c r="U3" i="45" s="1"/>
  <c r="AC145" i="55"/>
  <c r="AC8" i="43" s="1"/>
  <c r="AQ43" i="55"/>
  <c r="AQ10" i="26" s="1"/>
  <c r="U89" i="55"/>
  <c r="U4" i="23" s="1"/>
  <c r="U172" i="55"/>
  <c r="U9" i="45" s="1"/>
  <c r="AC142" i="55"/>
  <c r="AC5" i="43" s="1"/>
  <c r="C108" i="55"/>
  <c r="T104" i="55"/>
  <c r="T6" i="41" s="1"/>
  <c r="P135" i="55"/>
  <c r="AH128" i="55"/>
  <c r="S155" i="55"/>
  <c r="S5" i="44" s="1"/>
  <c r="AB155" i="55"/>
  <c r="AB5" i="44" s="1"/>
  <c r="Q50" i="55"/>
  <c r="N92" i="55"/>
  <c r="N7" i="23" s="1"/>
  <c r="P129" i="55"/>
  <c r="AH130" i="55"/>
  <c r="S157" i="55"/>
  <c r="S7" i="44" s="1"/>
  <c r="AB159" i="55"/>
  <c r="AB9" i="44" s="1"/>
  <c r="N76" i="55"/>
  <c r="N4" i="24" s="1"/>
  <c r="Q49" i="55"/>
  <c r="N88" i="55"/>
  <c r="N3" i="23" s="1"/>
  <c r="C104" i="55"/>
  <c r="T102" i="55"/>
  <c r="T4" i="41" s="1"/>
  <c r="P133" i="55"/>
  <c r="AH132" i="55"/>
  <c r="AB156" i="55"/>
  <c r="AB6" i="44" s="1"/>
  <c r="N83" i="55"/>
  <c r="N11" i="24" s="1"/>
  <c r="Q53" i="55"/>
  <c r="N95" i="55"/>
  <c r="N10" i="23" s="1"/>
  <c r="T107" i="55"/>
  <c r="T9" i="41" s="1"/>
  <c r="P132" i="55"/>
  <c r="S154" i="55"/>
  <c r="S4" i="44" s="1"/>
  <c r="AB153" i="55"/>
  <c r="AB3" i="44" s="1"/>
  <c r="N81" i="55"/>
  <c r="N9" i="24" s="1"/>
  <c r="Q56" i="55"/>
  <c r="N91" i="55"/>
  <c r="N6" i="23" s="1"/>
  <c r="T103" i="55"/>
  <c r="T5" i="41" s="1"/>
  <c r="P134" i="55"/>
  <c r="N77" i="55"/>
  <c r="N5" i="24" s="1"/>
  <c r="Q54" i="55"/>
  <c r="N93" i="55"/>
  <c r="N8" i="23" s="1"/>
  <c r="T101" i="55"/>
  <c r="T3" i="41" s="1"/>
  <c r="P130" i="55"/>
  <c r="AH134" i="55"/>
  <c r="N79" i="55"/>
  <c r="N7" i="24" s="1"/>
  <c r="Q57" i="55"/>
  <c r="N96" i="55"/>
  <c r="N11" i="23" s="1"/>
  <c r="T105" i="55"/>
  <c r="T7" i="41" s="1"/>
  <c r="P127" i="55"/>
  <c r="AH131" i="55"/>
  <c r="S158" i="55"/>
  <c r="S8" i="44" s="1"/>
  <c r="N75" i="55"/>
  <c r="N3" i="24" s="1"/>
  <c r="Q52" i="55"/>
  <c r="C105" i="55"/>
  <c r="T106" i="55"/>
  <c r="T8" i="41" s="1"/>
  <c r="AH129" i="55"/>
  <c r="S156" i="55"/>
  <c r="S6" i="44" s="1"/>
  <c r="AB161" i="55"/>
  <c r="AB11" i="44" s="1"/>
  <c r="N82" i="55"/>
  <c r="N10" i="24" s="1"/>
  <c r="Q55" i="55"/>
  <c r="AH127" i="55"/>
  <c r="S160" i="55"/>
  <c r="S10" i="44" s="1"/>
  <c r="AB160" i="55"/>
  <c r="AB10" i="44" s="1"/>
  <c r="N78" i="55"/>
  <c r="N6" i="24" s="1"/>
  <c r="Q48" i="55"/>
  <c r="P131" i="55"/>
  <c r="AH133" i="55"/>
  <c r="S159" i="55"/>
  <c r="S9" i="44" s="1"/>
  <c r="AB157" i="55"/>
  <c r="AB7" i="44" s="1"/>
  <c r="U75" i="55"/>
  <c r="U3" i="24" s="1"/>
  <c r="S70" i="55"/>
  <c r="S11" i="25" s="1"/>
  <c r="S66" i="55"/>
  <c r="S7" i="25" s="1"/>
  <c r="S64" i="55"/>
  <c r="S5" i="25" s="1"/>
  <c r="S62" i="55"/>
  <c r="S3" i="25" s="1"/>
  <c r="S69" i="55"/>
  <c r="S10" i="25" s="1"/>
  <c r="S63" i="55"/>
  <c r="S4" i="25" s="1"/>
  <c r="S65" i="55"/>
  <c r="S6" i="25" s="1"/>
  <c r="U78" i="55"/>
  <c r="U6" i="24" s="1"/>
  <c r="J126" i="55"/>
  <c r="J135" i="55"/>
  <c r="J134" i="55"/>
  <c r="J133" i="55"/>
  <c r="J132" i="55"/>
  <c r="J129" i="55"/>
  <c r="J130" i="55"/>
  <c r="J128" i="55"/>
  <c r="J131" i="55"/>
  <c r="J127" i="55"/>
  <c r="J171" i="55"/>
  <c r="J8" i="45" s="1"/>
  <c r="J173" i="55"/>
  <c r="J10" i="45" s="1"/>
  <c r="J165" i="55"/>
  <c r="J2" i="45" s="1"/>
  <c r="J174" i="55"/>
  <c r="J11" i="45" s="1"/>
  <c r="J166" i="55"/>
  <c r="J3" i="45" s="1"/>
  <c r="AP116" i="55"/>
  <c r="AP5" i="42" s="1"/>
  <c r="AM104" i="55"/>
  <c r="AM6" i="41" s="1"/>
  <c r="AM109" i="55"/>
  <c r="AM11" i="41" s="1"/>
  <c r="AE118" i="55"/>
  <c r="AE7" i="42" s="1"/>
  <c r="AP121" i="55"/>
  <c r="AP10" i="42" s="1"/>
  <c r="AM107" i="55"/>
  <c r="AM9" i="41" s="1"/>
  <c r="AE120" i="55"/>
  <c r="AE9" i="42" s="1"/>
  <c r="AM108" i="55"/>
  <c r="AM10" i="41" s="1"/>
  <c r="AE114" i="55"/>
  <c r="AE3" i="42" s="1"/>
  <c r="I54" i="55"/>
  <c r="I51" i="55"/>
  <c r="N90" i="55"/>
  <c r="N5" i="23" s="1"/>
  <c r="I52" i="55"/>
  <c r="I50" i="55"/>
  <c r="I49" i="55"/>
  <c r="N89" i="55"/>
  <c r="N4" i="23" s="1"/>
  <c r="I48" i="55"/>
  <c r="I57" i="55"/>
  <c r="AG69" i="55"/>
  <c r="AG10" i="25" s="1"/>
  <c r="M43" i="55"/>
  <c r="M10" i="26" s="1"/>
  <c r="AQ64" i="55"/>
  <c r="AQ5" i="25" s="1"/>
  <c r="M38" i="55"/>
  <c r="M5" i="26" s="1"/>
  <c r="M44" i="55"/>
  <c r="M11" i="26" s="1"/>
  <c r="AJ63" i="55"/>
  <c r="AJ4" i="25" s="1"/>
  <c r="M42" i="55"/>
  <c r="M9" i="26" s="1"/>
  <c r="M39" i="55"/>
  <c r="M6" i="26" s="1"/>
  <c r="AJ56" i="55"/>
  <c r="AL156" i="55"/>
  <c r="AL6" i="44" s="1"/>
  <c r="M143" i="55"/>
  <c r="M6" i="43" s="1"/>
  <c r="AC130" i="55"/>
  <c r="AJ91" i="55"/>
  <c r="AJ6" i="23" s="1"/>
  <c r="N67" i="55"/>
  <c r="N8" i="25" s="1"/>
  <c r="U82" i="55"/>
  <c r="U10" i="24" s="1"/>
  <c r="N50" i="55"/>
  <c r="Q93" i="55"/>
  <c r="Q8" i="23" s="1"/>
  <c r="AC126" i="55"/>
  <c r="N63" i="55"/>
  <c r="N4" i="25" s="1"/>
  <c r="N49" i="55"/>
  <c r="Q91" i="55"/>
  <c r="Q6" i="23" s="1"/>
  <c r="AI131" i="55"/>
  <c r="AL161" i="55"/>
  <c r="AL11" i="44" s="1"/>
  <c r="M144" i="55"/>
  <c r="M7" i="43" s="1"/>
  <c r="AC135" i="55"/>
  <c r="U80" i="55"/>
  <c r="U8" i="24" s="1"/>
  <c r="N48" i="55"/>
  <c r="AC133" i="55"/>
  <c r="AJ89" i="55"/>
  <c r="AJ4" i="23" s="1"/>
  <c r="U76" i="55"/>
  <c r="U4" i="24" s="1"/>
  <c r="N57" i="55"/>
  <c r="AI127" i="55"/>
  <c r="AL157" i="55"/>
  <c r="AL7" i="44" s="1"/>
  <c r="AC131" i="55"/>
  <c r="AJ96" i="55"/>
  <c r="AJ11" i="23" s="1"/>
  <c r="N69" i="55"/>
  <c r="N10" i="25" s="1"/>
  <c r="U83" i="55"/>
  <c r="U11" i="24" s="1"/>
  <c r="N52" i="55"/>
  <c r="M146" i="55"/>
  <c r="M9" i="43" s="1"/>
  <c r="AC129" i="55"/>
  <c r="AJ92" i="55"/>
  <c r="AJ7" i="23" s="1"/>
  <c r="U81" i="55"/>
  <c r="U9" i="24" s="1"/>
  <c r="N53" i="55"/>
  <c r="Q96" i="55"/>
  <c r="Q11" i="23" s="1"/>
  <c r="M145" i="55"/>
  <c r="M8" i="43" s="1"/>
  <c r="AJ88" i="55"/>
  <c r="AJ3" i="23" s="1"/>
  <c r="N64" i="55"/>
  <c r="N5" i="25" s="1"/>
  <c r="U79" i="55"/>
  <c r="U7" i="24" s="1"/>
  <c r="N51" i="55"/>
  <c r="Q94" i="55"/>
  <c r="Q9" i="23" s="1"/>
  <c r="AJ94" i="55"/>
  <c r="AJ9" i="23" s="1"/>
  <c r="N70" i="55"/>
  <c r="N11" i="25" s="1"/>
  <c r="N56" i="55"/>
  <c r="Q90" i="55"/>
  <c r="Q5" i="23" s="1"/>
  <c r="AJ90" i="55"/>
  <c r="AJ5" i="23" s="1"/>
  <c r="N66" i="55"/>
  <c r="N7" i="25" s="1"/>
  <c r="Q92" i="55"/>
  <c r="Q7" i="23" s="1"/>
  <c r="O49" i="55"/>
  <c r="O56" i="55"/>
  <c r="O52" i="55"/>
  <c r="O57" i="55"/>
  <c r="O55" i="55"/>
  <c r="O51" i="55"/>
  <c r="O48" i="55"/>
  <c r="O53" i="55"/>
  <c r="AG39" i="55"/>
  <c r="AG6" i="26" s="1"/>
  <c r="AG42" i="55"/>
  <c r="AG9" i="26" s="1"/>
  <c r="AG38" i="55"/>
  <c r="AG5" i="26" s="1"/>
  <c r="AG43" i="55"/>
  <c r="AG10" i="26" s="1"/>
  <c r="AG37" i="55"/>
  <c r="AG4" i="26" s="1"/>
  <c r="O54" i="55"/>
  <c r="AG41" i="55"/>
  <c r="AG8" i="26" s="1"/>
  <c r="AG44" i="55"/>
  <c r="AG11" i="26" s="1"/>
  <c r="AG36" i="55"/>
  <c r="AG3" i="26" s="1"/>
  <c r="R168" i="55"/>
  <c r="R5" i="45" s="1"/>
  <c r="AL173" i="55"/>
  <c r="AL10" i="45" s="1"/>
  <c r="AH146" i="55"/>
  <c r="AH9" i="43" s="1"/>
  <c r="AD135" i="55"/>
  <c r="Y79" i="55"/>
  <c r="Y7" i="24" s="1"/>
  <c r="M54" i="55"/>
  <c r="M75" i="55"/>
  <c r="M3" i="24" s="1"/>
  <c r="AQ67" i="55"/>
  <c r="AQ8" i="25" s="1"/>
  <c r="AQ62" i="55"/>
  <c r="AQ3" i="25" s="1"/>
  <c r="AM129" i="55"/>
  <c r="Z140" i="55"/>
  <c r="Z3" i="43" s="1"/>
  <c r="AM127" i="55"/>
  <c r="Z147" i="55"/>
  <c r="Z10" i="43" s="1"/>
  <c r="R172" i="55"/>
  <c r="R9" i="45" s="1"/>
  <c r="AL166" i="55"/>
  <c r="AL3" i="45" s="1"/>
  <c r="AH145" i="55"/>
  <c r="AH8" i="43" s="1"/>
  <c r="AD133" i="55"/>
  <c r="M52" i="55"/>
  <c r="AQ63" i="55"/>
  <c r="AQ4" i="25" s="1"/>
  <c r="R173" i="55"/>
  <c r="R10" i="45" s="1"/>
  <c r="AD131" i="55"/>
  <c r="M57" i="55"/>
  <c r="AM132" i="55"/>
  <c r="R167" i="55"/>
  <c r="R4" i="45" s="1"/>
  <c r="AD129" i="55"/>
  <c r="Y77" i="55"/>
  <c r="Y5" i="24" s="1"/>
  <c r="M55" i="55"/>
  <c r="M78" i="55"/>
  <c r="M6" i="24" s="1"/>
  <c r="AQ69" i="55"/>
  <c r="AQ10" i="25" s="1"/>
  <c r="Z144" i="55"/>
  <c r="Z7" i="43" s="1"/>
  <c r="AL167" i="55"/>
  <c r="AL4" i="45" s="1"/>
  <c r="AM130" i="55"/>
  <c r="Z148" i="55"/>
  <c r="Z11" i="43" s="1"/>
  <c r="R171" i="55"/>
  <c r="R8" i="45" s="1"/>
  <c r="AD127" i="55"/>
  <c r="Y75" i="55"/>
  <c r="Y3" i="24" s="1"/>
  <c r="M53" i="55"/>
  <c r="M82" i="55"/>
  <c r="M10" i="24" s="1"/>
  <c r="AM131" i="55"/>
  <c r="AH141" i="55"/>
  <c r="AH4" i="43" s="1"/>
  <c r="AM128" i="55"/>
  <c r="R166" i="55"/>
  <c r="R3" i="45" s="1"/>
  <c r="AL170" i="55"/>
  <c r="AL7" i="45" s="1"/>
  <c r="AH144" i="55"/>
  <c r="AH7" i="43" s="1"/>
  <c r="Y80" i="55"/>
  <c r="Y8" i="24" s="1"/>
  <c r="M51" i="55"/>
  <c r="AL172" i="55"/>
  <c r="AL9" i="45" s="1"/>
  <c r="AM134" i="55"/>
  <c r="AM126" i="55"/>
  <c r="R170" i="55"/>
  <c r="R7" i="45" s="1"/>
  <c r="AL171" i="55"/>
  <c r="AL8" i="45" s="1"/>
  <c r="AH143" i="55"/>
  <c r="AH6" i="43" s="1"/>
  <c r="Y76" i="55"/>
  <c r="Y4" i="24" s="1"/>
  <c r="M48" i="55"/>
  <c r="M80" i="55"/>
  <c r="M8" i="24" s="1"/>
  <c r="AQ65" i="55"/>
  <c r="AQ6" i="25" s="1"/>
  <c r="Z141" i="55"/>
  <c r="Z4" i="43" s="1"/>
  <c r="R169" i="55"/>
  <c r="R6" i="45" s="1"/>
  <c r="AL165" i="55"/>
  <c r="AL2" i="45" s="1"/>
  <c r="AH148" i="55"/>
  <c r="AH11" i="43" s="1"/>
  <c r="AD134" i="55"/>
  <c r="Y82" i="55"/>
  <c r="Y10" i="24" s="1"/>
  <c r="M76" i="55"/>
  <c r="M4" i="24" s="1"/>
  <c r="AQ70" i="55"/>
  <c r="AQ11" i="25" s="1"/>
  <c r="Z145" i="55"/>
  <c r="Z8" i="43" s="1"/>
  <c r="AL169" i="55"/>
  <c r="AL6" i="45" s="1"/>
  <c r="AH147" i="55"/>
  <c r="AH10" i="43" s="1"/>
  <c r="AD132" i="55"/>
  <c r="Y78" i="55"/>
  <c r="Y6" i="24" s="1"/>
  <c r="M83" i="55"/>
  <c r="M11" i="24" s="1"/>
  <c r="AQ68" i="55"/>
  <c r="AQ9" i="25" s="1"/>
  <c r="AG63" i="55"/>
  <c r="AG4" i="25" s="1"/>
  <c r="AG65" i="55"/>
  <c r="AG6" i="25" s="1"/>
  <c r="AG67" i="55"/>
  <c r="AG8" i="25" s="1"/>
  <c r="AG68" i="55"/>
  <c r="AG9" i="25" s="1"/>
  <c r="AG64" i="55"/>
  <c r="AG5" i="25" s="1"/>
  <c r="AG70" i="55"/>
  <c r="AG11" i="25" s="1"/>
  <c r="AG66" i="55"/>
  <c r="AG7" i="25" s="1"/>
  <c r="AD193" i="55"/>
  <c r="AD4" i="38" s="1"/>
  <c r="AD192" i="55"/>
  <c r="AD3" i="38" s="1"/>
  <c r="AD2" i="38"/>
  <c r="AD194" i="55"/>
  <c r="AD5" i="38" s="1"/>
  <c r="AD199" i="55"/>
  <c r="AD10" i="38" s="1"/>
  <c r="AD195" i="55"/>
  <c r="AD6" i="38" s="1"/>
  <c r="AD198" i="55"/>
  <c r="AD9" i="38" s="1"/>
  <c r="AD200" i="55"/>
  <c r="AD11" i="38" s="1"/>
  <c r="AD196" i="55"/>
  <c r="AD7" i="38" s="1"/>
  <c r="AD197" i="55"/>
  <c r="AD8" i="38" s="1"/>
  <c r="I250" i="55"/>
  <c r="I9" i="40" s="1"/>
  <c r="I245" i="55"/>
  <c r="I4" i="40" s="1"/>
  <c r="I246" i="55"/>
  <c r="I5" i="40" s="1"/>
  <c r="I244" i="55"/>
  <c r="I3" i="40" s="1"/>
  <c r="I251" i="55"/>
  <c r="I10" i="40" s="1"/>
  <c r="I252" i="55"/>
  <c r="I11" i="40" s="1"/>
  <c r="I247" i="55"/>
  <c r="I6" i="40" s="1"/>
  <c r="I2" i="40"/>
  <c r="I248" i="55"/>
  <c r="I7" i="40" s="1"/>
  <c r="I249" i="55"/>
  <c r="I8" i="40" s="1"/>
  <c r="J80" i="55"/>
  <c r="J8" i="24" s="1"/>
  <c r="J75" i="55"/>
  <c r="J3" i="24" s="1"/>
  <c r="J77" i="55"/>
  <c r="J5" i="24" s="1"/>
  <c r="J81" i="55"/>
  <c r="J9" i="24" s="1"/>
  <c r="J79" i="55"/>
  <c r="J7" i="24" s="1"/>
  <c r="J83" i="55"/>
  <c r="J11" i="24" s="1"/>
  <c r="J82" i="55"/>
  <c r="J10" i="24" s="1"/>
  <c r="J2" i="24"/>
  <c r="J78" i="55"/>
  <c r="J6" i="24" s="1"/>
  <c r="J76" i="55"/>
  <c r="J4" i="24" s="1"/>
  <c r="AJ195" i="55"/>
  <c r="AJ6" i="38" s="1"/>
  <c r="AJ200" i="55"/>
  <c r="AJ11" i="38" s="1"/>
  <c r="AJ2" i="38"/>
  <c r="AJ196" i="55"/>
  <c r="AJ7" i="38" s="1"/>
  <c r="AJ193" i="55"/>
  <c r="AJ4" i="38" s="1"/>
  <c r="AJ192" i="55"/>
  <c r="AJ3" i="38" s="1"/>
  <c r="AJ197" i="55"/>
  <c r="AJ8" i="38" s="1"/>
  <c r="AJ198" i="55"/>
  <c r="AJ9" i="38" s="1"/>
  <c r="AJ194" i="55"/>
  <c r="AJ5" i="38" s="1"/>
  <c r="AJ199" i="55"/>
  <c r="AJ10" i="38" s="1"/>
  <c r="K218" i="55"/>
  <c r="K3" i="39" s="1"/>
  <c r="K226" i="55"/>
  <c r="K11" i="39" s="1"/>
  <c r="K223" i="55"/>
  <c r="K8" i="39" s="1"/>
  <c r="K219" i="55"/>
  <c r="K4" i="39" s="1"/>
  <c r="K224" i="55"/>
  <c r="K9" i="39" s="1"/>
  <c r="K222" i="55"/>
  <c r="K7" i="39" s="1"/>
  <c r="K220" i="55"/>
  <c r="K5" i="39" s="1"/>
  <c r="K225" i="55"/>
  <c r="K10" i="39" s="1"/>
  <c r="K2" i="39"/>
  <c r="K221" i="55"/>
  <c r="K6" i="39" s="1"/>
  <c r="AQ205" i="55"/>
  <c r="AQ207" i="55"/>
  <c r="AQ209" i="55"/>
  <c r="AQ211" i="55"/>
  <c r="AQ213" i="55"/>
  <c r="AQ204" i="55"/>
  <c r="AQ206" i="55"/>
  <c r="AQ210" i="55"/>
  <c r="AQ208" i="55"/>
  <c r="AQ212" i="55"/>
  <c r="AA63" i="55"/>
  <c r="AA4" i="25" s="1"/>
  <c r="AA65" i="55"/>
  <c r="AA6" i="25" s="1"/>
  <c r="AA67" i="55"/>
  <c r="AA8" i="25" s="1"/>
  <c r="AA62" i="55"/>
  <c r="AA3" i="25" s="1"/>
  <c r="AA69" i="55"/>
  <c r="AA10" i="25" s="1"/>
  <c r="AA64" i="55"/>
  <c r="AA5" i="25" s="1"/>
  <c r="AA66" i="55"/>
  <c r="AA7" i="25" s="1"/>
  <c r="AA68" i="55"/>
  <c r="AA9" i="25" s="1"/>
  <c r="AA70" i="55"/>
  <c r="AA11" i="25" s="1"/>
  <c r="AA2" i="25"/>
  <c r="L2" i="24"/>
  <c r="L78" i="55"/>
  <c r="L6" i="24" s="1"/>
  <c r="L82" i="55"/>
  <c r="L10" i="24" s="1"/>
  <c r="L75" i="55"/>
  <c r="L3" i="24" s="1"/>
  <c r="L77" i="55"/>
  <c r="L5" i="24" s="1"/>
  <c r="L79" i="55"/>
  <c r="L7" i="24" s="1"/>
  <c r="L81" i="55"/>
  <c r="L9" i="24" s="1"/>
  <c r="L83" i="55"/>
  <c r="L11" i="24" s="1"/>
  <c r="L76" i="55"/>
  <c r="L4" i="24" s="1"/>
  <c r="L80" i="55"/>
  <c r="L8" i="24" s="1"/>
  <c r="U218" i="55"/>
  <c r="U3" i="39" s="1"/>
  <c r="U224" i="55"/>
  <c r="U9" i="39" s="1"/>
  <c r="U220" i="55"/>
  <c r="U5" i="39" s="1"/>
  <c r="U223" i="55"/>
  <c r="U8" i="39" s="1"/>
  <c r="U219" i="55"/>
  <c r="U4" i="39" s="1"/>
  <c r="U2" i="39"/>
  <c r="U225" i="55"/>
  <c r="U10" i="39" s="1"/>
  <c r="U221" i="55"/>
  <c r="U6" i="39" s="1"/>
  <c r="U222" i="55"/>
  <c r="U7" i="39" s="1"/>
  <c r="U226" i="55"/>
  <c r="U11" i="39" s="1"/>
  <c r="AG2" i="36"/>
  <c r="AG233" i="55"/>
  <c r="AG5" i="36" s="1"/>
  <c r="AG239" i="55"/>
  <c r="AG11" i="36" s="1"/>
  <c r="AG235" i="55"/>
  <c r="AG7" i="36" s="1"/>
  <c r="AG234" i="55"/>
  <c r="AG6" i="36" s="1"/>
  <c r="AG231" i="55"/>
  <c r="AG3" i="36" s="1"/>
  <c r="AG238" i="55"/>
  <c r="AG10" i="36" s="1"/>
  <c r="AG236" i="55"/>
  <c r="AG8" i="36" s="1"/>
  <c r="AG232" i="55"/>
  <c r="AG4" i="36" s="1"/>
  <c r="AG237" i="55"/>
  <c r="AG9" i="36" s="1"/>
  <c r="D210" i="55"/>
  <c r="D212" i="55"/>
  <c r="D205" i="55"/>
  <c r="D207" i="55"/>
  <c r="D209" i="55"/>
  <c r="D211" i="55"/>
  <c r="D213" i="55"/>
  <c r="D204" i="55"/>
  <c r="D206" i="55"/>
  <c r="D208" i="55"/>
  <c r="AP211" i="55"/>
  <c r="AP213" i="55"/>
  <c r="AP206" i="55"/>
  <c r="AP204" i="55"/>
  <c r="AP212" i="55"/>
  <c r="AP208" i="55"/>
  <c r="AP207" i="55"/>
  <c r="AP205" i="55"/>
  <c r="AP210" i="55"/>
  <c r="AP209" i="55"/>
  <c r="AA205" i="55"/>
  <c r="AA210" i="55"/>
  <c r="AA207" i="55"/>
  <c r="AA209" i="55"/>
  <c r="AA211" i="55"/>
  <c r="AA213" i="55"/>
  <c r="AA204" i="55"/>
  <c r="AA206" i="55"/>
  <c r="AA208" i="55"/>
  <c r="AA212" i="55"/>
  <c r="R219" i="55"/>
  <c r="R4" i="39" s="1"/>
  <c r="R2" i="39"/>
  <c r="R222" i="55"/>
  <c r="R7" i="39" s="1"/>
  <c r="R220" i="55"/>
  <c r="R5" i="39" s="1"/>
  <c r="R226" i="55"/>
  <c r="R11" i="39" s="1"/>
  <c r="R218" i="55"/>
  <c r="R3" i="39" s="1"/>
  <c r="R224" i="55"/>
  <c r="R9" i="39" s="1"/>
  <c r="R221" i="55"/>
  <c r="R6" i="39" s="1"/>
  <c r="R223" i="55"/>
  <c r="R8" i="39" s="1"/>
  <c r="R225" i="55"/>
  <c r="R10" i="39" s="1"/>
  <c r="AO234" i="55"/>
  <c r="AO6" i="36" s="1"/>
  <c r="AO2" i="36"/>
  <c r="AO233" i="55"/>
  <c r="AO5" i="36" s="1"/>
  <c r="AO237" i="55"/>
  <c r="AO9" i="36" s="1"/>
  <c r="AO231" i="55"/>
  <c r="AO3" i="36" s="1"/>
  <c r="AO235" i="55"/>
  <c r="AO7" i="36" s="1"/>
  <c r="AO232" i="55"/>
  <c r="AO4" i="36" s="1"/>
  <c r="AO238" i="55"/>
  <c r="AO10" i="36" s="1"/>
  <c r="AO239" i="55"/>
  <c r="AO11" i="36" s="1"/>
  <c r="AO236" i="55"/>
  <c r="AO8" i="36" s="1"/>
  <c r="J197" i="55"/>
  <c r="J8" i="38" s="1"/>
  <c r="J193" i="55"/>
  <c r="J4" i="38" s="1"/>
  <c r="J198" i="55"/>
  <c r="J9" i="38" s="1"/>
  <c r="J194" i="55"/>
  <c r="J5" i="38" s="1"/>
  <c r="J2" i="38"/>
  <c r="J196" i="55"/>
  <c r="J7" i="38" s="1"/>
  <c r="J200" i="55"/>
  <c r="J11" i="38" s="1"/>
  <c r="J199" i="55"/>
  <c r="J10" i="38" s="1"/>
  <c r="J195" i="55"/>
  <c r="J6" i="38" s="1"/>
  <c r="J192" i="55"/>
  <c r="J3" i="38" s="1"/>
  <c r="AN213" i="55"/>
  <c r="AN204" i="55"/>
  <c r="AN206" i="55"/>
  <c r="AN208" i="55"/>
  <c r="AN210" i="55"/>
  <c r="AN212" i="55"/>
  <c r="AN209" i="55"/>
  <c r="AN205" i="55"/>
  <c r="AN207" i="55"/>
  <c r="AN211" i="55"/>
  <c r="AB252" i="55"/>
  <c r="AB11" i="40" s="1"/>
  <c r="AB244" i="55"/>
  <c r="AB3" i="40" s="1"/>
  <c r="AB249" i="55"/>
  <c r="AB8" i="40" s="1"/>
  <c r="AB248" i="55"/>
  <c r="AB7" i="40" s="1"/>
  <c r="AB247" i="55"/>
  <c r="AB6" i="40" s="1"/>
  <c r="AB251" i="55"/>
  <c r="AB10" i="40" s="1"/>
  <c r="AB246" i="55"/>
  <c r="AB5" i="40" s="1"/>
  <c r="AB250" i="55"/>
  <c r="AB9" i="40" s="1"/>
  <c r="AB2" i="40"/>
  <c r="AB245" i="55"/>
  <c r="AB4" i="40" s="1"/>
  <c r="AD65" i="55"/>
  <c r="AD6" i="25" s="1"/>
  <c r="AD67" i="55"/>
  <c r="AD8" i="25" s="1"/>
  <c r="AD70" i="55"/>
  <c r="AD11" i="25" s="1"/>
  <c r="AD66" i="55"/>
  <c r="AD7" i="25" s="1"/>
  <c r="AD69" i="55"/>
  <c r="AD10" i="25" s="1"/>
  <c r="AD64" i="55"/>
  <c r="AD5" i="25" s="1"/>
  <c r="AD63" i="55"/>
  <c r="AD4" i="25" s="1"/>
  <c r="AD68" i="55"/>
  <c r="AD9" i="25" s="1"/>
  <c r="AD62" i="55"/>
  <c r="AD3" i="25" s="1"/>
  <c r="AD2" i="25"/>
  <c r="K82" i="55"/>
  <c r="K10" i="24" s="1"/>
  <c r="K75" i="55"/>
  <c r="K3" i="24" s="1"/>
  <c r="K2" i="24"/>
  <c r="K77" i="55"/>
  <c r="K5" i="24" s="1"/>
  <c r="K79" i="55"/>
  <c r="K7" i="24" s="1"/>
  <c r="K81" i="55"/>
  <c r="K9" i="24" s="1"/>
  <c r="K83" i="55"/>
  <c r="K11" i="24" s="1"/>
  <c r="K76" i="55"/>
  <c r="K4" i="24" s="1"/>
  <c r="K80" i="55"/>
  <c r="K8" i="24" s="1"/>
  <c r="K78" i="55"/>
  <c r="K6" i="24" s="1"/>
  <c r="Q207" i="55"/>
  <c r="Q209" i="55"/>
  <c r="Q213" i="55"/>
  <c r="Q210" i="55"/>
  <c r="Q208" i="55"/>
  <c r="Q211" i="55"/>
  <c r="Q204" i="55"/>
  <c r="Q206" i="55"/>
  <c r="Q212" i="55"/>
  <c r="Q205" i="55"/>
  <c r="AD204" i="55"/>
  <c r="AD212" i="55"/>
  <c r="AD210" i="55"/>
  <c r="AD206" i="55"/>
  <c r="AD208" i="55"/>
  <c r="AD205" i="55"/>
  <c r="AD207" i="55"/>
  <c r="AD209" i="55"/>
  <c r="AD213" i="55"/>
  <c r="AD211" i="55"/>
  <c r="AN239" i="55"/>
  <c r="AN11" i="36" s="1"/>
  <c r="AN234" i="55"/>
  <c r="AN6" i="36" s="1"/>
  <c r="AN237" i="55"/>
  <c r="AN9" i="36" s="1"/>
  <c r="AN233" i="55"/>
  <c r="AN5" i="36" s="1"/>
  <c r="AN236" i="55"/>
  <c r="AN8" i="36" s="1"/>
  <c r="AN232" i="55"/>
  <c r="AN4" i="36" s="1"/>
  <c r="AN235" i="55"/>
  <c r="AN7" i="36" s="1"/>
  <c r="AN231" i="55"/>
  <c r="AN3" i="36" s="1"/>
  <c r="AN238" i="55"/>
  <c r="AN10" i="36" s="1"/>
  <c r="AN2" i="36"/>
  <c r="M232" i="55"/>
  <c r="M4" i="36" s="1"/>
  <c r="M238" i="55"/>
  <c r="M10" i="36" s="1"/>
  <c r="M237" i="55"/>
  <c r="M9" i="36" s="1"/>
  <c r="M236" i="55"/>
  <c r="M8" i="36" s="1"/>
  <c r="M235" i="55"/>
  <c r="M7" i="36" s="1"/>
  <c r="M239" i="55"/>
  <c r="M11" i="36" s="1"/>
  <c r="M231" i="55"/>
  <c r="M3" i="36" s="1"/>
  <c r="M234" i="55"/>
  <c r="M6" i="36" s="1"/>
  <c r="M2" i="36"/>
  <c r="M233" i="55"/>
  <c r="M5" i="36" s="1"/>
  <c r="AG157" i="55"/>
  <c r="AG7" i="44" s="1"/>
  <c r="AG154" i="55"/>
  <c r="AG4" i="44" s="1"/>
  <c r="AG158" i="55"/>
  <c r="AG8" i="44" s="1"/>
  <c r="AG161" i="55"/>
  <c r="AG11" i="44" s="1"/>
  <c r="AG159" i="55"/>
  <c r="AG9" i="44" s="1"/>
  <c r="AG155" i="55"/>
  <c r="AG5" i="44" s="1"/>
  <c r="AG160" i="55"/>
  <c r="AG10" i="44" s="1"/>
  <c r="AG156" i="55"/>
  <c r="AG6" i="44" s="1"/>
  <c r="AG153" i="55"/>
  <c r="AG3" i="44" s="1"/>
  <c r="AG2" i="44"/>
  <c r="E248" i="55"/>
  <c r="E7" i="40" s="1"/>
  <c r="E2" i="40"/>
  <c r="E252" i="55"/>
  <c r="E11" i="40" s="1"/>
  <c r="E247" i="55"/>
  <c r="E6" i="40" s="1"/>
  <c r="E246" i="55"/>
  <c r="E5" i="40" s="1"/>
  <c r="E251" i="55"/>
  <c r="E10" i="40" s="1"/>
  <c r="E245" i="55"/>
  <c r="E4" i="40" s="1"/>
  <c r="E244" i="55"/>
  <c r="E3" i="40" s="1"/>
  <c r="E249" i="55"/>
  <c r="E8" i="40" s="1"/>
  <c r="E250" i="55"/>
  <c r="E9" i="40" s="1"/>
  <c r="I2" i="39"/>
  <c r="I224" i="55"/>
  <c r="I9" i="39" s="1"/>
  <c r="I220" i="55"/>
  <c r="I5" i="39" s="1"/>
  <c r="I225" i="55"/>
  <c r="I10" i="39" s="1"/>
  <c r="I222" i="55"/>
  <c r="I7" i="39" s="1"/>
  <c r="I223" i="55"/>
  <c r="I8" i="39" s="1"/>
  <c r="I226" i="55"/>
  <c r="I11" i="39" s="1"/>
  <c r="I219" i="55"/>
  <c r="I4" i="39" s="1"/>
  <c r="I218" i="55"/>
  <c r="I3" i="39" s="1"/>
  <c r="I221" i="55"/>
  <c r="I6" i="39" s="1"/>
  <c r="J92" i="55"/>
  <c r="J7" i="23" s="1"/>
  <c r="J96" i="55"/>
  <c r="J11" i="23" s="1"/>
  <c r="J88" i="55"/>
  <c r="J3" i="23" s="1"/>
  <c r="J2" i="23"/>
  <c r="J89" i="55"/>
  <c r="J4" i="23" s="1"/>
  <c r="J91" i="55"/>
  <c r="J6" i="23" s="1"/>
  <c r="J93" i="55"/>
  <c r="J8" i="23" s="1"/>
  <c r="J95" i="55"/>
  <c r="J10" i="23" s="1"/>
  <c r="J90" i="55"/>
  <c r="J5" i="23" s="1"/>
  <c r="J94" i="55"/>
  <c r="J9" i="23" s="1"/>
  <c r="AJ226" i="55"/>
  <c r="AJ11" i="39" s="1"/>
  <c r="AJ222" i="55"/>
  <c r="AJ7" i="39" s="1"/>
  <c r="AJ223" i="55"/>
  <c r="AJ8" i="39" s="1"/>
  <c r="AJ221" i="55"/>
  <c r="AJ6" i="39" s="1"/>
  <c r="AJ220" i="55"/>
  <c r="AJ5" i="39" s="1"/>
  <c r="AJ225" i="55"/>
  <c r="AJ10" i="39" s="1"/>
  <c r="AJ224" i="55"/>
  <c r="AJ9" i="39" s="1"/>
  <c r="AJ219" i="55"/>
  <c r="AJ4" i="39" s="1"/>
  <c r="AJ218" i="55"/>
  <c r="AJ3" i="39" s="1"/>
  <c r="AJ2" i="39"/>
  <c r="AB233" i="55"/>
  <c r="AB5" i="36" s="1"/>
  <c r="AB232" i="55"/>
  <c r="AB4" i="36" s="1"/>
  <c r="AB239" i="55"/>
  <c r="AB11" i="36" s="1"/>
  <c r="AB237" i="55"/>
  <c r="AB9" i="36" s="1"/>
  <c r="AB231" i="55"/>
  <c r="AB3" i="36" s="1"/>
  <c r="AB234" i="55"/>
  <c r="AB6" i="36" s="1"/>
  <c r="AB238" i="55"/>
  <c r="AB10" i="36" s="1"/>
  <c r="AB235" i="55"/>
  <c r="AB7" i="36" s="1"/>
  <c r="AB2" i="36"/>
  <c r="AB236" i="55"/>
  <c r="AB8" i="36" s="1"/>
  <c r="K239" i="55"/>
  <c r="K11" i="36" s="1"/>
  <c r="K232" i="55"/>
  <c r="K4" i="36" s="1"/>
  <c r="K235" i="55"/>
  <c r="K7" i="36" s="1"/>
  <c r="K231" i="55"/>
  <c r="K3" i="36" s="1"/>
  <c r="K234" i="55"/>
  <c r="K6" i="36" s="1"/>
  <c r="K238" i="55"/>
  <c r="K10" i="36" s="1"/>
  <c r="K236" i="55"/>
  <c r="K8" i="36" s="1"/>
  <c r="K2" i="36"/>
  <c r="K233" i="55"/>
  <c r="K5" i="36" s="1"/>
  <c r="K237" i="55"/>
  <c r="K9" i="36" s="1"/>
  <c r="AQ226" i="55"/>
  <c r="AQ11" i="39" s="1"/>
  <c r="AQ220" i="55"/>
  <c r="AQ5" i="39" s="1"/>
  <c r="AQ219" i="55"/>
  <c r="AQ4" i="39" s="1"/>
  <c r="AQ223" i="55"/>
  <c r="AQ8" i="39" s="1"/>
  <c r="AQ221" i="55"/>
  <c r="AQ6" i="39" s="1"/>
  <c r="AQ224" i="55"/>
  <c r="AQ9" i="39" s="1"/>
  <c r="AQ225" i="55"/>
  <c r="AQ10" i="39" s="1"/>
  <c r="AQ2" i="39"/>
  <c r="AQ218" i="55"/>
  <c r="AQ3" i="39" s="1"/>
  <c r="AQ222" i="55"/>
  <c r="AQ7" i="39" s="1"/>
  <c r="AA96" i="55"/>
  <c r="AA11" i="23" s="1"/>
  <c r="AA91" i="55"/>
  <c r="AA6" i="23" s="1"/>
  <c r="AA95" i="55"/>
  <c r="AA10" i="23" s="1"/>
  <c r="AA94" i="55"/>
  <c r="AA9" i="23" s="1"/>
  <c r="AA2" i="23"/>
  <c r="AA93" i="55"/>
  <c r="AA8" i="23" s="1"/>
  <c r="AA89" i="55"/>
  <c r="AA4" i="23" s="1"/>
  <c r="AA90" i="55"/>
  <c r="AA5" i="23" s="1"/>
  <c r="AA88" i="55"/>
  <c r="AA3" i="23" s="1"/>
  <c r="AA92" i="55"/>
  <c r="AA7" i="23" s="1"/>
  <c r="AD56" i="55"/>
  <c r="AD57" i="55"/>
  <c r="AD51" i="55"/>
  <c r="AD54" i="55"/>
  <c r="AD49" i="55"/>
  <c r="AD48" i="55"/>
  <c r="AD55" i="55"/>
  <c r="AD50" i="55"/>
  <c r="AD53" i="55"/>
  <c r="AD52" i="55"/>
  <c r="AK68" i="55"/>
  <c r="AK9" i="25" s="1"/>
  <c r="AK2" i="25"/>
  <c r="AK63" i="55"/>
  <c r="AK4" i="25" s="1"/>
  <c r="AK64" i="55"/>
  <c r="AK5" i="25" s="1"/>
  <c r="AK65" i="55"/>
  <c r="AK6" i="25" s="1"/>
  <c r="AK67" i="55"/>
  <c r="AK8" i="25" s="1"/>
  <c r="AK69" i="55"/>
  <c r="AK10" i="25" s="1"/>
  <c r="AK70" i="55"/>
  <c r="AK11" i="25" s="1"/>
  <c r="AK66" i="55"/>
  <c r="AK7" i="25" s="1"/>
  <c r="AK62" i="55"/>
  <c r="AK3" i="25" s="1"/>
  <c r="U2" i="40"/>
  <c r="U245" i="55"/>
  <c r="U4" i="40" s="1"/>
  <c r="U246" i="55"/>
  <c r="U5" i="40" s="1"/>
  <c r="U247" i="55"/>
  <c r="U6" i="40" s="1"/>
  <c r="U251" i="55"/>
  <c r="U10" i="40" s="1"/>
  <c r="U249" i="55"/>
  <c r="U8" i="40" s="1"/>
  <c r="U250" i="55"/>
  <c r="U9" i="40" s="1"/>
  <c r="U252" i="55"/>
  <c r="U11" i="40" s="1"/>
  <c r="U244" i="55"/>
  <c r="U3" i="40" s="1"/>
  <c r="U248" i="55"/>
  <c r="U7" i="40" s="1"/>
  <c r="AG208" i="55"/>
  <c r="AG210" i="55"/>
  <c r="AG212" i="55"/>
  <c r="AG205" i="55"/>
  <c r="AG207" i="55"/>
  <c r="AG209" i="55"/>
  <c r="AG211" i="55"/>
  <c r="AG213" i="55"/>
  <c r="AG204" i="55"/>
  <c r="AG206" i="55"/>
  <c r="D197" i="55"/>
  <c r="D8" i="38" s="1"/>
  <c r="D193" i="55"/>
  <c r="D4" i="38" s="1"/>
  <c r="D198" i="55"/>
  <c r="D9" i="38" s="1"/>
  <c r="D2" i="38"/>
  <c r="D194" i="55"/>
  <c r="D5" i="38" s="1"/>
  <c r="D199" i="55"/>
  <c r="D10" i="38" s="1"/>
  <c r="D196" i="55"/>
  <c r="D7" i="38" s="1"/>
  <c r="D195" i="55"/>
  <c r="D6" i="38" s="1"/>
  <c r="D200" i="55"/>
  <c r="D11" i="38" s="1"/>
  <c r="D192" i="55"/>
  <c r="D3" i="38" s="1"/>
  <c r="AP221" i="55"/>
  <c r="AP6" i="39" s="1"/>
  <c r="AP224" i="55"/>
  <c r="AP9" i="39" s="1"/>
  <c r="AP220" i="55"/>
  <c r="AP5" i="39" s="1"/>
  <c r="AP226" i="55"/>
  <c r="AP11" i="39" s="1"/>
  <c r="AP2" i="39"/>
  <c r="AP222" i="55"/>
  <c r="AP7" i="39" s="1"/>
  <c r="AP219" i="55"/>
  <c r="AP4" i="39" s="1"/>
  <c r="AP218" i="55"/>
  <c r="AP3" i="39" s="1"/>
  <c r="AP223" i="55"/>
  <c r="AP8" i="39" s="1"/>
  <c r="AP225" i="55"/>
  <c r="AP10" i="39" s="1"/>
  <c r="R249" i="55"/>
  <c r="R8" i="40" s="1"/>
  <c r="R245" i="55"/>
  <c r="R4" i="40" s="1"/>
  <c r="R250" i="55"/>
  <c r="R9" i="40" s="1"/>
  <c r="R246" i="55"/>
  <c r="R5" i="40" s="1"/>
  <c r="R2" i="40"/>
  <c r="R252" i="55"/>
  <c r="R11" i="40" s="1"/>
  <c r="R248" i="55"/>
  <c r="R7" i="40" s="1"/>
  <c r="R247" i="55"/>
  <c r="R6" i="40" s="1"/>
  <c r="R251" i="55"/>
  <c r="R10" i="40" s="1"/>
  <c r="R244" i="55"/>
  <c r="R3" i="40" s="1"/>
  <c r="AO222" i="55"/>
  <c r="AO7" i="39" s="1"/>
  <c r="AO218" i="55"/>
  <c r="AO3" i="39" s="1"/>
  <c r="AO225" i="55"/>
  <c r="AO10" i="39" s="1"/>
  <c r="AO220" i="55"/>
  <c r="AO5" i="39" s="1"/>
  <c r="AO223" i="55"/>
  <c r="AO8" i="39" s="1"/>
  <c r="AO219" i="55"/>
  <c r="AO4" i="39" s="1"/>
  <c r="AO224" i="55"/>
  <c r="AO9" i="39" s="1"/>
  <c r="AO226" i="55"/>
  <c r="AO11" i="39" s="1"/>
  <c r="AO2" i="39"/>
  <c r="AO221" i="55"/>
  <c r="AO6" i="39" s="1"/>
  <c r="J212" i="55"/>
  <c r="J207" i="55"/>
  <c r="J205" i="55"/>
  <c r="J211" i="55"/>
  <c r="J213" i="55"/>
  <c r="J204" i="55"/>
  <c r="J208" i="55"/>
  <c r="J206" i="55"/>
  <c r="J209" i="55"/>
  <c r="J210" i="55"/>
  <c r="K2" i="23"/>
  <c r="K96" i="55"/>
  <c r="K11" i="23" s="1"/>
  <c r="K89" i="55"/>
  <c r="K4" i="23" s="1"/>
  <c r="K91" i="55"/>
  <c r="K6" i="23" s="1"/>
  <c r="K93" i="55"/>
  <c r="K8" i="23" s="1"/>
  <c r="K95" i="55"/>
  <c r="K10" i="23" s="1"/>
  <c r="K90" i="55"/>
  <c r="K5" i="23" s="1"/>
  <c r="K94" i="55"/>
  <c r="K9" i="23" s="1"/>
  <c r="K92" i="55"/>
  <c r="K7" i="23" s="1"/>
  <c r="K88" i="55"/>
  <c r="K3" i="23" s="1"/>
  <c r="Q196" i="55"/>
  <c r="Q7" i="38" s="1"/>
  <c r="Q199" i="55"/>
  <c r="Q10" i="38" s="1"/>
  <c r="Q192" i="55"/>
  <c r="Q3" i="38" s="1"/>
  <c r="Q195" i="55"/>
  <c r="Q6" i="38" s="1"/>
  <c r="Q198" i="55"/>
  <c r="Q9" i="38" s="1"/>
  <c r="Q193" i="55"/>
  <c r="Q4" i="38" s="1"/>
  <c r="Q2" i="38"/>
  <c r="Q194" i="55"/>
  <c r="Q5" i="38" s="1"/>
  <c r="Q197" i="55"/>
  <c r="Q8" i="38" s="1"/>
  <c r="Q200" i="55"/>
  <c r="Q11" i="38" s="1"/>
  <c r="AM205" i="55"/>
  <c r="AM207" i="55"/>
  <c r="AM209" i="55"/>
  <c r="AM211" i="55"/>
  <c r="AM213" i="55"/>
  <c r="AM204" i="55"/>
  <c r="AM206" i="55"/>
  <c r="AM212" i="55"/>
  <c r="AM208" i="55"/>
  <c r="AM210" i="55"/>
  <c r="AD226" i="55"/>
  <c r="AD11" i="39" s="1"/>
  <c r="AD218" i="55"/>
  <c r="AD3" i="39" s="1"/>
  <c r="AD220" i="55"/>
  <c r="AD5" i="39" s="1"/>
  <c r="AD221" i="55"/>
  <c r="AD6" i="39" s="1"/>
  <c r="AD219" i="55"/>
  <c r="AD4" i="39" s="1"/>
  <c r="AD225" i="55"/>
  <c r="AD10" i="39" s="1"/>
  <c r="AD224" i="55"/>
  <c r="AD9" i="39" s="1"/>
  <c r="AD223" i="55"/>
  <c r="AD8" i="39" s="1"/>
  <c r="AD2" i="39"/>
  <c r="AD222" i="55"/>
  <c r="AD7" i="39" s="1"/>
  <c r="M192" i="55"/>
  <c r="M3" i="38" s="1"/>
  <c r="M198" i="55"/>
  <c r="M9" i="38" s="1"/>
  <c r="M194" i="55"/>
  <c r="M5" i="38" s="1"/>
  <c r="M199" i="55"/>
  <c r="M10" i="38" s="1"/>
  <c r="M195" i="55"/>
  <c r="M6" i="38" s="1"/>
  <c r="M197" i="55"/>
  <c r="M8" i="38" s="1"/>
  <c r="M193" i="55"/>
  <c r="M4" i="38" s="1"/>
  <c r="M2" i="38"/>
  <c r="M200" i="55"/>
  <c r="M11" i="38" s="1"/>
  <c r="M196" i="55"/>
  <c r="M7" i="38" s="1"/>
  <c r="AG103" i="55"/>
  <c r="AG5" i="41" s="1"/>
  <c r="AG105" i="55"/>
  <c r="AG7" i="41" s="1"/>
  <c r="AG107" i="55"/>
  <c r="AG9" i="41" s="1"/>
  <c r="AG109" i="55"/>
  <c r="AG11" i="41" s="1"/>
  <c r="AG101" i="55"/>
  <c r="AG3" i="41" s="1"/>
  <c r="AG104" i="55"/>
  <c r="AG6" i="41" s="1"/>
  <c r="AG102" i="55"/>
  <c r="AG4" i="41" s="1"/>
  <c r="AG106" i="55"/>
  <c r="AG8" i="41" s="1"/>
  <c r="AG108" i="55"/>
  <c r="AG10" i="41" s="1"/>
  <c r="AG2" i="41"/>
  <c r="X2" i="40"/>
  <c r="X252" i="55"/>
  <c r="X11" i="40" s="1"/>
  <c r="X248" i="55"/>
  <c r="X7" i="40" s="1"/>
  <c r="X249" i="55"/>
  <c r="X8" i="40" s="1"/>
  <c r="X245" i="55"/>
  <c r="X4" i="40" s="1"/>
  <c r="X244" i="55"/>
  <c r="X3" i="40" s="1"/>
  <c r="X250" i="55"/>
  <c r="X9" i="40" s="1"/>
  <c r="X246" i="55"/>
  <c r="X5" i="40" s="1"/>
  <c r="X247" i="55"/>
  <c r="X6" i="40" s="1"/>
  <c r="X251" i="55"/>
  <c r="X10" i="40" s="1"/>
  <c r="AC210" i="55"/>
  <c r="AC208" i="55"/>
  <c r="AC206" i="55"/>
  <c r="AC205" i="55"/>
  <c r="AC207" i="55"/>
  <c r="AC209" i="55"/>
  <c r="AC204" i="55"/>
  <c r="AC212" i="55"/>
  <c r="AC211" i="55"/>
  <c r="AC213" i="55"/>
  <c r="J70" i="55"/>
  <c r="J11" i="25" s="1"/>
  <c r="J62" i="55"/>
  <c r="J3" i="25" s="1"/>
  <c r="J64" i="55"/>
  <c r="J5" i="25" s="1"/>
  <c r="J2" i="25"/>
  <c r="J66" i="55"/>
  <c r="J7" i="25" s="1"/>
  <c r="J68" i="55"/>
  <c r="J9" i="25" s="1"/>
  <c r="J63" i="55"/>
  <c r="J4" i="25" s="1"/>
  <c r="J67" i="55"/>
  <c r="J8" i="25" s="1"/>
  <c r="J69" i="55"/>
  <c r="J10" i="25" s="1"/>
  <c r="J65" i="55"/>
  <c r="J6" i="25" s="1"/>
  <c r="AJ252" i="55"/>
  <c r="AJ11" i="40" s="1"/>
  <c r="AJ249" i="55"/>
  <c r="AJ8" i="40" s="1"/>
  <c r="AJ2" i="40"/>
  <c r="AJ250" i="55"/>
  <c r="AJ9" i="40" s="1"/>
  <c r="AJ248" i="55"/>
  <c r="AJ7" i="40" s="1"/>
  <c r="AJ245" i="55"/>
  <c r="AJ4" i="40" s="1"/>
  <c r="AJ246" i="55"/>
  <c r="AJ5" i="40" s="1"/>
  <c r="AJ247" i="55"/>
  <c r="AJ6" i="40" s="1"/>
  <c r="AJ251" i="55"/>
  <c r="AJ10" i="40" s="1"/>
  <c r="AJ244" i="55"/>
  <c r="AJ3" i="40" s="1"/>
  <c r="AB197" i="55"/>
  <c r="AB8" i="38" s="1"/>
  <c r="AB193" i="55"/>
  <c r="AB4" i="38" s="1"/>
  <c r="AB194" i="55"/>
  <c r="AB5" i="38" s="1"/>
  <c r="AB199" i="55"/>
  <c r="AB10" i="38" s="1"/>
  <c r="AB198" i="55"/>
  <c r="AB9" i="38" s="1"/>
  <c r="AB2" i="38"/>
  <c r="AB195" i="55"/>
  <c r="AB6" i="38" s="1"/>
  <c r="AB196" i="55"/>
  <c r="AB7" i="38" s="1"/>
  <c r="AB200" i="55"/>
  <c r="AB11" i="38" s="1"/>
  <c r="AB192" i="55"/>
  <c r="AB3" i="38" s="1"/>
  <c r="AA77" i="55"/>
  <c r="AA5" i="24" s="1"/>
  <c r="AA81" i="55"/>
  <c r="AA9" i="24" s="1"/>
  <c r="AA78" i="55"/>
  <c r="AA6" i="24" s="1"/>
  <c r="AA75" i="55"/>
  <c r="AA3" i="24" s="1"/>
  <c r="AA79" i="55"/>
  <c r="AA7" i="24" s="1"/>
  <c r="AA83" i="55"/>
  <c r="AA11" i="24" s="1"/>
  <c r="AA2" i="24"/>
  <c r="AA76" i="55"/>
  <c r="AA4" i="24" s="1"/>
  <c r="AA80" i="55"/>
  <c r="AA8" i="24" s="1"/>
  <c r="AA82" i="55"/>
  <c r="AA10" i="24" s="1"/>
  <c r="V193" i="55"/>
  <c r="V4" i="38" s="1"/>
  <c r="V198" i="55"/>
  <c r="V9" i="38" s="1"/>
  <c r="V194" i="55"/>
  <c r="V5" i="38" s="1"/>
  <c r="V199" i="55"/>
  <c r="V10" i="38" s="1"/>
  <c r="V195" i="55"/>
  <c r="V6" i="38" s="1"/>
  <c r="V200" i="55"/>
  <c r="V11" i="38" s="1"/>
  <c r="V192" i="55"/>
  <c r="V3" i="38" s="1"/>
  <c r="V196" i="55"/>
  <c r="V7" i="38" s="1"/>
  <c r="V2" i="38"/>
  <c r="V197" i="55"/>
  <c r="V8" i="38" s="1"/>
  <c r="AK93" i="55"/>
  <c r="AK8" i="23" s="1"/>
  <c r="AK95" i="55"/>
  <c r="AK10" i="23" s="1"/>
  <c r="AK90" i="55"/>
  <c r="AK5" i="23" s="1"/>
  <c r="AK94" i="55"/>
  <c r="AK9" i="23" s="1"/>
  <c r="AK96" i="55"/>
  <c r="AK11" i="23" s="1"/>
  <c r="AK88" i="55"/>
  <c r="AK3" i="23" s="1"/>
  <c r="AK92" i="55"/>
  <c r="AK7" i="23" s="1"/>
  <c r="AK2" i="23"/>
  <c r="AK89" i="55"/>
  <c r="AK4" i="23" s="1"/>
  <c r="AK91" i="55"/>
  <c r="AK6" i="23" s="1"/>
  <c r="U2" i="36"/>
  <c r="U236" i="55"/>
  <c r="U8" i="36" s="1"/>
  <c r="U232" i="55"/>
  <c r="U4" i="36" s="1"/>
  <c r="U238" i="55"/>
  <c r="U10" i="36" s="1"/>
  <c r="U234" i="55"/>
  <c r="U6" i="36" s="1"/>
  <c r="U235" i="55"/>
  <c r="U7" i="36" s="1"/>
  <c r="U237" i="55"/>
  <c r="U9" i="36" s="1"/>
  <c r="U233" i="55"/>
  <c r="U5" i="36" s="1"/>
  <c r="U239" i="55"/>
  <c r="U11" i="36" s="1"/>
  <c r="U231" i="55"/>
  <c r="U3" i="36" s="1"/>
  <c r="D222" i="55"/>
  <c r="D7" i="39" s="1"/>
  <c r="D218" i="55"/>
  <c r="D3" i="39" s="1"/>
  <c r="D226" i="55"/>
  <c r="D11" i="39" s="1"/>
  <c r="D225" i="55"/>
  <c r="D10" i="39" s="1"/>
  <c r="D221" i="55"/>
  <c r="D6" i="39" s="1"/>
  <c r="D220" i="55"/>
  <c r="D5" i="39" s="1"/>
  <c r="D224" i="55"/>
  <c r="D9" i="39" s="1"/>
  <c r="D219" i="55"/>
  <c r="D4" i="39" s="1"/>
  <c r="D2" i="39"/>
  <c r="D223" i="55"/>
  <c r="D8" i="39" s="1"/>
  <c r="AP250" i="55"/>
  <c r="AP9" i="40" s="1"/>
  <c r="AP246" i="55"/>
  <c r="AP5" i="40" s="1"/>
  <c r="AP245" i="55"/>
  <c r="AP4" i="40" s="1"/>
  <c r="AP2" i="40"/>
  <c r="AP248" i="55"/>
  <c r="AP7" i="40" s="1"/>
  <c r="AP244" i="55"/>
  <c r="AP3" i="40" s="1"/>
  <c r="AP249" i="55"/>
  <c r="AP8" i="40" s="1"/>
  <c r="AP252" i="55"/>
  <c r="AP11" i="40" s="1"/>
  <c r="AP251" i="55"/>
  <c r="AP10" i="40" s="1"/>
  <c r="AP247" i="55"/>
  <c r="AP6" i="40" s="1"/>
  <c r="R209" i="55"/>
  <c r="R211" i="55"/>
  <c r="R213" i="55"/>
  <c r="R210" i="55"/>
  <c r="R208" i="55"/>
  <c r="R204" i="55"/>
  <c r="R205" i="55"/>
  <c r="R212" i="55"/>
  <c r="R206" i="55"/>
  <c r="R207" i="55"/>
  <c r="W205" i="55"/>
  <c r="W204" i="55"/>
  <c r="W206" i="55"/>
  <c r="W208" i="55"/>
  <c r="W210" i="55"/>
  <c r="W212" i="55"/>
  <c r="W207" i="55"/>
  <c r="W209" i="55"/>
  <c r="W211" i="55"/>
  <c r="W213" i="55"/>
  <c r="M246" i="55"/>
  <c r="M5" i="40" s="1"/>
  <c r="M2" i="40"/>
  <c r="M249" i="55"/>
  <c r="M8" i="40" s="1"/>
  <c r="M245" i="55"/>
  <c r="M4" i="40" s="1"/>
  <c r="M244" i="55"/>
  <c r="M3" i="40" s="1"/>
  <c r="M250" i="55"/>
  <c r="M9" i="40" s="1"/>
  <c r="M247" i="55"/>
  <c r="M6" i="40" s="1"/>
  <c r="M248" i="55"/>
  <c r="M7" i="40" s="1"/>
  <c r="M251" i="55"/>
  <c r="M10" i="40" s="1"/>
  <c r="M252" i="55"/>
  <c r="M11" i="40" s="1"/>
  <c r="AG143" i="55"/>
  <c r="AG6" i="43" s="1"/>
  <c r="AG2" i="43"/>
  <c r="AG145" i="55"/>
  <c r="AG8" i="43" s="1"/>
  <c r="AG146" i="55"/>
  <c r="AG9" i="43" s="1"/>
  <c r="AG148" i="55"/>
  <c r="AG11" i="43" s="1"/>
  <c r="AG144" i="55"/>
  <c r="AG7" i="43" s="1"/>
  <c r="AG142" i="55"/>
  <c r="AG5" i="43" s="1"/>
  <c r="AG141" i="55"/>
  <c r="AG4" i="43" s="1"/>
  <c r="AG140" i="55"/>
  <c r="AG3" i="43" s="1"/>
  <c r="AG147" i="55"/>
  <c r="AG10" i="43" s="1"/>
  <c r="E225" i="55"/>
  <c r="E10" i="39" s="1"/>
  <c r="E226" i="55"/>
  <c r="E11" i="39" s="1"/>
  <c r="E221" i="55"/>
  <c r="E6" i="39" s="1"/>
  <c r="E218" i="55"/>
  <c r="E3" i="39" s="1"/>
  <c r="E220" i="55"/>
  <c r="E5" i="39" s="1"/>
  <c r="E222" i="55"/>
  <c r="E7" i="39" s="1"/>
  <c r="E219" i="55"/>
  <c r="E4" i="39" s="1"/>
  <c r="E2" i="39"/>
  <c r="E223" i="55"/>
  <c r="E8" i="39" s="1"/>
  <c r="E224" i="55"/>
  <c r="E9" i="39" s="1"/>
  <c r="AH235" i="55"/>
  <c r="AH7" i="36" s="1"/>
  <c r="AH234" i="55"/>
  <c r="AH6" i="36" s="1"/>
  <c r="AH231" i="55"/>
  <c r="AH3" i="36" s="1"/>
  <c r="AH236" i="55"/>
  <c r="AH8" i="36" s="1"/>
  <c r="AH233" i="55"/>
  <c r="AH5" i="36" s="1"/>
  <c r="AH239" i="55"/>
  <c r="AH11" i="36" s="1"/>
  <c r="AH232" i="55"/>
  <c r="AH4" i="36" s="1"/>
  <c r="AH237" i="55"/>
  <c r="AH9" i="36" s="1"/>
  <c r="AH2" i="36"/>
  <c r="AH238" i="55"/>
  <c r="AH10" i="36" s="1"/>
  <c r="K64" i="55"/>
  <c r="K5" i="25" s="1"/>
  <c r="K66" i="55"/>
  <c r="K7" i="25" s="1"/>
  <c r="K67" i="55"/>
  <c r="K8" i="25" s="1"/>
  <c r="K62" i="55"/>
  <c r="K3" i="25" s="1"/>
  <c r="K68" i="55"/>
  <c r="K9" i="25" s="1"/>
  <c r="K70" i="55"/>
  <c r="K11" i="25" s="1"/>
  <c r="K2" i="25"/>
  <c r="K63" i="55"/>
  <c r="K4" i="25" s="1"/>
  <c r="K65" i="55"/>
  <c r="K6" i="25" s="1"/>
  <c r="K69" i="55"/>
  <c r="K10" i="25" s="1"/>
  <c r="AK209" i="55"/>
  <c r="AK211" i="55"/>
  <c r="AK213" i="55"/>
  <c r="AK204" i="55"/>
  <c r="AK206" i="55"/>
  <c r="AK208" i="55"/>
  <c r="AK205" i="55"/>
  <c r="AK207" i="55"/>
  <c r="AK210" i="55"/>
  <c r="AK212" i="55"/>
  <c r="Q223" i="55"/>
  <c r="Q8" i="39" s="1"/>
  <c r="Q2" i="39"/>
  <c r="Q224" i="55"/>
  <c r="Q9" i="39" s="1"/>
  <c r="Q220" i="55"/>
  <c r="Q5" i="39" s="1"/>
  <c r="Q218" i="55"/>
  <c r="Q3" i="39" s="1"/>
  <c r="Q225" i="55"/>
  <c r="Q10" i="39" s="1"/>
  <c r="Q226" i="55"/>
  <c r="Q11" i="39" s="1"/>
  <c r="Q221" i="55"/>
  <c r="Q6" i="39" s="1"/>
  <c r="Q222" i="55"/>
  <c r="Q7" i="39" s="1"/>
  <c r="Q219" i="55"/>
  <c r="Q4" i="39" s="1"/>
  <c r="AM221" i="55"/>
  <c r="AM6" i="39" s="1"/>
  <c r="AM2" i="39"/>
  <c r="AM223" i="55"/>
  <c r="AM8" i="39" s="1"/>
  <c r="AM220" i="55"/>
  <c r="AM5" i="39" s="1"/>
  <c r="AM219" i="55"/>
  <c r="AM4" i="39" s="1"/>
  <c r="AM226" i="55"/>
  <c r="AM11" i="39" s="1"/>
  <c r="AM222" i="55"/>
  <c r="AM7" i="39" s="1"/>
  <c r="AM224" i="55"/>
  <c r="AM9" i="39" s="1"/>
  <c r="AM225" i="55"/>
  <c r="AM10" i="39" s="1"/>
  <c r="AM218" i="55"/>
  <c r="AM3" i="39" s="1"/>
  <c r="AE205" i="55"/>
  <c r="AE207" i="55"/>
  <c r="AE209" i="55"/>
  <c r="AE204" i="55"/>
  <c r="AE211" i="55"/>
  <c r="AE213" i="55"/>
  <c r="AE210" i="55"/>
  <c r="AE206" i="55"/>
  <c r="AE208" i="55"/>
  <c r="AE212" i="55"/>
  <c r="AD2" i="40"/>
  <c r="AD252" i="55"/>
  <c r="AD11" i="40" s="1"/>
  <c r="AD251" i="55"/>
  <c r="AD10" i="40" s="1"/>
  <c r="AD247" i="55"/>
  <c r="AD6" i="40" s="1"/>
  <c r="AD248" i="55"/>
  <c r="AD7" i="40" s="1"/>
  <c r="AD244" i="55"/>
  <c r="AD3" i="40" s="1"/>
  <c r="AD250" i="55"/>
  <c r="AD9" i="40" s="1"/>
  <c r="AD249" i="55"/>
  <c r="AD8" i="40" s="1"/>
  <c r="AD245" i="55"/>
  <c r="AD4" i="40" s="1"/>
  <c r="AD246" i="55"/>
  <c r="AD5" i="40" s="1"/>
  <c r="M204" i="55"/>
  <c r="M206" i="55"/>
  <c r="M208" i="55"/>
  <c r="M210" i="55"/>
  <c r="M212" i="55"/>
  <c r="M205" i="55"/>
  <c r="M207" i="55"/>
  <c r="M209" i="55"/>
  <c r="M211" i="55"/>
  <c r="M213" i="55"/>
  <c r="AG114" i="55"/>
  <c r="AG3" i="42" s="1"/>
  <c r="AG2" i="42"/>
  <c r="AG115" i="55"/>
  <c r="AG4" i="42" s="1"/>
  <c r="AG119" i="55"/>
  <c r="AG8" i="42" s="1"/>
  <c r="AG117" i="55"/>
  <c r="AG6" i="42" s="1"/>
  <c r="AG120" i="55"/>
  <c r="AG9" i="42" s="1"/>
  <c r="AG122" i="55"/>
  <c r="AG11" i="42" s="1"/>
  <c r="AG116" i="55"/>
  <c r="AG5" i="42" s="1"/>
  <c r="AG118" i="55"/>
  <c r="AG7" i="42" s="1"/>
  <c r="AG121" i="55"/>
  <c r="AG10" i="42" s="1"/>
  <c r="X232" i="55"/>
  <c r="X4" i="36" s="1"/>
  <c r="X238" i="55"/>
  <c r="X10" i="36" s="1"/>
  <c r="X236" i="55"/>
  <c r="X8" i="36" s="1"/>
  <c r="X237" i="55"/>
  <c r="X9" i="36" s="1"/>
  <c r="X233" i="55"/>
  <c r="X5" i="36" s="1"/>
  <c r="X234" i="55"/>
  <c r="X6" i="36" s="1"/>
  <c r="X239" i="55"/>
  <c r="X11" i="36" s="1"/>
  <c r="X2" i="36"/>
  <c r="X235" i="55"/>
  <c r="X7" i="36" s="1"/>
  <c r="X231" i="55"/>
  <c r="X3" i="36" s="1"/>
  <c r="AC199" i="55"/>
  <c r="AC10" i="38" s="1"/>
  <c r="AC198" i="55"/>
  <c r="AC9" i="38" s="1"/>
  <c r="AC195" i="55"/>
  <c r="AC6" i="38" s="1"/>
  <c r="AC192" i="55"/>
  <c r="AC3" i="38" s="1"/>
  <c r="AC2" i="38"/>
  <c r="AC194" i="55"/>
  <c r="AC5" i="38" s="1"/>
  <c r="AC200" i="55"/>
  <c r="AC11" i="38" s="1"/>
  <c r="AC197" i="55"/>
  <c r="AC8" i="38" s="1"/>
  <c r="AC193" i="55"/>
  <c r="AC4" i="38" s="1"/>
  <c r="AC196" i="55"/>
  <c r="AC7" i="38" s="1"/>
  <c r="J55" i="55"/>
  <c r="J57" i="55"/>
  <c r="J54" i="55"/>
  <c r="J51" i="55"/>
  <c r="J56" i="55"/>
  <c r="J49" i="55"/>
  <c r="J50" i="55"/>
  <c r="J48" i="55"/>
  <c r="J52" i="55"/>
  <c r="J53" i="55"/>
  <c r="AJ235" i="55"/>
  <c r="AJ7" i="36" s="1"/>
  <c r="AJ231" i="55"/>
  <c r="AJ3" i="36" s="1"/>
  <c r="AJ232" i="55"/>
  <c r="AJ4" i="36" s="1"/>
  <c r="AJ236" i="55"/>
  <c r="AJ8" i="36" s="1"/>
  <c r="AJ237" i="55"/>
  <c r="AJ9" i="36" s="1"/>
  <c r="AJ238" i="55"/>
  <c r="AJ10" i="36" s="1"/>
  <c r="AJ234" i="55"/>
  <c r="AJ6" i="36" s="1"/>
  <c r="AJ233" i="55"/>
  <c r="AJ5" i="36" s="1"/>
  <c r="AJ2" i="36"/>
  <c r="AJ239" i="55"/>
  <c r="AJ11" i="36" s="1"/>
  <c r="AA42" i="55"/>
  <c r="AA9" i="26" s="1"/>
  <c r="AA36" i="55"/>
  <c r="AA3" i="26" s="1"/>
  <c r="AA39" i="55"/>
  <c r="AA6" i="26" s="1"/>
  <c r="AA44" i="55"/>
  <c r="AA11" i="26" s="1"/>
  <c r="AA41" i="55"/>
  <c r="AA8" i="26" s="1"/>
  <c r="AA37" i="55"/>
  <c r="AA4" i="26" s="1"/>
  <c r="AA38" i="55"/>
  <c r="AA5" i="26" s="1"/>
  <c r="AA43" i="55"/>
  <c r="AA10" i="26" s="1"/>
  <c r="AA40" i="55"/>
  <c r="AA7" i="26" s="1"/>
  <c r="AA2" i="26"/>
  <c r="V208" i="55"/>
  <c r="V210" i="55"/>
  <c r="V212" i="55"/>
  <c r="V205" i="55"/>
  <c r="V207" i="55"/>
  <c r="V209" i="55"/>
  <c r="V206" i="55"/>
  <c r="V211" i="55"/>
  <c r="V213" i="55"/>
  <c r="V204" i="55"/>
  <c r="AK44" i="55"/>
  <c r="AK11" i="26" s="1"/>
  <c r="AK41" i="55"/>
  <c r="AK8" i="26" s="1"/>
  <c r="AK37" i="55"/>
  <c r="AK4" i="26" s="1"/>
  <c r="AK42" i="55"/>
  <c r="AK9" i="26" s="1"/>
  <c r="AK38" i="55"/>
  <c r="AK5" i="26" s="1"/>
  <c r="AK2" i="26"/>
  <c r="AK43" i="55"/>
  <c r="AK10" i="26" s="1"/>
  <c r="AK40" i="55"/>
  <c r="AK7" i="26" s="1"/>
  <c r="AK39" i="55"/>
  <c r="AK6" i="26" s="1"/>
  <c r="AK36" i="55"/>
  <c r="AK3" i="26" s="1"/>
  <c r="T193" i="55"/>
  <c r="T4" i="38" s="1"/>
  <c r="T194" i="55"/>
  <c r="T5" i="38" s="1"/>
  <c r="T199" i="55"/>
  <c r="T10" i="38" s="1"/>
  <c r="T200" i="55"/>
  <c r="T11" i="38" s="1"/>
  <c r="T196" i="55"/>
  <c r="T7" i="38" s="1"/>
  <c r="T195" i="55"/>
  <c r="T6" i="38" s="1"/>
  <c r="T197" i="55"/>
  <c r="T8" i="38" s="1"/>
  <c r="T2" i="38"/>
  <c r="T192" i="55"/>
  <c r="T3" i="38" s="1"/>
  <c r="T198" i="55"/>
  <c r="T9" i="38" s="1"/>
  <c r="D246" i="55"/>
  <c r="D5" i="40" s="1"/>
  <c r="D2" i="40"/>
  <c r="D252" i="55"/>
  <c r="D11" i="40" s="1"/>
  <c r="D244" i="55"/>
  <c r="D3" i="40" s="1"/>
  <c r="D249" i="55"/>
  <c r="D8" i="40" s="1"/>
  <c r="D250" i="55"/>
  <c r="D9" i="40" s="1"/>
  <c r="D251" i="55"/>
  <c r="D10" i="40" s="1"/>
  <c r="D248" i="55"/>
  <c r="D7" i="40" s="1"/>
  <c r="D247" i="55"/>
  <c r="D6" i="40" s="1"/>
  <c r="D245" i="55"/>
  <c r="D4" i="40" s="1"/>
  <c r="AP239" i="55"/>
  <c r="AP11" i="36" s="1"/>
  <c r="AP231" i="55"/>
  <c r="AP3" i="36" s="1"/>
  <c r="AP2" i="36"/>
  <c r="AP236" i="55"/>
  <c r="AP8" i="36" s="1"/>
  <c r="AP235" i="55"/>
  <c r="AP7" i="36" s="1"/>
  <c r="AP232" i="55"/>
  <c r="AP4" i="36" s="1"/>
  <c r="AP238" i="55"/>
  <c r="AP10" i="36" s="1"/>
  <c r="AP234" i="55"/>
  <c r="AP6" i="36" s="1"/>
  <c r="AP237" i="55"/>
  <c r="AP9" i="36" s="1"/>
  <c r="AP233" i="55"/>
  <c r="AP5" i="36" s="1"/>
  <c r="R233" i="55"/>
  <c r="R5" i="36" s="1"/>
  <c r="R239" i="55"/>
  <c r="R11" i="36" s="1"/>
  <c r="R231" i="55"/>
  <c r="R3" i="36" s="1"/>
  <c r="R237" i="55"/>
  <c r="R9" i="36" s="1"/>
  <c r="R235" i="55"/>
  <c r="R7" i="36" s="1"/>
  <c r="R2" i="36"/>
  <c r="R238" i="55"/>
  <c r="R10" i="36" s="1"/>
  <c r="R236" i="55"/>
  <c r="R8" i="36" s="1"/>
  <c r="R232" i="55"/>
  <c r="R4" i="36" s="1"/>
  <c r="R234" i="55"/>
  <c r="R6" i="36" s="1"/>
  <c r="W218" i="55"/>
  <c r="W3" i="39" s="1"/>
  <c r="W226" i="55"/>
  <c r="W11" i="39" s="1"/>
  <c r="W222" i="55"/>
  <c r="W7" i="39" s="1"/>
  <c r="W219" i="55"/>
  <c r="W4" i="39" s="1"/>
  <c r="W225" i="55"/>
  <c r="W10" i="39" s="1"/>
  <c r="W224" i="55"/>
  <c r="W9" i="39" s="1"/>
  <c r="W221" i="55"/>
  <c r="W6" i="39" s="1"/>
  <c r="W2" i="39"/>
  <c r="W220" i="55"/>
  <c r="W5" i="39" s="1"/>
  <c r="W223" i="55"/>
  <c r="W8" i="39" s="1"/>
  <c r="Q231" i="55"/>
  <c r="Q3" i="36" s="1"/>
  <c r="Q2" i="36"/>
  <c r="Q233" i="55"/>
  <c r="Q5" i="36" s="1"/>
  <c r="Q239" i="55"/>
  <c r="Q11" i="36" s="1"/>
  <c r="Q232" i="55"/>
  <c r="Q4" i="36" s="1"/>
  <c r="Q238" i="55"/>
  <c r="Q10" i="36" s="1"/>
  <c r="Q235" i="55"/>
  <c r="Q7" i="36" s="1"/>
  <c r="Q236" i="55"/>
  <c r="Q8" i="36" s="1"/>
  <c r="Q237" i="55"/>
  <c r="Q9" i="36" s="1"/>
  <c r="Q234" i="55"/>
  <c r="Q6" i="36" s="1"/>
  <c r="K42" i="55"/>
  <c r="K9" i="26" s="1"/>
  <c r="K36" i="55"/>
  <c r="K3" i="26" s="1"/>
  <c r="K44" i="55"/>
  <c r="K11" i="26" s="1"/>
  <c r="K38" i="55"/>
  <c r="K5" i="26" s="1"/>
  <c r="K2" i="26"/>
  <c r="K43" i="55"/>
  <c r="K10" i="26" s="1"/>
  <c r="K39" i="55"/>
  <c r="K6" i="26" s="1"/>
  <c r="K40" i="55"/>
  <c r="K7" i="26" s="1"/>
  <c r="K37" i="55"/>
  <c r="K4" i="26" s="1"/>
  <c r="K41" i="55"/>
  <c r="K8" i="26" s="1"/>
  <c r="AK192" i="55"/>
  <c r="AK3" i="38" s="1"/>
  <c r="AK198" i="55"/>
  <c r="AK9" i="38" s="1"/>
  <c r="AK197" i="55"/>
  <c r="AK8" i="38" s="1"/>
  <c r="AK194" i="55"/>
  <c r="AK5" i="38" s="1"/>
  <c r="AK199" i="55"/>
  <c r="AK10" i="38" s="1"/>
  <c r="AK200" i="55"/>
  <c r="AK11" i="38" s="1"/>
  <c r="AK195" i="55"/>
  <c r="AK6" i="38" s="1"/>
  <c r="AK2" i="38"/>
  <c r="AK193" i="55"/>
  <c r="AK4" i="38" s="1"/>
  <c r="AK196" i="55"/>
  <c r="AK7" i="38" s="1"/>
  <c r="S213" i="55"/>
  <c r="S204" i="55"/>
  <c r="S206" i="55"/>
  <c r="S208" i="55"/>
  <c r="S210" i="55"/>
  <c r="S212" i="55"/>
  <c r="S209" i="55"/>
  <c r="S205" i="55"/>
  <c r="S211" i="55"/>
  <c r="S207" i="55"/>
  <c r="Z252" i="55"/>
  <c r="Z11" i="40" s="1"/>
  <c r="Z248" i="55"/>
  <c r="Z7" i="40" s="1"/>
  <c r="Z245" i="55"/>
  <c r="Z4" i="40" s="1"/>
  <c r="Z249" i="55"/>
  <c r="Z8" i="40" s="1"/>
  <c r="Z2" i="40"/>
  <c r="Z250" i="55"/>
  <c r="Z9" i="40" s="1"/>
  <c r="Z251" i="55"/>
  <c r="Z10" i="40" s="1"/>
  <c r="Z246" i="55"/>
  <c r="Z5" i="40" s="1"/>
  <c r="Z247" i="55"/>
  <c r="Z6" i="40" s="1"/>
  <c r="Z244" i="55"/>
  <c r="Z3" i="40" s="1"/>
  <c r="Q250" i="55"/>
  <c r="Q9" i="40" s="1"/>
  <c r="Q244" i="55"/>
  <c r="Q3" i="40" s="1"/>
  <c r="Q251" i="55"/>
  <c r="Q10" i="40" s="1"/>
  <c r="Q2" i="40"/>
  <c r="Q252" i="55"/>
  <c r="Q11" i="40" s="1"/>
  <c r="Q249" i="55"/>
  <c r="Q8" i="40" s="1"/>
  <c r="Q248" i="55"/>
  <c r="Q7" i="40" s="1"/>
  <c r="Q245" i="55"/>
  <c r="Q4" i="40" s="1"/>
  <c r="Q247" i="55"/>
  <c r="Q6" i="40" s="1"/>
  <c r="Q246" i="55"/>
  <c r="Q5" i="40" s="1"/>
  <c r="AM196" i="55"/>
  <c r="AM7" i="38" s="1"/>
  <c r="AM199" i="55"/>
  <c r="AM10" i="38" s="1"/>
  <c r="AM192" i="55"/>
  <c r="AM3" i="38" s="1"/>
  <c r="AM195" i="55"/>
  <c r="AM6" i="38" s="1"/>
  <c r="AM198" i="55"/>
  <c r="AM9" i="38" s="1"/>
  <c r="AM194" i="55"/>
  <c r="AM5" i="38" s="1"/>
  <c r="AM197" i="55"/>
  <c r="AM8" i="38" s="1"/>
  <c r="AM193" i="55"/>
  <c r="AM4" i="38" s="1"/>
  <c r="AM2" i="38"/>
  <c r="AM200" i="55"/>
  <c r="AM11" i="38" s="1"/>
  <c r="AE200" i="55"/>
  <c r="AE11" i="38" s="1"/>
  <c r="AE196" i="55"/>
  <c r="AE7" i="38" s="1"/>
  <c r="AE193" i="55"/>
  <c r="AE4" i="38" s="1"/>
  <c r="AE199" i="55"/>
  <c r="AE10" i="38" s="1"/>
  <c r="AE195" i="55"/>
  <c r="AE6" i="38" s="1"/>
  <c r="AE197" i="55"/>
  <c r="AE8" i="38" s="1"/>
  <c r="AE198" i="55"/>
  <c r="AE9" i="38" s="1"/>
  <c r="AE2" i="38"/>
  <c r="AE192" i="55"/>
  <c r="AE3" i="38" s="1"/>
  <c r="AE194" i="55"/>
  <c r="AE5" i="38" s="1"/>
  <c r="AD235" i="55"/>
  <c r="AD7" i="36" s="1"/>
  <c r="AD237" i="55"/>
  <c r="AD9" i="36" s="1"/>
  <c r="AD236" i="55"/>
  <c r="AD8" i="36" s="1"/>
  <c r="AD232" i="55"/>
  <c r="AD4" i="36" s="1"/>
  <c r="AD234" i="55"/>
  <c r="AD6" i="36" s="1"/>
  <c r="AD238" i="55"/>
  <c r="AD10" i="36" s="1"/>
  <c r="AD233" i="55"/>
  <c r="AD5" i="36" s="1"/>
  <c r="AD231" i="55"/>
  <c r="AD3" i="36" s="1"/>
  <c r="AD239" i="55"/>
  <c r="AD11" i="36" s="1"/>
  <c r="AD2" i="36"/>
  <c r="M225" i="55"/>
  <c r="M10" i="39" s="1"/>
  <c r="M221" i="55"/>
  <c r="M6" i="39" s="1"/>
  <c r="M219" i="55"/>
  <c r="M4" i="39" s="1"/>
  <c r="M2" i="39"/>
  <c r="M220" i="55"/>
  <c r="M5" i="39" s="1"/>
  <c r="M218" i="55"/>
  <c r="M3" i="39" s="1"/>
  <c r="M226" i="55"/>
  <c r="M11" i="39" s="1"/>
  <c r="M224" i="55"/>
  <c r="M9" i="39" s="1"/>
  <c r="M223" i="55"/>
  <c r="M8" i="39" s="1"/>
  <c r="M222" i="55"/>
  <c r="M7" i="39" s="1"/>
  <c r="V2" i="41"/>
  <c r="V104" i="55"/>
  <c r="V6" i="41" s="1"/>
  <c r="V108" i="55"/>
  <c r="V10" i="41" s="1"/>
  <c r="V109" i="55"/>
  <c r="V11" i="41" s="1"/>
  <c r="V106" i="55"/>
  <c r="V8" i="41" s="1"/>
  <c r="V107" i="55"/>
  <c r="V9" i="41" s="1"/>
  <c r="V103" i="55"/>
  <c r="V5" i="41" s="1"/>
  <c r="V101" i="55"/>
  <c r="V3" i="41" s="1"/>
  <c r="V105" i="55"/>
  <c r="V7" i="41" s="1"/>
  <c r="V102" i="55"/>
  <c r="V4" i="41" s="1"/>
  <c r="AI208" i="55"/>
  <c r="AI210" i="55"/>
  <c r="AI212" i="55"/>
  <c r="AI205" i="55"/>
  <c r="AI213" i="55"/>
  <c r="AI211" i="55"/>
  <c r="AI209" i="55"/>
  <c r="AI207" i="55"/>
  <c r="AI204" i="55"/>
  <c r="AI206" i="55"/>
  <c r="X2" i="38"/>
  <c r="X196" i="55"/>
  <c r="X7" i="38" s="1"/>
  <c r="X200" i="55"/>
  <c r="X11" i="38" s="1"/>
  <c r="X199" i="55"/>
  <c r="X10" i="38" s="1"/>
  <c r="X195" i="55"/>
  <c r="X6" i="38" s="1"/>
  <c r="X192" i="55"/>
  <c r="X3" i="38" s="1"/>
  <c r="X197" i="55"/>
  <c r="X8" i="38" s="1"/>
  <c r="X193" i="55"/>
  <c r="X4" i="38" s="1"/>
  <c r="X198" i="55"/>
  <c r="X9" i="38" s="1"/>
  <c r="X194" i="55"/>
  <c r="X5" i="38" s="1"/>
  <c r="AC2" i="39"/>
  <c r="AC220" i="55"/>
  <c r="AC5" i="39" s="1"/>
  <c r="AC225" i="55"/>
  <c r="AC10" i="39" s="1"/>
  <c r="AC226" i="55"/>
  <c r="AC11" i="39" s="1"/>
  <c r="AC221" i="55"/>
  <c r="AC6" i="39" s="1"/>
  <c r="AC222" i="55"/>
  <c r="AC7" i="39" s="1"/>
  <c r="AC218" i="55"/>
  <c r="AC3" i="39" s="1"/>
  <c r="AC219" i="55"/>
  <c r="AC4" i="39" s="1"/>
  <c r="AC223" i="55"/>
  <c r="AC8" i="39" s="1"/>
  <c r="AC224" i="55"/>
  <c r="AC9" i="39" s="1"/>
  <c r="J40" i="55"/>
  <c r="J7" i="26" s="1"/>
  <c r="J44" i="55"/>
  <c r="J11" i="26" s="1"/>
  <c r="J42" i="55"/>
  <c r="J9" i="26" s="1"/>
  <c r="J2" i="26"/>
  <c r="J37" i="55"/>
  <c r="J4" i="26" s="1"/>
  <c r="J39" i="55"/>
  <c r="J6" i="26" s="1"/>
  <c r="J36" i="55"/>
  <c r="J3" i="26" s="1"/>
  <c r="J38" i="55"/>
  <c r="J5" i="26" s="1"/>
  <c r="J41" i="55"/>
  <c r="J8" i="26" s="1"/>
  <c r="J43" i="55"/>
  <c r="J10" i="26" s="1"/>
  <c r="N193" i="55"/>
  <c r="N4" i="38" s="1"/>
  <c r="N199" i="55"/>
  <c r="N10" i="38" s="1"/>
  <c r="N198" i="55"/>
  <c r="N9" i="38" s="1"/>
  <c r="N194" i="55"/>
  <c r="N5" i="38" s="1"/>
  <c r="N2" i="38"/>
  <c r="N200" i="55"/>
  <c r="N11" i="38" s="1"/>
  <c r="N195" i="55"/>
  <c r="N6" i="38" s="1"/>
  <c r="N196" i="55"/>
  <c r="N7" i="38" s="1"/>
  <c r="N197" i="55"/>
  <c r="N8" i="38" s="1"/>
  <c r="N192" i="55"/>
  <c r="N3" i="38" s="1"/>
  <c r="V223" i="55"/>
  <c r="V8" i="39" s="1"/>
  <c r="V2" i="39"/>
  <c r="V221" i="55"/>
  <c r="V6" i="39" s="1"/>
  <c r="V226" i="55"/>
  <c r="V11" i="39" s="1"/>
  <c r="V225" i="55"/>
  <c r="V10" i="39" s="1"/>
  <c r="V224" i="55"/>
  <c r="V9" i="39" s="1"/>
  <c r="V219" i="55"/>
  <c r="V4" i="39" s="1"/>
  <c r="V218" i="55"/>
  <c r="V3" i="39" s="1"/>
  <c r="V222" i="55"/>
  <c r="V7" i="39" s="1"/>
  <c r="V220" i="55"/>
  <c r="V5" i="39" s="1"/>
  <c r="AP50" i="55"/>
  <c r="AP49" i="55"/>
  <c r="AP57" i="55"/>
  <c r="AP54" i="55"/>
  <c r="AP53" i="55"/>
  <c r="AP51" i="55"/>
  <c r="AP55" i="55"/>
  <c r="AP56" i="55"/>
  <c r="AP48" i="55"/>
  <c r="AP52" i="55"/>
  <c r="AK77" i="55"/>
  <c r="AK5" i="24" s="1"/>
  <c r="AK81" i="55"/>
  <c r="AK9" i="24" s="1"/>
  <c r="AK83" i="55"/>
  <c r="AK11" i="24" s="1"/>
  <c r="AK76" i="55"/>
  <c r="AK4" i="24" s="1"/>
  <c r="AK80" i="55"/>
  <c r="AK8" i="24" s="1"/>
  <c r="AK75" i="55"/>
  <c r="AK3" i="24" s="1"/>
  <c r="AK79" i="55"/>
  <c r="AK7" i="24" s="1"/>
  <c r="AK2" i="24"/>
  <c r="AK78" i="55"/>
  <c r="AK6" i="24" s="1"/>
  <c r="AK82" i="55"/>
  <c r="AK10" i="24" s="1"/>
  <c r="T209" i="55"/>
  <c r="T211" i="55"/>
  <c r="T213" i="55"/>
  <c r="T210" i="55"/>
  <c r="T208" i="55"/>
  <c r="T206" i="55"/>
  <c r="T212" i="55"/>
  <c r="T204" i="55"/>
  <c r="T205" i="55"/>
  <c r="T207" i="55"/>
  <c r="H209" i="55"/>
  <c r="H208" i="55"/>
  <c r="H211" i="55"/>
  <c r="H206" i="55"/>
  <c r="H204" i="55"/>
  <c r="H212" i="55"/>
  <c r="H213" i="55"/>
  <c r="H210" i="55"/>
  <c r="H205" i="55"/>
  <c r="H207" i="55"/>
  <c r="D2" i="36"/>
  <c r="D231" i="55"/>
  <c r="D3" i="36" s="1"/>
  <c r="D239" i="55"/>
  <c r="D11" i="36" s="1"/>
  <c r="D237" i="55"/>
  <c r="D9" i="36" s="1"/>
  <c r="D235" i="55"/>
  <c r="D7" i="36" s="1"/>
  <c r="D236" i="55"/>
  <c r="D8" i="36" s="1"/>
  <c r="D232" i="55"/>
  <c r="D4" i="36" s="1"/>
  <c r="D234" i="55"/>
  <c r="D6" i="36" s="1"/>
  <c r="D233" i="55"/>
  <c r="D5" i="36" s="1"/>
  <c r="D238" i="55"/>
  <c r="D10" i="36" s="1"/>
  <c r="AL206" i="55"/>
  <c r="AL208" i="55"/>
  <c r="AL210" i="55"/>
  <c r="AL212" i="55"/>
  <c r="AL205" i="55"/>
  <c r="AL213" i="55"/>
  <c r="AL211" i="55"/>
  <c r="AL209" i="55"/>
  <c r="AL207" i="55"/>
  <c r="AL204" i="55"/>
  <c r="W192" i="55"/>
  <c r="W3" i="38" s="1"/>
  <c r="W197" i="55"/>
  <c r="W8" i="38" s="1"/>
  <c r="W200" i="55"/>
  <c r="W11" i="38" s="1"/>
  <c r="W193" i="55"/>
  <c r="W4" i="38" s="1"/>
  <c r="W196" i="55"/>
  <c r="W7" i="38" s="1"/>
  <c r="W2" i="38"/>
  <c r="W195" i="55"/>
  <c r="W6" i="38" s="1"/>
  <c r="W194" i="55"/>
  <c r="W5" i="38" s="1"/>
  <c r="W199" i="55"/>
  <c r="W10" i="38" s="1"/>
  <c r="W198" i="55"/>
  <c r="W9" i="38" s="1"/>
  <c r="K56" i="55"/>
  <c r="K53" i="55"/>
  <c r="K55" i="55"/>
  <c r="K48" i="55"/>
  <c r="K52" i="55"/>
  <c r="K49" i="55"/>
  <c r="K51" i="55"/>
  <c r="K54" i="55"/>
  <c r="K57" i="55"/>
  <c r="K50" i="55"/>
  <c r="AK246" i="55"/>
  <c r="AK5" i="40" s="1"/>
  <c r="AK249" i="55"/>
  <c r="AK8" i="40" s="1"/>
  <c r="AK250" i="55"/>
  <c r="AK9" i="40" s="1"/>
  <c r="AK2" i="40"/>
  <c r="AK248" i="55"/>
  <c r="AK7" i="40" s="1"/>
  <c r="AK252" i="55"/>
  <c r="AK11" i="40" s="1"/>
  <c r="AK251" i="55"/>
  <c r="AK10" i="40" s="1"/>
  <c r="AK244" i="55"/>
  <c r="AK3" i="40" s="1"/>
  <c r="AK245" i="55"/>
  <c r="AK4" i="40" s="1"/>
  <c r="AK247" i="55"/>
  <c r="AK6" i="40" s="1"/>
  <c r="S193" i="55"/>
  <c r="S4" i="38" s="1"/>
  <c r="S199" i="55"/>
  <c r="S10" i="38" s="1"/>
  <c r="S195" i="55"/>
  <c r="S6" i="38" s="1"/>
  <c r="S197" i="55"/>
  <c r="S8" i="38" s="1"/>
  <c r="S200" i="55"/>
  <c r="S11" i="38" s="1"/>
  <c r="S2" i="38"/>
  <c r="S194" i="55"/>
  <c r="S5" i="38" s="1"/>
  <c r="S196" i="55"/>
  <c r="S7" i="38" s="1"/>
  <c r="S192" i="55"/>
  <c r="S3" i="38" s="1"/>
  <c r="S198" i="55"/>
  <c r="S9" i="38" s="1"/>
  <c r="F222" i="55"/>
  <c r="F7" i="39" s="1"/>
  <c r="F220" i="55"/>
  <c r="F5" i="39" s="1"/>
  <c r="F226" i="55"/>
  <c r="F11" i="39" s="1"/>
  <c r="F225" i="55"/>
  <c r="F10" i="39" s="1"/>
  <c r="F218" i="55"/>
  <c r="F3" i="39" s="1"/>
  <c r="F224" i="55"/>
  <c r="F9" i="39" s="1"/>
  <c r="F223" i="55"/>
  <c r="F8" i="39" s="1"/>
  <c r="F221" i="55"/>
  <c r="F6" i="39" s="1"/>
  <c r="F219" i="55"/>
  <c r="F4" i="39" s="1"/>
  <c r="F2" i="39"/>
  <c r="Z2" i="36"/>
  <c r="Z231" i="55"/>
  <c r="Z3" i="36" s="1"/>
  <c r="Z239" i="55"/>
  <c r="Z11" i="36" s="1"/>
  <c r="Z235" i="55"/>
  <c r="Z7" i="36" s="1"/>
  <c r="Z238" i="55"/>
  <c r="Z10" i="36" s="1"/>
  <c r="Z234" i="55"/>
  <c r="Z6" i="36" s="1"/>
  <c r="Z233" i="55"/>
  <c r="Z5" i="36" s="1"/>
  <c r="Z237" i="55"/>
  <c r="Z9" i="36" s="1"/>
  <c r="Z232" i="55"/>
  <c r="Z4" i="36" s="1"/>
  <c r="Z236" i="55"/>
  <c r="Z8" i="36" s="1"/>
  <c r="E52" i="55"/>
  <c r="E54" i="55"/>
  <c r="E48" i="55"/>
  <c r="E51" i="55"/>
  <c r="E57" i="55"/>
  <c r="E56" i="55"/>
  <c r="E53" i="55"/>
  <c r="E49" i="55"/>
  <c r="E50" i="55"/>
  <c r="E55" i="55"/>
  <c r="AM2" i="40"/>
  <c r="AM250" i="55"/>
  <c r="AM9" i="40" s="1"/>
  <c r="AM251" i="55"/>
  <c r="AM10" i="40" s="1"/>
  <c r="AM246" i="55"/>
  <c r="AM5" i="40" s="1"/>
  <c r="AM247" i="55"/>
  <c r="AM6" i="40" s="1"/>
  <c r="AM248" i="55"/>
  <c r="AM7" i="40" s="1"/>
  <c r="AM249" i="55"/>
  <c r="AM8" i="40" s="1"/>
  <c r="AM245" i="55"/>
  <c r="AM4" i="40" s="1"/>
  <c r="AM244" i="55"/>
  <c r="AM3" i="40" s="1"/>
  <c r="AM252" i="55"/>
  <c r="AM11" i="40" s="1"/>
  <c r="AE219" i="55"/>
  <c r="AE4" i="39" s="1"/>
  <c r="AE225" i="55"/>
  <c r="AE10" i="39" s="1"/>
  <c r="AE2" i="39"/>
  <c r="AE224" i="55"/>
  <c r="AE9" i="39" s="1"/>
  <c r="AE222" i="55"/>
  <c r="AE7" i="39" s="1"/>
  <c r="AE218" i="55"/>
  <c r="AE3" i="39" s="1"/>
  <c r="AE221" i="55"/>
  <c r="AE6" i="39" s="1"/>
  <c r="AE226" i="55"/>
  <c r="AE11" i="39" s="1"/>
  <c r="AE220" i="55"/>
  <c r="AE5" i="39" s="1"/>
  <c r="AE223" i="55"/>
  <c r="AE8" i="39" s="1"/>
  <c r="V148" i="55"/>
  <c r="V11" i="43" s="1"/>
  <c r="V144" i="55"/>
  <c r="V7" i="43" s="1"/>
  <c r="V143" i="55"/>
  <c r="V6" i="43" s="1"/>
  <c r="V141" i="55"/>
  <c r="V4" i="43" s="1"/>
  <c r="V2" i="43"/>
  <c r="V142" i="55"/>
  <c r="V5" i="43" s="1"/>
  <c r="V146" i="55"/>
  <c r="V9" i="43" s="1"/>
  <c r="V145" i="55"/>
  <c r="V8" i="43" s="1"/>
  <c r="V147" i="55"/>
  <c r="V10" i="43" s="1"/>
  <c r="V140" i="55"/>
  <c r="V3" i="43" s="1"/>
  <c r="AI199" i="55"/>
  <c r="AI10" i="38" s="1"/>
  <c r="AI195" i="55"/>
  <c r="AI6" i="38" s="1"/>
  <c r="AI198" i="55"/>
  <c r="AI9" i="38" s="1"/>
  <c r="AI2" i="38"/>
  <c r="AI194" i="55"/>
  <c r="AI5" i="38" s="1"/>
  <c r="AI192" i="55"/>
  <c r="AI3" i="38" s="1"/>
  <c r="AI193" i="55"/>
  <c r="AI4" i="38" s="1"/>
  <c r="AI197" i="55"/>
  <c r="AI8" i="38" s="1"/>
  <c r="AI200" i="55"/>
  <c r="AI11" i="38" s="1"/>
  <c r="AI196" i="55"/>
  <c r="AI7" i="38" s="1"/>
  <c r="AM54" i="55"/>
  <c r="AM56" i="55"/>
  <c r="AM51" i="55"/>
  <c r="AM57" i="55"/>
  <c r="AM53" i="55"/>
  <c r="AM55" i="55"/>
  <c r="AM50" i="55"/>
  <c r="AM52" i="55"/>
  <c r="AM48" i="55"/>
  <c r="AM49" i="55"/>
  <c r="X205" i="55"/>
  <c r="X209" i="55"/>
  <c r="X204" i="55"/>
  <c r="X206" i="55"/>
  <c r="X208" i="55"/>
  <c r="X210" i="55"/>
  <c r="X212" i="55"/>
  <c r="X211" i="55"/>
  <c r="X213" i="55"/>
  <c r="X207" i="55"/>
  <c r="AC252" i="55"/>
  <c r="AC11" i="40" s="1"/>
  <c r="AC248" i="55"/>
  <c r="AC7" i="40" s="1"/>
  <c r="AC2" i="40"/>
  <c r="AC247" i="55"/>
  <c r="AC6" i="40" s="1"/>
  <c r="AC246" i="55"/>
  <c r="AC5" i="40" s="1"/>
  <c r="AC251" i="55"/>
  <c r="AC10" i="40" s="1"/>
  <c r="AC244" i="55"/>
  <c r="AC3" i="40" s="1"/>
  <c r="AC250" i="55"/>
  <c r="AC9" i="40" s="1"/>
  <c r="AC245" i="55"/>
  <c r="AC4" i="40" s="1"/>
  <c r="AC249" i="55"/>
  <c r="AC8" i="40" s="1"/>
  <c r="C186" i="55"/>
  <c r="C10" i="37" s="1"/>
  <c r="C187" i="55"/>
  <c r="C11" i="37" s="1"/>
  <c r="C182" i="55"/>
  <c r="C6" i="37" s="1"/>
  <c r="C178" i="55"/>
  <c r="C2" i="37" s="1"/>
  <c r="C179" i="55"/>
  <c r="C3" i="37" s="1"/>
  <c r="C185" i="55"/>
  <c r="C9" i="37" s="1"/>
  <c r="C180" i="55"/>
  <c r="C4" i="37" s="1"/>
  <c r="C181" i="55"/>
  <c r="C5" i="37" s="1"/>
  <c r="C183" i="55"/>
  <c r="C7" i="37" s="1"/>
  <c r="C184" i="55"/>
  <c r="C8" i="37" s="1"/>
  <c r="N226" i="55"/>
  <c r="N11" i="39" s="1"/>
  <c r="N222" i="55"/>
  <c r="N7" i="39" s="1"/>
  <c r="N218" i="55"/>
  <c r="N3" i="39" s="1"/>
  <c r="N219" i="55"/>
  <c r="N4" i="39" s="1"/>
  <c r="N223" i="55"/>
  <c r="N8" i="39" s="1"/>
  <c r="N225" i="55"/>
  <c r="N10" i="39" s="1"/>
  <c r="N220" i="55"/>
  <c r="N5" i="39" s="1"/>
  <c r="N2" i="39"/>
  <c r="N224" i="55"/>
  <c r="N9" i="39" s="1"/>
  <c r="N221" i="55"/>
  <c r="N6" i="39" s="1"/>
  <c r="V235" i="55"/>
  <c r="V7" i="36" s="1"/>
  <c r="V237" i="55"/>
  <c r="V9" i="36" s="1"/>
  <c r="V231" i="55"/>
  <c r="V3" i="36" s="1"/>
  <c r="V2" i="36"/>
  <c r="V238" i="55"/>
  <c r="V10" i="36" s="1"/>
  <c r="V234" i="55"/>
  <c r="V6" i="36" s="1"/>
  <c r="V233" i="55"/>
  <c r="V5" i="36" s="1"/>
  <c r="V236" i="55"/>
  <c r="V8" i="36" s="1"/>
  <c r="V232" i="55"/>
  <c r="V4" i="36" s="1"/>
  <c r="V239" i="55"/>
  <c r="V11" i="36" s="1"/>
  <c r="AP90" i="55"/>
  <c r="AP5" i="23" s="1"/>
  <c r="AP92" i="55"/>
  <c r="AP7" i="23" s="1"/>
  <c r="AP94" i="55"/>
  <c r="AP9" i="23" s="1"/>
  <c r="AP2" i="23"/>
  <c r="AP91" i="55"/>
  <c r="AP6" i="23" s="1"/>
  <c r="AP89" i="55"/>
  <c r="AP4" i="23" s="1"/>
  <c r="AP93" i="55"/>
  <c r="AP8" i="23" s="1"/>
  <c r="AP88" i="55"/>
  <c r="AP3" i="23" s="1"/>
  <c r="AP96" i="55"/>
  <c r="AP11" i="23" s="1"/>
  <c r="AP95" i="55"/>
  <c r="AP10" i="23" s="1"/>
  <c r="C253" i="55"/>
  <c r="C243" i="55" s="1"/>
  <c r="C214" i="55"/>
  <c r="C201" i="55"/>
  <c r="C191" i="55" s="1"/>
  <c r="C227" i="55"/>
  <c r="C217" i="55" s="1"/>
  <c r="C240" i="55"/>
  <c r="C230" i="55" s="1"/>
  <c r="AK55" i="55"/>
  <c r="AK57" i="55"/>
  <c r="AK56" i="55"/>
  <c r="AK50" i="55"/>
  <c r="AK52" i="55"/>
  <c r="AK54" i="55"/>
  <c r="AK51" i="55"/>
  <c r="AK53" i="55"/>
  <c r="AK48" i="55"/>
  <c r="AK49" i="55"/>
  <c r="T2" i="39"/>
  <c r="T223" i="55"/>
  <c r="T8" i="39" s="1"/>
  <c r="T224" i="55"/>
  <c r="T9" i="39" s="1"/>
  <c r="T219" i="55"/>
  <c r="T4" i="39" s="1"/>
  <c r="T220" i="55"/>
  <c r="T5" i="39" s="1"/>
  <c r="T221" i="55"/>
  <c r="T6" i="39" s="1"/>
  <c r="T225" i="55"/>
  <c r="T10" i="39" s="1"/>
  <c r="T226" i="55"/>
  <c r="T11" i="39" s="1"/>
  <c r="T218" i="55"/>
  <c r="T3" i="39" s="1"/>
  <c r="T222" i="55"/>
  <c r="T7" i="39" s="1"/>
  <c r="H222" i="55"/>
  <c r="H7" i="39" s="1"/>
  <c r="H223" i="55"/>
  <c r="H8" i="39" s="1"/>
  <c r="H224" i="55"/>
  <c r="H9" i="39" s="1"/>
  <c r="H220" i="55"/>
  <c r="H5" i="39" s="1"/>
  <c r="H219" i="55"/>
  <c r="H4" i="39" s="1"/>
  <c r="H225" i="55"/>
  <c r="H10" i="39" s="1"/>
  <c r="H2" i="39"/>
  <c r="H226" i="55"/>
  <c r="H11" i="39" s="1"/>
  <c r="H218" i="55"/>
  <c r="H3" i="39" s="1"/>
  <c r="H221" i="55"/>
  <c r="H6" i="39" s="1"/>
  <c r="AF194" i="55"/>
  <c r="AF5" i="38" s="1"/>
  <c r="AF199" i="55"/>
  <c r="AF10" i="38" s="1"/>
  <c r="AF200" i="55"/>
  <c r="AF11" i="38" s="1"/>
  <c r="AF195" i="55"/>
  <c r="AF6" i="38" s="1"/>
  <c r="AF196" i="55"/>
  <c r="AF7" i="38" s="1"/>
  <c r="AF2" i="38"/>
  <c r="AF192" i="55"/>
  <c r="AF3" i="38" s="1"/>
  <c r="AF197" i="55"/>
  <c r="AF8" i="38" s="1"/>
  <c r="AF198" i="55"/>
  <c r="AF9" i="38" s="1"/>
  <c r="AF193" i="55"/>
  <c r="AF4" i="38" s="1"/>
  <c r="AL194" i="55"/>
  <c r="AL5" i="38" s="1"/>
  <c r="AL2" i="38"/>
  <c r="AL200" i="55"/>
  <c r="AL11" i="38" s="1"/>
  <c r="AL196" i="55"/>
  <c r="AL7" i="38" s="1"/>
  <c r="AL197" i="55"/>
  <c r="AL8" i="38" s="1"/>
  <c r="AL192" i="55"/>
  <c r="AL3" i="38" s="1"/>
  <c r="AL195" i="55"/>
  <c r="AL6" i="38" s="1"/>
  <c r="AL199" i="55"/>
  <c r="AL10" i="38" s="1"/>
  <c r="AL193" i="55"/>
  <c r="AL4" i="38" s="1"/>
  <c r="AL198" i="55"/>
  <c r="AL9" i="38" s="1"/>
  <c r="W231" i="55"/>
  <c r="W3" i="36" s="1"/>
  <c r="W238" i="55"/>
  <c r="W10" i="36" s="1"/>
  <c r="W232" i="55"/>
  <c r="W4" i="36" s="1"/>
  <c r="W2" i="36"/>
  <c r="W237" i="55"/>
  <c r="W9" i="36" s="1"/>
  <c r="W236" i="55"/>
  <c r="W8" i="36" s="1"/>
  <c r="W233" i="55"/>
  <c r="W5" i="36" s="1"/>
  <c r="W234" i="55"/>
  <c r="W6" i="36" s="1"/>
  <c r="W239" i="55"/>
  <c r="W11" i="36" s="1"/>
  <c r="W235" i="55"/>
  <c r="W7" i="36" s="1"/>
  <c r="AK235" i="55"/>
  <c r="AK7" i="36" s="1"/>
  <c r="AK233" i="55"/>
  <c r="AK5" i="36" s="1"/>
  <c r="AK239" i="55"/>
  <c r="AK11" i="36" s="1"/>
  <c r="AK237" i="55"/>
  <c r="AK9" i="36" s="1"/>
  <c r="AK2" i="36"/>
  <c r="AK231" i="55"/>
  <c r="AK3" i="36" s="1"/>
  <c r="AK238" i="55"/>
  <c r="AK10" i="36" s="1"/>
  <c r="AK232" i="55"/>
  <c r="AK4" i="36" s="1"/>
  <c r="AK236" i="55"/>
  <c r="AK8" i="36" s="1"/>
  <c r="AK234" i="55"/>
  <c r="AK6" i="36" s="1"/>
  <c r="S218" i="55"/>
  <c r="S3" i="39" s="1"/>
  <c r="S219" i="55"/>
  <c r="S4" i="39" s="1"/>
  <c r="S223" i="55"/>
  <c r="S8" i="39" s="1"/>
  <c r="S225" i="55"/>
  <c r="S10" i="39" s="1"/>
  <c r="S221" i="55"/>
  <c r="S6" i="39" s="1"/>
  <c r="S2" i="39"/>
  <c r="S226" i="55"/>
  <c r="S11" i="39" s="1"/>
  <c r="S222" i="55"/>
  <c r="S7" i="39" s="1"/>
  <c r="S220" i="55"/>
  <c r="S5" i="39" s="1"/>
  <c r="S224" i="55"/>
  <c r="S9" i="39" s="1"/>
  <c r="F198" i="55"/>
  <c r="F9" i="38" s="1"/>
  <c r="F194" i="55"/>
  <c r="F5" i="38" s="1"/>
  <c r="F199" i="55"/>
  <c r="F10" i="38" s="1"/>
  <c r="F195" i="55"/>
  <c r="F6" i="38" s="1"/>
  <c r="F200" i="55"/>
  <c r="F11" i="38" s="1"/>
  <c r="F2" i="38"/>
  <c r="F193" i="55"/>
  <c r="F4" i="38" s="1"/>
  <c r="F196" i="55"/>
  <c r="F7" i="38" s="1"/>
  <c r="F197" i="55"/>
  <c r="F8" i="38" s="1"/>
  <c r="F192" i="55"/>
  <c r="F3" i="38" s="1"/>
  <c r="Z207" i="55"/>
  <c r="Z213" i="55"/>
  <c r="Z205" i="55"/>
  <c r="Z204" i="55"/>
  <c r="Z206" i="55"/>
  <c r="Z211" i="55"/>
  <c r="Z208" i="55"/>
  <c r="Z210" i="55"/>
  <c r="Z212" i="55"/>
  <c r="Z209" i="55"/>
  <c r="E42" i="55"/>
  <c r="E9" i="26" s="1"/>
  <c r="E39" i="55"/>
  <c r="E6" i="26" s="1"/>
  <c r="E36" i="55"/>
  <c r="E3" i="26" s="1"/>
  <c r="E44" i="55"/>
  <c r="E11" i="26" s="1"/>
  <c r="E38" i="55"/>
  <c r="E5" i="26" s="1"/>
  <c r="E41" i="55"/>
  <c r="E8" i="26" s="1"/>
  <c r="E2" i="26"/>
  <c r="E43" i="55"/>
  <c r="E10" i="26" s="1"/>
  <c r="E37" i="55"/>
  <c r="E4" i="26" s="1"/>
  <c r="E40" i="55"/>
  <c r="E7" i="26" s="1"/>
  <c r="AM231" i="55"/>
  <c r="AM3" i="36" s="1"/>
  <c r="AM238" i="55"/>
  <c r="AM10" i="36" s="1"/>
  <c r="AM237" i="55"/>
  <c r="AM9" i="36" s="1"/>
  <c r="AM232" i="55"/>
  <c r="AM4" i="36" s="1"/>
  <c r="AM234" i="55"/>
  <c r="AM6" i="36" s="1"/>
  <c r="AM236" i="55"/>
  <c r="AM8" i="36" s="1"/>
  <c r="AM239" i="55"/>
  <c r="AM11" i="36" s="1"/>
  <c r="AM2" i="36"/>
  <c r="AM233" i="55"/>
  <c r="AM5" i="36" s="1"/>
  <c r="AM235" i="55"/>
  <c r="AM7" i="36" s="1"/>
  <c r="AE252" i="55"/>
  <c r="AE11" i="40" s="1"/>
  <c r="AE244" i="55"/>
  <c r="AE3" i="40" s="1"/>
  <c r="AE246" i="55"/>
  <c r="AE5" i="40" s="1"/>
  <c r="AE245" i="55"/>
  <c r="AE4" i="40" s="1"/>
  <c r="AE247" i="55"/>
  <c r="AE6" i="40" s="1"/>
  <c r="AE249" i="55"/>
  <c r="AE8" i="40" s="1"/>
  <c r="AE251" i="55"/>
  <c r="AE10" i="40" s="1"/>
  <c r="AE250" i="55"/>
  <c r="AE9" i="40" s="1"/>
  <c r="AE2" i="40"/>
  <c r="AE248" i="55"/>
  <c r="AE7" i="40" s="1"/>
  <c r="V128" i="55"/>
  <c r="V135" i="55"/>
  <c r="V134" i="55"/>
  <c r="V131" i="55"/>
  <c r="V129" i="55"/>
  <c r="V130" i="55"/>
  <c r="V132" i="55"/>
  <c r="V126" i="55"/>
  <c r="V133" i="55"/>
  <c r="V127" i="55"/>
  <c r="AI225" i="55"/>
  <c r="AI10" i="39" s="1"/>
  <c r="AI226" i="55"/>
  <c r="AI11" i="39" s="1"/>
  <c r="AI222" i="55"/>
  <c r="AI7" i="39" s="1"/>
  <c r="AI219" i="55"/>
  <c r="AI4" i="39" s="1"/>
  <c r="AI223" i="55"/>
  <c r="AI8" i="39" s="1"/>
  <c r="AI220" i="55"/>
  <c r="AI5" i="39" s="1"/>
  <c r="AI221" i="55"/>
  <c r="AI6" i="39" s="1"/>
  <c r="AI224" i="55"/>
  <c r="AI9" i="39" s="1"/>
  <c r="AI218" i="55"/>
  <c r="AI3" i="39" s="1"/>
  <c r="AI2" i="39"/>
  <c r="AM64" i="55"/>
  <c r="AM5" i="25" s="1"/>
  <c r="AM66" i="55"/>
  <c r="AM7" i="25" s="1"/>
  <c r="AM63" i="55"/>
  <c r="AM4" i="25" s="1"/>
  <c r="AM68" i="55"/>
  <c r="AM9" i="25" s="1"/>
  <c r="AM62" i="55"/>
  <c r="AM3" i="25" s="1"/>
  <c r="AM70" i="55"/>
  <c r="AM11" i="25" s="1"/>
  <c r="AM2" i="25"/>
  <c r="AM67" i="55"/>
  <c r="AM8" i="25" s="1"/>
  <c r="AM65" i="55"/>
  <c r="AM6" i="25" s="1"/>
  <c r="AM69" i="55"/>
  <c r="AM10" i="25" s="1"/>
  <c r="X224" i="55"/>
  <c r="X9" i="39" s="1"/>
  <c r="X218" i="55"/>
  <c r="X3" i="39" s="1"/>
  <c r="X222" i="55"/>
  <c r="X7" i="39" s="1"/>
  <c r="X226" i="55"/>
  <c r="X11" i="39" s="1"/>
  <c r="X221" i="55"/>
  <c r="X6" i="39" s="1"/>
  <c r="X225" i="55"/>
  <c r="X10" i="39" s="1"/>
  <c r="X220" i="55"/>
  <c r="X5" i="39" s="1"/>
  <c r="X223" i="55"/>
  <c r="X8" i="39" s="1"/>
  <c r="X219" i="55"/>
  <c r="X4" i="39" s="1"/>
  <c r="X2" i="39"/>
  <c r="AC2" i="36"/>
  <c r="AC233" i="55"/>
  <c r="AC5" i="36" s="1"/>
  <c r="AC237" i="55"/>
  <c r="AC9" i="36" s="1"/>
  <c r="AC231" i="55"/>
  <c r="AC3" i="36" s="1"/>
  <c r="AC234" i="55"/>
  <c r="AC6" i="36" s="1"/>
  <c r="AC238" i="55"/>
  <c r="AC10" i="36" s="1"/>
  <c r="AC235" i="55"/>
  <c r="AC7" i="36" s="1"/>
  <c r="AC239" i="55"/>
  <c r="AC11" i="36" s="1"/>
  <c r="AC232" i="55"/>
  <c r="AC4" i="36" s="1"/>
  <c r="AC236" i="55"/>
  <c r="AC8" i="36" s="1"/>
  <c r="G221" i="55"/>
  <c r="G6" i="39" s="1"/>
  <c r="G2" i="39"/>
  <c r="G222" i="55"/>
  <c r="G7" i="39" s="1"/>
  <c r="G220" i="55"/>
  <c r="G5" i="39" s="1"/>
  <c r="G226" i="55"/>
  <c r="G11" i="39" s="1"/>
  <c r="G218" i="55"/>
  <c r="G3" i="39" s="1"/>
  <c r="G225" i="55"/>
  <c r="G10" i="39" s="1"/>
  <c r="G223" i="55"/>
  <c r="G8" i="39" s="1"/>
  <c r="G219" i="55"/>
  <c r="G4" i="39" s="1"/>
  <c r="G224" i="55"/>
  <c r="G9" i="39" s="1"/>
  <c r="AE48" i="55"/>
  <c r="AE53" i="55"/>
  <c r="AE50" i="55"/>
  <c r="AE52" i="55"/>
  <c r="AE54" i="55"/>
  <c r="AE56" i="55"/>
  <c r="AE55" i="55"/>
  <c r="AE57" i="55"/>
  <c r="AE49" i="55"/>
  <c r="AE51" i="55"/>
  <c r="N212" i="55"/>
  <c r="N209" i="55"/>
  <c r="N207" i="55"/>
  <c r="N213" i="55"/>
  <c r="N205" i="55"/>
  <c r="N211" i="55"/>
  <c r="N208" i="55"/>
  <c r="N204" i="55"/>
  <c r="N206" i="55"/>
  <c r="N210" i="55"/>
  <c r="V247" i="55"/>
  <c r="V6" i="40" s="1"/>
  <c r="V252" i="55"/>
  <c r="V11" i="40" s="1"/>
  <c r="V244" i="55"/>
  <c r="V3" i="40" s="1"/>
  <c r="V245" i="55"/>
  <c r="V4" i="40" s="1"/>
  <c r="V250" i="55"/>
  <c r="V9" i="40" s="1"/>
  <c r="V251" i="55"/>
  <c r="V10" i="40" s="1"/>
  <c r="V249" i="55"/>
  <c r="V8" i="40" s="1"/>
  <c r="V248" i="55"/>
  <c r="V7" i="40" s="1"/>
  <c r="V2" i="40"/>
  <c r="V246" i="55"/>
  <c r="V5" i="40" s="1"/>
  <c r="AP37" i="55"/>
  <c r="AP4" i="26" s="1"/>
  <c r="AP40" i="55"/>
  <c r="AP7" i="26" s="1"/>
  <c r="AP39" i="55"/>
  <c r="AP6" i="26" s="1"/>
  <c r="AP42" i="55"/>
  <c r="AP9" i="26" s="1"/>
  <c r="AP36" i="55"/>
  <c r="AP3" i="26" s="1"/>
  <c r="AP44" i="55"/>
  <c r="AP11" i="26" s="1"/>
  <c r="AP38" i="55"/>
  <c r="AP5" i="26" s="1"/>
  <c r="AP2" i="26"/>
  <c r="AP43" i="55"/>
  <c r="AP10" i="26" s="1"/>
  <c r="AP41" i="55"/>
  <c r="AP8" i="26" s="1"/>
  <c r="O193" i="55"/>
  <c r="O4" i="38" s="1"/>
  <c r="O200" i="55"/>
  <c r="O11" i="38" s="1"/>
  <c r="O196" i="55"/>
  <c r="O7" i="38" s="1"/>
  <c r="O199" i="55"/>
  <c r="O10" i="38" s="1"/>
  <c r="O198" i="55"/>
  <c r="O9" i="38" s="1"/>
  <c r="O192" i="55"/>
  <c r="O3" i="38" s="1"/>
  <c r="O194" i="55"/>
  <c r="O5" i="38" s="1"/>
  <c r="O195" i="55"/>
  <c r="O6" i="38" s="1"/>
  <c r="O2" i="38"/>
  <c r="O197" i="55"/>
  <c r="O8" i="38" s="1"/>
  <c r="T247" i="55"/>
  <c r="T6" i="40" s="1"/>
  <c r="T248" i="55"/>
  <c r="T7" i="40" s="1"/>
  <c r="T252" i="55"/>
  <c r="T11" i="40" s="1"/>
  <c r="T249" i="55"/>
  <c r="T8" i="40" s="1"/>
  <c r="T245" i="55"/>
  <c r="T4" i="40" s="1"/>
  <c r="T250" i="55"/>
  <c r="T9" i="40" s="1"/>
  <c r="T244" i="55"/>
  <c r="T3" i="40" s="1"/>
  <c r="T251" i="55"/>
  <c r="T10" i="40" s="1"/>
  <c r="T246" i="55"/>
  <c r="T5" i="40" s="1"/>
  <c r="T2" i="40"/>
  <c r="H193" i="55"/>
  <c r="H4" i="38" s="1"/>
  <c r="H194" i="55"/>
  <c r="H5" i="38" s="1"/>
  <c r="H199" i="55"/>
  <c r="H10" i="38" s="1"/>
  <c r="H200" i="55"/>
  <c r="H11" i="38" s="1"/>
  <c r="H195" i="55"/>
  <c r="H6" i="38" s="1"/>
  <c r="H196" i="55"/>
  <c r="H7" i="38" s="1"/>
  <c r="H2" i="38"/>
  <c r="H197" i="55"/>
  <c r="H8" i="38" s="1"/>
  <c r="H192" i="55"/>
  <c r="H3" i="38" s="1"/>
  <c r="H198" i="55"/>
  <c r="H9" i="38" s="1"/>
  <c r="AF212" i="55"/>
  <c r="AF210" i="55"/>
  <c r="AF206" i="55"/>
  <c r="AF213" i="55"/>
  <c r="AF208" i="55"/>
  <c r="AF205" i="55"/>
  <c r="AF207" i="55"/>
  <c r="AF211" i="55"/>
  <c r="AF209" i="55"/>
  <c r="AF204" i="55"/>
  <c r="P246" i="55"/>
  <c r="P5" i="40" s="1"/>
  <c r="P252" i="55"/>
  <c r="P11" i="40" s="1"/>
  <c r="P247" i="55"/>
  <c r="P6" i="40" s="1"/>
  <c r="P248" i="55"/>
  <c r="P7" i="40" s="1"/>
  <c r="P250" i="55"/>
  <c r="P9" i="40" s="1"/>
  <c r="P251" i="55"/>
  <c r="P10" i="40" s="1"/>
  <c r="P249" i="55"/>
  <c r="P8" i="40" s="1"/>
  <c r="P2" i="40"/>
  <c r="P244" i="55"/>
  <c r="P3" i="40" s="1"/>
  <c r="P245" i="55"/>
  <c r="P4" i="40" s="1"/>
  <c r="AL248" i="55"/>
  <c r="AL7" i="40" s="1"/>
  <c r="AL244" i="55"/>
  <c r="AL3" i="40" s="1"/>
  <c r="AL249" i="55"/>
  <c r="AL8" i="40" s="1"/>
  <c r="AL245" i="55"/>
  <c r="AL4" i="40" s="1"/>
  <c r="AL2" i="40"/>
  <c r="AL250" i="55"/>
  <c r="AL9" i="40" s="1"/>
  <c r="AL251" i="55"/>
  <c r="AL10" i="40" s="1"/>
  <c r="AL246" i="55"/>
  <c r="AL5" i="40" s="1"/>
  <c r="AL247" i="55"/>
  <c r="AL6" i="40" s="1"/>
  <c r="AL252" i="55"/>
  <c r="AL11" i="40" s="1"/>
  <c r="W244" i="55"/>
  <c r="W3" i="40" s="1"/>
  <c r="W251" i="55"/>
  <c r="W10" i="40" s="1"/>
  <c r="W246" i="55"/>
  <c r="W5" i="40" s="1"/>
  <c r="W245" i="55"/>
  <c r="W4" i="40" s="1"/>
  <c r="W250" i="55"/>
  <c r="W9" i="40" s="1"/>
  <c r="W249" i="55"/>
  <c r="W8" i="40" s="1"/>
  <c r="W248" i="55"/>
  <c r="W7" i="40" s="1"/>
  <c r="W2" i="40"/>
  <c r="W247" i="55"/>
  <c r="W6" i="40" s="1"/>
  <c r="W252" i="55"/>
  <c r="W11" i="40" s="1"/>
  <c r="AK220" i="55"/>
  <c r="AK5" i="39" s="1"/>
  <c r="AK223" i="55"/>
  <c r="AK8" i="39" s="1"/>
  <c r="AK225" i="55"/>
  <c r="AK10" i="39" s="1"/>
  <c r="AK221" i="55"/>
  <c r="AK6" i="39" s="1"/>
  <c r="AK219" i="55"/>
  <c r="AK4" i="39" s="1"/>
  <c r="AK224" i="55"/>
  <c r="AK9" i="39" s="1"/>
  <c r="AK222" i="55"/>
  <c r="AK7" i="39" s="1"/>
  <c r="AK218" i="55"/>
  <c r="AK3" i="39" s="1"/>
  <c r="AK2" i="39"/>
  <c r="AK226" i="55"/>
  <c r="AK11" i="39" s="1"/>
  <c r="S251" i="55"/>
  <c r="S10" i="40" s="1"/>
  <c r="S252" i="55"/>
  <c r="S11" i="40" s="1"/>
  <c r="S248" i="55"/>
  <c r="S7" i="40" s="1"/>
  <c r="S249" i="55"/>
  <c r="S8" i="40" s="1"/>
  <c r="S247" i="55"/>
  <c r="S6" i="40" s="1"/>
  <c r="S245" i="55"/>
  <c r="S4" i="40" s="1"/>
  <c r="S250" i="55"/>
  <c r="S9" i="40" s="1"/>
  <c r="S2" i="40"/>
  <c r="S244" i="55"/>
  <c r="S3" i="40" s="1"/>
  <c r="S246" i="55"/>
  <c r="S5" i="40" s="1"/>
  <c r="F204" i="55"/>
  <c r="F205" i="55"/>
  <c r="F207" i="55"/>
  <c r="F209" i="55"/>
  <c r="F211" i="55"/>
  <c r="F210" i="55"/>
  <c r="F213" i="55"/>
  <c r="F208" i="55"/>
  <c r="F206" i="55"/>
  <c r="F212" i="55"/>
  <c r="Z200" i="55"/>
  <c r="Z11" i="38" s="1"/>
  <c r="Z197" i="55"/>
  <c r="Z8" i="38" s="1"/>
  <c r="Z192" i="55"/>
  <c r="Z3" i="38" s="1"/>
  <c r="Z193" i="55"/>
  <c r="Z4" i="38" s="1"/>
  <c r="Z198" i="55"/>
  <c r="Z9" i="38" s="1"/>
  <c r="Z199" i="55"/>
  <c r="Z10" i="38" s="1"/>
  <c r="Z194" i="55"/>
  <c r="Z5" i="38" s="1"/>
  <c r="Z195" i="55"/>
  <c r="Z6" i="38" s="1"/>
  <c r="Z2" i="38"/>
  <c r="Z196" i="55"/>
  <c r="Z7" i="38" s="1"/>
  <c r="X76" i="55"/>
  <c r="X4" i="24" s="1"/>
  <c r="X80" i="55"/>
  <c r="X8" i="24" s="1"/>
  <c r="X75" i="55"/>
  <c r="X3" i="24" s="1"/>
  <c r="X77" i="55"/>
  <c r="X5" i="24" s="1"/>
  <c r="X79" i="55"/>
  <c r="X7" i="24" s="1"/>
  <c r="X81" i="55"/>
  <c r="X9" i="24" s="1"/>
  <c r="X83" i="55"/>
  <c r="X11" i="24" s="1"/>
  <c r="X2" i="24"/>
  <c r="X78" i="55"/>
  <c r="X6" i="24" s="1"/>
  <c r="X82" i="55"/>
  <c r="X10" i="24" s="1"/>
  <c r="E80" i="55"/>
  <c r="E8" i="24" s="1"/>
  <c r="E82" i="55"/>
  <c r="E10" i="24" s="1"/>
  <c r="E75" i="55"/>
  <c r="E3" i="24" s="1"/>
  <c r="E83" i="55"/>
  <c r="E11" i="24" s="1"/>
  <c r="E81" i="55"/>
  <c r="E9" i="24" s="1"/>
  <c r="E79" i="55"/>
  <c r="E7" i="24" s="1"/>
  <c r="E77" i="55"/>
  <c r="E5" i="24" s="1"/>
  <c r="E76" i="55"/>
  <c r="E4" i="24" s="1"/>
  <c r="E2" i="24"/>
  <c r="E78" i="55"/>
  <c r="E6" i="24" s="1"/>
  <c r="AE235" i="55"/>
  <c r="AE7" i="36" s="1"/>
  <c r="AE231" i="55"/>
  <c r="AE3" i="36" s="1"/>
  <c r="AE239" i="55"/>
  <c r="AE11" i="36" s="1"/>
  <c r="AE233" i="55"/>
  <c r="AE5" i="36" s="1"/>
  <c r="AE234" i="55"/>
  <c r="AE6" i="36" s="1"/>
  <c r="AE236" i="55"/>
  <c r="AE8" i="36" s="1"/>
  <c r="AE238" i="55"/>
  <c r="AE10" i="36" s="1"/>
  <c r="AE2" i="36"/>
  <c r="AE232" i="55"/>
  <c r="AE4" i="36" s="1"/>
  <c r="AE237" i="55"/>
  <c r="AE9" i="36" s="1"/>
  <c r="AH57" i="55"/>
  <c r="AH49" i="55"/>
  <c r="AH54" i="55"/>
  <c r="AH51" i="55"/>
  <c r="AH55" i="55"/>
  <c r="AH56" i="55"/>
  <c r="AH52" i="55"/>
  <c r="AH48" i="55"/>
  <c r="AH53" i="55"/>
  <c r="AH50" i="55"/>
  <c r="V167" i="55"/>
  <c r="V4" i="45" s="1"/>
  <c r="V166" i="55"/>
  <c r="V3" i="45" s="1"/>
  <c r="V168" i="55"/>
  <c r="V5" i="45" s="1"/>
  <c r="V172" i="55"/>
  <c r="V9" i="45" s="1"/>
  <c r="V173" i="55"/>
  <c r="V10" i="45" s="1"/>
  <c r="V174" i="55"/>
  <c r="V11" i="45" s="1"/>
  <c r="V170" i="55"/>
  <c r="V7" i="45" s="1"/>
  <c r="V169" i="55"/>
  <c r="V6" i="45" s="1"/>
  <c r="V165" i="55"/>
  <c r="V2" i="45" s="1"/>
  <c r="V171" i="55"/>
  <c r="V8" i="45" s="1"/>
  <c r="AI250" i="55"/>
  <c r="AI9" i="40" s="1"/>
  <c r="AI249" i="55"/>
  <c r="AI8" i="40" s="1"/>
  <c r="AI246" i="55"/>
  <c r="AI5" i="40" s="1"/>
  <c r="AI252" i="55"/>
  <c r="AI11" i="40" s="1"/>
  <c r="AI251" i="55"/>
  <c r="AI10" i="40" s="1"/>
  <c r="AI248" i="55"/>
  <c r="AI7" i="40" s="1"/>
  <c r="AI247" i="55"/>
  <c r="AI6" i="40" s="1"/>
  <c r="AI2" i="40"/>
  <c r="AI244" i="55"/>
  <c r="AI3" i="40" s="1"/>
  <c r="AI245" i="55"/>
  <c r="AI4" i="40" s="1"/>
  <c r="AM89" i="55"/>
  <c r="AM4" i="23" s="1"/>
  <c r="AM2" i="23"/>
  <c r="AM95" i="55"/>
  <c r="AM10" i="23" s="1"/>
  <c r="AM88" i="55"/>
  <c r="AM3" i="23" s="1"/>
  <c r="AM90" i="55"/>
  <c r="AM5" i="23" s="1"/>
  <c r="AM94" i="55"/>
  <c r="AM9" i="23" s="1"/>
  <c r="AM92" i="55"/>
  <c r="AM7" i="23" s="1"/>
  <c r="AM93" i="55"/>
  <c r="AM8" i="23" s="1"/>
  <c r="AM91" i="55"/>
  <c r="AM6" i="23" s="1"/>
  <c r="AM96" i="55"/>
  <c r="AM11" i="23" s="1"/>
  <c r="G252" i="55"/>
  <c r="G11" i="40" s="1"/>
  <c r="G251" i="55"/>
  <c r="G10" i="40" s="1"/>
  <c r="G249" i="55"/>
  <c r="G8" i="40" s="1"/>
  <c r="G248" i="55"/>
  <c r="G7" i="40" s="1"/>
  <c r="G247" i="55"/>
  <c r="G6" i="40" s="1"/>
  <c r="G245" i="55"/>
  <c r="G4" i="40" s="1"/>
  <c r="G2" i="40"/>
  <c r="G244" i="55"/>
  <c r="G3" i="40" s="1"/>
  <c r="G250" i="55"/>
  <c r="G9" i="40" s="1"/>
  <c r="G246" i="55"/>
  <c r="G5" i="40" s="1"/>
  <c r="AE40" i="55"/>
  <c r="AE7" i="26" s="1"/>
  <c r="AE2" i="26"/>
  <c r="AE38" i="55"/>
  <c r="AE5" i="26" s="1"/>
  <c r="AE43" i="55"/>
  <c r="AE10" i="26" s="1"/>
  <c r="AE39" i="55"/>
  <c r="AE6" i="26" s="1"/>
  <c r="AE36" i="55"/>
  <c r="AE3" i="26" s="1"/>
  <c r="AE44" i="55"/>
  <c r="AE11" i="26" s="1"/>
  <c r="AE37" i="55"/>
  <c r="AE4" i="26" s="1"/>
  <c r="AE42" i="55"/>
  <c r="AE9" i="26" s="1"/>
  <c r="AE41" i="55"/>
  <c r="AE8" i="26" s="1"/>
  <c r="N251" i="55"/>
  <c r="N10" i="40" s="1"/>
  <c r="N244" i="55"/>
  <c r="N3" i="40" s="1"/>
  <c r="N2" i="40"/>
  <c r="N252" i="55"/>
  <c r="N11" i="40" s="1"/>
  <c r="N248" i="55"/>
  <c r="N7" i="40" s="1"/>
  <c r="N249" i="55"/>
  <c r="N8" i="40" s="1"/>
  <c r="N247" i="55"/>
  <c r="N6" i="40" s="1"/>
  <c r="N245" i="55"/>
  <c r="N4" i="40" s="1"/>
  <c r="N246" i="55"/>
  <c r="N5" i="40" s="1"/>
  <c r="N250" i="55"/>
  <c r="N9" i="40" s="1"/>
  <c r="Y210" i="55"/>
  <c r="Y207" i="55"/>
  <c r="Y209" i="55"/>
  <c r="Y212" i="55"/>
  <c r="Y211" i="55"/>
  <c r="Y213" i="55"/>
  <c r="Y208" i="55"/>
  <c r="Y204" i="55"/>
  <c r="Y206" i="55"/>
  <c r="Y205" i="55"/>
  <c r="AP81" i="55"/>
  <c r="AP9" i="24" s="1"/>
  <c r="AP79" i="55"/>
  <c r="AP7" i="24" s="1"/>
  <c r="AP2" i="24"/>
  <c r="AP76" i="55"/>
  <c r="AP4" i="24" s="1"/>
  <c r="AP78" i="55"/>
  <c r="AP6" i="24" s="1"/>
  <c r="AP75" i="55"/>
  <c r="AP3" i="24" s="1"/>
  <c r="AP80" i="55"/>
  <c r="AP8" i="24" s="1"/>
  <c r="AP77" i="55"/>
  <c r="AP5" i="24" s="1"/>
  <c r="AP82" i="55"/>
  <c r="AP10" i="24" s="1"/>
  <c r="AP83" i="55"/>
  <c r="AP11" i="24" s="1"/>
  <c r="L248" i="55"/>
  <c r="L7" i="40" s="1"/>
  <c r="L247" i="55"/>
  <c r="L6" i="40" s="1"/>
  <c r="L2" i="40"/>
  <c r="L244" i="55"/>
  <c r="L3" i="40" s="1"/>
  <c r="L249" i="55"/>
  <c r="L8" i="40" s="1"/>
  <c r="L245" i="55"/>
  <c r="L4" i="40" s="1"/>
  <c r="L252" i="55"/>
  <c r="L11" i="40" s="1"/>
  <c r="L250" i="55"/>
  <c r="L9" i="40" s="1"/>
  <c r="L246" i="55"/>
  <c r="L5" i="40" s="1"/>
  <c r="L251" i="55"/>
  <c r="L10" i="40" s="1"/>
  <c r="O212" i="55"/>
  <c r="O205" i="55"/>
  <c r="O207" i="55"/>
  <c r="O209" i="55"/>
  <c r="O211" i="55"/>
  <c r="O213" i="55"/>
  <c r="O208" i="55"/>
  <c r="O204" i="55"/>
  <c r="O206" i="55"/>
  <c r="O210" i="55"/>
  <c r="T234" i="55"/>
  <c r="T6" i="36" s="1"/>
  <c r="T237" i="55"/>
  <c r="T9" i="36" s="1"/>
  <c r="T233" i="55"/>
  <c r="T5" i="36" s="1"/>
  <c r="T239" i="55"/>
  <c r="T11" i="36" s="1"/>
  <c r="T235" i="55"/>
  <c r="T7" i="36" s="1"/>
  <c r="T231" i="55"/>
  <c r="T3" i="36" s="1"/>
  <c r="T236" i="55"/>
  <c r="T8" i="36" s="1"/>
  <c r="T2" i="36"/>
  <c r="T232" i="55"/>
  <c r="T4" i="36" s="1"/>
  <c r="T238" i="55"/>
  <c r="T10" i="36" s="1"/>
  <c r="H247" i="55"/>
  <c r="H6" i="40" s="1"/>
  <c r="H250" i="55"/>
  <c r="H9" i="40" s="1"/>
  <c r="H251" i="55"/>
  <c r="H10" i="40" s="1"/>
  <c r="H248" i="55"/>
  <c r="H7" i="40" s="1"/>
  <c r="H244" i="55"/>
  <c r="H3" i="40" s="1"/>
  <c r="H246" i="55"/>
  <c r="H5" i="40" s="1"/>
  <c r="H245" i="55"/>
  <c r="H4" i="40" s="1"/>
  <c r="H249" i="55"/>
  <c r="H8" i="40" s="1"/>
  <c r="H252" i="55"/>
  <c r="H11" i="40" s="1"/>
  <c r="H2" i="40"/>
  <c r="AF234" i="55"/>
  <c r="AF6" i="36" s="1"/>
  <c r="AF237" i="55"/>
  <c r="AF9" i="36" s="1"/>
  <c r="AF236" i="55"/>
  <c r="AF8" i="36" s="1"/>
  <c r="AF231" i="55"/>
  <c r="AF3" i="36" s="1"/>
  <c r="AF2" i="36"/>
  <c r="AF232" i="55"/>
  <c r="AF4" i="36" s="1"/>
  <c r="AF238" i="55"/>
  <c r="AF10" i="36" s="1"/>
  <c r="AF239" i="55"/>
  <c r="AF11" i="36" s="1"/>
  <c r="AF235" i="55"/>
  <c r="AF7" i="36" s="1"/>
  <c r="AF233" i="55"/>
  <c r="AF5" i="36" s="1"/>
  <c r="P193" i="55"/>
  <c r="P4" i="38" s="1"/>
  <c r="P192" i="55"/>
  <c r="P3" i="38" s="1"/>
  <c r="P2" i="38"/>
  <c r="P194" i="55"/>
  <c r="P5" i="38" s="1"/>
  <c r="P199" i="55"/>
  <c r="P10" i="38" s="1"/>
  <c r="P198" i="55"/>
  <c r="P9" i="38" s="1"/>
  <c r="P195" i="55"/>
  <c r="P6" i="38" s="1"/>
  <c r="P196" i="55"/>
  <c r="P7" i="38" s="1"/>
  <c r="P197" i="55"/>
  <c r="P8" i="38" s="1"/>
  <c r="P200" i="55"/>
  <c r="P11" i="38" s="1"/>
  <c r="AL231" i="55"/>
  <c r="AL3" i="36" s="1"/>
  <c r="AL239" i="55"/>
  <c r="AL11" i="36" s="1"/>
  <c r="AL235" i="55"/>
  <c r="AL7" i="36" s="1"/>
  <c r="AL237" i="55"/>
  <c r="AL9" i="36" s="1"/>
  <c r="AL233" i="55"/>
  <c r="AL5" i="36" s="1"/>
  <c r="AL238" i="55"/>
  <c r="AL10" i="36" s="1"/>
  <c r="AL234" i="55"/>
  <c r="AL6" i="36" s="1"/>
  <c r="AL232" i="55"/>
  <c r="AL4" i="36" s="1"/>
  <c r="AL236" i="55"/>
  <c r="AL8" i="36" s="1"/>
  <c r="AL2" i="36"/>
  <c r="S238" i="55"/>
  <c r="S10" i="36" s="1"/>
  <c r="S234" i="55"/>
  <c r="S6" i="36" s="1"/>
  <c r="S236" i="55"/>
  <c r="S8" i="36" s="1"/>
  <c r="S232" i="55"/>
  <c r="S4" i="36" s="1"/>
  <c r="S2" i="36"/>
  <c r="S235" i="55"/>
  <c r="S7" i="36" s="1"/>
  <c r="S237" i="55"/>
  <c r="S9" i="36" s="1"/>
  <c r="S233" i="55"/>
  <c r="S5" i="36" s="1"/>
  <c r="S239" i="55"/>
  <c r="S11" i="36" s="1"/>
  <c r="S231" i="55"/>
  <c r="S3" i="36" s="1"/>
  <c r="F234" i="55"/>
  <c r="F6" i="36" s="1"/>
  <c r="F236" i="55"/>
  <c r="F8" i="36" s="1"/>
  <c r="F232" i="55"/>
  <c r="F4" i="36" s="1"/>
  <c r="F235" i="55"/>
  <c r="F7" i="36" s="1"/>
  <c r="F233" i="55"/>
  <c r="F5" i="36" s="1"/>
  <c r="F239" i="55"/>
  <c r="F11" i="36" s="1"/>
  <c r="F231" i="55"/>
  <c r="F3" i="36" s="1"/>
  <c r="F237" i="55"/>
  <c r="F9" i="36" s="1"/>
  <c r="F2" i="36"/>
  <c r="F238" i="55"/>
  <c r="F10" i="36" s="1"/>
  <c r="Z2" i="39"/>
  <c r="Z224" i="55"/>
  <c r="Z9" i="39" s="1"/>
  <c r="Z225" i="55"/>
  <c r="Z10" i="39" s="1"/>
  <c r="Z221" i="55"/>
  <c r="Z6" i="39" s="1"/>
  <c r="Z226" i="55"/>
  <c r="Z11" i="39" s="1"/>
  <c r="Z223" i="55"/>
  <c r="Z8" i="39" s="1"/>
  <c r="Z218" i="55"/>
  <c r="Z3" i="39" s="1"/>
  <c r="Z220" i="55"/>
  <c r="Z5" i="39" s="1"/>
  <c r="Z219" i="55"/>
  <c r="Z4" i="39" s="1"/>
  <c r="Z222" i="55"/>
  <c r="Z7" i="39" s="1"/>
  <c r="X48" i="55"/>
  <c r="X53" i="55"/>
  <c r="X49" i="55"/>
  <c r="X57" i="55"/>
  <c r="X50" i="55"/>
  <c r="X51" i="55"/>
  <c r="X54" i="55"/>
  <c r="X55" i="55"/>
  <c r="X56" i="55"/>
  <c r="X52" i="55"/>
  <c r="E96" i="55"/>
  <c r="E11" i="23" s="1"/>
  <c r="E94" i="55"/>
  <c r="E9" i="23" s="1"/>
  <c r="E89" i="55"/>
  <c r="E4" i="23" s="1"/>
  <c r="E93" i="55"/>
  <c r="E8" i="23" s="1"/>
  <c r="E2" i="23"/>
  <c r="E95" i="55"/>
  <c r="E10" i="23" s="1"/>
  <c r="E90" i="55"/>
  <c r="E5" i="23" s="1"/>
  <c r="E92" i="55"/>
  <c r="E7" i="23" s="1"/>
  <c r="E91" i="55"/>
  <c r="E6" i="23" s="1"/>
  <c r="E88" i="55"/>
  <c r="E3" i="23" s="1"/>
  <c r="AH81" i="55"/>
  <c r="AH9" i="24" s="1"/>
  <c r="AH2" i="24"/>
  <c r="AH78" i="55"/>
  <c r="AH6" i="24" s="1"/>
  <c r="AH80" i="55"/>
  <c r="AH8" i="24" s="1"/>
  <c r="AH76" i="55"/>
  <c r="AH4" i="24" s="1"/>
  <c r="AH77" i="55"/>
  <c r="AH5" i="24" s="1"/>
  <c r="AH79" i="55"/>
  <c r="AH7" i="24" s="1"/>
  <c r="AH75" i="55"/>
  <c r="AH3" i="24" s="1"/>
  <c r="AH83" i="55"/>
  <c r="AH11" i="24" s="1"/>
  <c r="AH82" i="55"/>
  <c r="AH10" i="24" s="1"/>
  <c r="V2" i="44"/>
  <c r="V155" i="55"/>
  <c r="V5" i="44" s="1"/>
  <c r="V158" i="55"/>
  <c r="V8" i="44" s="1"/>
  <c r="V161" i="55"/>
  <c r="V11" i="44" s="1"/>
  <c r="V154" i="55"/>
  <c r="V4" i="44" s="1"/>
  <c r="V157" i="55"/>
  <c r="V7" i="44" s="1"/>
  <c r="V153" i="55"/>
  <c r="V3" i="44" s="1"/>
  <c r="V160" i="55"/>
  <c r="V10" i="44" s="1"/>
  <c r="V159" i="55"/>
  <c r="V9" i="44" s="1"/>
  <c r="V156" i="55"/>
  <c r="V6" i="44" s="1"/>
  <c r="AI234" i="55"/>
  <c r="AI6" i="36" s="1"/>
  <c r="AI233" i="55"/>
  <c r="AI5" i="36" s="1"/>
  <c r="AI2" i="36"/>
  <c r="AI236" i="55"/>
  <c r="AI8" i="36" s="1"/>
  <c r="AI232" i="55"/>
  <c r="AI4" i="36" s="1"/>
  <c r="AI239" i="55"/>
  <c r="AI11" i="36" s="1"/>
  <c r="AI235" i="55"/>
  <c r="AI7" i="36" s="1"/>
  <c r="AI231" i="55"/>
  <c r="AI3" i="36" s="1"/>
  <c r="AI238" i="55"/>
  <c r="AI10" i="36" s="1"/>
  <c r="AI237" i="55"/>
  <c r="AI9" i="36" s="1"/>
  <c r="AH199" i="55"/>
  <c r="AH10" i="38" s="1"/>
  <c r="AH200" i="55"/>
  <c r="AH11" i="38" s="1"/>
  <c r="AH196" i="55"/>
  <c r="AH7" i="38" s="1"/>
  <c r="AH195" i="55"/>
  <c r="AH6" i="38" s="1"/>
  <c r="AH2" i="38"/>
  <c r="AH192" i="55"/>
  <c r="AH3" i="38" s="1"/>
  <c r="AH197" i="55"/>
  <c r="AH8" i="38" s="1"/>
  <c r="AH193" i="55"/>
  <c r="AH4" i="38" s="1"/>
  <c r="AH198" i="55"/>
  <c r="AH9" i="38" s="1"/>
  <c r="AH194" i="55"/>
  <c r="AH5" i="38" s="1"/>
  <c r="AM42" i="55"/>
  <c r="AM9" i="26" s="1"/>
  <c r="AM36" i="55"/>
  <c r="AM3" i="26" s="1"/>
  <c r="AM39" i="55"/>
  <c r="AM6" i="26" s="1"/>
  <c r="AM40" i="55"/>
  <c r="AM7" i="26" s="1"/>
  <c r="AM43" i="55"/>
  <c r="AM10" i="26" s="1"/>
  <c r="AM38" i="55"/>
  <c r="AM5" i="26" s="1"/>
  <c r="AM37" i="55"/>
  <c r="AM4" i="26" s="1"/>
  <c r="AM2" i="26"/>
  <c r="AM44" i="55"/>
  <c r="AM11" i="26" s="1"/>
  <c r="AM41" i="55"/>
  <c r="AM8" i="26" s="1"/>
  <c r="G231" i="55"/>
  <c r="G3" i="36" s="1"/>
  <c r="G238" i="55"/>
  <c r="G10" i="36" s="1"/>
  <c r="G232" i="55"/>
  <c r="G4" i="36" s="1"/>
  <c r="G2" i="36"/>
  <c r="G235" i="55"/>
  <c r="G7" i="36" s="1"/>
  <c r="G233" i="55"/>
  <c r="G5" i="36" s="1"/>
  <c r="G234" i="55"/>
  <c r="G6" i="36" s="1"/>
  <c r="G239" i="55"/>
  <c r="G11" i="36" s="1"/>
  <c r="G237" i="55"/>
  <c r="G9" i="36" s="1"/>
  <c r="G236" i="55"/>
  <c r="G8" i="36" s="1"/>
  <c r="AE89" i="55"/>
  <c r="AE4" i="23" s="1"/>
  <c r="AE93" i="55"/>
  <c r="AE8" i="23" s="1"/>
  <c r="AE91" i="55"/>
  <c r="AE6" i="23" s="1"/>
  <c r="AE95" i="55"/>
  <c r="AE10" i="23" s="1"/>
  <c r="AE88" i="55"/>
  <c r="AE3" i="23" s="1"/>
  <c r="AE92" i="55"/>
  <c r="AE7" i="23" s="1"/>
  <c r="AE94" i="55"/>
  <c r="AE9" i="23" s="1"/>
  <c r="AE90" i="55"/>
  <c r="AE5" i="23" s="1"/>
  <c r="AE96" i="55"/>
  <c r="AE11" i="23" s="1"/>
  <c r="AE2" i="23"/>
  <c r="N235" i="55"/>
  <c r="N7" i="36" s="1"/>
  <c r="N232" i="55"/>
  <c r="N4" i="36" s="1"/>
  <c r="N236" i="55"/>
  <c r="N8" i="36" s="1"/>
  <c r="N233" i="55"/>
  <c r="N5" i="36" s="1"/>
  <c r="N234" i="55"/>
  <c r="N6" i="36" s="1"/>
  <c r="N238" i="55"/>
  <c r="N10" i="36" s="1"/>
  <c r="N237" i="55"/>
  <c r="N9" i="36" s="1"/>
  <c r="N231" i="55"/>
  <c r="N3" i="36" s="1"/>
  <c r="N2" i="36"/>
  <c r="N239" i="55"/>
  <c r="N11" i="36" s="1"/>
  <c r="Y224" i="55"/>
  <c r="Y9" i="39" s="1"/>
  <c r="Y225" i="55"/>
  <c r="Y10" i="39" s="1"/>
  <c r="Y223" i="55"/>
  <c r="Y8" i="39" s="1"/>
  <c r="Y218" i="55"/>
  <c r="Y3" i="39" s="1"/>
  <c r="Y222" i="55"/>
  <c r="Y7" i="39" s="1"/>
  <c r="Y220" i="55"/>
  <c r="Y5" i="39" s="1"/>
  <c r="Y226" i="55"/>
  <c r="Y11" i="39" s="1"/>
  <c r="Y219" i="55"/>
  <c r="Y4" i="39" s="1"/>
  <c r="Y221" i="55"/>
  <c r="Y6" i="39" s="1"/>
  <c r="Y2" i="39"/>
  <c r="L53" i="55"/>
  <c r="L51" i="55"/>
  <c r="L49" i="55"/>
  <c r="L55" i="55"/>
  <c r="L48" i="55"/>
  <c r="L52" i="55"/>
  <c r="L57" i="55"/>
  <c r="L50" i="55"/>
  <c r="L54" i="55"/>
  <c r="L56" i="55"/>
  <c r="AP69" i="55"/>
  <c r="AP10" i="25" s="1"/>
  <c r="AP66" i="55"/>
  <c r="AP7" i="25" s="1"/>
  <c r="AP63" i="55"/>
  <c r="AP4" i="25" s="1"/>
  <c r="AP65" i="55"/>
  <c r="AP6" i="25" s="1"/>
  <c r="AP67" i="55"/>
  <c r="AP8" i="25" s="1"/>
  <c r="AP68" i="55"/>
  <c r="AP9" i="25" s="1"/>
  <c r="AP70" i="55"/>
  <c r="AP11" i="25" s="1"/>
  <c r="AP62" i="55"/>
  <c r="AP3" i="25" s="1"/>
  <c r="AP64" i="55"/>
  <c r="AP5" i="25" s="1"/>
  <c r="AP2" i="25"/>
  <c r="L232" i="55"/>
  <c r="L4" i="36" s="1"/>
  <c r="L234" i="55"/>
  <c r="L6" i="36" s="1"/>
  <c r="L2" i="36"/>
  <c r="L238" i="55"/>
  <c r="L10" i="36" s="1"/>
  <c r="L236" i="55"/>
  <c r="L8" i="36" s="1"/>
  <c r="L239" i="55"/>
  <c r="L11" i="36" s="1"/>
  <c r="L237" i="55"/>
  <c r="L9" i="36" s="1"/>
  <c r="L235" i="55"/>
  <c r="L7" i="36" s="1"/>
  <c r="L231" i="55"/>
  <c r="L3" i="36" s="1"/>
  <c r="L233" i="55"/>
  <c r="L5" i="36" s="1"/>
  <c r="O2" i="39"/>
  <c r="O225" i="55"/>
  <c r="O10" i="39" s="1"/>
  <c r="O221" i="55"/>
  <c r="O6" i="39" s="1"/>
  <c r="O224" i="55"/>
  <c r="O9" i="39" s="1"/>
  <c r="O220" i="55"/>
  <c r="O5" i="39" s="1"/>
  <c r="O218" i="55"/>
  <c r="O3" i="39" s="1"/>
  <c r="O223" i="55"/>
  <c r="O8" i="39" s="1"/>
  <c r="O219" i="55"/>
  <c r="O4" i="39" s="1"/>
  <c r="O226" i="55"/>
  <c r="O11" i="39" s="1"/>
  <c r="O222" i="55"/>
  <c r="O7" i="39" s="1"/>
  <c r="H231" i="55"/>
  <c r="H3" i="36" s="1"/>
  <c r="H236" i="55"/>
  <c r="H8" i="36" s="1"/>
  <c r="H239" i="55"/>
  <c r="H11" i="36" s="1"/>
  <c r="H235" i="55"/>
  <c r="H7" i="36" s="1"/>
  <c r="H232" i="55"/>
  <c r="H4" i="36" s="1"/>
  <c r="H233" i="55"/>
  <c r="H5" i="36" s="1"/>
  <c r="H2" i="36"/>
  <c r="H237" i="55"/>
  <c r="H9" i="36" s="1"/>
  <c r="H234" i="55"/>
  <c r="H6" i="36" s="1"/>
  <c r="H238" i="55"/>
  <c r="H10" i="36" s="1"/>
  <c r="AF248" i="55"/>
  <c r="AF7" i="40" s="1"/>
  <c r="AF252" i="55"/>
  <c r="AF11" i="40" s="1"/>
  <c r="AF249" i="55"/>
  <c r="AF8" i="40" s="1"/>
  <c r="AF245" i="55"/>
  <c r="AF4" i="40" s="1"/>
  <c r="AF250" i="55"/>
  <c r="AF9" i="40" s="1"/>
  <c r="AF247" i="55"/>
  <c r="AF6" i="40" s="1"/>
  <c r="AF2" i="40"/>
  <c r="AF246" i="55"/>
  <c r="AF5" i="40" s="1"/>
  <c r="AF244" i="55"/>
  <c r="AF3" i="40" s="1"/>
  <c r="AF251" i="55"/>
  <c r="AF10" i="40" s="1"/>
  <c r="P210" i="55"/>
  <c r="P212" i="55"/>
  <c r="P205" i="55"/>
  <c r="P207" i="55"/>
  <c r="P209" i="55"/>
  <c r="P211" i="55"/>
  <c r="P206" i="55"/>
  <c r="P213" i="55"/>
  <c r="P204" i="55"/>
  <c r="P208" i="55"/>
  <c r="AA231" i="55"/>
  <c r="AA3" i="36" s="1"/>
  <c r="AA238" i="55"/>
  <c r="AA10" i="36" s="1"/>
  <c r="AA234" i="55"/>
  <c r="AA6" i="36" s="1"/>
  <c r="AA236" i="55"/>
  <c r="AA8" i="36" s="1"/>
  <c r="AA232" i="55"/>
  <c r="AA4" i="36" s="1"/>
  <c r="AA237" i="55"/>
  <c r="AA9" i="36" s="1"/>
  <c r="AA235" i="55"/>
  <c r="AA7" i="36" s="1"/>
  <c r="AA233" i="55"/>
  <c r="AA5" i="36" s="1"/>
  <c r="AA2" i="36"/>
  <c r="AA239" i="55"/>
  <c r="AA11" i="36" s="1"/>
  <c r="AL224" i="55"/>
  <c r="AL9" i="39" s="1"/>
  <c r="AL223" i="55"/>
  <c r="AL8" i="39" s="1"/>
  <c r="AL2" i="39"/>
  <c r="AL225" i="55"/>
  <c r="AL10" i="39" s="1"/>
  <c r="AL220" i="55"/>
  <c r="AL5" i="39" s="1"/>
  <c r="AL226" i="55"/>
  <c r="AL11" i="39" s="1"/>
  <c r="AL222" i="55"/>
  <c r="AL7" i="39" s="1"/>
  <c r="AL218" i="55"/>
  <c r="AL3" i="39" s="1"/>
  <c r="AL219" i="55"/>
  <c r="AL4" i="39" s="1"/>
  <c r="AL221" i="55"/>
  <c r="AL6" i="39" s="1"/>
  <c r="F251" i="55"/>
  <c r="F10" i="40" s="1"/>
  <c r="F247" i="55"/>
  <c r="F6" i="40" s="1"/>
  <c r="F248" i="55"/>
  <c r="F7" i="40" s="1"/>
  <c r="F244" i="55"/>
  <c r="F3" i="40" s="1"/>
  <c r="F249" i="55"/>
  <c r="F8" i="40" s="1"/>
  <c r="F250" i="55"/>
  <c r="F9" i="40" s="1"/>
  <c r="F245" i="55"/>
  <c r="F4" i="40" s="1"/>
  <c r="F246" i="55"/>
  <c r="F5" i="40" s="1"/>
  <c r="F252" i="55"/>
  <c r="F11" i="40" s="1"/>
  <c r="F2" i="40"/>
  <c r="X43" i="55"/>
  <c r="X10" i="26" s="1"/>
  <c r="X40" i="55"/>
  <c r="X7" i="26" s="1"/>
  <c r="X37" i="55"/>
  <c r="X4" i="26" s="1"/>
  <c r="X39" i="55"/>
  <c r="X6" i="26" s="1"/>
  <c r="X42" i="55"/>
  <c r="X9" i="26" s="1"/>
  <c r="X36" i="55"/>
  <c r="X3" i="26" s="1"/>
  <c r="X44" i="55"/>
  <c r="X11" i="26" s="1"/>
  <c r="X41" i="55"/>
  <c r="X8" i="26" s="1"/>
  <c r="X38" i="55"/>
  <c r="X5" i="26" s="1"/>
  <c r="X2" i="26"/>
  <c r="E70" i="55"/>
  <c r="E11" i="25" s="1"/>
  <c r="E63" i="55"/>
  <c r="E4" i="25" s="1"/>
  <c r="E66" i="55"/>
  <c r="E7" i="25" s="1"/>
  <c r="E67" i="55"/>
  <c r="E8" i="25" s="1"/>
  <c r="E2" i="25"/>
  <c r="E65" i="55"/>
  <c r="E6" i="25" s="1"/>
  <c r="E69" i="55"/>
  <c r="E10" i="25" s="1"/>
  <c r="E64" i="55"/>
  <c r="E5" i="25" s="1"/>
  <c r="E62" i="55"/>
  <c r="E3" i="25" s="1"/>
  <c r="E68" i="55"/>
  <c r="E9" i="25" s="1"/>
  <c r="AN225" i="55"/>
  <c r="AN10" i="39" s="1"/>
  <c r="AN218" i="55"/>
  <c r="AN3" i="39" s="1"/>
  <c r="AN219" i="55"/>
  <c r="AN4" i="39" s="1"/>
  <c r="AN224" i="55"/>
  <c r="AN9" i="39" s="1"/>
  <c r="AN222" i="55"/>
  <c r="AN7" i="39" s="1"/>
  <c r="AN223" i="55"/>
  <c r="AN8" i="39" s="1"/>
  <c r="AN226" i="55"/>
  <c r="AN11" i="39" s="1"/>
  <c r="AN220" i="55"/>
  <c r="AN5" i="39" s="1"/>
  <c r="AN2" i="39"/>
  <c r="AN221" i="55"/>
  <c r="AN6" i="39" s="1"/>
  <c r="AH95" i="55"/>
  <c r="AH10" i="23" s="1"/>
  <c r="AH93" i="55"/>
  <c r="AH8" i="23" s="1"/>
  <c r="AH92" i="55"/>
  <c r="AH7" i="23" s="1"/>
  <c r="AH88" i="55"/>
  <c r="AH3" i="23" s="1"/>
  <c r="AH96" i="55"/>
  <c r="AH11" i="23" s="1"/>
  <c r="AH2" i="23"/>
  <c r="AH89" i="55"/>
  <c r="AH4" i="23" s="1"/>
  <c r="AH94" i="55"/>
  <c r="AH9" i="23" s="1"/>
  <c r="AH90" i="55"/>
  <c r="AH5" i="23" s="1"/>
  <c r="AH91" i="55"/>
  <c r="AH6" i="23" s="1"/>
  <c r="V2" i="42"/>
  <c r="V118" i="55"/>
  <c r="V7" i="42" s="1"/>
  <c r="V122" i="55"/>
  <c r="V11" i="42" s="1"/>
  <c r="V115" i="55"/>
  <c r="V4" i="42" s="1"/>
  <c r="V114" i="55"/>
  <c r="V3" i="42" s="1"/>
  <c r="V121" i="55"/>
  <c r="V10" i="42" s="1"/>
  <c r="V119" i="55"/>
  <c r="V8" i="42" s="1"/>
  <c r="V120" i="55"/>
  <c r="V9" i="42" s="1"/>
  <c r="V117" i="55"/>
  <c r="V6" i="42" s="1"/>
  <c r="V116" i="55"/>
  <c r="V5" i="42" s="1"/>
  <c r="E238" i="55"/>
  <c r="E10" i="36" s="1"/>
  <c r="E235" i="55"/>
  <c r="E7" i="36" s="1"/>
  <c r="E236" i="55"/>
  <c r="E8" i="36" s="1"/>
  <c r="E231" i="55"/>
  <c r="E3" i="36" s="1"/>
  <c r="E232" i="55"/>
  <c r="E4" i="36" s="1"/>
  <c r="E2" i="36"/>
  <c r="E237" i="55"/>
  <c r="E9" i="36" s="1"/>
  <c r="E234" i="55"/>
  <c r="E6" i="36" s="1"/>
  <c r="E239" i="55"/>
  <c r="E11" i="36" s="1"/>
  <c r="E233" i="55"/>
  <c r="E5" i="36" s="1"/>
  <c r="AH206" i="55"/>
  <c r="AH208" i="55"/>
  <c r="AH210" i="55"/>
  <c r="AH212" i="55"/>
  <c r="AH205" i="55"/>
  <c r="AH211" i="55"/>
  <c r="AH207" i="55"/>
  <c r="AH213" i="55"/>
  <c r="AH209" i="55"/>
  <c r="AH204" i="55"/>
  <c r="AM75" i="55"/>
  <c r="AM3" i="24" s="1"/>
  <c r="AM79" i="55"/>
  <c r="AM7" i="24" s="1"/>
  <c r="AM83" i="55"/>
  <c r="AM11" i="24" s="1"/>
  <c r="AM77" i="55"/>
  <c r="AM5" i="24" s="1"/>
  <c r="AM81" i="55"/>
  <c r="AM9" i="24" s="1"/>
  <c r="AM2" i="24"/>
  <c r="AM76" i="55"/>
  <c r="AM4" i="24" s="1"/>
  <c r="AM80" i="55"/>
  <c r="AM8" i="24" s="1"/>
  <c r="AM78" i="55"/>
  <c r="AM6" i="24" s="1"/>
  <c r="AM82" i="55"/>
  <c r="AM10" i="24" s="1"/>
  <c r="I211" i="55"/>
  <c r="I213" i="55"/>
  <c r="I204" i="55"/>
  <c r="I206" i="55"/>
  <c r="I208" i="55"/>
  <c r="I210" i="55"/>
  <c r="I207" i="55"/>
  <c r="I212" i="55"/>
  <c r="I205" i="55"/>
  <c r="I209" i="55"/>
  <c r="K206" i="55"/>
  <c r="K208" i="55"/>
  <c r="K210" i="55"/>
  <c r="K212" i="55"/>
  <c r="K209" i="55"/>
  <c r="K207" i="55"/>
  <c r="K211" i="55"/>
  <c r="K205" i="55"/>
  <c r="K213" i="55"/>
  <c r="K204" i="55"/>
  <c r="G210" i="55"/>
  <c r="G212" i="55"/>
  <c r="G209" i="55"/>
  <c r="G211" i="55"/>
  <c r="G213" i="55"/>
  <c r="G205" i="55"/>
  <c r="G206" i="55"/>
  <c r="G204" i="55"/>
  <c r="G207" i="55"/>
  <c r="G208" i="55"/>
  <c r="AQ247" i="55"/>
  <c r="AQ6" i="40" s="1"/>
  <c r="AQ2" i="40"/>
  <c r="AQ244" i="55"/>
  <c r="AQ3" i="40" s="1"/>
  <c r="AQ250" i="55"/>
  <c r="AQ9" i="40" s="1"/>
  <c r="AQ246" i="55"/>
  <c r="AQ5" i="40" s="1"/>
  <c r="AQ248" i="55"/>
  <c r="AQ7" i="40" s="1"/>
  <c r="AQ252" i="55"/>
  <c r="AQ11" i="40" s="1"/>
  <c r="AQ245" i="55"/>
  <c r="AQ4" i="40" s="1"/>
  <c r="AQ251" i="55"/>
  <c r="AQ10" i="40" s="1"/>
  <c r="AQ249" i="55"/>
  <c r="AQ8" i="40" s="1"/>
  <c r="AE79" i="55"/>
  <c r="AE7" i="24" s="1"/>
  <c r="AE83" i="55"/>
  <c r="AE11" i="24" s="1"/>
  <c r="AE77" i="55"/>
  <c r="AE5" i="24" s="1"/>
  <c r="AE81" i="55"/>
  <c r="AE9" i="24" s="1"/>
  <c r="AE2" i="24"/>
  <c r="AE78" i="55"/>
  <c r="AE6" i="24" s="1"/>
  <c r="AE76" i="55"/>
  <c r="AE4" i="24" s="1"/>
  <c r="AE80" i="55"/>
  <c r="AE8" i="24" s="1"/>
  <c r="AE82" i="55"/>
  <c r="AE10" i="24" s="1"/>
  <c r="AE75" i="55"/>
  <c r="AE3" i="24" s="1"/>
  <c r="Y233" i="55"/>
  <c r="Y5" i="36" s="1"/>
  <c r="Y238" i="55"/>
  <c r="Y10" i="36" s="1"/>
  <c r="Y236" i="55"/>
  <c r="Y8" i="36" s="1"/>
  <c r="Y237" i="55"/>
  <c r="Y9" i="36" s="1"/>
  <c r="Y231" i="55"/>
  <c r="Y3" i="36" s="1"/>
  <c r="Y234" i="55"/>
  <c r="Y6" i="36" s="1"/>
  <c r="Y232" i="55"/>
  <c r="Y4" i="36" s="1"/>
  <c r="Y235" i="55"/>
  <c r="Y7" i="36" s="1"/>
  <c r="Y239" i="55"/>
  <c r="Y11" i="36" s="1"/>
  <c r="Y2" i="36"/>
  <c r="L37" i="55"/>
  <c r="L4" i="26" s="1"/>
  <c r="L36" i="55"/>
  <c r="L3" i="26" s="1"/>
  <c r="L40" i="55"/>
  <c r="L7" i="26" s="1"/>
  <c r="L44" i="55"/>
  <c r="L11" i="26" s="1"/>
  <c r="L39" i="55"/>
  <c r="L6" i="26" s="1"/>
  <c r="L41" i="55"/>
  <c r="L8" i="26" s="1"/>
  <c r="L2" i="26"/>
  <c r="L38" i="55"/>
  <c r="L5" i="26" s="1"/>
  <c r="L43" i="55"/>
  <c r="L10" i="26" s="1"/>
  <c r="L42" i="55"/>
  <c r="L9" i="26" s="1"/>
  <c r="AD36" i="55"/>
  <c r="AD3" i="26" s="1"/>
  <c r="AD42" i="55"/>
  <c r="AD9" i="26" s="1"/>
  <c r="AD44" i="55"/>
  <c r="AD11" i="26" s="1"/>
  <c r="AD41" i="55"/>
  <c r="AD8" i="26" s="1"/>
  <c r="AD38" i="55"/>
  <c r="AD5" i="26" s="1"/>
  <c r="AD37" i="55"/>
  <c r="AD4" i="26" s="1"/>
  <c r="AD2" i="26"/>
  <c r="AD43" i="55"/>
  <c r="AD10" i="26" s="1"/>
  <c r="AD39" i="55"/>
  <c r="AD6" i="26" s="1"/>
  <c r="AD40" i="55"/>
  <c r="AD7" i="26" s="1"/>
  <c r="L194" i="55"/>
  <c r="L5" i="38" s="1"/>
  <c r="L192" i="55"/>
  <c r="L3" i="38" s="1"/>
  <c r="L2" i="38"/>
  <c r="L196" i="55"/>
  <c r="L7" i="38" s="1"/>
  <c r="L197" i="55"/>
  <c r="L8" i="38" s="1"/>
  <c r="L193" i="55"/>
  <c r="L4" i="38" s="1"/>
  <c r="L198" i="55"/>
  <c r="L9" i="38" s="1"/>
  <c r="L195" i="55"/>
  <c r="L6" i="38" s="1"/>
  <c r="L199" i="55"/>
  <c r="L10" i="38" s="1"/>
  <c r="L200" i="55"/>
  <c r="L11" i="38" s="1"/>
  <c r="O2" i="40"/>
  <c r="O244" i="55"/>
  <c r="O3" i="40" s="1"/>
  <c r="O245" i="55"/>
  <c r="O4" i="40" s="1"/>
  <c r="O250" i="55"/>
  <c r="O9" i="40" s="1"/>
  <c r="O251" i="55"/>
  <c r="O10" i="40" s="1"/>
  <c r="O246" i="55"/>
  <c r="O5" i="40" s="1"/>
  <c r="O249" i="55"/>
  <c r="O8" i="40" s="1"/>
  <c r="O247" i="55"/>
  <c r="O6" i="40" s="1"/>
  <c r="O252" i="55"/>
  <c r="O11" i="40" s="1"/>
  <c r="O248" i="55"/>
  <c r="O7" i="40" s="1"/>
  <c r="AG192" i="55"/>
  <c r="AG3" i="38" s="1"/>
  <c r="AG197" i="55"/>
  <c r="AG8" i="38" s="1"/>
  <c r="AG200" i="55"/>
  <c r="AG11" i="38" s="1"/>
  <c r="AG193" i="55"/>
  <c r="AG4" i="38" s="1"/>
  <c r="AG196" i="55"/>
  <c r="AG7" i="38" s="1"/>
  <c r="AG199" i="55"/>
  <c r="AG10" i="38" s="1"/>
  <c r="AG195" i="55"/>
  <c r="AG6" i="38" s="1"/>
  <c r="AG194" i="55"/>
  <c r="AG5" i="38" s="1"/>
  <c r="AG2" i="38"/>
  <c r="AG198" i="55"/>
  <c r="AG9" i="38" s="1"/>
  <c r="AF223" i="55"/>
  <c r="AF8" i="39" s="1"/>
  <c r="AF224" i="55"/>
  <c r="AF9" i="39" s="1"/>
  <c r="AF219" i="55"/>
  <c r="AF4" i="39" s="1"/>
  <c r="AF220" i="55"/>
  <c r="AF5" i="39" s="1"/>
  <c r="AF225" i="55"/>
  <c r="AF10" i="39" s="1"/>
  <c r="AF222" i="55"/>
  <c r="AF7" i="39" s="1"/>
  <c r="AF226" i="55"/>
  <c r="AF11" i="39" s="1"/>
  <c r="AF221" i="55"/>
  <c r="AF6" i="39" s="1"/>
  <c r="AF218" i="55"/>
  <c r="AF3" i="39" s="1"/>
  <c r="AF2" i="39"/>
  <c r="P220" i="55"/>
  <c r="P5" i="39" s="1"/>
  <c r="P221" i="55"/>
  <c r="P6" i="39" s="1"/>
  <c r="P226" i="55"/>
  <c r="P11" i="39" s="1"/>
  <c r="P223" i="55"/>
  <c r="P8" i="39" s="1"/>
  <c r="P218" i="55"/>
  <c r="P3" i="39" s="1"/>
  <c r="P219" i="55"/>
  <c r="P4" i="39" s="1"/>
  <c r="P224" i="55"/>
  <c r="P9" i="39" s="1"/>
  <c r="P222" i="55"/>
  <c r="P7" i="39" s="1"/>
  <c r="P2" i="39"/>
  <c r="P225" i="55"/>
  <c r="P10" i="39" s="1"/>
  <c r="AA2" i="39"/>
  <c r="AA225" i="55"/>
  <c r="AA10" i="39" s="1"/>
  <c r="AA221" i="55"/>
  <c r="AA6" i="39" s="1"/>
  <c r="AA224" i="55"/>
  <c r="AA9" i="39" s="1"/>
  <c r="AA220" i="55"/>
  <c r="AA5" i="39" s="1"/>
  <c r="AA223" i="55"/>
  <c r="AA8" i="39" s="1"/>
  <c r="AA219" i="55"/>
  <c r="AA4" i="39" s="1"/>
  <c r="AA218" i="55"/>
  <c r="AA3" i="39" s="1"/>
  <c r="AA226" i="55"/>
  <c r="AA11" i="39" s="1"/>
  <c r="AA222" i="55"/>
  <c r="AA7" i="39" s="1"/>
  <c r="AO213" i="55"/>
  <c r="AO206" i="55"/>
  <c r="AO204" i="55"/>
  <c r="AO212" i="55"/>
  <c r="AO210" i="55"/>
  <c r="AO208" i="55"/>
  <c r="AO205" i="55"/>
  <c r="AO209" i="55"/>
  <c r="AO207" i="55"/>
  <c r="AO211" i="55"/>
  <c r="J218" i="55"/>
  <c r="J3" i="39" s="1"/>
  <c r="J221" i="55"/>
  <c r="J6" i="39" s="1"/>
  <c r="J222" i="55"/>
  <c r="J7" i="39" s="1"/>
  <c r="J225" i="55"/>
  <c r="J10" i="39" s="1"/>
  <c r="J226" i="55"/>
  <c r="J11" i="39" s="1"/>
  <c r="J219" i="55"/>
  <c r="J4" i="39" s="1"/>
  <c r="J220" i="55"/>
  <c r="J5" i="39" s="1"/>
  <c r="J223" i="55"/>
  <c r="J8" i="39" s="1"/>
  <c r="J224" i="55"/>
  <c r="J9" i="39" s="1"/>
  <c r="J2" i="39"/>
  <c r="X94" i="55"/>
  <c r="X9" i="23" s="1"/>
  <c r="X96" i="55"/>
  <c r="X11" i="23" s="1"/>
  <c r="X2" i="23"/>
  <c r="X89" i="55"/>
  <c r="X4" i="23" s="1"/>
  <c r="X91" i="55"/>
  <c r="X6" i="23" s="1"/>
  <c r="X93" i="55"/>
  <c r="X8" i="23" s="1"/>
  <c r="X95" i="55"/>
  <c r="X10" i="23" s="1"/>
  <c r="X88" i="55"/>
  <c r="X3" i="23" s="1"/>
  <c r="X92" i="55"/>
  <c r="X7" i="23" s="1"/>
  <c r="X90" i="55"/>
  <c r="X5" i="23" s="1"/>
  <c r="AN249" i="55"/>
  <c r="AN8" i="40" s="1"/>
  <c r="AN2" i="40"/>
  <c r="AN245" i="55"/>
  <c r="AN4" i="40" s="1"/>
  <c r="AN250" i="55"/>
  <c r="AN9" i="40" s="1"/>
  <c r="AN246" i="55"/>
  <c r="AN5" i="40" s="1"/>
  <c r="AN247" i="55"/>
  <c r="AN6" i="40" s="1"/>
  <c r="AN251" i="55"/>
  <c r="AN10" i="40" s="1"/>
  <c r="AN248" i="55"/>
  <c r="AN7" i="40" s="1"/>
  <c r="AN244" i="55"/>
  <c r="AN3" i="40" s="1"/>
  <c r="AN252" i="55"/>
  <c r="AN11" i="40" s="1"/>
  <c r="AH63" i="55"/>
  <c r="AH4" i="25" s="1"/>
  <c r="AH65" i="55"/>
  <c r="AH6" i="25" s="1"/>
  <c r="AH70" i="55"/>
  <c r="AH11" i="25" s="1"/>
  <c r="AH66" i="55"/>
  <c r="AH7" i="25" s="1"/>
  <c r="AH2" i="25"/>
  <c r="AH67" i="55"/>
  <c r="AH8" i="25" s="1"/>
  <c r="AH64" i="55"/>
  <c r="AH5" i="25" s="1"/>
  <c r="AH68" i="55"/>
  <c r="AH9" i="25" s="1"/>
  <c r="AH69" i="55"/>
  <c r="AH10" i="25" s="1"/>
  <c r="AH62" i="55"/>
  <c r="AH3" i="25" s="1"/>
  <c r="AG135" i="55"/>
  <c r="AG127" i="55"/>
  <c r="AG126" i="55"/>
  <c r="AG134" i="55"/>
  <c r="AG133" i="55"/>
  <c r="AG129" i="55"/>
  <c r="AG132" i="55"/>
  <c r="AG128" i="55"/>
  <c r="AG130" i="55"/>
  <c r="AG131" i="55"/>
  <c r="E209" i="55"/>
  <c r="E211" i="55"/>
  <c r="E213" i="55"/>
  <c r="E208" i="55"/>
  <c r="E206" i="55"/>
  <c r="E204" i="55"/>
  <c r="E212" i="55"/>
  <c r="E210" i="55"/>
  <c r="E205" i="55"/>
  <c r="E207" i="55"/>
  <c r="AH220" i="55"/>
  <c r="AH5" i="39" s="1"/>
  <c r="AH223" i="55"/>
  <c r="AH8" i="39" s="1"/>
  <c r="AH224" i="55"/>
  <c r="AH9" i="39" s="1"/>
  <c r="AH221" i="55"/>
  <c r="AH6" i="39" s="1"/>
  <c r="AH222" i="55"/>
  <c r="AH7" i="39" s="1"/>
  <c r="AH219" i="55"/>
  <c r="AH4" i="39" s="1"/>
  <c r="AH2" i="39"/>
  <c r="AH218" i="55"/>
  <c r="AH3" i="39" s="1"/>
  <c r="AH225" i="55"/>
  <c r="AH10" i="39" s="1"/>
  <c r="AH226" i="55"/>
  <c r="AH11" i="39" s="1"/>
  <c r="I194" i="55"/>
  <c r="I5" i="38" s="1"/>
  <c r="I199" i="55"/>
  <c r="I10" i="38" s="1"/>
  <c r="I192" i="55"/>
  <c r="I3" i="38" s="1"/>
  <c r="I195" i="55"/>
  <c r="I6" i="38" s="1"/>
  <c r="I198" i="55"/>
  <c r="I9" i="38" s="1"/>
  <c r="I197" i="55"/>
  <c r="I8" i="38" s="1"/>
  <c r="I196" i="55"/>
  <c r="I7" i="38" s="1"/>
  <c r="I200" i="55"/>
  <c r="I11" i="38" s="1"/>
  <c r="I193" i="55"/>
  <c r="I4" i="38" s="1"/>
  <c r="I2" i="38"/>
  <c r="AB206" i="55"/>
  <c r="AB208" i="55"/>
  <c r="AB210" i="55"/>
  <c r="AB212" i="55"/>
  <c r="AB205" i="55"/>
  <c r="AB207" i="55"/>
  <c r="AB209" i="55"/>
  <c r="AB211" i="55"/>
  <c r="AB213" i="55"/>
  <c r="AB204" i="55"/>
  <c r="K199" i="55"/>
  <c r="K10" i="38" s="1"/>
  <c r="K195" i="55"/>
  <c r="K6" i="38" s="1"/>
  <c r="K198" i="55"/>
  <c r="K9" i="38" s="1"/>
  <c r="K192" i="55"/>
  <c r="K3" i="38" s="1"/>
  <c r="K2" i="38"/>
  <c r="K194" i="55"/>
  <c r="K5" i="38" s="1"/>
  <c r="K193" i="55"/>
  <c r="K4" i="38" s="1"/>
  <c r="K197" i="55"/>
  <c r="K8" i="38" s="1"/>
  <c r="K200" i="55"/>
  <c r="K11" i="38" s="1"/>
  <c r="K196" i="55"/>
  <c r="K7" i="38" s="1"/>
  <c r="G198" i="55"/>
  <c r="G9" i="38" s="1"/>
  <c r="G199" i="55"/>
  <c r="G10" i="38" s="1"/>
  <c r="G196" i="55"/>
  <c r="G7" i="38" s="1"/>
  <c r="G195" i="55"/>
  <c r="G6" i="38" s="1"/>
  <c r="G2" i="38"/>
  <c r="G194" i="55"/>
  <c r="G5" i="38" s="1"/>
  <c r="G200" i="55"/>
  <c r="G11" i="38" s="1"/>
  <c r="G192" i="55"/>
  <c r="G3" i="38" s="1"/>
  <c r="G197" i="55"/>
  <c r="G8" i="38" s="1"/>
  <c r="G193" i="55"/>
  <c r="G4" i="38" s="1"/>
  <c r="AQ238" i="55"/>
  <c r="AQ10" i="36" s="1"/>
  <c r="AQ234" i="55"/>
  <c r="AQ6" i="36" s="1"/>
  <c r="AQ232" i="55"/>
  <c r="AQ4" i="36" s="1"/>
  <c r="AQ239" i="55"/>
  <c r="AQ11" i="36" s="1"/>
  <c r="AQ233" i="55"/>
  <c r="AQ5" i="36" s="1"/>
  <c r="AQ2" i="36"/>
  <c r="AQ237" i="55"/>
  <c r="AQ9" i="36" s="1"/>
  <c r="AQ231" i="55"/>
  <c r="AQ3" i="36" s="1"/>
  <c r="AQ236" i="55"/>
  <c r="AQ8" i="36" s="1"/>
  <c r="AQ235" i="55"/>
  <c r="AQ7" i="36" s="1"/>
  <c r="AE66" i="55"/>
  <c r="AE7" i="25" s="1"/>
  <c r="AE68" i="55"/>
  <c r="AE9" i="25" s="1"/>
  <c r="AE70" i="55"/>
  <c r="AE11" i="25" s="1"/>
  <c r="AE2" i="25"/>
  <c r="AE63" i="55"/>
  <c r="AE4" i="25" s="1"/>
  <c r="AE65" i="55"/>
  <c r="AE6" i="25" s="1"/>
  <c r="AE69" i="55"/>
  <c r="AE10" i="25" s="1"/>
  <c r="AE67" i="55"/>
  <c r="AE8" i="25" s="1"/>
  <c r="AE62" i="55"/>
  <c r="AE3" i="25" s="1"/>
  <c r="AE64" i="55"/>
  <c r="AE5" i="25" s="1"/>
  <c r="Y249" i="55"/>
  <c r="Y8" i="40" s="1"/>
  <c r="Y252" i="55"/>
  <c r="Y11" i="40" s="1"/>
  <c r="Y246" i="55"/>
  <c r="Y5" i="40" s="1"/>
  <c r="Y250" i="55"/>
  <c r="Y9" i="40" s="1"/>
  <c r="Y251" i="55"/>
  <c r="Y10" i="40" s="1"/>
  <c r="Y244" i="55"/>
  <c r="Y3" i="40" s="1"/>
  <c r="Y247" i="55"/>
  <c r="Y6" i="40" s="1"/>
  <c r="Y245" i="55"/>
  <c r="Y4" i="40" s="1"/>
  <c r="Y2" i="40"/>
  <c r="Y248" i="55"/>
  <c r="Y7" i="40" s="1"/>
  <c r="L88" i="55"/>
  <c r="L3" i="23" s="1"/>
  <c r="L94" i="55"/>
  <c r="L9" i="23" s="1"/>
  <c r="L2" i="23"/>
  <c r="L89" i="55"/>
  <c r="L4" i="23" s="1"/>
  <c r="L91" i="55"/>
  <c r="L6" i="23" s="1"/>
  <c r="L93" i="55"/>
  <c r="L8" i="23" s="1"/>
  <c r="L95" i="55"/>
  <c r="L10" i="23" s="1"/>
  <c r="L96" i="55"/>
  <c r="L11" i="23" s="1"/>
  <c r="L92" i="55"/>
  <c r="L7" i="23" s="1"/>
  <c r="L90" i="55"/>
  <c r="L5" i="23" s="1"/>
  <c r="AD79" i="55"/>
  <c r="AD7" i="24" s="1"/>
  <c r="AD77" i="55"/>
  <c r="AD5" i="24" s="1"/>
  <c r="AD81" i="55"/>
  <c r="AD9" i="24" s="1"/>
  <c r="AD2" i="24"/>
  <c r="AD76" i="55"/>
  <c r="AD4" i="24" s="1"/>
  <c r="AD78" i="55"/>
  <c r="AD6" i="24" s="1"/>
  <c r="AD83" i="55"/>
  <c r="AD11" i="24" s="1"/>
  <c r="AD80" i="55"/>
  <c r="AD8" i="24" s="1"/>
  <c r="AD82" i="55"/>
  <c r="AD10" i="24" s="1"/>
  <c r="AD75" i="55"/>
  <c r="AD3" i="24" s="1"/>
  <c r="L205" i="55"/>
  <c r="L209" i="55"/>
  <c r="L207" i="55"/>
  <c r="L210" i="55"/>
  <c r="L211" i="55"/>
  <c r="L213" i="55"/>
  <c r="L204" i="55"/>
  <c r="L206" i="55"/>
  <c r="L208" i="55"/>
  <c r="L212" i="55"/>
  <c r="O236" i="55"/>
  <c r="O8" i="36" s="1"/>
  <c r="O238" i="55"/>
  <c r="O10" i="36" s="1"/>
  <c r="O2" i="36"/>
  <c r="O237" i="55"/>
  <c r="O9" i="36" s="1"/>
  <c r="O233" i="55"/>
  <c r="O5" i="36" s="1"/>
  <c r="O234" i="55"/>
  <c r="O6" i="36" s="1"/>
  <c r="O231" i="55"/>
  <c r="O3" i="36" s="1"/>
  <c r="O239" i="55"/>
  <c r="O11" i="36" s="1"/>
  <c r="O235" i="55"/>
  <c r="O7" i="36" s="1"/>
  <c r="O232" i="55"/>
  <c r="O4" i="36" s="1"/>
  <c r="U204" i="55"/>
  <c r="U206" i="55"/>
  <c r="U208" i="55"/>
  <c r="U210" i="55"/>
  <c r="U212" i="55"/>
  <c r="U205" i="55"/>
  <c r="U207" i="55"/>
  <c r="U209" i="55"/>
  <c r="U211" i="55"/>
  <c r="U213" i="55"/>
  <c r="AG220" i="55"/>
  <c r="AG5" i="39" s="1"/>
  <c r="AG219" i="55"/>
  <c r="AG4" i="39" s="1"/>
  <c r="AG223" i="55"/>
  <c r="AG8" i="39" s="1"/>
  <c r="AG226" i="55"/>
  <c r="AG11" i="39" s="1"/>
  <c r="AG222" i="55"/>
  <c r="AG7" i="39" s="1"/>
  <c r="AG218" i="55"/>
  <c r="AG3" i="39" s="1"/>
  <c r="AG2" i="39"/>
  <c r="AG225" i="55"/>
  <c r="AG10" i="39" s="1"/>
  <c r="AG221" i="55"/>
  <c r="AG6" i="39" s="1"/>
  <c r="AG224" i="55"/>
  <c r="AG9" i="39" s="1"/>
  <c r="P2" i="36"/>
  <c r="P236" i="55"/>
  <c r="P8" i="36" s="1"/>
  <c r="P232" i="55"/>
  <c r="P4" i="36" s="1"/>
  <c r="P235" i="55"/>
  <c r="P7" i="36" s="1"/>
  <c r="P231" i="55"/>
  <c r="P3" i="36" s="1"/>
  <c r="P238" i="55"/>
  <c r="P10" i="36" s="1"/>
  <c r="P233" i="55"/>
  <c r="P5" i="36" s="1"/>
  <c r="P234" i="55"/>
  <c r="P6" i="36" s="1"/>
  <c r="P237" i="55"/>
  <c r="P9" i="36" s="1"/>
  <c r="P239" i="55"/>
  <c r="P11" i="36" s="1"/>
  <c r="AA249" i="55"/>
  <c r="AA8" i="40" s="1"/>
  <c r="AA2" i="40"/>
  <c r="AA250" i="55"/>
  <c r="AA9" i="40" s="1"/>
  <c r="AA251" i="55"/>
  <c r="AA10" i="40" s="1"/>
  <c r="AA246" i="55"/>
  <c r="AA5" i="40" s="1"/>
  <c r="AA247" i="55"/>
  <c r="AA6" i="40" s="1"/>
  <c r="AA245" i="55"/>
  <c r="AA4" i="40" s="1"/>
  <c r="AA248" i="55"/>
  <c r="AA7" i="40" s="1"/>
  <c r="AA244" i="55"/>
  <c r="AA3" i="40" s="1"/>
  <c r="AA252" i="55"/>
  <c r="AA11" i="40" s="1"/>
  <c r="AO200" i="55"/>
  <c r="AO11" i="38" s="1"/>
  <c r="AO196" i="55"/>
  <c r="AO7" i="38" s="1"/>
  <c r="AO199" i="55"/>
  <c r="AO10" i="38" s="1"/>
  <c r="AO192" i="55"/>
  <c r="AO3" i="38" s="1"/>
  <c r="AO195" i="55"/>
  <c r="AO6" i="38" s="1"/>
  <c r="AO194" i="55"/>
  <c r="AO5" i="38" s="1"/>
  <c r="AO197" i="55"/>
  <c r="AO8" i="38" s="1"/>
  <c r="AO193" i="55"/>
  <c r="AO4" i="38" s="1"/>
  <c r="AO2" i="38"/>
  <c r="AO198" i="55"/>
  <c r="AO9" i="38" s="1"/>
  <c r="J237" i="55"/>
  <c r="J9" i="36" s="1"/>
  <c r="J236" i="55"/>
  <c r="J8" i="36" s="1"/>
  <c r="J234" i="55"/>
  <c r="J6" i="36" s="1"/>
  <c r="J235" i="55"/>
  <c r="J7" i="36" s="1"/>
  <c r="J239" i="55"/>
  <c r="J11" i="36" s="1"/>
  <c r="J238" i="55"/>
  <c r="J10" i="36" s="1"/>
  <c r="J232" i="55"/>
  <c r="J4" i="36" s="1"/>
  <c r="J2" i="36"/>
  <c r="J231" i="55"/>
  <c r="J3" i="36" s="1"/>
  <c r="J233" i="55"/>
  <c r="J5" i="36" s="1"/>
  <c r="X68" i="55"/>
  <c r="X9" i="25" s="1"/>
  <c r="X70" i="55"/>
  <c r="X11" i="25" s="1"/>
  <c r="X67" i="55"/>
  <c r="X8" i="25" s="1"/>
  <c r="X62" i="55"/>
  <c r="X3" i="25" s="1"/>
  <c r="X2" i="25"/>
  <c r="X63" i="55"/>
  <c r="X4" i="25" s="1"/>
  <c r="X65" i="55"/>
  <c r="X6" i="25" s="1"/>
  <c r="X64" i="55"/>
  <c r="X5" i="25" s="1"/>
  <c r="X66" i="55"/>
  <c r="X7" i="25" s="1"/>
  <c r="X69" i="55"/>
  <c r="X10" i="25" s="1"/>
  <c r="AN2" i="38"/>
  <c r="AN195" i="55"/>
  <c r="AN6" i="38" s="1"/>
  <c r="AN200" i="55"/>
  <c r="AN11" i="38" s="1"/>
  <c r="AN196" i="55"/>
  <c r="AN7" i="38" s="1"/>
  <c r="AN192" i="55"/>
  <c r="AN3" i="38" s="1"/>
  <c r="AN197" i="55"/>
  <c r="AN8" i="38" s="1"/>
  <c r="AN199" i="55"/>
  <c r="AN10" i="38" s="1"/>
  <c r="AN198" i="55"/>
  <c r="AN9" i="38" s="1"/>
  <c r="AN194" i="55"/>
  <c r="AN5" i="38" s="1"/>
  <c r="AN193" i="55"/>
  <c r="AN4" i="38" s="1"/>
  <c r="AH43" i="55"/>
  <c r="AH10" i="26" s="1"/>
  <c r="AH36" i="55"/>
  <c r="AH3" i="26" s="1"/>
  <c r="AH38" i="55"/>
  <c r="AH5" i="26" s="1"/>
  <c r="AH40" i="55"/>
  <c r="AH7" i="26" s="1"/>
  <c r="AH42" i="55"/>
  <c r="AH9" i="26" s="1"/>
  <c r="AH44" i="55"/>
  <c r="AH11" i="26" s="1"/>
  <c r="AH2" i="26"/>
  <c r="AH37" i="55"/>
  <c r="AH4" i="26" s="1"/>
  <c r="AH39" i="55"/>
  <c r="AH6" i="26" s="1"/>
  <c r="AH41" i="55"/>
  <c r="AH8" i="26" s="1"/>
  <c r="AG173" i="55"/>
  <c r="AG10" i="45" s="1"/>
  <c r="AG166" i="55"/>
  <c r="AG3" i="45" s="1"/>
  <c r="AG172" i="55"/>
  <c r="AG9" i="45" s="1"/>
  <c r="AG169" i="55"/>
  <c r="AG6" i="45" s="1"/>
  <c r="AG165" i="55"/>
  <c r="AG2" i="45" s="1"/>
  <c r="AG174" i="55"/>
  <c r="AG11" i="45" s="1"/>
  <c r="AG168" i="55"/>
  <c r="AG5" i="45" s="1"/>
  <c r="AG171" i="55"/>
  <c r="AG8" i="45" s="1"/>
  <c r="AG167" i="55"/>
  <c r="AG4" i="45" s="1"/>
  <c r="AG170" i="55"/>
  <c r="AG7" i="45" s="1"/>
  <c r="E196" i="55"/>
  <c r="E7" i="38" s="1"/>
  <c r="E192" i="55"/>
  <c r="E3" i="38" s="1"/>
  <c r="E199" i="55"/>
  <c r="E10" i="38" s="1"/>
  <c r="E195" i="55"/>
  <c r="E6" i="38" s="1"/>
  <c r="E2" i="38"/>
  <c r="E198" i="55"/>
  <c r="E9" i="38" s="1"/>
  <c r="E194" i="55"/>
  <c r="E5" i="38" s="1"/>
  <c r="E197" i="55"/>
  <c r="E8" i="38" s="1"/>
  <c r="E193" i="55"/>
  <c r="E4" i="38" s="1"/>
  <c r="E200" i="55"/>
  <c r="E11" i="38" s="1"/>
  <c r="AH244" i="55"/>
  <c r="AH3" i="40" s="1"/>
  <c r="AH250" i="55"/>
  <c r="AH9" i="40" s="1"/>
  <c r="AH246" i="55"/>
  <c r="AH5" i="40" s="1"/>
  <c r="AH245" i="55"/>
  <c r="AH4" i="40" s="1"/>
  <c r="AH251" i="55"/>
  <c r="AH10" i="40" s="1"/>
  <c r="AH249" i="55"/>
  <c r="AH8" i="40" s="1"/>
  <c r="AH248" i="55"/>
  <c r="AH7" i="40" s="1"/>
  <c r="AH2" i="40"/>
  <c r="AH252" i="55"/>
  <c r="AH11" i="40" s="1"/>
  <c r="AH247" i="55"/>
  <c r="AH6" i="40" s="1"/>
  <c r="I235" i="55"/>
  <c r="I7" i="36" s="1"/>
  <c r="I232" i="55"/>
  <c r="I4" i="36" s="1"/>
  <c r="I237" i="55"/>
  <c r="I9" i="36" s="1"/>
  <c r="I238" i="55"/>
  <c r="I10" i="36" s="1"/>
  <c r="I233" i="55"/>
  <c r="I5" i="36" s="1"/>
  <c r="I239" i="55"/>
  <c r="I11" i="36" s="1"/>
  <c r="I236" i="55"/>
  <c r="I8" i="36" s="1"/>
  <c r="I231" i="55"/>
  <c r="I3" i="36" s="1"/>
  <c r="I2" i="36"/>
  <c r="I234" i="55"/>
  <c r="I6" i="36" s="1"/>
  <c r="AJ213" i="55"/>
  <c r="AJ211" i="55"/>
  <c r="AJ207" i="55"/>
  <c r="AJ209" i="55"/>
  <c r="AJ204" i="55"/>
  <c r="AJ206" i="55"/>
  <c r="AJ212" i="55"/>
  <c r="AJ210" i="55"/>
  <c r="AJ208" i="55"/>
  <c r="AJ205" i="55"/>
  <c r="AB223" i="55"/>
  <c r="AB8" i="39" s="1"/>
  <c r="AB221" i="55"/>
  <c r="AB6" i="39" s="1"/>
  <c r="AB219" i="55"/>
  <c r="AB4" i="39" s="1"/>
  <c r="AB2" i="39"/>
  <c r="AB226" i="55"/>
  <c r="AB11" i="39" s="1"/>
  <c r="AB220" i="55"/>
  <c r="AB5" i="39" s="1"/>
  <c r="AB224" i="55"/>
  <c r="AB9" i="39" s="1"/>
  <c r="AB225" i="55"/>
  <c r="AB10" i="39" s="1"/>
  <c r="AB218" i="55"/>
  <c r="AB3" i="39" s="1"/>
  <c r="AB222" i="55"/>
  <c r="AB7" i="39" s="1"/>
  <c r="K252" i="55"/>
  <c r="K11" i="40" s="1"/>
  <c r="K251" i="55"/>
  <c r="K10" i="40" s="1"/>
  <c r="K246" i="55"/>
  <c r="K5" i="40" s="1"/>
  <c r="K249" i="55"/>
  <c r="K8" i="40" s="1"/>
  <c r="K245" i="55"/>
  <c r="K4" i="40" s="1"/>
  <c r="K2" i="40"/>
  <c r="K250" i="55"/>
  <c r="K9" i="40" s="1"/>
  <c r="K244" i="55"/>
  <c r="K3" i="40" s="1"/>
  <c r="K248" i="55"/>
  <c r="K7" i="40" s="1"/>
  <c r="K247" i="55"/>
  <c r="K6" i="40" s="1"/>
  <c r="AQ199" i="55"/>
  <c r="AQ10" i="38" s="1"/>
  <c r="AQ195" i="55"/>
  <c r="AQ6" i="38" s="1"/>
  <c r="AQ193" i="55"/>
  <c r="AQ4" i="38" s="1"/>
  <c r="AQ197" i="55"/>
  <c r="AQ8" i="38" s="1"/>
  <c r="AQ2" i="38"/>
  <c r="AQ192" i="55"/>
  <c r="AQ3" i="38" s="1"/>
  <c r="AQ198" i="55"/>
  <c r="AQ9" i="38" s="1"/>
  <c r="AQ194" i="55"/>
  <c r="AQ5" i="38" s="1"/>
  <c r="AQ200" i="55"/>
  <c r="AQ11" i="38" s="1"/>
  <c r="AQ196" i="55"/>
  <c r="AQ7" i="38" s="1"/>
  <c r="AA54" i="55"/>
  <c r="AA51" i="55"/>
  <c r="AA48" i="55"/>
  <c r="AA49" i="55"/>
  <c r="AA53" i="55"/>
  <c r="AA55" i="55"/>
  <c r="AA57" i="55"/>
  <c r="AA50" i="55"/>
  <c r="AA56" i="55"/>
  <c r="AA52" i="55"/>
  <c r="Y197" i="55"/>
  <c r="Y8" i="38" s="1"/>
  <c r="Y200" i="55"/>
  <c r="Y11" i="38" s="1"/>
  <c r="Y2" i="38"/>
  <c r="Y196" i="55"/>
  <c r="Y7" i="38" s="1"/>
  <c r="Y192" i="55"/>
  <c r="Y3" i="38" s="1"/>
  <c r="Y198" i="55"/>
  <c r="Y9" i="38" s="1"/>
  <c r="Y199" i="55"/>
  <c r="Y10" i="38" s="1"/>
  <c r="Y193" i="55"/>
  <c r="Y4" i="38" s="1"/>
  <c r="Y195" i="55"/>
  <c r="Y6" i="38" s="1"/>
  <c r="Y194" i="55"/>
  <c r="Y5" i="38" s="1"/>
  <c r="L62" i="55"/>
  <c r="L3" i="25" s="1"/>
  <c r="L64" i="55"/>
  <c r="L5" i="25" s="1"/>
  <c r="L70" i="55"/>
  <c r="L11" i="25" s="1"/>
  <c r="L66" i="55"/>
  <c r="L7" i="25" s="1"/>
  <c r="L69" i="55"/>
  <c r="L10" i="25" s="1"/>
  <c r="L67" i="55"/>
  <c r="L8" i="25" s="1"/>
  <c r="L2" i="25"/>
  <c r="L65" i="55"/>
  <c r="L6" i="25" s="1"/>
  <c r="L63" i="55"/>
  <c r="L4" i="25" s="1"/>
  <c r="L68" i="55"/>
  <c r="L9" i="25" s="1"/>
  <c r="AD88" i="55"/>
  <c r="AD3" i="23" s="1"/>
  <c r="AD90" i="55"/>
  <c r="AD5" i="23" s="1"/>
  <c r="AD92" i="55"/>
  <c r="AD7" i="23" s="1"/>
  <c r="AD94" i="55"/>
  <c r="AD9" i="23" s="1"/>
  <c r="AD96" i="55"/>
  <c r="AD11" i="23" s="1"/>
  <c r="AD89" i="55"/>
  <c r="AD4" i="23" s="1"/>
  <c r="AD93" i="55"/>
  <c r="AD8" i="23" s="1"/>
  <c r="AD2" i="23"/>
  <c r="AD91" i="55"/>
  <c r="AD6" i="23" s="1"/>
  <c r="AD95" i="55"/>
  <c r="AD10" i="23" s="1"/>
  <c r="L220" i="55"/>
  <c r="L5" i="39" s="1"/>
  <c r="L218" i="55"/>
  <c r="L3" i="39" s="1"/>
  <c r="L226" i="55"/>
  <c r="L11" i="39" s="1"/>
  <c r="L225" i="55"/>
  <c r="L10" i="39" s="1"/>
  <c r="L224" i="55"/>
  <c r="L9" i="39" s="1"/>
  <c r="L221" i="55"/>
  <c r="L6" i="39" s="1"/>
  <c r="L222" i="55"/>
  <c r="L7" i="39" s="1"/>
  <c r="L223" i="55"/>
  <c r="L8" i="39" s="1"/>
  <c r="L2" i="39"/>
  <c r="L219" i="55"/>
  <c r="L4" i="39" s="1"/>
  <c r="U197" i="55"/>
  <c r="U8" i="38" s="1"/>
  <c r="U200" i="55"/>
  <c r="U11" i="38" s="1"/>
  <c r="U193" i="55"/>
  <c r="U4" i="38" s="1"/>
  <c r="U196" i="55"/>
  <c r="U7" i="38" s="1"/>
  <c r="U199" i="55"/>
  <c r="U10" i="38" s="1"/>
  <c r="U195" i="55"/>
  <c r="U6" i="38" s="1"/>
  <c r="U198" i="55"/>
  <c r="U9" i="38" s="1"/>
  <c r="U2" i="38"/>
  <c r="U194" i="55"/>
  <c r="U5" i="38" s="1"/>
  <c r="U192" i="55"/>
  <c r="U3" i="38" s="1"/>
  <c r="AG251" i="55"/>
  <c r="AG10" i="40" s="1"/>
  <c r="AG244" i="55"/>
  <c r="AG3" i="40" s="1"/>
  <c r="AG247" i="55"/>
  <c r="AG6" i="40" s="1"/>
  <c r="AG248" i="55"/>
  <c r="AG7" i="40" s="1"/>
  <c r="AG2" i="40"/>
  <c r="AG249" i="55"/>
  <c r="AG8" i="40" s="1"/>
  <c r="AG246" i="55"/>
  <c r="AG5" i="40" s="1"/>
  <c r="AG252" i="55"/>
  <c r="AG11" i="40" s="1"/>
  <c r="AG250" i="55"/>
  <c r="AG9" i="40" s="1"/>
  <c r="AG245" i="55"/>
  <c r="AG4" i="40" s="1"/>
  <c r="AP195" i="55"/>
  <c r="AP6" i="38" s="1"/>
  <c r="AP200" i="55"/>
  <c r="AP11" i="38" s="1"/>
  <c r="AP196" i="55"/>
  <c r="AP7" i="38" s="1"/>
  <c r="AP192" i="55"/>
  <c r="AP3" i="38" s="1"/>
  <c r="AP197" i="55"/>
  <c r="AP8" i="38" s="1"/>
  <c r="AP193" i="55"/>
  <c r="AP4" i="38" s="1"/>
  <c r="AP194" i="55"/>
  <c r="AP5" i="38" s="1"/>
  <c r="AP199" i="55"/>
  <c r="AP10" i="38" s="1"/>
  <c r="AP198" i="55"/>
  <c r="AP9" i="38" s="1"/>
  <c r="AP2" i="38"/>
  <c r="AA194" i="55"/>
  <c r="AA5" i="38" s="1"/>
  <c r="AA197" i="55"/>
  <c r="AA8" i="38" s="1"/>
  <c r="AA198" i="55"/>
  <c r="AA9" i="38" s="1"/>
  <c r="AA2" i="38"/>
  <c r="AA193" i="55"/>
  <c r="AA4" i="38" s="1"/>
  <c r="AA200" i="55"/>
  <c r="AA11" i="38" s="1"/>
  <c r="AA196" i="55"/>
  <c r="AA7" i="38" s="1"/>
  <c r="AA199" i="55"/>
  <c r="AA10" i="38" s="1"/>
  <c r="AA192" i="55"/>
  <c r="AA3" i="38" s="1"/>
  <c r="AA195" i="55"/>
  <c r="AA6" i="38" s="1"/>
  <c r="R200" i="55"/>
  <c r="R11" i="38" s="1"/>
  <c r="R196" i="55"/>
  <c r="R7" i="38" s="1"/>
  <c r="R192" i="55"/>
  <c r="R3" i="38" s="1"/>
  <c r="R197" i="55"/>
  <c r="R8" i="38" s="1"/>
  <c r="R193" i="55"/>
  <c r="R4" i="38" s="1"/>
  <c r="R198" i="55"/>
  <c r="R9" i="38" s="1"/>
  <c r="R199" i="55"/>
  <c r="R10" i="38" s="1"/>
  <c r="R194" i="55"/>
  <c r="R5" i="38" s="1"/>
  <c r="R195" i="55"/>
  <c r="R6" i="38" s="1"/>
  <c r="R2" i="38"/>
  <c r="AO247" i="55"/>
  <c r="AO6" i="40" s="1"/>
  <c r="AO246" i="55"/>
  <c r="AO5" i="40" s="1"/>
  <c r="AO251" i="55"/>
  <c r="AO10" i="40" s="1"/>
  <c r="AO250" i="55"/>
  <c r="AO9" i="40" s="1"/>
  <c r="AO244" i="55"/>
  <c r="AO3" i="40" s="1"/>
  <c r="AO249" i="55"/>
  <c r="AO8" i="40" s="1"/>
  <c r="AO248" i="55"/>
  <c r="AO7" i="40" s="1"/>
  <c r="AO245" i="55"/>
  <c r="AO4" i="40" s="1"/>
  <c r="AO2" i="40"/>
  <c r="AO252" i="55"/>
  <c r="AO11" i="40" s="1"/>
  <c r="J248" i="55"/>
  <c r="J7" i="40" s="1"/>
  <c r="J244" i="55"/>
  <c r="J3" i="40" s="1"/>
  <c r="J245" i="55"/>
  <c r="J4" i="40" s="1"/>
  <c r="J250" i="55"/>
  <c r="J9" i="40" s="1"/>
  <c r="J246" i="55"/>
  <c r="J5" i="40" s="1"/>
  <c r="J249" i="55"/>
  <c r="J8" i="40" s="1"/>
  <c r="J247" i="55"/>
  <c r="J6" i="40" s="1"/>
  <c r="J252" i="55"/>
  <c r="J11" i="40" s="1"/>
  <c r="J2" i="40"/>
  <c r="J251" i="55"/>
  <c r="J10" i="40" s="1"/>
  <c r="C3" i="45" l="1"/>
  <c r="B166" i="55"/>
  <c r="B3" i="45" s="1"/>
  <c r="C7" i="41"/>
  <c r="B105" i="55"/>
  <c r="B7" i="41" s="1"/>
  <c r="C6" i="42"/>
  <c r="B117" i="55"/>
  <c r="B6" i="42" s="1"/>
  <c r="C5" i="43"/>
  <c r="B142" i="55"/>
  <c r="B5" i="43" s="1"/>
  <c r="C4" i="41"/>
  <c r="B102" i="55"/>
  <c r="B4" i="41" s="1"/>
  <c r="C10" i="44"/>
  <c r="B160" i="55"/>
  <c r="B10" i="44" s="1"/>
  <c r="C8" i="45"/>
  <c r="B171" i="55"/>
  <c r="B8" i="45" s="1"/>
  <c r="C9" i="44"/>
  <c r="B159" i="55"/>
  <c r="B9" i="44" s="1"/>
  <c r="C5" i="41"/>
  <c r="B103" i="55"/>
  <c r="B5" i="41" s="1"/>
  <c r="C4" i="43"/>
  <c r="B141" i="55"/>
  <c r="B4" i="43" s="1"/>
  <c r="C8" i="42"/>
  <c r="B119" i="55"/>
  <c r="B8" i="42" s="1"/>
  <c r="C2" i="45"/>
  <c r="B165" i="55"/>
  <c r="B2" i="45" s="1"/>
  <c r="C3" i="42"/>
  <c r="B114" i="55"/>
  <c r="B3" i="42" s="1"/>
  <c r="C2" i="44"/>
  <c r="B152" i="55"/>
  <c r="B2" i="44" s="1"/>
  <c r="C5" i="45"/>
  <c r="B168" i="55"/>
  <c r="B5" i="45" s="1"/>
  <c r="C11" i="45"/>
  <c r="B174" i="55"/>
  <c r="B11" i="45" s="1"/>
  <c r="C5" i="44"/>
  <c r="B155" i="55"/>
  <c r="B5" i="44" s="1"/>
  <c r="C9" i="41"/>
  <c r="B107" i="55"/>
  <c r="B9" i="41" s="1"/>
  <c r="C3" i="41"/>
  <c r="B101" i="55"/>
  <c r="B3" i="41" s="1"/>
  <c r="C7" i="42"/>
  <c r="B118" i="55"/>
  <c r="B7" i="42" s="1"/>
  <c r="C7" i="43"/>
  <c r="B144" i="55"/>
  <c r="B7" i="43" s="1"/>
  <c r="C8" i="43"/>
  <c r="B145" i="55"/>
  <c r="B8" i="43" s="1"/>
  <c r="C3" i="44"/>
  <c r="B153" i="55"/>
  <c r="B3" i="44" s="1"/>
  <c r="C2" i="42"/>
  <c r="B113" i="55"/>
  <c r="B2" i="42" s="1"/>
  <c r="C11" i="44"/>
  <c r="B161" i="55"/>
  <c r="B11" i="44" s="1"/>
  <c r="C10" i="45"/>
  <c r="B173" i="55"/>
  <c r="B10" i="45" s="1"/>
  <c r="C4" i="44"/>
  <c r="B154" i="55"/>
  <c r="B4" i="44" s="1"/>
  <c r="C2" i="43"/>
  <c r="B139" i="55"/>
  <c r="B2" i="43" s="1"/>
  <c r="C9" i="45"/>
  <c r="B172" i="55"/>
  <c r="B9" i="45" s="1"/>
  <c r="C6" i="41"/>
  <c r="B104" i="55"/>
  <c r="B6" i="41" s="1"/>
  <c r="C11" i="43"/>
  <c r="B148" i="55"/>
  <c r="B11" i="43" s="1"/>
  <c r="C8" i="44"/>
  <c r="B158" i="55"/>
  <c r="B8" i="44" s="1"/>
  <c r="C8" i="41"/>
  <c r="B106" i="55"/>
  <c r="B8" i="41" s="1"/>
  <c r="C4" i="45"/>
  <c r="B167" i="55"/>
  <c r="B4" i="45" s="1"/>
  <c r="C2" i="41"/>
  <c r="B100" i="55"/>
  <c r="B2" i="41" s="1"/>
  <c r="C5" i="42"/>
  <c r="B116" i="55"/>
  <c r="B5" i="42" s="1"/>
  <c r="C6" i="43"/>
  <c r="B143" i="55"/>
  <c r="B6" i="43" s="1"/>
  <c r="C11" i="42"/>
  <c r="B122" i="55"/>
  <c r="B11" i="42" s="1"/>
  <c r="C10" i="41"/>
  <c r="B108" i="55"/>
  <c r="B10" i="41" s="1"/>
  <c r="C11" i="41"/>
  <c r="B109" i="55"/>
  <c r="B11" i="41" s="1"/>
  <c r="C7" i="44"/>
  <c r="B157" i="55"/>
  <c r="B7" i="44" s="1"/>
  <c r="C4" i="42"/>
  <c r="B115" i="55"/>
  <c r="B4" i="42" s="1"/>
  <c r="C9" i="42"/>
  <c r="B120" i="55"/>
  <c r="B9" i="42" s="1"/>
  <c r="C10" i="42"/>
  <c r="B121" i="55"/>
  <c r="B10" i="42" s="1"/>
  <c r="C10" i="43"/>
  <c r="B147" i="55"/>
  <c r="B10" i="43" s="1"/>
  <c r="C3" i="43"/>
  <c r="B140" i="55"/>
  <c r="B3" i="43" s="1"/>
  <c r="C6" i="44"/>
  <c r="B156" i="55"/>
  <c r="B6" i="44" s="1"/>
  <c r="C2" i="39"/>
  <c r="C226" i="55"/>
  <c r="C11" i="39" s="1"/>
  <c r="C222" i="55"/>
  <c r="C7" i="39" s="1"/>
  <c r="C218" i="55"/>
  <c r="C3" i="39" s="1"/>
  <c r="C224" i="55"/>
  <c r="C9" i="39" s="1"/>
  <c r="C220" i="55"/>
  <c r="C5" i="39" s="1"/>
  <c r="C223" i="55"/>
  <c r="C8" i="39" s="1"/>
  <c r="C225" i="55"/>
  <c r="C10" i="39" s="1"/>
  <c r="C219" i="55"/>
  <c r="C4" i="39" s="1"/>
  <c r="C221" i="55"/>
  <c r="C6" i="39" s="1"/>
  <c r="C195" i="55"/>
  <c r="C6" i="38" s="1"/>
  <c r="C198" i="55"/>
  <c r="C9" i="38" s="1"/>
  <c r="C2" i="38"/>
  <c r="C194" i="55"/>
  <c r="C5" i="38" s="1"/>
  <c r="C197" i="55"/>
  <c r="C8" i="38" s="1"/>
  <c r="C193" i="55"/>
  <c r="C4" i="38" s="1"/>
  <c r="C200" i="55"/>
  <c r="C11" i="38" s="1"/>
  <c r="C196" i="55"/>
  <c r="C7" i="38" s="1"/>
  <c r="C192" i="55"/>
  <c r="C3" i="38" s="1"/>
  <c r="C199" i="55"/>
  <c r="C10" i="38" s="1"/>
  <c r="C205" i="55"/>
  <c r="C212" i="55"/>
  <c r="C207" i="55"/>
  <c r="C209" i="55"/>
  <c r="C211" i="55"/>
  <c r="C213" i="55"/>
  <c r="C210" i="55"/>
  <c r="C208" i="55"/>
  <c r="C204" i="55"/>
  <c r="C206" i="55"/>
  <c r="C246" i="55"/>
  <c r="C5" i="40" s="1"/>
  <c r="C2" i="40"/>
  <c r="C244" i="55"/>
  <c r="C3" i="40" s="1"/>
  <c r="C245" i="55"/>
  <c r="C4" i="40" s="1"/>
  <c r="C250" i="55"/>
  <c r="C9" i="40" s="1"/>
  <c r="C251" i="55"/>
  <c r="C10" i="40" s="1"/>
  <c r="C247" i="55"/>
  <c r="C6" i="40" s="1"/>
  <c r="C252" i="55"/>
  <c r="C11" i="40" s="1"/>
  <c r="C249" i="55"/>
  <c r="C8" i="40" s="1"/>
  <c r="C248" i="55"/>
  <c r="C7" i="40" s="1"/>
  <c r="C237" i="55"/>
  <c r="C9" i="36" s="1"/>
  <c r="C233" i="55"/>
  <c r="C5" i="36" s="1"/>
  <c r="C235" i="55"/>
  <c r="C7" i="36" s="1"/>
  <c r="C232" i="55"/>
  <c r="C4" i="36" s="1"/>
  <c r="C238" i="55"/>
  <c r="C10" i="36" s="1"/>
  <c r="C231" i="55"/>
  <c r="C3" i="36" s="1"/>
  <c r="C234" i="55"/>
  <c r="C6" i="36" s="1"/>
  <c r="C239" i="55"/>
  <c r="C11" i="36" s="1"/>
  <c r="C2" i="36"/>
  <c r="C236" i="55"/>
  <c r="C8" i="3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<sst xmlns="http://schemas.openxmlformats.org/spreadsheetml/2006/main" count="2039" uniqueCount="1103">
  <si>
    <t>electricity (BTU)</t>
  </si>
  <si>
    <t>coal (BTU)</t>
  </si>
  <si>
    <t>natural gas (BTU)</t>
  </si>
  <si>
    <t>petroleum diesel (BTU)</t>
  </si>
  <si>
    <t>heat (BTU)</t>
  </si>
  <si>
    <t>biomass (BTU)</t>
  </si>
  <si>
    <t>kerosene (BTU)</t>
  </si>
  <si>
    <t>heavy or residual fuel oil (BTU)</t>
  </si>
  <si>
    <t>LPG propane or butane (BTU)</t>
  </si>
  <si>
    <t>hydrogen(BTU)</t>
    <phoneticPr fontId="3" type="noConversion"/>
  </si>
  <si>
    <t>农村人口</t>
    <phoneticPr fontId="3" type="noConversion"/>
  </si>
  <si>
    <t>urban-residential-cooling</t>
    <phoneticPr fontId="3" type="noConversion"/>
  </si>
  <si>
    <t>urban-residential-heating</t>
  </si>
  <si>
    <t>urban-residential-lighting</t>
  </si>
  <si>
    <t>urban-residential-appl</t>
  </si>
  <si>
    <t>urban-residential-other</t>
  </si>
  <si>
    <t>rural-residential-heating</t>
  </si>
  <si>
    <t>rural-residential-cooling</t>
  </si>
  <si>
    <t>rural-residential-lighting</t>
  </si>
  <si>
    <t>rural-residential-appl</t>
  </si>
  <si>
    <t>rural-residential-other</t>
  </si>
  <si>
    <t>commercial-heating</t>
  </si>
  <si>
    <t>commercial-cooling</t>
  </si>
  <si>
    <t>commercial-lighting</t>
  </si>
  <si>
    <t>commercial-appl</t>
  </si>
  <si>
    <t>commercial-other</t>
  </si>
  <si>
    <t>Year</t>
  </si>
  <si>
    <t>hydrogen (BTU)</t>
  </si>
  <si>
    <t>urban-residential-envelope</t>
    <phoneticPr fontId="3" type="noConversion"/>
  </si>
  <si>
    <t>rural-residential-envelope</t>
    <phoneticPr fontId="3" type="noConversion"/>
  </si>
  <si>
    <t>commercial-envelope</t>
    <phoneticPr fontId="3" type="noConversion"/>
  </si>
  <si>
    <t>City</t>
  </si>
  <si>
    <t>北京市</t>
  </si>
  <si>
    <t>天津市</t>
  </si>
  <si>
    <t>河北省</t>
  </si>
  <si>
    <t>石家庄市</t>
  </si>
  <si>
    <t>唐山市</t>
  </si>
  <si>
    <t>秦皇岛市</t>
  </si>
  <si>
    <t>邯郸市</t>
  </si>
  <si>
    <t>邢台市</t>
  </si>
  <si>
    <t>保定市</t>
  </si>
  <si>
    <t>张家口市</t>
  </si>
  <si>
    <t>承德市</t>
  </si>
  <si>
    <t>沧州市</t>
  </si>
  <si>
    <t>廊坊市</t>
  </si>
  <si>
    <t>衡水市</t>
  </si>
  <si>
    <t>山西省</t>
  </si>
  <si>
    <t>太原市</t>
  </si>
  <si>
    <t>大同市</t>
  </si>
  <si>
    <t>阳泉市</t>
  </si>
  <si>
    <t>长治市</t>
  </si>
  <si>
    <t>晋城市</t>
  </si>
  <si>
    <t>朔州市</t>
  </si>
  <si>
    <t>晋中市</t>
  </si>
  <si>
    <t>运城市</t>
  </si>
  <si>
    <t>忻州市</t>
  </si>
  <si>
    <t>临汾市</t>
  </si>
  <si>
    <t>吕梁市</t>
  </si>
  <si>
    <t>内蒙古自治区</t>
  </si>
  <si>
    <t>呼和浩特市</t>
  </si>
  <si>
    <t>包头市</t>
  </si>
  <si>
    <t>乌海市</t>
  </si>
  <si>
    <t>赤峰市</t>
  </si>
  <si>
    <t>通辽市</t>
  </si>
  <si>
    <t>鄂尔多斯市</t>
  </si>
  <si>
    <t>呼伦贝尔市</t>
  </si>
  <si>
    <t>巴彦淖尔市</t>
  </si>
  <si>
    <t>乌兰察布市</t>
  </si>
  <si>
    <t>兴安盟</t>
  </si>
  <si>
    <t>锡林郭勒盟</t>
  </si>
  <si>
    <t>阿拉善盟</t>
  </si>
  <si>
    <t>辽宁省</t>
  </si>
  <si>
    <t>沈阳市</t>
  </si>
  <si>
    <t>大连市</t>
  </si>
  <si>
    <t>鞍山市</t>
  </si>
  <si>
    <t>抚顺市</t>
  </si>
  <si>
    <t>本溪市</t>
  </si>
  <si>
    <t>丹东市</t>
  </si>
  <si>
    <t>锦州市</t>
  </si>
  <si>
    <t>营口市</t>
  </si>
  <si>
    <t>阜新市</t>
  </si>
  <si>
    <t>辽阳市</t>
  </si>
  <si>
    <t>盘锦市</t>
  </si>
  <si>
    <t>铁岭市</t>
  </si>
  <si>
    <t>朝阳市</t>
  </si>
  <si>
    <t>葫芦岛市</t>
  </si>
  <si>
    <t>吉林省</t>
  </si>
  <si>
    <t>长春市</t>
  </si>
  <si>
    <t>吉林市</t>
  </si>
  <si>
    <t>四平市</t>
  </si>
  <si>
    <t>辽源市</t>
  </si>
  <si>
    <t>通化市</t>
  </si>
  <si>
    <t>白山市</t>
  </si>
  <si>
    <t>松原市</t>
  </si>
  <si>
    <t>白城市</t>
  </si>
  <si>
    <t>延边朝鲜族自治州</t>
  </si>
  <si>
    <t>黑龙江省</t>
  </si>
  <si>
    <t>哈尔滨市</t>
  </si>
  <si>
    <t>齐齐哈尔市</t>
  </si>
  <si>
    <t>鸡西市</t>
  </si>
  <si>
    <t>鹤岗市</t>
  </si>
  <si>
    <t>双鸭山市</t>
  </si>
  <si>
    <t>大庆市</t>
  </si>
  <si>
    <t>伊春市</t>
  </si>
  <si>
    <t>佳木斯市</t>
  </si>
  <si>
    <t>七台河市</t>
  </si>
  <si>
    <t>牡丹江市</t>
  </si>
  <si>
    <t>黑河市</t>
  </si>
  <si>
    <t>绥化市</t>
  </si>
  <si>
    <t>大兴安岭地区</t>
  </si>
  <si>
    <t>上海市</t>
  </si>
  <si>
    <t>江苏省</t>
  </si>
  <si>
    <t>南京市</t>
  </si>
  <si>
    <t>无锡市</t>
  </si>
  <si>
    <t>徐州市</t>
  </si>
  <si>
    <t>常州市</t>
  </si>
  <si>
    <t>苏州市</t>
  </si>
  <si>
    <t>南通市</t>
  </si>
  <si>
    <t>连云港市</t>
  </si>
  <si>
    <t>淮安市</t>
  </si>
  <si>
    <t>盐城市</t>
  </si>
  <si>
    <t>扬州市</t>
  </si>
  <si>
    <t>镇江市</t>
  </si>
  <si>
    <t>泰州市</t>
  </si>
  <si>
    <t>宿迁市</t>
  </si>
  <si>
    <t>浙江省</t>
  </si>
  <si>
    <t>杭州市</t>
  </si>
  <si>
    <t>宁波市</t>
  </si>
  <si>
    <t>温州市</t>
  </si>
  <si>
    <t>嘉兴市</t>
  </si>
  <si>
    <t>湖州市</t>
  </si>
  <si>
    <t>绍兴市</t>
  </si>
  <si>
    <t>金华市</t>
  </si>
  <si>
    <t>衢州市</t>
  </si>
  <si>
    <t>舟山市</t>
  </si>
  <si>
    <t>台州市</t>
  </si>
  <si>
    <t>丽水市</t>
  </si>
  <si>
    <t>安徽省</t>
  </si>
  <si>
    <t>合肥市</t>
  </si>
  <si>
    <t>芜湖市</t>
  </si>
  <si>
    <t>蚌埠市</t>
  </si>
  <si>
    <t>淮南市</t>
  </si>
  <si>
    <t>马鞍山市</t>
  </si>
  <si>
    <t>淮北市</t>
  </si>
  <si>
    <t>铜陵市</t>
  </si>
  <si>
    <t>安庆市</t>
  </si>
  <si>
    <t>黄山市</t>
  </si>
  <si>
    <t>滁州市</t>
  </si>
  <si>
    <t>阜阳市</t>
  </si>
  <si>
    <t>宿州市</t>
  </si>
  <si>
    <t>六安市</t>
  </si>
  <si>
    <t>亳州市</t>
  </si>
  <si>
    <t>池州市</t>
  </si>
  <si>
    <t>宣城市</t>
  </si>
  <si>
    <t>福建省</t>
  </si>
  <si>
    <t>福州市</t>
  </si>
  <si>
    <t>厦门市</t>
  </si>
  <si>
    <t>莆田市</t>
  </si>
  <si>
    <t>三明市</t>
  </si>
  <si>
    <t>泉州市</t>
  </si>
  <si>
    <t>漳州市</t>
  </si>
  <si>
    <t>南平市</t>
  </si>
  <si>
    <t>龙岩市</t>
  </si>
  <si>
    <t>宁德市</t>
  </si>
  <si>
    <t>江西省</t>
  </si>
  <si>
    <t>南昌市</t>
  </si>
  <si>
    <t>景德镇市</t>
  </si>
  <si>
    <t>萍乡市</t>
  </si>
  <si>
    <t>九江市</t>
  </si>
  <si>
    <t>新余市</t>
  </si>
  <si>
    <t>鹰潭市</t>
  </si>
  <si>
    <t>赣州市</t>
  </si>
  <si>
    <t>吉安市</t>
  </si>
  <si>
    <t>宜春市</t>
  </si>
  <si>
    <t>抚州市</t>
  </si>
  <si>
    <t>上饶市</t>
  </si>
  <si>
    <t>山东省</t>
  </si>
  <si>
    <t>济南市</t>
  </si>
  <si>
    <t>青岛市</t>
  </si>
  <si>
    <t>淄博市</t>
  </si>
  <si>
    <t>枣庄市</t>
  </si>
  <si>
    <t>东营市</t>
  </si>
  <si>
    <t>烟台市</t>
  </si>
  <si>
    <t>潍坊市</t>
  </si>
  <si>
    <t>济宁市</t>
  </si>
  <si>
    <t>泰安市</t>
  </si>
  <si>
    <t>威海市</t>
  </si>
  <si>
    <t>日照市</t>
  </si>
  <si>
    <t>临沂市</t>
  </si>
  <si>
    <t>德州市</t>
  </si>
  <si>
    <t>聊城市</t>
  </si>
  <si>
    <t>滨州市</t>
  </si>
  <si>
    <t>菏泽市</t>
  </si>
  <si>
    <t>河南省</t>
  </si>
  <si>
    <t>郑州市</t>
  </si>
  <si>
    <t>开封市</t>
  </si>
  <si>
    <t>洛阳市</t>
  </si>
  <si>
    <t>平顶山市</t>
  </si>
  <si>
    <t>安阳市</t>
  </si>
  <si>
    <t>鹤壁市</t>
  </si>
  <si>
    <t>新乡市</t>
  </si>
  <si>
    <t>焦作市</t>
  </si>
  <si>
    <t>濮阳市</t>
  </si>
  <si>
    <t>许昌市</t>
  </si>
  <si>
    <t>漯河市</t>
  </si>
  <si>
    <t>三门峡市</t>
  </si>
  <si>
    <t>南阳市</t>
  </si>
  <si>
    <t>商丘市</t>
  </si>
  <si>
    <t>信阳市</t>
  </si>
  <si>
    <t>周口市</t>
  </si>
  <si>
    <t>驻马店市</t>
  </si>
  <si>
    <t>济源市</t>
  </si>
  <si>
    <t>湖北省</t>
  </si>
  <si>
    <t>武汉市</t>
  </si>
  <si>
    <t>黄石市</t>
  </si>
  <si>
    <t>十堰市</t>
  </si>
  <si>
    <t>宜昌市</t>
  </si>
  <si>
    <t>襄阳市</t>
  </si>
  <si>
    <t>鄂州市</t>
  </si>
  <si>
    <t>荆门市</t>
  </si>
  <si>
    <t>孝感市</t>
  </si>
  <si>
    <t>荆州市</t>
  </si>
  <si>
    <t>黄冈市</t>
  </si>
  <si>
    <t>咸宁市</t>
  </si>
  <si>
    <t>随州市</t>
  </si>
  <si>
    <t>恩施土家族苗族自治州</t>
  </si>
  <si>
    <t>仙桃市</t>
  </si>
  <si>
    <t>潜江市</t>
  </si>
  <si>
    <t>天门市</t>
  </si>
  <si>
    <t>神农架林区</t>
  </si>
  <si>
    <t>湖南省</t>
  </si>
  <si>
    <t>长沙市</t>
  </si>
  <si>
    <t>株洲市</t>
  </si>
  <si>
    <t>湘潭市</t>
  </si>
  <si>
    <t>衡阳市</t>
  </si>
  <si>
    <t>邵阳市</t>
  </si>
  <si>
    <t>岳阳市</t>
  </si>
  <si>
    <t>常德市</t>
  </si>
  <si>
    <t>张家界市</t>
  </si>
  <si>
    <t>益阳市</t>
  </si>
  <si>
    <t>郴州市</t>
  </si>
  <si>
    <t>永州市</t>
  </si>
  <si>
    <t>怀化市</t>
  </si>
  <si>
    <t>娄底市</t>
  </si>
  <si>
    <t>湘西土家族苗族自治州</t>
  </si>
  <si>
    <t>广东省</t>
  </si>
  <si>
    <t>广州市</t>
  </si>
  <si>
    <t>韶关市</t>
  </si>
  <si>
    <t>深圳市</t>
  </si>
  <si>
    <t>珠海市</t>
  </si>
  <si>
    <t>汕头市</t>
  </si>
  <si>
    <t>佛山市</t>
  </si>
  <si>
    <t>江门市</t>
  </si>
  <si>
    <t>湛江市</t>
  </si>
  <si>
    <t>茂名市</t>
  </si>
  <si>
    <t>肇庆市</t>
  </si>
  <si>
    <t>惠州市</t>
  </si>
  <si>
    <t>梅州市</t>
  </si>
  <si>
    <t>汕尾市</t>
  </si>
  <si>
    <t>河源市</t>
  </si>
  <si>
    <t>阳江市</t>
  </si>
  <si>
    <t>清远市</t>
  </si>
  <si>
    <t>东莞市</t>
  </si>
  <si>
    <t>中山市</t>
  </si>
  <si>
    <t>潮州市</t>
  </si>
  <si>
    <t>揭阳市</t>
  </si>
  <si>
    <t>云浮市</t>
  </si>
  <si>
    <t>广西壮族自治区</t>
  </si>
  <si>
    <t>南宁市</t>
  </si>
  <si>
    <t>柳州市</t>
  </si>
  <si>
    <t>桂林市</t>
  </si>
  <si>
    <t>梧州市</t>
  </si>
  <si>
    <t>北海市</t>
  </si>
  <si>
    <t>防城港市</t>
  </si>
  <si>
    <t>钦州市</t>
  </si>
  <si>
    <t>贵港市</t>
  </si>
  <si>
    <t>玉林市</t>
  </si>
  <si>
    <t>百色市</t>
  </si>
  <si>
    <t>贺州市</t>
  </si>
  <si>
    <t>河池市</t>
  </si>
  <si>
    <t>来宾市</t>
  </si>
  <si>
    <t>崇左市</t>
  </si>
  <si>
    <t>海南省</t>
  </si>
  <si>
    <t>海口市</t>
  </si>
  <si>
    <t>三亚市</t>
  </si>
  <si>
    <t>三沙市</t>
  </si>
  <si>
    <t>儋州市</t>
  </si>
  <si>
    <t>五指山市</t>
  </si>
  <si>
    <t>琼海市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</si>
  <si>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</si>
  <si>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</si>
  <si>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</si>
  <si>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</si>
  <si>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</si>
  <si>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</si>
  <si>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</si>
  <si>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</si>
  <si>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</si>
  <si>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</si>
  <si>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</si>
  <si>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</si>
  <si>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</si>
  <si>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重庆市</t>
  </si>
  <si>
    <t>四川省</t>
  </si>
  <si>
    <t>成都市</t>
  </si>
  <si>
    <t>自贡市</t>
  </si>
  <si>
    <t>攀枝花市</t>
  </si>
  <si>
    <t>泸州市</t>
  </si>
  <si>
    <t>德阳市</t>
  </si>
  <si>
    <t>绵阳市</t>
  </si>
  <si>
    <t>广元市</t>
  </si>
  <si>
    <t>遂宁市</t>
  </si>
  <si>
    <t>内江市</t>
  </si>
  <si>
    <t>乐山市</t>
  </si>
  <si>
    <t>南充市</t>
  </si>
  <si>
    <t>眉山市</t>
  </si>
  <si>
    <t>宜宾市</t>
  </si>
  <si>
    <t>广安市</t>
  </si>
  <si>
    <t>达州市</t>
  </si>
  <si>
    <t>雅安市</t>
  </si>
  <si>
    <t>巴中市</t>
  </si>
  <si>
    <t>资阳市</t>
  </si>
  <si>
    <t>阿坝藏族羌族自治州</t>
  </si>
  <si>
    <t>甘孜藏族自治州</t>
  </si>
  <si>
    <t>凉山彝族自治州</t>
  </si>
  <si>
    <t>贵州省</t>
  </si>
  <si>
    <t>贵阳市</t>
  </si>
  <si>
    <t>六盘水市</t>
  </si>
  <si>
    <t>遵义市</t>
  </si>
  <si>
    <t>安顺市</t>
  </si>
  <si>
    <t>毕节市</t>
  </si>
  <si>
    <t>铜仁市</t>
  </si>
  <si>
    <t>黔西南布依族苗族自治州</t>
  </si>
  <si>
    <t>黔东南苗族侗族自治州</t>
  </si>
  <si>
    <t>黔南布依族苗族自治州</t>
  </si>
  <si>
    <t>云南省</t>
  </si>
  <si>
    <t>昆明市</t>
  </si>
  <si>
    <t>曲靖市</t>
  </si>
  <si>
    <t>玉溪市</t>
  </si>
  <si>
    <t>保山市</t>
  </si>
  <si>
    <t>昭通市</t>
  </si>
  <si>
    <t>丽江市</t>
  </si>
  <si>
    <t>普洱市</t>
  </si>
  <si>
    <t>临沧市</t>
  </si>
  <si>
    <t>楚雄彝族自治州</t>
  </si>
  <si>
    <t>红河哈尼族彝族自治州</t>
  </si>
  <si>
    <t>文山壮族苗族自治州</t>
  </si>
  <si>
    <t>西双版纳傣族自治州</t>
  </si>
  <si>
    <t>大理白族自治州</t>
  </si>
  <si>
    <t>德宏傣族景颇族自治州</t>
  </si>
  <si>
    <t>怒江傈僳族自治州</t>
  </si>
  <si>
    <t>迪庆藏族自治州</t>
  </si>
  <si>
    <t>西藏自治区</t>
  </si>
  <si>
    <t>拉萨市</t>
  </si>
  <si>
    <t>日喀则市</t>
  </si>
  <si>
    <t>昌都市</t>
  </si>
  <si>
    <t>林芝市</t>
  </si>
  <si>
    <t>山南市</t>
  </si>
  <si>
    <t>那曲市</t>
  </si>
  <si>
    <t>阿里地区</t>
  </si>
  <si>
    <t>陕西省</t>
  </si>
  <si>
    <t>西安市</t>
  </si>
  <si>
    <t>铜川市</t>
  </si>
  <si>
    <t>宝鸡市</t>
  </si>
  <si>
    <t>咸阳市</t>
  </si>
  <si>
    <t>渭南市</t>
  </si>
  <si>
    <t>延安市</t>
  </si>
  <si>
    <t>汉中市</t>
  </si>
  <si>
    <t>榆林市</t>
  </si>
  <si>
    <t>安康市</t>
  </si>
  <si>
    <t>商洛市</t>
  </si>
  <si>
    <t>甘肃省</t>
  </si>
  <si>
    <t>兰州市</t>
  </si>
  <si>
    <t>嘉峪关市</t>
  </si>
  <si>
    <t>金昌市</t>
  </si>
  <si>
    <t>白银市</t>
  </si>
  <si>
    <t>天水市</t>
  </si>
  <si>
    <t>武威市</t>
  </si>
  <si>
    <t>张掖市</t>
  </si>
  <si>
    <t>平凉市</t>
  </si>
  <si>
    <t>酒泉市</t>
  </si>
  <si>
    <t>庆阳市</t>
  </si>
  <si>
    <t>定西市</t>
  </si>
  <si>
    <t>陇南市</t>
  </si>
  <si>
    <t>临夏回族自治州</t>
  </si>
  <si>
    <t>甘南藏族自治州</t>
  </si>
  <si>
    <t>青海省</t>
  </si>
  <si>
    <t>西宁市</t>
  </si>
  <si>
    <t>海东市</t>
  </si>
  <si>
    <t>海北藏族自治州</t>
  </si>
  <si>
    <t>黄南藏族自治州</t>
  </si>
  <si>
    <t>海南藏族自治州</t>
  </si>
  <si>
    <t>果洛藏族自治州</t>
  </si>
  <si>
    <t>玉树藏族自治州</t>
  </si>
  <si>
    <t>海西蒙古族藏族自治州</t>
  </si>
  <si>
    <t>宁夏回族自治区</t>
  </si>
  <si>
    <t>银川市</t>
  </si>
  <si>
    <t>石嘴山市</t>
  </si>
  <si>
    <t>吴忠市</t>
  </si>
  <si>
    <t>固原市</t>
  </si>
  <si>
    <t>中卫市</t>
  </si>
  <si>
    <t>新疆维吾尔自治区</t>
  </si>
  <si>
    <t>乌鲁木齐市</t>
  </si>
  <si>
    <t>克拉玛依市</t>
  </si>
  <si>
    <t>吐鲁番市</t>
  </si>
  <si>
    <t>哈密市</t>
  </si>
  <si>
    <t>昌吉回族自治州</t>
  </si>
  <si>
    <t>博尔塔拉蒙古自治州</t>
  </si>
  <si>
    <t>巴音郭楞蒙古自治州</t>
  </si>
  <si>
    <t>阿克苏地区</t>
  </si>
  <si>
    <t>克孜勒苏柯尔克孜自治州</t>
  </si>
  <si>
    <t>喀什地区</t>
  </si>
  <si>
    <t>和田地区</t>
  </si>
  <si>
    <t>伊犁哈萨克自治州</t>
  </si>
  <si>
    <t>塔城地区</t>
  </si>
  <si>
    <t>阿勒泰地区</t>
  </si>
  <si>
    <t>石河子市</t>
  </si>
  <si>
    <t>阿拉尔市</t>
  </si>
  <si>
    <t>图木舒克市</t>
  </si>
  <si>
    <t>五家渠市</t>
  </si>
  <si>
    <t>北屯市</t>
  </si>
  <si>
    <t>铁门关市</t>
  </si>
  <si>
    <t>双河市</t>
  </si>
  <si>
    <t>可克达拉市</t>
  </si>
  <si>
    <t>昆玉市</t>
  </si>
  <si>
    <t>胡杨河市</t>
  </si>
  <si>
    <t>是否采暖</t>
    <phoneticPr fontId="3" type="noConversion"/>
  </si>
  <si>
    <t>是</t>
    <phoneticPr fontId="3" type="noConversion"/>
  </si>
  <si>
    <t>否</t>
    <phoneticPr fontId="3" type="noConversion"/>
  </si>
  <si>
    <t>采暖人口</t>
    <phoneticPr fontId="3" type="noConversion"/>
  </si>
  <si>
    <t>北京</t>
  </si>
  <si>
    <t>天津</t>
  </si>
  <si>
    <t>石家庄</t>
  </si>
  <si>
    <t>唐山</t>
  </si>
  <si>
    <t>秦皇岛</t>
  </si>
  <si>
    <t>邯郸</t>
  </si>
  <si>
    <t>邢台</t>
  </si>
  <si>
    <t>保定</t>
  </si>
  <si>
    <t>张家口</t>
  </si>
  <si>
    <t>承德</t>
  </si>
  <si>
    <t>沧州</t>
  </si>
  <si>
    <t>廊坊</t>
  </si>
  <si>
    <t>衡水</t>
  </si>
  <si>
    <t>太原</t>
  </si>
  <si>
    <t>大同</t>
  </si>
  <si>
    <t>阳泉</t>
  </si>
  <si>
    <t>长治</t>
  </si>
  <si>
    <t>晋城</t>
  </si>
  <si>
    <t>朔州</t>
  </si>
  <si>
    <t>晋中</t>
  </si>
  <si>
    <t>运城</t>
  </si>
  <si>
    <t>忻州</t>
  </si>
  <si>
    <t>临汾</t>
  </si>
  <si>
    <t>吕梁</t>
  </si>
  <si>
    <t>呼和浩特</t>
  </si>
  <si>
    <t>包头</t>
  </si>
  <si>
    <t>乌海</t>
  </si>
  <si>
    <t>赤峰</t>
  </si>
  <si>
    <t>通辽</t>
  </si>
  <si>
    <t>鄂尔多斯</t>
  </si>
  <si>
    <t>呼伦贝尔</t>
  </si>
  <si>
    <t>巴彦淖尔</t>
  </si>
  <si>
    <t>乌兰察布</t>
  </si>
  <si>
    <t>兴安</t>
  </si>
  <si>
    <t>锡林郭勒</t>
  </si>
  <si>
    <t>阿拉善</t>
  </si>
  <si>
    <t>沈阳</t>
  </si>
  <si>
    <t>大连</t>
  </si>
  <si>
    <t>鞍山</t>
  </si>
  <si>
    <t>抚顺</t>
  </si>
  <si>
    <t>本溪</t>
  </si>
  <si>
    <t>丹东</t>
  </si>
  <si>
    <t>锦州</t>
  </si>
  <si>
    <t>营口</t>
  </si>
  <si>
    <t>阜新</t>
  </si>
  <si>
    <t>辽阳</t>
  </si>
  <si>
    <t>盘锦</t>
  </si>
  <si>
    <t>铁岭</t>
  </si>
  <si>
    <t>朝阳</t>
  </si>
  <si>
    <t>葫芦岛</t>
  </si>
  <si>
    <t>长春</t>
  </si>
  <si>
    <t>吉林</t>
  </si>
  <si>
    <t>四平</t>
  </si>
  <si>
    <t>辽源</t>
  </si>
  <si>
    <t>通化</t>
  </si>
  <si>
    <t>白山</t>
  </si>
  <si>
    <t>松原</t>
  </si>
  <si>
    <t>白城</t>
  </si>
  <si>
    <t>延边</t>
  </si>
  <si>
    <t>哈尔滨</t>
  </si>
  <si>
    <t>齐齐哈尔</t>
  </si>
  <si>
    <t>鸡西</t>
  </si>
  <si>
    <t>鹤岗</t>
  </si>
  <si>
    <t>双鸭山</t>
  </si>
  <si>
    <t>大庆</t>
  </si>
  <si>
    <t>伊春</t>
  </si>
  <si>
    <t>佳木斯</t>
  </si>
  <si>
    <t>七台河</t>
  </si>
  <si>
    <t>牡丹江</t>
  </si>
  <si>
    <t>黑河</t>
  </si>
  <si>
    <t>绥化</t>
  </si>
  <si>
    <t>大兴安岭</t>
  </si>
  <si>
    <t>上海</t>
  </si>
  <si>
    <t>南京</t>
  </si>
  <si>
    <t>无锡</t>
  </si>
  <si>
    <t>徐州</t>
  </si>
  <si>
    <t>常州</t>
  </si>
  <si>
    <t>苏州</t>
  </si>
  <si>
    <t>南通</t>
  </si>
  <si>
    <t>连云港</t>
  </si>
  <si>
    <t>淮安</t>
  </si>
  <si>
    <t>盐城</t>
  </si>
  <si>
    <t>扬州</t>
  </si>
  <si>
    <t>镇江</t>
  </si>
  <si>
    <t>泰州</t>
  </si>
  <si>
    <t>宿迁</t>
  </si>
  <si>
    <t>杭州</t>
  </si>
  <si>
    <t>宁波</t>
  </si>
  <si>
    <t>温州</t>
  </si>
  <si>
    <t>嘉兴</t>
  </si>
  <si>
    <t>湖州</t>
  </si>
  <si>
    <t>绍兴</t>
  </si>
  <si>
    <t>金华</t>
  </si>
  <si>
    <t>衢州</t>
  </si>
  <si>
    <t>舟山</t>
  </si>
  <si>
    <t>台州</t>
  </si>
  <si>
    <t>丽水</t>
  </si>
  <si>
    <t>合肥</t>
  </si>
  <si>
    <t>芜湖</t>
  </si>
  <si>
    <t>蚌埠</t>
  </si>
  <si>
    <t>淮南</t>
  </si>
  <si>
    <t>马鞍山</t>
  </si>
  <si>
    <t>淮北</t>
  </si>
  <si>
    <t>铜陵</t>
  </si>
  <si>
    <t>安庆</t>
  </si>
  <si>
    <t>黄山</t>
  </si>
  <si>
    <t>滁州</t>
  </si>
  <si>
    <t>阜阳</t>
  </si>
  <si>
    <t>宿州</t>
  </si>
  <si>
    <t>六安</t>
  </si>
  <si>
    <t>亳州</t>
  </si>
  <si>
    <t>池州</t>
  </si>
  <si>
    <t>宣城</t>
  </si>
  <si>
    <t>福州</t>
  </si>
  <si>
    <t>厦门</t>
  </si>
  <si>
    <t>莆田</t>
  </si>
  <si>
    <t>三明</t>
  </si>
  <si>
    <t>泉州</t>
  </si>
  <si>
    <t>漳州</t>
  </si>
  <si>
    <t>南平</t>
  </si>
  <si>
    <t>龙岩</t>
  </si>
  <si>
    <t>宁德</t>
  </si>
  <si>
    <t>南昌</t>
  </si>
  <si>
    <t>景德镇</t>
  </si>
  <si>
    <t>萍乡</t>
  </si>
  <si>
    <t>九江</t>
  </si>
  <si>
    <t>新余</t>
  </si>
  <si>
    <t>鹰潭</t>
  </si>
  <si>
    <t>赣州</t>
  </si>
  <si>
    <t>吉安</t>
  </si>
  <si>
    <t>宜春</t>
  </si>
  <si>
    <t>抚州</t>
  </si>
  <si>
    <t>上饶</t>
  </si>
  <si>
    <t>济南</t>
  </si>
  <si>
    <t>青岛</t>
  </si>
  <si>
    <t>淄博</t>
  </si>
  <si>
    <t>枣庄</t>
  </si>
  <si>
    <t>东营</t>
  </si>
  <si>
    <t>烟台</t>
  </si>
  <si>
    <t>潍坊</t>
  </si>
  <si>
    <t>济宁</t>
  </si>
  <si>
    <t>泰安</t>
  </si>
  <si>
    <t>威海</t>
  </si>
  <si>
    <t>日照</t>
  </si>
  <si>
    <t>临沂</t>
  </si>
  <si>
    <t>德州</t>
  </si>
  <si>
    <t>聊城</t>
  </si>
  <si>
    <t>滨州</t>
  </si>
  <si>
    <t>菏泽</t>
  </si>
  <si>
    <t>郑州</t>
  </si>
  <si>
    <t>开封</t>
  </si>
  <si>
    <t>洛阳</t>
  </si>
  <si>
    <t>平顶山</t>
  </si>
  <si>
    <t>安阳</t>
  </si>
  <si>
    <t>鹤壁</t>
  </si>
  <si>
    <t>新乡</t>
  </si>
  <si>
    <t>焦作</t>
  </si>
  <si>
    <t>濮阳</t>
  </si>
  <si>
    <t>许昌</t>
  </si>
  <si>
    <t>漯河</t>
  </si>
  <si>
    <t>三门峡</t>
  </si>
  <si>
    <t>南阳</t>
  </si>
  <si>
    <t>商丘</t>
  </si>
  <si>
    <t>信阳</t>
  </si>
  <si>
    <t>周口</t>
  </si>
  <si>
    <t>驻马店</t>
  </si>
  <si>
    <t>济源</t>
  </si>
  <si>
    <t>武汉</t>
  </si>
  <si>
    <t>黄石</t>
  </si>
  <si>
    <t>十堰</t>
  </si>
  <si>
    <t>宜昌</t>
  </si>
  <si>
    <t>襄阳</t>
  </si>
  <si>
    <t>鄂州</t>
  </si>
  <si>
    <t>荆门</t>
  </si>
  <si>
    <t>孝感</t>
  </si>
  <si>
    <t>荆州</t>
  </si>
  <si>
    <t>黄冈</t>
  </si>
  <si>
    <t>咸宁</t>
  </si>
  <si>
    <t>随州</t>
  </si>
  <si>
    <t>恩施</t>
  </si>
  <si>
    <t>仙桃</t>
  </si>
  <si>
    <t>潜江</t>
  </si>
  <si>
    <t>天门</t>
  </si>
  <si>
    <t>神农架林</t>
  </si>
  <si>
    <t>长沙</t>
  </si>
  <si>
    <t>株洲</t>
  </si>
  <si>
    <t>湘潭</t>
  </si>
  <si>
    <t>衡阳</t>
  </si>
  <si>
    <t>邵阳</t>
  </si>
  <si>
    <t>岳阳</t>
  </si>
  <si>
    <t>常德</t>
  </si>
  <si>
    <t>张家界</t>
  </si>
  <si>
    <t>益阳</t>
  </si>
  <si>
    <t>郴州</t>
  </si>
  <si>
    <t>永州</t>
  </si>
  <si>
    <t>怀化</t>
  </si>
  <si>
    <t>娄底</t>
  </si>
  <si>
    <t>湘西</t>
  </si>
  <si>
    <t>广州</t>
  </si>
  <si>
    <t>韶关</t>
  </si>
  <si>
    <t>深圳</t>
  </si>
  <si>
    <t>珠海</t>
  </si>
  <si>
    <t>汕头</t>
  </si>
  <si>
    <t>佛山</t>
  </si>
  <si>
    <t>江门</t>
  </si>
  <si>
    <t>湛江</t>
  </si>
  <si>
    <t>茂名</t>
  </si>
  <si>
    <t>肇庆</t>
  </si>
  <si>
    <t>惠州</t>
  </si>
  <si>
    <t>梅州</t>
  </si>
  <si>
    <t>汕尾</t>
  </si>
  <si>
    <t>河源</t>
  </si>
  <si>
    <t>阳江</t>
  </si>
  <si>
    <t>清远</t>
  </si>
  <si>
    <t>东莞</t>
  </si>
  <si>
    <t>中山</t>
  </si>
  <si>
    <t>潮州</t>
  </si>
  <si>
    <t>揭阳</t>
  </si>
  <si>
    <t>云浮</t>
  </si>
  <si>
    <t>南宁</t>
  </si>
  <si>
    <t>柳州</t>
  </si>
  <si>
    <t>桂林</t>
  </si>
  <si>
    <t>梧州</t>
  </si>
  <si>
    <t>北海</t>
  </si>
  <si>
    <t>防城港</t>
  </si>
  <si>
    <t>钦州</t>
  </si>
  <si>
    <t>贵港</t>
  </si>
  <si>
    <t>玉林</t>
  </si>
  <si>
    <t>百色</t>
  </si>
  <si>
    <t>贺州</t>
  </si>
  <si>
    <t>河池</t>
  </si>
  <si>
    <t>来宾</t>
  </si>
  <si>
    <t>崇左</t>
  </si>
  <si>
    <t>海口</t>
  </si>
  <si>
    <t>三亚</t>
  </si>
  <si>
    <t>三沙</t>
  </si>
  <si>
    <t>儋州</t>
  </si>
  <si>
    <t>五指山</t>
  </si>
  <si>
    <t>琼海</t>
  </si>
  <si>
    <t>文昌</t>
  </si>
  <si>
    <t>万宁</t>
  </si>
  <si>
    <t>东方</t>
  </si>
  <si>
    <t>定安</t>
  </si>
  <si>
    <t>屯昌</t>
  </si>
  <si>
    <t>澄迈</t>
  </si>
  <si>
    <t>临高</t>
  </si>
  <si>
    <t>白沙</t>
  </si>
  <si>
    <t>昌江</t>
  </si>
  <si>
    <t>乐东</t>
  </si>
  <si>
    <t>陵水</t>
  </si>
  <si>
    <t>保亭</t>
  </si>
  <si>
    <t>琼中</t>
  </si>
  <si>
    <t>重庆</t>
  </si>
  <si>
    <t>成都</t>
  </si>
  <si>
    <t>自贡</t>
  </si>
  <si>
    <t>攀枝花</t>
  </si>
  <si>
    <t>泸州</t>
  </si>
  <si>
    <t>德阳</t>
  </si>
  <si>
    <t>绵阳</t>
  </si>
  <si>
    <t>广元</t>
  </si>
  <si>
    <t>遂宁</t>
  </si>
  <si>
    <t>内江</t>
  </si>
  <si>
    <t>乐山</t>
  </si>
  <si>
    <t>南充</t>
  </si>
  <si>
    <t>眉山</t>
  </si>
  <si>
    <t>宜宾</t>
  </si>
  <si>
    <t>广安</t>
  </si>
  <si>
    <t>达州</t>
  </si>
  <si>
    <t>雅安</t>
  </si>
  <si>
    <t>巴中</t>
  </si>
  <si>
    <t>资阳</t>
  </si>
  <si>
    <t>阿坝</t>
  </si>
  <si>
    <t>凉山</t>
  </si>
  <si>
    <t>贵阳</t>
  </si>
  <si>
    <t>六盘水</t>
  </si>
  <si>
    <t>遵义</t>
  </si>
  <si>
    <t>安顺</t>
  </si>
  <si>
    <t>毕节</t>
  </si>
  <si>
    <t>铜仁</t>
  </si>
  <si>
    <t>昆明</t>
  </si>
  <si>
    <t>曲靖</t>
  </si>
  <si>
    <t>玉溪</t>
  </si>
  <si>
    <t>保山</t>
  </si>
  <si>
    <t>昭通</t>
  </si>
  <si>
    <t>丽江</t>
  </si>
  <si>
    <t>普洱</t>
  </si>
  <si>
    <t>临沧</t>
  </si>
  <si>
    <t>楚雄</t>
  </si>
  <si>
    <t>红河</t>
  </si>
  <si>
    <t>文山</t>
  </si>
  <si>
    <t>西双版纳</t>
  </si>
  <si>
    <t>大理</t>
  </si>
  <si>
    <t>德宏</t>
  </si>
  <si>
    <t>怒江</t>
  </si>
  <si>
    <t>迪庆</t>
  </si>
  <si>
    <t>拉萨</t>
  </si>
  <si>
    <t>日喀则</t>
  </si>
  <si>
    <t>昌都</t>
  </si>
  <si>
    <t>林芝</t>
  </si>
  <si>
    <t>山南</t>
  </si>
  <si>
    <t>那曲</t>
  </si>
  <si>
    <t>阿里</t>
  </si>
  <si>
    <t>西安</t>
  </si>
  <si>
    <t>铜川</t>
  </si>
  <si>
    <t>宝鸡</t>
  </si>
  <si>
    <t>咸阳</t>
  </si>
  <si>
    <t>渭南</t>
  </si>
  <si>
    <t>延安</t>
  </si>
  <si>
    <t>汉中</t>
  </si>
  <si>
    <t>榆林</t>
  </si>
  <si>
    <t>安康</t>
  </si>
  <si>
    <t>商洛</t>
  </si>
  <si>
    <t>兰州</t>
  </si>
  <si>
    <t>嘉峪关</t>
  </si>
  <si>
    <t>金昌</t>
  </si>
  <si>
    <t>白银</t>
  </si>
  <si>
    <t>天水</t>
  </si>
  <si>
    <t>武威</t>
  </si>
  <si>
    <t>张掖</t>
  </si>
  <si>
    <t>平凉</t>
  </si>
  <si>
    <t>酒泉</t>
  </si>
  <si>
    <t>庆阳</t>
  </si>
  <si>
    <t>定西</t>
  </si>
  <si>
    <t>陇南</t>
  </si>
  <si>
    <t>西宁</t>
  </si>
  <si>
    <t>海东</t>
  </si>
  <si>
    <t>银川</t>
  </si>
  <si>
    <t>石嘴山</t>
  </si>
  <si>
    <t>吴忠</t>
  </si>
  <si>
    <t>固原</t>
  </si>
  <si>
    <t>中卫</t>
  </si>
  <si>
    <t>乌鲁木齐</t>
  </si>
  <si>
    <t>克拉玛依</t>
  </si>
  <si>
    <t>吐鲁番</t>
  </si>
  <si>
    <t>哈密</t>
  </si>
  <si>
    <t>塔城</t>
  </si>
  <si>
    <t>阿勒泰</t>
  </si>
  <si>
    <t>石河子</t>
  </si>
  <si>
    <t>阿拉尔</t>
  </si>
  <si>
    <t>图木舒克</t>
  </si>
  <si>
    <t>五家渠</t>
  </si>
  <si>
    <t>北屯</t>
  </si>
  <si>
    <t>铁门关</t>
  </si>
  <si>
    <t>双河</t>
  </si>
  <si>
    <t>可克达拉</t>
  </si>
  <si>
    <t>昆玉</t>
  </si>
  <si>
    <t>胡杨河</t>
  </si>
  <si>
    <t>总人口</t>
    <phoneticPr fontId="3" type="noConversion"/>
  </si>
  <si>
    <t>城镇化率</t>
    <phoneticPr fontId="3" type="noConversion"/>
  </si>
  <si>
    <t>Leslie人口源数据：</t>
    <phoneticPr fontId="3" type="noConversion"/>
  </si>
  <si>
    <t>城市人口</t>
    <phoneticPr fontId="3" type="noConversion"/>
  </si>
  <si>
    <t>地区</t>
  </si>
  <si>
    <t>建筑面积</t>
  </si>
  <si>
    <t>合计</t>
  </si>
  <si>
    <t>城镇居住建筑</t>
  </si>
  <si>
    <t>村镇公建面积</t>
  </si>
  <si>
    <t>河北</t>
  </si>
  <si>
    <t>山西</t>
  </si>
  <si>
    <t>内蒙古</t>
  </si>
  <si>
    <t>辽宁</t>
  </si>
  <si>
    <t>黑龙江</t>
  </si>
  <si>
    <t>江苏</t>
  </si>
  <si>
    <t>浙江</t>
  </si>
  <si>
    <t>安徽</t>
  </si>
  <si>
    <t>福建</t>
  </si>
  <si>
    <t>江西</t>
  </si>
  <si>
    <t>山东</t>
  </si>
  <si>
    <t>河南</t>
  </si>
  <si>
    <t>湖北</t>
  </si>
  <si>
    <t>湖南</t>
  </si>
  <si>
    <t>广东</t>
  </si>
  <si>
    <t>广西</t>
  </si>
  <si>
    <t>海南</t>
  </si>
  <si>
    <t>其中:北方城镇采暖</t>
  </si>
  <si>
    <t>城镇建筑（kgce/m2)</t>
  </si>
  <si>
    <t>北方采暖能耗强度（kgce/ m2）</t>
  </si>
  <si>
    <t>（万m2）</t>
  </si>
  <si>
    <t>面积（万m2）</t>
  </si>
  <si>
    <t>四  川</t>
  </si>
  <si>
    <t>贵  州</t>
  </si>
  <si>
    <t>云  南</t>
  </si>
  <si>
    <t>陕  西</t>
  </si>
  <si>
    <t>甘  肃</t>
  </si>
  <si>
    <t>青  海</t>
  </si>
  <si>
    <t>宁  夏</t>
  </si>
  <si>
    <t>新  疆</t>
  </si>
  <si>
    <t>重庆大学报告附件：</t>
    <phoneticPr fontId="3" type="noConversion"/>
  </si>
  <si>
    <t>村镇住宅面积</t>
    <phoneticPr fontId="3" type="noConversion"/>
  </si>
  <si>
    <t>全国</t>
    <phoneticPr fontId="3" type="noConversion"/>
  </si>
  <si>
    <t>-</t>
    <phoneticPr fontId="3" type="noConversion"/>
  </si>
  <si>
    <t>公共建筑能耗强度(kgce/m2）</t>
    <phoneticPr fontId="3" type="noConversion"/>
  </si>
  <si>
    <t>公共建筑能耗(万kgce）</t>
    <phoneticPr fontId="3" type="noConversion"/>
  </si>
  <si>
    <t>城市公共建筑</t>
    <phoneticPr fontId="3" type="noConversion"/>
  </si>
  <si>
    <t>城市住宅能耗(万kgce）</t>
    <phoneticPr fontId="3" type="noConversion"/>
  </si>
  <si>
    <t>采暖省份人口</t>
    <phoneticPr fontId="3" type="noConversion"/>
  </si>
  <si>
    <t>人均建面年增长率</t>
    <phoneticPr fontId="3" type="noConversion"/>
  </si>
  <si>
    <t>城市住宅人均建面 ㎡</t>
    <phoneticPr fontId="3" type="noConversion"/>
  </si>
  <si>
    <t>农村住宅人均建面 ㎡</t>
    <phoneticPr fontId="3" type="noConversion"/>
  </si>
  <si>
    <t>公共建筑人均建面 ㎡</t>
    <phoneticPr fontId="3" type="noConversion"/>
  </si>
  <si>
    <t>城市住宅建面 万㎡</t>
    <phoneticPr fontId="3" type="noConversion"/>
  </si>
  <si>
    <t>农村住宅建面 万㎡</t>
    <phoneticPr fontId="3" type="noConversion"/>
  </si>
  <si>
    <t>公共建筑建面 万㎡</t>
    <phoneticPr fontId="3" type="noConversion"/>
  </si>
  <si>
    <t xml:space="preserve">       新建面积累计</t>
    <phoneticPr fontId="3" type="noConversion"/>
  </si>
  <si>
    <t xml:space="preserve">       起始年份留存</t>
    <phoneticPr fontId="3" type="noConversion"/>
  </si>
  <si>
    <t>能源名称</t>
  </si>
  <si>
    <t>实物量单位</t>
  </si>
  <si>
    <t>平均低位发热量</t>
  </si>
  <si>
    <t>平均低位发热量</t>
    <phoneticPr fontId="3" type="noConversion"/>
  </si>
  <si>
    <t>平均发热量</t>
    <phoneticPr fontId="3" type="noConversion"/>
  </si>
  <si>
    <t>BTU/万吨标煤</t>
    <phoneticPr fontId="3" type="noConversion"/>
  </si>
  <si>
    <t>TJ/单位</t>
  </si>
  <si>
    <t>万tce/单位</t>
    <phoneticPr fontId="3" type="noConversion"/>
  </si>
  <si>
    <t>BTU/单位</t>
    <phoneticPr fontId="3" type="noConversion"/>
  </si>
  <si>
    <t>煤合计</t>
    <phoneticPr fontId="3" type="noConversion"/>
  </si>
  <si>
    <t>原煤</t>
  </si>
  <si>
    <t>万吨</t>
  </si>
  <si>
    <t>洗精煤</t>
  </si>
  <si>
    <t>其他洗煤</t>
  </si>
  <si>
    <t>型煤</t>
  </si>
  <si>
    <t>煤矸石</t>
  </si>
  <si>
    <t>焦炭</t>
  </si>
  <si>
    <t>焦炉煤气</t>
  </si>
  <si>
    <t>亿立方米</t>
  </si>
  <si>
    <t>高炉煤气</t>
  </si>
  <si>
    <t>转炉煤气</t>
  </si>
  <si>
    <t>其他煤气</t>
  </si>
  <si>
    <t>其他焦化产品</t>
  </si>
  <si>
    <t>油品合计</t>
    <phoneticPr fontId="3" type="noConversion"/>
  </si>
  <si>
    <t>原油</t>
  </si>
  <si>
    <t>汽油</t>
  </si>
  <si>
    <t>煤油</t>
  </si>
  <si>
    <t>柴油</t>
  </si>
  <si>
    <t>燃料油</t>
  </si>
  <si>
    <t>石脑油</t>
  </si>
  <si>
    <t>润滑油</t>
  </si>
  <si>
    <t>石蜡</t>
  </si>
  <si>
    <t>溶剂油</t>
  </si>
  <si>
    <t>石油沥青</t>
  </si>
  <si>
    <t>石油焦</t>
  </si>
  <si>
    <t>液化石油气</t>
  </si>
  <si>
    <t>炼厂干气</t>
  </si>
  <si>
    <t>其他石油制品</t>
  </si>
  <si>
    <t>天然气</t>
  </si>
  <si>
    <t>液化天然气</t>
  </si>
  <si>
    <t>热力</t>
  </si>
  <si>
    <t>万百万千焦</t>
  </si>
  <si>
    <t>电力</t>
  </si>
  <si>
    <t>亿千瓦时</t>
  </si>
  <si>
    <t>其他能源</t>
  </si>
  <si>
    <t>万吨标准煤</t>
  </si>
  <si>
    <t>##氢能源被删掉，无效值</t>
    <phoneticPr fontId="3" type="noConversion"/>
  </si>
  <si>
    <t>农村住宅</t>
    <phoneticPr fontId="3" type="noConversion"/>
  </si>
  <si>
    <t>公共建筑</t>
    <phoneticPr fontId="3" type="noConversion"/>
  </si>
  <si>
    <t>总能耗 万tce</t>
    <phoneticPr fontId="3" type="noConversion"/>
  </si>
  <si>
    <t>城市住宅</t>
    <phoneticPr fontId="3" type="noConversion"/>
  </si>
  <si>
    <t>住宅采暖建面 万㎡</t>
    <phoneticPr fontId="3" type="noConversion"/>
  </si>
  <si>
    <t>公建采暖建面 万㎡</t>
    <phoneticPr fontId="3" type="noConversion"/>
  </si>
  <si>
    <t>住宅采暖</t>
    <phoneticPr fontId="3" type="noConversion"/>
  </si>
  <si>
    <t>公建采暖</t>
    <phoneticPr fontId="3" type="noConversion"/>
  </si>
  <si>
    <t xml:space="preserve">       当年新建</t>
    <phoneticPr fontId="3" type="noConversion"/>
  </si>
  <si>
    <t xml:space="preserve"> 其中：自然淘汰</t>
    <phoneticPr fontId="3" type="noConversion"/>
  </si>
  <si>
    <t xml:space="preserve">       额外拆除</t>
    <phoneticPr fontId="3" type="noConversion"/>
  </si>
  <si>
    <t>http://www.shandong.gov.cn/art/2022/12/28/art_267492_42551.html</t>
    <phoneticPr fontId="3" type="noConversion"/>
  </si>
  <si>
    <t>山东省碳达峰实施方案</t>
    <phoneticPr fontId="3" type="noConversion"/>
  </si>
  <si>
    <t>到2025年</t>
    <phoneticPr fontId="3" type="noConversion"/>
  </si>
  <si>
    <t>新增绿色建筑5亿㎡</t>
    <phoneticPr fontId="3" type="noConversion"/>
  </si>
  <si>
    <t>城镇建筑可再生能源替代率达到8%</t>
    <phoneticPr fontId="3" type="noConversion"/>
  </si>
  <si>
    <t>十四五期间新建建面统计 万㎡</t>
    <phoneticPr fontId="3" type="noConversion"/>
  </si>
  <si>
    <t>城市住宅</t>
  </si>
  <si>
    <t>农村住宅</t>
  </si>
  <si>
    <t>公共建筑</t>
  </si>
  <si>
    <t>合计</t>
    <phoneticPr fontId="3" type="noConversion"/>
  </si>
  <si>
    <t>要求新增绿色建筑至少5万㎡，故十四五之后的新建建筑近似都按绿建三星处理，相较于现状能效提升20%</t>
    <phoneticPr fontId="3" type="noConversion"/>
  </si>
  <si>
    <t>建筑基线能耗强度 kgce/㎡ （重大报告）</t>
    <phoneticPr fontId="3" type="noConversion"/>
  </si>
  <si>
    <t>《中国绿色低碳建筑技术发展报告》，山东省绿色低碳建筑技术发展报告:预计到2023年，新建居住建筑在节能75%标准的基础上能效再提升30%，建筑节能率达到83%，居住建筑全部实现超低能耗建筑标准（较国家相关能耗标准降低50%以上）。到2025年，新建公共建筑在现有节能标准的基础上能效再提升20%，建筑节能率达到78%。到2030年，政府投资或以政府投资为主的公共建筑全部按照超低能耗建筑标准建设。（但都是新建）</t>
    <phoneticPr fontId="8" type="noConversion"/>
  </si>
  <si>
    <t>新建住宅节能率</t>
    <phoneticPr fontId="3" type="noConversion"/>
  </si>
  <si>
    <t>新建公建节能率</t>
    <phoneticPr fontId="3" type="noConversion"/>
  </si>
  <si>
    <t>2018-2023</t>
    <phoneticPr fontId="3" type="noConversion"/>
  </si>
  <si>
    <t>住宅采暖</t>
  </si>
  <si>
    <t>公建采暖</t>
  </si>
  <si>
    <t>新建建筑能耗强度 单位kgce/㎡</t>
    <phoneticPr fontId="3" type="noConversion"/>
  </si>
  <si>
    <t>2018-2025</t>
    <phoneticPr fontId="3" type="noConversion"/>
  </si>
  <si>
    <t>2024-2060</t>
    <phoneticPr fontId="3" type="noConversion"/>
  </si>
  <si>
    <t>2026-2060</t>
    <phoneticPr fontId="3" type="noConversion"/>
  </si>
  <si>
    <t>十四五验算</t>
    <phoneticPr fontId="3" type="noConversion"/>
  </si>
  <si>
    <t>既存建筑能耗 单位万tce</t>
    <phoneticPr fontId="3" type="noConversion"/>
  </si>
  <si>
    <t>新建建筑能耗 单位万tce</t>
    <phoneticPr fontId="3" type="noConversion"/>
  </si>
  <si>
    <t>建筑总能耗 单位万tce</t>
    <phoneticPr fontId="3" type="noConversion"/>
  </si>
  <si>
    <t>total</t>
    <phoneticPr fontId="3" type="noConversion"/>
  </si>
  <si>
    <t>electricity (万tce)</t>
    <phoneticPr fontId="3" type="noConversion"/>
  </si>
  <si>
    <t>coal (万tce)</t>
    <phoneticPr fontId="3" type="noConversion"/>
  </si>
  <si>
    <t>natural gas (万tce)</t>
    <phoneticPr fontId="3" type="noConversion"/>
  </si>
  <si>
    <t>petroleum diesel (万tce)</t>
    <phoneticPr fontId="3" type="noConversion"/>
  </si>
  <si>
    <t>heat (万tce)</t>
    <phoneticPr fontId="3" type="noConversion"/>
  </si>
  <si>
    <t>biomass (万tce)</t>
    <phoneticPr fontId="3" type="noConversion"/>
  </si>
  <si>
    <t>kerosene (万tce)</t>
    <phoneticPr fontId="3" type="noConversion"/>
  </si>
  <si>
    <t>heavy or residual fuel oil (万tce)</t>
    <phoneticPr fontId="3" type="noConversion"/>
  </si>
  <si>
    <t>LPG propane or butane (万tce)</t>
    <phoneticPr fontId="3" type="noConversion"/>
  </si>
  <si>
    <t>hydrogen(万tce)</t>
    <phoneticPr fontId="3" type="noConversion"/>
  </si>
  <si>
    <t>commercial-other</t>
    <phoneticPr fontId="3" type="noConversion"/>
  </si>
  <si>
    <t>Building Component</t>
    <phoneticPr fontId="8" type="noConversion"/>
  </si>
  <si>
    <t>commercial</t>
    <phoneticPr fontId="8" type="noConversion"/>
  </si>
  <si>
    <t>heating</t>
    <phoneticPr fontId="8" type="noConversion"/>
  </si>
  <si>
    <t>cooling and ventilation</t>
    <phoneticPr fontId="8" type="noConversion"/>
  </si>
  <si>
    <t>envelope</t>
    <phoneticPr fontId="8" type="noConversion"/>
  </si>
  <si>
    <t>lighting</t>
    <phoneticPr fontId="8" type="noConversion"/>
  </si>
  <si>
    <t>appliance</t>
    <phoneticPr fontId="8" type="noConversion"/>
  </si>
  <si>
    <t>other component</t>
    <phoneticPr fontId="8" type="noConversion"/>
  </si>
  <si>
    <t>下为各类建筑各组件照此比例拆分结果：</t>
    <phoneticPr fontId="3" type="noConversion"/>
  </si>
  <si>
    <t>一.建筑能耗的计算</t>
    <phoneticPr fontId="3" type="noConversion"/>
  </si>
  <si>
    <t>二.既存和新建建筑能耗强度的计算</t>
    <phoneticPr fontId="3" type="noConversion"/>
  </si>
  <si>
    <t>各类建筑既存和新建面积计算结果</t>
    <phoneticPr fontId="3" type="noConversion"/>
  </si>
  <si>
    <t>source:</t>
    <phoneticPr fontId="8" type="noConversion"/>
  </si>
  <si>
    <t>Chongqing University &amp; Energy Statistics Committee of China Building Energy Conservation Association</t>
    <phoneticPr fontId="8" type="noConversion"/>
  </si>
  <si>
    <t xml:space="preserve">2018 Annual Report  on China Building Energy Consumption </t>
    <phoneticPr fontId="8" type="noConversion"/>
  </si>
  <si>
    <t>https://kns.cnki.net/kcms2/article/abstract?v=3uoqIhG8C44YLTlOAiTRKibYlV5Vjs7iLik5jEcCI09uHa3oBxtWoLXBqMuT2L2CQ_SDgkvzeuyHBRpPejPl_DToiZ2ygw3-&amp;uniplatform=NZKPT</t>
    <phoneticPr fontId="8" type="noConversion"/>
  </si>
  <si>
    <t>note:</t>
    <phoneticPr fontId="8" type="noConversion"/>
  </si>
  <si>
    <t>BCEU BAU Components Energy Use</t>
    <phoneticPr fontId="3" type="noConversion"/>
  </si>
  <si>
    <t>3.Multiplying the population by the per capita building area can obtain the future changing trends of urban residential, rural residential, and public building areas. The change in building area is composed of the amount of new construction and the amount of demolition. The amount of demolition of buildings is considered as 1/70 of residential buildings being demolished every year and 1/50 of public buildings being demolished every year. Then the total change of the two years before and after is added to the amount of demolition in the previous year, that is The amount of new construction in the previous year. From this, the annual construction area can be divided into the retained area and the newly built area in the starting year.</t>
    <phoneticPr fontId="3" type="noConversion"/>
  </si>
  <si>
    <t>5.By multiplying the existing building area and the newly built building area by their corresponding energy consumption intensity, we can get the future energy consumption change trend of various types of buildings.</t>
    <phoneticPr fontId="3" type="noConversion"/>
  </si>
  <si>
    <t>6.Split building energy consumption by SYCEU ratio</t>
    <phoneticPr fontId="3" type="noConversion"/>
  </si>
  <si>
    <t>单位：户</t>
    <phoneticPr fontId="3" type="noConversion"/>
  </si>
  <si>
    <t>平房</t>
    <phoneticPr fontId="3" type="noConversion"/>
  </si>
  <si>
    <t>多层（7层以下）</t>
    <phoneticPr fontId="3" type="noConversion"/>
  </si>
  <si>
    <t>高层（8-33层）</t>
    <phoneticPr fontId="3" type="noConversion"/>
  </si>
  <si>
    <t>超高层（34层及以上）</t>
    <phoneticPr fontId="3" type="noConversion"/>
  </si>
  <si>
    <t>占比</t>
    <phoneticPr fontId="3" type="noConversion"/>
  </si>
  <si>
    <t>设定层数</t>
    <phoneticPr fontId="3" type="noConversion"/>
  </si>
  <si>
    <t>公建数据未查到</t>
    <phoneticPr fontId="3" type="noConversion"/>
  </si>
  <si>
    <t>住宅平均层数</t>
    <phoneticPr fontId="3" type="noConversion"/>
  </si>
  <si>
    <t>公建平均层数</t>
    <phoneticPr fontId="3" type="noConversion"/>
  </si>
  <si>
    <t>屋顶面积 万㎡</t>
    <phoneticPr fontId="3" type="noConversion"/>
  </si>
  <si>
    <t>光伏覆盖率上限</t>
    <phoneticPr fontId="3" type="noConversion"/>
  </si>
  <si>
    <t>单位面积光伏装机容量 kw/㎡</t>
    <phoneticPr fontId="3" type="noConversion"/>
  </si>
  <si>
    <t>光伏覆盖面积上限 万㎡</t>
    <phoneticPr fontId="3" type="noConversion"/>
  </si>
  <si>
    <t>光伏装机容量上限 万kW</t>
    <phoneticPr fontId="3" type="noConversion"/>
  </si>
  <si>
    <t>人民币年份</t>
    <phoneticPr fontId="3" type="noConversion"/>
  </si>
  <si>
    <t>当年人民币相对2012美元</t>
    <phoneticPr fontId="3" type="noConversion"/>
  </si>
  <si>
    <t>2012美元相对当年人民币价格</t>
    <phoneticPr fontId="3" type="noConversion"/>
  </si>
  <si>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</si>
  <si>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</si>
  <si>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</si>
  <si>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</si>
  <si>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</si>
  <si>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</si>
  <si>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</si>
  <si>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</si>
  <si>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</si>
  <si>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</si>
  <si>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</si>
  <si>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</si>
  <si>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</si>
  <si>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</si>
  <si>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</si>
  <si>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</si>
  <si>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</si>
  <si>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</si>
  <si>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</si>
  <si>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</si>
  <si>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</si>
  <si>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urban residential</t>
  </si>
  <si>
    <t>heating</t>
  </si>
  <si>
    <t>cooling and ventilation</t>
  </si>
  <si>
    <t>envelope</t>
  </si>
  <si>
    <t>lighting</t>
  </si>
  <si>
    <t>appliances</t>
  </si>
  <si>
    <t>other component</t>
  </si>
  <si>
    <t>rural residential</t>
  </si>
  <si>
    <t>commercial</t>
  </si>
  <si>
    <t>Building Component (years)</t>
  </si>
  <si>
    <t>单价</t>
    <phoneticPr fontId="8" type="noConversion"/>
  </si>
  <si>
    <t>汇率折算</t>
    <phoneticPr fontId="8" type="noConversion"/>
  </si>
  <si>
    <t>位置（标注城市即可）</t>
    <phoneticPr fontId="3" type="noConversion"/>
  </si>
  <si>
    <t>青岛</t>
    <phoneticPr fontId="3" type="noConversion"/>
  </si>
  <si>
    <t>建筑类型</t>
  </si>
  <si>
    <t>平度中心医院医疗综合楼</t>
    <phoneticPr fontId="3" type="noConversion"/>
  </si>
  <si>
    <t>采用节能标准</t>
  </si>
  <si>
    <t>建设年代</t>
  </si>
  <si>
    <t>设备成本（元/平米）</t>
  </si>
  <si>
    <t>供暖</t>
  </si>
  <si>
    <t>通风空调</t>
  </si>
  <si>
    <t>墙体保温围护</t>
  </si>
  <si>
    <t>照明</t>
  </si>
  <si>
    <t>其他</t>
  </si>
  <si>
    <t>三、每百户耐用消费品拥有情况</t>
  </si>
  <si>
    <t xml:space="preserve">Number of Durable Consumer Goods Owned </t>
  </si>
  <si>
    <t xml:space="preserve">  by Per 100 Households</t>
  </si>
  <si>
    <t>全体居民</t>
    <phoneticPr fontId="8" type="noConversion"/>
  </si>
  <si>
    <t>城镇居民</t>
    <phoneticPr fontId="8" type="noConversion"/>
  </si>
  <si>
    <t>农村居民</t>
    <phoneticPr fontId="8" type="noConversion"/>
  </si>
  <si>
    <t>城镇人均拥有</t>
    <phoneticPr fontId="8" type="noConversion"/>
  </si>
  <si>
    <t>农村人均拥有</t>
    <phoneticPr fontId="8" type="noConversion"/>
  </si>
  <si>
    <t>城镇人均appliance折算2012USD</t>
    <phoneticPr fontId="8" type="noConversion"/>
  </si>
  <si>
    <t>农村人均appliance折算2012USD</t>
    <phoneticPr fontId="8" type="noConversion"/>
  </si>
  <si>
    <r>
      <t xml:space="preserve">    (</t>
    </r>
    <r>
      <rPr>
        <sz val="10"/>
        <rFont val="宋体"/>
        <family val="3"/>
        <charset val="134"/>
      </rPr>
      <t>一</t>
    </r>
    <r>
      <rPr>
        <sz val="10"/>
        <rFont val="Times New Roman"/>
        <family val="1"/>
      </rPr>
      <t>)</t>
    </r>
    <r>
      <rPr>
        <sz val="10"/>
        <rFont val="宋体"/>
        <family val="3"/>
        <charset val="134"/>
      </rPr>
      <t>家用汽车</t>
    </r>
    <r>
      <rPr>
        <sz val="10"/>
        <rFont val="Times New Roman"/>
        <family val="1"/>
      </rPr>
      <t xml:space="preserve">                     (</t>
    </r>
    <r>
      <rPr>
        <sz val="10"/>
        <rFont val="宋体"/>
        <family val="3"/>
        <charset val="134"/>
      </rPr>
      <t>辆</t>
    </r>
    <r>
      <rPr>
        <sz val="10"/>
        <rFont val="Times New Roman"/>
        <family val="1"/>
      </rPr>
      <t>)</t>
    </r>
  </si>
  <si>
    <t>Automobiles                                                   (unit)</t>
  </si>
  <si>
    <r>
      <t xml:space="preserve">    (</t>
    </r>
    <r>
      <rPr>
        <sz val="10"/>
        <rFont val="宋体"/>
        <family val="3"/>
        <charset val="134"/>
      </rPr>
      <t>二</t>
    </r>
    <r>
      <rPr>
        <sz val="10"/>
        <rFont val="Times New Roman"/>
        <family val="1"/>
      </rPr>
      <t>)</t>
    </r>
    <r>
      <rPr>
        <sz val="10"/>
        <rFont val="宋体"/>
        <family val="3"/>
        <charset val="134"/>
      </rPr>
      <t>摩托车</t>
    </r>
    <r>
      <rPr>
        <sz val="10"/>
        <rFont val="Times New Roman"/>
        <family val="1"/>
      </rPr>
      <t xml:space="preserve">                       (</t>
    </r>
    <r>
      <rPr>
        <sz val="10"/>
        <rFont val="宋体"/>
        <family val="3"/>
        <charset val="134"/>
      </rPr>
      <t>辆</t>
    </r>
    <r>
      <rPr>
        <sz val="10"/>
        <rFont val="Times New Roman"/>
        <family val="1"/>
      </rPr>
      <t>)</t>
    </r>
  </si>
  <si>
    <t>Motorcycles                                                   (unit)</t>
  </si>
  <si>
    <r>
      <t xml:space="preserve">    (</t>
    </r>
    <r>
      <rPr>
        <sz val="10"/>
        <rFont val="宋体"/>
        <family val="3"/>
        <charset val="134"/>
      </rPr>
      <t>三</t>
    </r>
    <r>
      <rPr>
        <sz val="10"/>
        <rFont val="Times New Roman"/>
        <family val="1"/>
      </rPr>
      <t>)</t>
    </r>
    <r>
      <rPr>
        <sz val="10"/>
        <rFont val="宋体"/>
        <family val="3"/>
        <charset val="134"/>
      </rPr>
      <t>电冰箱</t>
    </r>
    <r>
      <rPr>
        <sz val="10"/>
        <rFont val="Times New Roman"/>
        <family val="1"/>
      </rPr>
      <t>(</t>
    </r>
    <r>
      <rPr>
        <sz val="10"/>
        <rFont val="宋体"/>
        <family val="3"/>
        <charset val="134"/>
      </rPr>
      <t>柜</t>
    </r>
    <r>
      <rPr>
        <sz val="10"/>
        <rFont val="Times New Roman"/>
        <family val="1"/>
      </rPr>
      <t>)                    (</t>
    </r>
    <r>
      <rPr>
        <sz val="10"/>
        <rFont val="宋体"/>
        <family val="3"/>
        <charset val="134"/>
      </rPr>
      <t>台</t>
    </r>
    <r>
      <rPr>
        <sz val="10"/>
        <rFont val="Times New Roman"/>
        <family val="1"/>
      </rPr>
      <t>)</t>
    </r>
  </si>
  <si>
    <t>Refrigerators                                                  (unit)</t>
  </si>
  <si>
    <r>
      <t xml:space="preserve">    (</t>
    </r>
    <r>
      <rPr>
        <sz val="10"/>
        <rFont val="宋体"/>
        <family val="3"/>
        <charset val="134"/>
      </rPr>
      <t>四</t>
    </r>
    <r>
      <rPr>
        <sz val="10"/>
        <rFont val="Times New Roman"/>
        <family val="1"/>
      </rPr>
      <t>)</t>
    </r>
    <r>
      <rPr>
        <sz val="10"/>
        <rFont val="宋体"/>
        <family val="3"/>
        <charset val="134"/>
      </rPr>
      <t>洗衣机</t>
    </r>
    <r>
      <rPr>
        <sz val="10"/>
        <rFont val="Times New Roman"/>
        <family val="1"/>
      </rPr>
      <t xml:space="preserve">                       (</t>
    </r>
    <r>
      <rPr>
        <sz val="10"/>
        <rFont val="宋体"/>
        <family val="3"/>
        <charset val="134"/>
      </rPr>
      <t>台</t>
    </r>
    <r>
      <rPr>
        <sz val="10"/>
        <rFont val="Times New Roman"/>
        <family val="1"/>
      </rPr>
      <t>)</t>
    </r>
  </si>
  <si>
    <t>Washing Machines                                        (unit)</t>
  </si>
  <si>
    <r>
      <t xml:space="preserve">    (</t>
    </r>
    <r>
      <rPr>
        <sz val="10"/>
        <rFont val="宋体"/>
        <family val="3"/>
        <charset val="134"/>
      </rPr>
      <t>五</t>
    </r>
    <r>
      <rPr>
        <sz val="10"/>
        <rFont val="Times New Roman"/>
        <family val="1"/>
      </rPr>
      <t>)</t>
    </r>
    <r>
      <rPr>
        <sz val="10"/>
        <rFont val="宋体"/>
        <family val="3"/>
        <charset val="134"/>
      </rPr>
      <t>热水器</t>
    </r>
    <r>
      <rPr>
        <sz val="10"/>
        <rFont val="Times New Roman"/>
        <family val="1"/>
      </rPr>
      <t xml:space="preserve">                       (</t>
    </r>
    <r>
      <rPr>
        <sz val="10"/>
        <rFont val="宋体"/>
        <family val="3"/>
        <charset val="134"/>
      </rPr>
      <t>台</t>
    </r>
    <r>
      <rPr>
        <sz val="10"/>
        <rFont val="Times New Roman"/>
        <family val="1"/>
      </rPr>
      <t>)</t>
    </r>
  </si>
  <si>
    <t>Water Heaters                                                (unit)</t>
  </si>
  <si>
    <r>
      <t xml:space="preserve">    (</t>
    </r>
    <r>
      <rPr>
        <sz val="10"/>
        <rFont val="宋体"/>
        <family val="3"/>
        <charset val="134"/>
      </rPr>
      <t>六</t>
    </r>
    <r>
      <rPr>
        <sz val="10"/>
        <rFont val="Times New Roman"/>
        <family val="1"/>
      </rPr>
      <t>)</t>
    </r>
    <r>
      <rPr>
        <sz val="10"/>
        <rFont val="宋体"/>
        <family val="3"/>
        <charset val="134"/>
      </rPr>
      <t>空调</t>
    </r>
    <r>
      <rPr>
        <sz val="10"/>
        <rFont val="Times New Roman"/>
        <family val="1"/>
      </rPr>
      <t xml:space="preserve">                         (</t>
    </r>
    <r>
      <rPr>
        <sz val="10"/>
        <rFont val="宋体"/>
        <family val="3"/>
        <charset val="134"/>
      </rPr>
      <t>台</t>
    </r>
    <r>
      <rPr>
        <sz val="10"/>
        <rFont val="Times New Roman"/>
        <family val="1"/>
      </rPr>
      <t>)</t>
    </r>
  </si>
  <si>
    <t>Air Conditioner                                             (unit)</t>
  </si>
  <si>
    <r>
      <t xml:space="preserve">    (</t>
    </r>
    <r>
      <rPr>
        <sz val="10"/>
        <rFont val="宋体"/>
        <family val="3"/>
        <charset val="134"/>
      </rPr>
      <t>七</t>
    </r>
    <r>
      <rPr>
        <sz val="10"/>
        <rFont val="Times New Roman"/>
        <family val="1"/>
      </rPr>
      <t>)</t>
    </r>
    <r>
      <rPr>
        <sz val="10"/>
        <rFont val="宋体"/>
        <family val="3"/>
        <charset val="134"/>
      </rPr>
      <t>彩色电视机</t>
    </r>
    <r>
      <rPr>
        <sz val="10"/>
        <rFont val="Times New Roman"/>
        <family val="1"/>
      </rPr>
      <t xml:space="preserve">                   (</t>
    </r>
    <r>
      <rPr>
        <sz val="10"/>
        <rFont val="宋体"/>
        <family val="3"/>
        <charset val="134"/>
      </rPr>
      <t>台</t>
    </r>
    <r>
      <rPr>
        <sz val="10"/>
        <rFont val="Times New Roman"/>
        <family val="1"/>
      </rPr>
      <t>)</t>
    </r>
  </si>
  <si>
    <t>Color TV Sets                                                (unit)</t>
  </si>
  <si>
    <r>
      <t xml:space="preserve">    (</t>
    </r>
    <r>
      <rPr>
        <sz val="10"/>
        <rFont val="宋体"/>
        <family val="3"/>
        <charset val="134"/>
      </rPr>
      <t>八</t>
    </r>
    <r>
      <rPr>
        <sz val="10"/>
        <rFont val="Times New Roman"/>
        <family val="1"/>
      </rPr>
      <t>)</t>
    </r>
    <r>
      <rPr>
        <sz val="10"/>
        <rFont val="宋体"/>
        <family val="3"/>
        <charset val="134"/>
      </rPr>
      <t>照相机</t>
    </r>
    <r>
      <rPr>
        <sz val="10"/>
        <rFont val="Times New Roman"/>
        <family val="1"/>
      </rPr>
      <t xml:space="preserve">                       (</t>
    </r>
    <r>
      <rPr>
        <sz val="10"/>
        <rFont val="宋体"/>
        <family val="3"/>
        <charset val="134"/>
      </rPr>
      <t>台</t>
    </r>
    <r>
      <rPr>
        <sz val="10"/>
        <rFont val="Times New Roman"/>
        <family val="1"/>
      </rPr>
      <t>)</t>
    </r>
  </si>
  <si>
    <t>Cameras                                                         (unit)</t>
  </si>
  <si>
    <r>
      <t xml:space="preserve">    (</t>
    </r>
    <r>
      <rPr>
        <sz val="10"/>
        <rFont val="宋体"/>
        <family val="3"/>
        <charset val="134"/>
      </rPr>
      <t>九</t>
    </r>
    <r>
      <rPr>
        <sz val="10"/>
        <rFont val="Times New Roman"/>
        <family val="1"/>
      </rPr>
      <t>)</t>
    </r>
    <r>
      <rPr>
        <sz val="10"/>
        <rFont val="宋体"/>
        <family val="3"/>
        <charset val="134"/>
      </rPr>
      <t>计算机</t>
    </r>
    <r>
      <rPr>
        <sz val="10"/>
        <rFont val="Times New Roman"/>
        <family val="1"/>
      </rPr>
      <t xml:space="preserve">                       (</t>
    </r>
    <r>
      <rPr>
        <sz val="10"/>
        <rFont val="宋体"/>
        <family val="3"/>
        <charset val="134"/>
      </rPr>
      <t>台</t>
    </r>
    <r>
      <rPr>
        <sz val="10"/>
        <rFont val="Times New Roman"/>
        <family val="1"/>
      </rPr>
      <t>)</t>
    </r>
  </si>
  <si>
    <t>Computers                                                     (unit)</t>
  </si>
  <si>
    <r>
      <t xml:space="preserve">       </t>
    </r>
    <r>
      <rPr>
        <sz val="10"/>
        <rFont val="宋体"/>
        <family val="3"/>
        <charset val="134"/>
      </rPr>
      <t>其中：接入互联网的计算机</t>
    </r>
    <r>
      <rPr>
        <sz val="10"/>
        <rFont val="Times New Roman"/>
        <family val="1"/>
      </rPr>
      <t xml:space="preserve">     (</t>
    </r>
    <r>
      <rPr>
        <sz val="10"/>
        <rFont val="宋体"/>
        <family val="3"/>
        <charset val="134"/>
      </rPr>
      <t>台</t>
    </r>
    <r>
      <rPr>
        <sz val="10"/>
        <rFont val="Times New Roman"/>
        <family val="1"/>
      </rPr>
      <t>)</t>
    </r>
  </si>
  <si>
    <t>Computers With Internet Access                   (unit)</t>
  </si>
  <si>
    <r>
      <t xml:space="preserve">    (</t>
    </r>
    <r>
      <rPr>
        <sz val="10"/>
        <rFont val="宋体"/>
        <family val="3"/>
        <charset val="134"/>
      </rPr>
      <t>十</t>
    </r>
    <r>
      <rPr>
        <sz val="10"/>
        <rFont val="Times New Roman"/>
        <family val="1"/>
      </rPr>
      <t>)</t>
    </r>
    <r>
      <rPr>
        <sz val="10"/>
        <rFont val="宋体"/>
        <family val="3"/>
        <charset val="134"/>
      </rPr>
      <t>中高档乐器</t>
    </r>
    <r>
      <rPr>
        <sz val="10"/>
        <rFont val="Times New Roman"/>
        <family val="1"/>
      </rPr>
      <t xml:space="preserve">                   (</t>
    </r>
    <r>
      <rPr>
        <sz val="10"/>
        <rFont val="宋体"/>
        <family val="3"/>
        <charset val="134"/>
      </rPr>
      <t>架</t>
    </r>
    <r>
      <rPr>
        <sz val="10"/>
        <rFont val="Times New Roman"/>
        <family val="1"/>
      </rPr>
      <t>)</t>
    </r>
  </si>
  <si>
    <t>High-grade Instruments                                 (unit)</t>
  </si>
  <si>
    <r>
      <t xml:space="preserve">    (</t>
    </r>
    <r>
      <rPr>
        <sz val="10"/>
        <rFont val="宋体"/>
        <family val="3"/>
        <charset val="134"/>
      </rPr>
      <t>十一</t>
    </r>
    <r>
      <rPr>
        <sz val="10"/>
        <rFont val="Times New Roman"/>
        <family val="1"/>
      </rPr>
      <t>)</t>
    </r>
    <r>
      <rPr>
        <sz val="10"/>
        <rFont val="宋体"/>
        <family val="3"/>
        <charset val="134"/>
      </rPr>
      <t>固定电话</t>
    </r>
    <r>
      <rPr>
        <sz val="10"/>
        <rFont val="Times New Roman"/>
        <family val="1"/>
      </rPr>
      <t xml:space="preserve">                   (</t>
    </r>
    <r>
      <rPr>
        <sz val="10"/>
        <rFont val="宋体"/>
        <family val="3"/>
        <charset val="134"/>
      </rPr>
      <t>线</t>
    </r>
    <r>
      <rPr>
        <sz val="10"/>
        <rFont val="Times New Roman"/>
        <family val="1"/>
      </rPr>
      <t>)</t>
    </r>
  </si>
  <si>
    <t>Fixed-line Phones                                          (unit)</t>
  </si>
  <si>
    <r>
      <t xml:space="preserve">    (</t>
    </r>
    <r>
      <rPr>
        <sz val="10"/>
        <rFont val="宋体"/>
        <family val="3"/>
        <charset val="134"/>
      </rPr>
      <t>十二</t>
    </r>
    <r>
      <rPr>
        <sz val="10"/>
        <rFont val="Times New Roman"/>
        <family val="1"/>
      </rPr>
      <t>)</t>
    </r>
    <r>
      <rPr>
        <sz val="10"/>
        <rFont val="宋体"/>
        <family val="3"/>
        <charset val="134"/>
      </rPr>
      <t>移动电话</t>
    </r>
    <r>
      <rPr>
        <sz val="10"/>
        <rFont val="Times New Roman"/>
        <family val="1"/>
      </rPr>
      <t xml:space="preserve">                   (</t>
    </r>
    <r>
      <rPr>
        <sz val="10"/>
        <rFont val="宋体"/>
        <family val="3"/>
        <charset val="134"/>
      </rPr>
      <t>部</t>
    </r>
    <r>
      <rPr>
        <sz val="10"/>
        <rFont val="Times New Roman"/>
        <family val="1"/>
      </rPr>
      <t>)</t>
    </r>
  </si>
  <si>
    <t>Mobile Phones                                              (unit)</t>
  </si>
  <si>
    <r>
      <t xml:space="preserve">         </t>
    </r>
    <r>
      <rPr>
        <sz val="10"/>
        <rFont val="宋体"/>
        <family val="3"/>
        <charset val="134"/>
      </rPr>
      <t>其中：接入互联网的移动电话</t>
    </r>
    <r>
      <rPr>
        <sz val="10"/>
        <rFont val="Times New Roman"/>
        <family val="1"/>
      </rPr>
      <t xml:space="preserve"> (</t>
    </r>
    <r>
      <rPr>
        <sz val="10"/>
        <rFont val="宋体"/>
        <family val="3"/>
        <charset val="134"/>
      </rPr>
      <t>部</t>
    </r>
    <r>
      <rPr>
        <sz val="10"/>
        <rFont val="Times New Roman"/>
        <family val="1"/>
      </rPr>
      <t>)</t>
    </r>
  </si>
  <si>
    <t>Mobile Phones With Internet Access            (unit)</t>
  </si>
  <si>
    <r>
      <t xml:space="preserve">    (</t>
    </r>
    <r>
      <rPr>
        <sz val="10"/>
        <rFont val="宋体"/>
        <family val="3"/>
        <charset val="134"/>
      </rPr>
      <t>十三</t>
    </r>
    <r>
      <rPr>
        <sz val="10"/>
        <rFont val="Times New Roman"/>
        <family val="1"/>
      </rPr>
      <t>)</t>
    </r>
    <r>
      <rPr>
        <sz val="10"/>
        <rFont val="宋体"/>
        <family val="3"/>
        <charset val="134"/>
      </rPr>
      <t>健身器材</t>
    </r>
    <r>
      <rPr>
        <sz val="10"/>
        <rFont val="Times New Roman"/>
        <family val="1"/>
      </rPr>
      <t xml:space="preserve">                   (</t>
    </r>
    <r>
      <rPr>
        <sz val="10"/>
        <rFont val="宋体"/>
        <family val="3"/>
        <charset val="134"/>
      </rPr>
      <t>组</t>
    </r>
    <r>
      <rPr>
        <sz val="10"/>
        <rFont val="Times New Roman"/>
        <family val="1"/>
      </rPr>
      <t>)</t>
    </r>
  </si>
  <si>
    <t>Fitness Equipment                                         (unit)</t>
  </si>
  <si>
    <r>
      <t xml:space="preserve">    (</t>
    </r>
    <r>
      <rPr>
        <sz val="10"/>
        <rFont val="宋体"/>
        <family val="3"/>
        <charset val="134"/>
      </rPr>
      <t>十四</t>
    </r>
    <r>
      <rPr>
        <sz val="10"/>
        <rFont val="Times New Roman"/>
        <family val="1"/>
      </rPr>
      <t>)</t>
    </r>
    <r>
      <rPr>
        <sz val="10"/>
        <rFont val="宋体"/>
        <family val="3"/>
        <charset val="134"/>
      </rPr>
      <t>空气净化器</t>
    </r>
    <r>
      <rPr>
        <sz val="10"/>
        <rFont val="Times New Roman"/>
        <family val="1"/>
      </rPr>
      <t>(</t>
    </r>
    <r>
      <rPr>
        <sz val="10"/>
        <rFont val="宋体"/>
        <family val="3"/>
        <charset val="134"/>
      </rPr>
      <t>含新风系统</t>
    </r>
    <r>
      <rPr>
        <sz val="10"/>
        <rFont val="Times New Roman"/>
        <family val="1"/>
      </rPr>
      <t>)      (</t>
    </r>
    <r>
      <rPr>
        <sz val="10"/>
        <rFont val="宋体"/>
        <family val="3"/>
        <charset val="134"/>
      </rPr>
      <t>台</t>
    </r>
    <r>
      <rPr>
        <sz val="10"/>
        <rFont val="Times New Roman"/>
        <family val="1"/>
      </rPr>
      <t>)</t>
    </r>
  </si>
  <si>
    <t xml:space="preserve">Air Purifier (Including Central </t>
  </si>
  <si>
    <t xml:space="preserve">   Ventilation System)                                   (unit)</t>
  </si>
  <si>
    <r>
      <t xml:space="preserve">    (</t>
    </r>
    <r>
      <rPr>
        <sz val="10"/>
        <rFont val="宋体"/>
        <family val="3"/>
        <charset val="134"/>
      </rPr>
      <t>十五</t>
    </r>
    <r>
      <rPr>
        <sz val="10"/>
        <rFont val="Times New Roman"/>
        <family val="1"/>
      </rPr>
      <t>)</t>
    </r>
    <r>
      <rPr>
        <sz val="10"/>
        <rFont val="宋体"/>
        <family val="3"/>
        <charset val="134"/>
      </rPr>
      <t>吸尘器</t>
    </r>
    <r>
      <rPr>
        <sz val="10"/>
        <rFont val="Times New Roman"/>
        <family val="1"/>
      </rPr>
      <t xml:space="preserve">                     (</t>
    </r>
    <r>
      <rPr>
        <sz val="10"/>
        <rFont val="宋体"/>
        <family val="3"/>
        <charset val="134"/>
      </rPr>
      <t>台</t>
    </r>
    <r>
      <rPr>
        <sz val="10"/>
        <rFont val="Times New Roman"/>
        <family val="1"/>
      </rPr>
      <t>)</t>
    </r>
  </si>
  <si>
    <t>Dust Collector                                               (unit)</t>
  </si>
  <si>
    <t/>
  </si>
  <si>
    <t>合计</t>
    <phoneticPr fontId="8" type="noConversion"/>
  </si>
  <si>
    <t>住宅照明单价19年</t>
    <phoneticPr fontId="8" type="noConversion"/>
  </si>
  <si>
    <t>元/㎡</t>
    <phoneticPr fontId="8" type="noConversion"/>
  </si>
  <si>
    <t>住宅供暖设备安装11年</t>
    <phoneticPr fontId="8" type="noConversion"/>
  </si>
  <si>
    <t>城镇</t>
    <phoneticPr fontId="8" type="noConversion"/>
  </si>
  <si>
    <t>农村</t>
    <phoneticPr fontId="8" type="noConversion"/>
  </si>
  <si>
    <t>appliance换算成2012USD/㎡</t>
    <phoneticPr fontId="8" type="noConversion"/>
  </si>
  <si>
    <t>cooling换算成2012USD/㎡</t>
    <phoneticPr fontId="8" type="noConversion"/>
  </si>
  <si>
    <t>urban residential 万tce</t>
    <phoneticPr fontId="3" type="noConversion"/>
  </si>
  <si>
    <t>heating</t>
    <phoneticPr fontId="3" type="noConversion"/>
  </si>
  <si>
    <t>cooling</t>
    <phoneticPr fontId="3" type="noConversion"/>
  </si>
  <si>
    <t>envelope</t>
    <phoneticPr fontId="3" type="noConversion"/>
  </si>
  <si>
    <t>lighting</t>
    <phoneticPr fontId="3" type="noConversion"/>
  </si>
  <si>
    <t>appl</t>
    <phoneticPr fontId="3" type="noConversion"/>
  </si>
  <si>
    <t>other</t>
    <phoneticPr fontId="3" type="noConversion"/>
  </si>
  <si>
    <t>rural residential 万tce</t>
    <phoneticPr fontId="3" type="noConversion"/>
  </si>
  <si>
    <t>commercial MWh 万tce</t>
    <phoneticPr fontId="3" type="noConversion"/>
  </si>
  <si>
    <t>urban residential MWh</t>
    <phoneticPr fontId="3" type="noConversion"/>
  </si>
  <si>
    <t>solar PV</t>
  </si>
  <si>
    <t>rural residential MWh</t>
    <phoneticPr fontId="3" type="noConversion"/>
  </si>
  <si>
    <t>commercial MWh</t>
    <phoneticPr fontId="3" type="noConversion"/>
  </si>
  <si>
    <t>tce</t>
    <phoneticPr fontId="3" type="noConversion"/>
  </si>
  <si>
    <t>=</t>
    <phoneticPr fontId="3" type="noConversion"/>
  </si>
  <si>
    <t>MWh</t>
    <phoneticPr fontId="3" type="noConversion"/>
  </si>
  <si>
    <t>urban residential tce</t>
    <phoneticPr fontId="3" type="noConversion"/>
  </si>
  <si>
    <t>rural residential tce</t>
    <phoneticPr fontId="3" type="noConversion"/>
  </si>
  <si>
    <t>commercial tce</t>
    <phoneticPr fontId="3" type="noConversion"/>
  </si>
  <si>
    <t>urban residential</t>
    <phoneticPr fontId="8" type="noConversion"/>
  </si>
  <si>
    <t>rural residential</t>
    <phoneticPr fontId="3" type="noConversion"/>
  </si>
  <si>
    <t>population calculation</t>
    <phoneticPr fontId="8" type="noConversion"/>
  </si>
  <si>
    <t>Leslie population model</t>
    <phoneticPr fontId="3" type="noConversion"/>
  </si>
  <si>
    <t>We obtain the future change trend of China’s population from the Leslie population model</t>
    <phoneticPr fontId="3" type="noConversion"/>
  </si>
  <si>
    <t>Building area calculation</t>
    <phoneticPr fontId="8" type="noConversion"/>
  </si>
  <si>
    <t>Yunnan Province Carbon Peak Implementation Plan</t>
    <phoneticPr fontId="8" type="noConversion"/>
  </si>
  <si>
    <t>2022 Annual Report  on Yunnan Provincial Government</t>
    <phoneticPr fontId="8" type="noConversion"/>
  </si>
  <si>
    <t>http://www.yunnan.gov.cn/art/2022/12/28/art_267492_42551.html</t>
    <phoneticPr fontId="3" type="noConversion"/>
  </si>
  <si>
    <t>1.Based on the data of Leslie population model, predict the changes of urban population and rural population in Yunnan Province</t>
    <phoneticPr fontId="3" type="noConversion"/>
  </si>
  <si>
    <t>2.Obtain Yunnan's per capita urban residential area, per capita rural residential area, and per capita public building area in the starting year from the &lt;2018 Annual Report on China Building Energy Consumption&gt;. Consulting experts learned that the annual growth rate of per capita building area in Yunnan Province will be 0.3% in the future. Based on this, the future changes in per capita building area in Yunnan Province are predicted.</t>
    <phoneticPr fontId="3" type="noConversion"/>
  </si>
  <si>
    <t>4.Obtain the total energy consumption of the retained buildings in the starting year from SYCEU, and divide it by the built area to obtain the energy consumption intensity of the retained buildings. Obtain the baseline energy consumption intensity of various types of buildings from the &lt;2018 Annual Report on China Building Energy Consumption&gt;, obtain the energy saving rate of future new buildings from the &lt;Yunnan Province Carbon Peak Implementation Plan&gt;, and calculate the energy consumption intensity of future new buildings based on this</t>
    <phoneticPr fontId="3" type="noConversion"/>
  </si>
  <si>
    <t>该省历年人口数据&amp;人口变化预测</t>
    <phoneticPr fontId="3" type="noConversion"/>
  </si>
  <si>
    <t>2020年各类既存建筑能耗强度 kgce/㎡ （能源平衡表）</t>
    <phoneticPr fontId="3" type="noConversion"/>
  </si>
  <si>
    <t>上海</t>
    <phoneticPr fontId="3" type="noConversion"/>
  </si>
  <si>
    <t>拆分依据：SYCEU输出 2020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</si>
</sst>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0.0%"/>
    <numFmt numFmtId="177" formatCode="0_);[Red]\(0\)"/>
    <numFmt numFmtId="178" formatCode="0.0000"/>
    <numFmt numFmtId="179" formatCode="0.00_);[Red]\(0.00\)"/>
    <numFmt numFmtId="180" formatCode="0.0000_ "/>
    <numFmt numFmtId="181" formatCode="0.0"/>
    <numFmt numFmtId="182" formatCode="0E+00"/>
    <numFmt numFmtId="183" formatCode="#,##0_ "/>
  </numFmts>
  <fonts count="21" x14ac:knownFonts="1">
    <font>
      <sz val="11"/>
      <color theme="1"/>
      <name val="宋体"/>
      <family val="2"/>
      <charset val="134"/>
      <scheme val="minor"/>
    </font>
    <font>
      <sz val="11"/>
      <color theme="1"/>
      <name val="宋体"/>
      <family val="2"/>
      <scheme val="minor"/>
    </font>
    <font>
      <sz val="11"/>
      <color theme="1"/>
      <name val="宋体"/>
      <family val="2"/>
      <scheme val="minor"/>
    </font>
    <font>
      <sz val="9"/>
      <name val="宋体"/>
      <family val="2"/>
      <charset val="134"/>
      <scheme val="minor"/>
    </font>
    <font>
      <b/>
      <sz val="12"/>
      <color theme="1"/>
      <name val="宋体"/>
      <family val="3"/>
      <charset val="134"/>
      <scheme val="minor"/>
    </font>
    <font>
      <sz val="11"/>
      <color theme="1"/>
      <name val="宋体"/>
      <family val="2"/>
      <charset val="134"/>
      <scheme val="minor"/>
    </font>
    <font>
      <sz val="11"/>
      <color theme="1"/>
      <name val="宋体"/>
      <family val="3"/>
      <charset val="134"/>
      <scheme val="minor"/>
    </font>
    <font>
      <u/>
      <sz val="11"/>
      <color theme="10"/>
      <name val="宋体"/>
      <family val="2"/>
      <charset val="134"/>
      <scheme val="minor"/>
    </font>
    <font>
      <sz val="9"/>
      <name val="宋体"/>
      <family val="3"/>
      <charset val="134"/>
      <scheme val="minor"/>
    </font>
    <font>
      <sz val="12"/>
      <color theme="1"/>
      <name val="宋体"/>
      <family val="3"/>
      <charset val="134"/>
      <scheme val="minor"/>
    </font>
    <font>
      <b/>
      <sz val="11"/>
      <color theme="1"/>
      <name val="宋体"/>
      <family val="3"/>
      <charset val="134"/>
      <scheme val="minor"/>
    </font>
    <font>
      <b/>
      <sz val="13"/>
      <color theme="1"/>
      <name val="宋体"/>
      <family val="3"/>
      <charset val="134"/>
      <scheme val="minor"/>
    </font>
    <font>
      <b/>
      <sz val="11"/>
      <color theme="1"/>
      <name val="宋体"/>
      <family val="2"/>
      <scheme val="minor"/>
    </font>
    <font>
      <sz val="12"/>
      <name val="宋体"/>
      <family val="3"/>
      <charset val="134"/>
    </font>
    <font>
      <b/>
      <sz val="10"/>
      <name val="宋体"/>
      <family val="3"/>
      <charset val="134"/>
    </font>
    <font>
      <b/>
      <sz val="10"/>
      <name val="Times New Roman"/>
      <family val="1"/>
    </font>
    <font>
      <b/>
      <sz val="10"/>
      <name val="Arial"/>
      <family val="2"/>
    </font>
    <font>
      <sz val="10"/>
      <name val="Times New Roman"/>
      <family val="1"/>
    </font>
    <font>
      <b/>
      <sz val="10"/>
      <name val="宋体"/>
      <family val="2"/>
      <charset val="134"/>
    </font>
    <font>
      <sz val="10"/>
      <name val="宋体"/>
      <family val="3"/>
      <charset val="134"/>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43"/>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top/>
      <bottom style="medium">
        <color indexed="8"/>
      </bottom>
      <diagonal/>
    </border>
    <border>
      <left/>
      <right style="thin">
        <color indexed="64"/>
      </right>
      <top/>
      <bottom style="medium">
        <color indexed="8"/>
      </bottom>
      <diagonal/>
    </border>
    <border>
      <left style="thin">
        <color indexed="64"/>
      </left>
      <right/>
      <top/>
      <bottom style="medium">
        <color indexed="64"/>
      </bottom>
      <diagonal/>
    </border>
    <border>
      <left/>
      <right/>
      <top/>
      <bottom style="medium">
        <color indexed="64"/>
      </bottom>
      <diagonal/>
    </border>
  </borders>
  <cellStyleXfs count="9">
    <xf numFmtId="0" fontId="0" fillId="0" borderId="0">
      <alignment vertical="center"/>
    </xf>
    <xf numFmtId="0" fontId="2" fillId="0" borderId="0"/>
    <xf numFmtId="0" fontId="1" fillId="0" borderId="0"/>
    <xf numFmtId="9" fontId="5" fillId="0" borderId="0" applyFont="0" applyFill="0" applyBorder="0" applyAlignment="0" applyProtection="0">
      <alignment vertical="center"/>
    </xf>
    <xf numFmtId="0" fontId="6" fillId="0" borderId="0">
      <alignment vertical="center"/>
    </xf>
    <xf numFmtId="0" fontId="7" fillId="0" borderId="0" applyNumberFormat="0" applyFill="0" applyBorder="0" applyAlignment="0" applyProtection="0">
      <alignment vertical="center"/>
    </xf>
    <xf numFmtId="0" fontId="13" fillId="0" borderId="0">
      <alignment vertical="center"/>
    </xf>
    <xf numFmtId="0" fontId="13" fillId="0" borderId="0">
      <alignment vertical="center"/>
    </xf>
    <xf numFmtId="0" fontId="20" fillId="0" borderId="0">
      <alignment vertical="center"/>
    </xf>
  </cellStyleXfs>
  <cellXfs count="81">
    <xf numFmtId="0" fontId="0" fillId="0" borderId="0" xfId="0">
      <alignment vertical="center"/>
    </xf>
    <xf numFmtId="11" fontId="0" fillId="0" borderId="0" xfId="0" applyNumberFormat="1">
      <alignment vertical="center"/>
    </xf>
    <xf numFmtId="0" fontId="0" fillId="0" borderId="0" xfId="0" applyAlignment="1">
      <alignment vertical="center" wrapText="1"/>
    </xf>
    <xf numFmtId="11" fontId="0" fillId="0" borderId="0" xfId="0" applyNumberFormat="1" applyAlignment="1">
      <alignment vertical="center" wrapText="1"/>
    </xf>
    <xf numFmtId="1" fontId="0" fillId="0" borderId="0" xfId="0" applyNumberFormat="1">
      <alignment vertical="center"/>
    </xf>
    <xf numFmtId="177" fontId="0" fillId="0" borderId="0" xfId="0" applyNumberFormat="1">
      <alignment vertical="center"/>
    </xf>
    <xf numFmtId="2" fontId="0" fillId="0" borderId="0" xfId="0" applyNumberFormat="1" applyAlignment="1">
      <alignment vertical="center" wrapText="1"/>
    </xf>
    <xf numFmtId="10" fontId="0" fillId="0" borderId="0" xfId="0" applyNumberFormat="1" applyAlignment="1">
      <alignment vertical="center" wrapText="1"/>
    </xf>
    <xf numFmtId="2" fontId="0" fillId="0" borderId="0" xfId="0" applyNumberFormat="1">
      <alignment vertical="center"/>
    </xf>
    <xf numFmtId="0" fontId="7" fillId="0" borderId="0" xfId="5">
      <alignment vertical="center"/>
    </xf>
    <xf numFmtId="179" fontId="0" fillId="0" borderId="0" xfId="0" applyNumberFormat="1">
      <alignment vertical="center"/>
    </xf>
    <xf numFmtId="0" fontId="6" fillId="0" borderId="0" xfId="0" applyFont="1" applyAlignment="1">
      <alignment vertical="center" wrapText="1"/>
    </xf>
    <xf numFmtId="0" fontId="9" fillId="0" borderId="0" xfId="0" applyFont="1">
      <alignment vertical="center"/>
    </xf>
    <xf numFmtId="178" fontId="0" fillId="0" borderId="0" xfId="3" applyNumberFormat="1" applyFont="1">
      <alignment vertical="center"/>
    </xf>
    <xf numFmtId="0" fontId="10" fillId="0" borderId="0" xfId="0" applyFont="1">
      <alignment vertical="center"/>
    </xf>
    <xf numFmtId="0" fontId="10" fillId="3" borderId="0" xfId="0" applyFont="1" applyFill="1">
      <alignment vertical="center"/>
    </xf>
    <xf numFmtId="0" fontId="0" fillId="0" borderId="1" xfId="0" applyBorder="1" applyAlignment="1">
      <alignment horizontal="center" vertical="center"/>
    </xf>
    <xf numFmtId="11" fontId="0" fillId="0" borderId="1" xfId="0" applyNumberFormat="1" applyBorder="1" applyAlignment="1">
      <alignment horizontal="center" vertical="center"/>
    </xf>
    <xf numFmtId="2" fontId="0" fillId="0" borderId="1" xfId="0" applyNumberFormat="1" applyBorder="1" applyAlignment="1">
      <alignment horizontal="center" vertical="center"/>
    </xf>
    <xf numFmtId="11" fontId="10" fillId="3" borderId="1" xfId="0" applyNumberFormat="1" applyFont="1" applyFill="1" applyBorder="1" applyAlignment="1">
      <alignment horizontal="center" vertical="center" wrapText="1"/>
    </xf>
    <xf numFmtId="0" fontId="10" fillId="3" borderId="1" xfId="0" applyFont="1" applyFill="1" applyBorder="1" applyAlignment="1">
      <alignment horizontal="center" vertical="center"/>
    </xf>
    <xf numFmtId="179" fontId="0" fillId="0" borderId="1" xfId="0" applyNumberFormat="1" applyBorder="1" applyAlignment="1">
      <alignment horizontal="center" vertical="center"/>
    </xf>
    <xf numFmtId="177" fontId="0" fillId="0" borderId="1" xfId="0" applyNumberFormat="1" applyBorder="1" applyAlignment="1">
      <alignment horizontal="center" vertical="center"/>
    </xf>
    <xf numFmtId="179" fontId="10" fillId="3" borderId="1" xfId="0" applyNumberFormat="1" applyFont="1" applyFill="1" applyBorder="1" applyAlignment="1">
      <alignment horizontal="center" vertical="center"/>
    </xf>
    <xf numFmtId="177" fontId="10" fillId="3" borderId="1" xfId="0" applyNumberFormat="1" applyFont="1" applyFill="1" applyBorder="1" applyAlignment="1">
      <alignment horizontal="center" vertical="center"/>
    </xf>
    <xf numFmtId="11" fontId="11" fillId="3" borderId="0" xfId="0" applyNumberFormat="1" applyFont="1" applyFill="1" applyAlignment="1">
      <alignment horizontal="center" vertical="center"/>
    </xf>
    <xf numFmtId="11" fontId="11" fillId="3" borderId="0" xfId="0" applyNumberFormat="1" applyFont="1" applyFill="1" applyAlignment="1">
      <alignment horizontal="center" vertical="center" wrapText="1"/>
    </xf>
    <xf numFmtId="11" fontId="0" fillId="0" borderId="1" xfId="0" applyNumberFormat="1" applyBorder="1" applyAlignment="1">
      <alignment vertical="center" wrapText="1"/>
    </xf>
    <xf numFmtId="177" fontId="0" fillId="0" borderId="1" xfId="0" applyNumberFormat="1" applyBorder="1">
      <alignment vertical="center"/>
    </xf>
    <xf numFmtId="179" fontId="0" fillId="0" borderId="1" xfId="0" applyNumberFormat="1" applyBorder="1">
      <alignment vertical="center"/>
    </xf>
    <xf numFmtId="2" fontId="0" fillId="0" borderId="1" xfId="0" applyNumberFormat="1" applyBorder="1">
      <alignment vertical="center"/>
    </xf>
    <xf numFmtId="11" fontId="10" fillId="3" borderId="1" xfId="0" applyNumberFormat="1" applyFont="1" applyFill="1" applyBorder="1" applyAlignment="1">
      <alignment horizontal="center" vertical="center"/>
    </xf>
    <xf numFmtId="11" fontId="0" fillId="3" borderId="1" xfId="0" applyNumberFormat="1" applyFill="1" applyBorder="1">
      <alignment vertical="center"/>
    </xf>
    <xf numFmtId="0" fontId="0" fillId="0" borderId="1" xfId="0" applyBorder="1" applyAlignment="1">
      <alignment horizontal="center" vertical="center" wrapText="1"/>
    </xf>
    <xf numFmtId="1" fontId="0" fillId="0" borderId="1" xfId="0" applyNumberFormat="1" applyBorder="1" applyAlignment="1">
      <alignment horizontal="center" vertical="center" wrapText="1"/>
    </xf>
    <xf numFmtId="2" fontId="0" fillId="0" borderId="1" xfId="0" applyNumberFormat="1" applyBorder="1" applyAlignment="1">
      <alignment horizontal="center" vertical="center" wrapText="1"/>
    </xf>
    <xf numFmtId="0" fontId="10" fillId="3" borderId="1" xfId="0" applyFont="1" applyFill="1" applyBorder="1" applyAlignment="1">
      <alignment horizontal="center" vertical="center" wrapText="1"/>
    </xf>
    <xf numFmtId="0" fontId="11" fillId="0" borderId="0" xfId="0" applyFont="1" applyAlignment="1">
      <alignment vertical="center" wrapText="1"/>
    </xf>
    <xf numFmtId="0" fontId="10" fillId="3" borderId="1" xfId="0" applyFont="1" applyFill="1" applyBorder="1" applyAlignment="1">
      <alignment horizontal="left" vertical="center" wrapText="1"/>
    </xf>
    <xf numFmtId="0" fontId="0" fillId="0" borderId="1" xfId="0" applyBorder="1" applyAlignment="1">
      <alignment horizontal="left" vertical="center" wrapText="1"/>
    </xf>
    <xf numFmtId="176" fontId="0" fillId="0" borderId="1" xfId="3" applyNumberFormat="1" applyFont="1" applyBorder="1" applyAlignment="1">
      <alignment horizontal="center" vertical="center"/>
    </xf>
    <xf numFmtId="1" fontId="0" fillId="0" borderId="1" xfId="0" applyNumberFormat="1" applyBorder="1" applyAlignment="1">
      <alignment horizontal="center" vertical="center"/>
    </xf>
    <xf numFmtId="0" fontId="12" fillId="4" borderId="0" xfId="0" applyFont="1" applyFill="1" applyAlignment="1"/>
    <xf numFmtId="0" fontId="0" fillId="0" borderId="0" xfId="0" applyAlignment="1"/>
    <xf numFmtId="0" fontId="0" fillId="0" borderId="0" xfId="0" applyAlignment="1">
      <alignment horizontal="left"/>
    </xf>
    <xf numFmtId="0" fontId="7" fillId="0" borderId="0" xfId="5" applyAlignment="1"/>
    <xf numFmtId="0" fontId="6" fillId="0" borderId="0" xfId="0" applyFont="1">
      <alignment vertical="center"/>
    </xf>
    <xf numFmtId="0" fontId="11" fillId="3" borderId="1" xfId="0" applyFont="1" applyFill="1" applyBorder="1" applyAlignment="1">
      <alignment horizontal="center" vertical="center" wrapText="1"/>
    </xf>
    <xf numFmtId="0" fontId="10" fillId="3" borderId="0" xfId="0" applyFont="1" applyFill="1" applyAlignment="1">
      <alignment horizontal="center" vertical="center"/>
    </xf>
    <xf numFmtId="2" fontId="0" fillId="0" borderId="0" xfId="0" applyNumberFormat="1" applyAlignment="1">
      <alignment horizontal="center" vertical="center"/>
    </xf>
    <xf numFmtId="9" fontId="0" fillId="0" borderId="0" xfId="3" applyFont="1">
      <alignment vertical="center"/>
    </xf>
    <xf numFmtId="10" fontId="0" fillId="0" borderId="0" xfId="3" applyNumberFormat="1" applyFont="1">
      <alignment vertical="center"/>
    </xf>
    <xf numFmtId="180" fontId="0" fillId="0" borderId="0" xfId="0" applyNumberFormat="1" applyAlignment="1">
      <alignment wrapText="1"/>
    </xf>
    <xf numFmtId="180" fontId="0" fillId="0" borderId="0" xfId="0" applyNumberFormat="1">
      <alignment vertical="center"/>
    </xf>
    <xf numFmtId="181" fontId="0" fillId="0" borderId="0" xfId="0" applyNumberFormat="1" applyAlignment="1"/>
    <xf numFmtId="2" fontId="0" fillId="0" borderId="0" xfId="0" applyNumberFormat="1" applyAlignment="1"/>
    <xf numFmtId="0" fontId="0" fillId="0" borderId="1" xfId="0" applyBorder="1">
      <alignment vertical="center"/>
    </xf>
    <xf numFmtId="0" fontId="0" fillId="0" borderId="1" xfId="0" applyBorder="1" applyAlignment="1">
      <alignment vertical="center" wrapText="1"/>
    </xf>
    <xf numFmtId="49" fontId="14" fillId="5" borderId="0" xfId="6" applyNumberFormat="1" applyFont="1" applyFill="1" applyAlignment="1">
      <alignment horizontal="left" vertical="center"/>
    </xf>
    <xf numFmtId="49" fontId="15" fillId="5" borderId="2" xfId="7" applyNumberFormat="1" applyFont="1" applyFill="1" applyBorder="1" applyAlignment="1">
      <alignment horizontal="left" vertical="center"/>
    </xf>
    <xf numFmtId="181" fontId="16" fillId="6" borderId="3" xfId="7" applyNumberFormat="1" applyFont="1" applyFill="1" applyBorder="1" applyAlignment="1">
      <alignment horizontal="right" vertical="center"/>
    </xf>
    <xf numFmtId="181" fontId="16" fillId="6" borderId="0" xfId="7" applyNumberFormat="1" applyFont="1" applyFill="1" applyAlignment="1">
      <alignment horizontal="right" vertical="center"/>
    </xf>
    <xf numFmtId="49" fontId="17" fillId="5" borderId="0" xfId="6" applyNumberFormat="1" applyFont="1" applyFill="1" applyAlignment="1">
      <alignment horizontal="left" vertical="center"/>
    </xf>
    <xf numFmtId="181" fontId="18" fillId="6" borderId="3" xfId="7" applyNumberFormat="1" applyFont="1" applyFill="1" applyBorder="1" applyAlignment="1">
      <alignment horizontal="right" vertical="center"/>
    </xf>
    <xf numFmtId="181" fontId="18" fillId="6" borderId="0" xfId="7" applyNumberFormat="1" applyFont="1" applyFill="1" applyAlignment="1">
      <alignment horizontal="right" vertical="center"/>
    </xf>
    <xf numFmtId="49" fontId="17" fillId="5" borderId="2" xfId="7" applyNumberFormat="1" applyFont="1" applyFill="1" applyBorder="1" applyAlignment="1">
      <alignment horizontal="left" vertical="center"/>
    </xf>
    <xf numFmtId="181" fontId="20" fillId="6" borderId="3" xfId="7" applyNumberFormat="1" applyFont="1" applyFill="1" applyBorder="1" applyAlignment="1">
      <alignment horizontal="right" vertical="center"/>
    </xf>
    <xf numFmtId="181" fontId="20" fillId="6" borderId="0" xfId="7" applyNumberFormat="1" applyFont="1" applyFill="1" applyAlignment="1">
      <alignment horizontal="right" vertical="center"/>
    </xf>
    <xf numFmtId="49" fontId="17" fillId="5" borderId="4" xfId="7" applyNumberFormat="1" applyFont="1" applyFill="1" applyBorder="1" applyAlignment="1">
      <alignment horizontal="left" vertical="center"/>
    </xf>
    <xf numFmtId="49" fontId="17" fillId="5" borderId="5" xfId="7" applyNumberFormat="1" applyFont="1" applyFill="1" applyBorder="1" applyAlignment="1">
      <alignment horizontal="left" vertical="center"/>
    </xf>
    <xf numFmtId="0" fontId="20" fillId="6" borderId="6" xfId="7" applyFont="1" applyFill="1" applyBorder="1" applyAlignment="1">
      <alignment horizontal="right" vertical="center"/>
    </xf>
    <xf numFmtId="0" fontId="20" fillId="6" borderId="7" xfId="7" applyFont="1" applyFill="1" applyBorder="1" applyAlignment="1">
      <alignment horizontal="right" vertical="center"/>
    </xf>
    <xf numFmtId="181" fontId="0" fillId="0" borderId="0" xfId="0" applyNumberFormat="1">
      <alignment vertical="center"/>
    </xf>
    <xf numFmtId="0" fontId="6" fillId="0" borderId="0" xfId="8" applyFont="1" applyAlignment="1"/>
    <xf numFmtId="182" fontId="0" fillId="0" borderId="0" xfId="0" applyNumberFormat="1">
      <alignment vertical="center"/>
    </xf>
    <xf numFmtId="176" fontId="0" fillId="0" borderId="0" xfId="3" applyNumberFormat="1" applyFont="1">
      <alignment vertical="center"/>
    </xf>
    <xf numFmtId="176" fontId="0" fillId="0" borderId="0" xfId="0" applyNumberFormat="1">
      <alignment vertical="center"/>
    </xf>
    <xf numFmtId="40" fontId="0" fillId="0" borderId="0" xfId="0" applyNumberFormat="1">
      <alignment vertical="center"/>
    </xf>
    <xf numFmtId="183" fontId="0" fillId="0" borderId="0" xfId="0" applyNumberFormat="1">
      <alignment vertical="center"/>
    </xf>
    <xf numFmtId="11" fontId="4" fillId="2" borderId="0" xfId="0" applyNumberFormat="1" applyFont="1" applyFill="1">
      <alignment vertical="center"/>
    </xf>
    <xf numFmtId="0" fontId="0" fillId="0" borderId="1" xfId="0" applyBorder="1" applyAlignment="1">
      <alignment horizontal="center" vertical="center" wrapText="1"/>
    </xf>
  </cellXfs>
  <cellStyles count="9">
    <cellStyle name="百分比" xfId="3" builtinId="5"/>
    <cellStyle name="常规" xfId="0" builtinId="0"/>
    <cellStyle name="常规 2" xfId="1" xr:uid="{DE9BD5D4-8A88-493A-B67C-90CB6C9A7165}"/>
    <cellStyle name="常规 2 2" xfId="4" xr:uid="{047662B0-6227-4D58-9AEE-D2C5B9D07055}"/>
    <cellStyle name="常规 2 3" xfId="8" xr:uid="{054CB301-4498-42D7-B0AF-616CF6A19EB5}"/>
    <cellStyle name="常规 3" xfId="7" xr:uid="{38BA58AA-8402-4C28-A71B-33117A6D7669}"/>
    <cellStyle name="常规 4" xfId="2" xr:uid="{8E83BB6A-5CE1-4E90-9208-E2006A5EC919}"/>
    <cellStyle name="常规 5" xfId="6" xr:uid="{2EF4170A-E740-45D6-8BD0-73D5CE9B7C52}"/>
    <cellStyle name="超链接" xfId="5"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4037;&#20316;&#25991;&#20214;/20221028%20&#30591;&#21733;&#25968;&#25454;&#28304;/&#20154;&#27665;&#24065;&#30456;&#23545;2012&#32654;&#20803;&#25442;&#31639;.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24037;&#20316;&#25991;&#20214;\20220913&#25509;&#25910;EPS&#27169;&#22411;\EPS%20Building\EPS%20Shandong%203.3.1\InputData\bldgs\BASoBC\sd-BAU%20Amt%20Spent%20on%20Bldg%20Components.xlsx" TargetMode="External"/><Relationship Id="rId1" Type="http://schemas.openxmlformats.org/officeDocument/2006/relationships/externalLinkPath" Target="/&#24037;&#20316;&#25991;&#20214;/20220913&#25509;&#25910;EPS&#27169;&#22411;/EPS%20Building/EPS%20Shandong%203.3.1/InputData/bldgs/BASoBC/sd-BAU%20Amt%20Spent%20on%20Bldg%20Component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D:\EconGraduate\4thTerm\Intern_&#26234;&#27719;&#32511;&#34892;\20240326&#32473;&#30591;&#29734;\20240326&#32473;&#30591;&#29734;\SoCEUtiNTY%20-%20&#20113;&#21335;\yn%20-%20Share%20of%20Cpnt%20E%20Use%20that%20is%20New%20This%20Year.xlsx" TargetMode="External"/><Relationship Id="rId1" Type="http://schemas.openxmlformats.org/officeDocument/2006/relationships/externalLinkPath" Target="/EconGraduate/4thTerm/Intern_&#26234;&#27719;&#32511;&#34892;/20240326&#32473;&#30591;&#29734;/20240326&#32473;&#30591;&#29734;/SoCEUtiNTY%20-%20&#20113;&#21335;/yn%20-%20Share%20of%20Cpnt%20E%20Use%20that%20is%20New%20This%20Yea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汇率"/>
      <sheetName val="Calculation"/>
    </sheetNames>
    <sheetDataSet>
      <sheetData sheetId="0"/>
      <sheetData sheetId="1">
        <row r="45">
          <cell r="L45">
            <v>0.26402731839314614</v>
          </cell>
          <cell r="M45">
            <v>3.7874868634273828</v>
          </cell>
        </row>
        <row r="46">
          <cell r="L46">
            <v>0.25873096752649349</v>
          </cell>
          <cell r="M46">
            <v>3.865018592710987</v>
          </cell>
        </row>
        <row r="47">
          <cell r="L47">
            <v>0.25718247422042451</v>
          </cell>
          <cell r="M47">
            <v>3.8882898340223822</v>
          </cell>
        </row>
        <row r="48">
          <cell r="L48">
            <v>0.25065741621071408</v>
          </cell>
          <cell r="M48">
            <v>3.9895089286301202</v>
          </cell>
        </row>
        <row r="49">
          <cell r="L49">
            <v>0.23436441895908319</v>
          </cell>
          <cell r="M49">
            <v>4.266859297334662</v>
          </cell>
        </row>
        <row r="50">
          <cell r="L50">
            <v>0.22555916594478426</v>
          </cell>
          <cell r="M50">
            <v>4.4334265726305926</v>
          </cell>
        </row>
        <row r="51">
          <cell r="L51">
            <v>0.21703709711742236</v>
          </cell>
          <cell r="M51">
            <v>4.6075072569689581</v>
          </cell>
        </row>
        <row r="52">
          <cell r="L52">
            <v>0.20142712631579188</v>
          </cell>
          <cell r="M52">
            <v>4.9645746245330811</v>
          </cell>
        </row>
        <row r="53">
          <cell r="L53">
            <v>0.18686068900134839</v>
          </cell>
          <cell r="M53">
            <v>5.3515803957716539</v>
          </cell>
        </row>
        <row r="54">
          <cell r="L54">
            <v>0.18725304660343919</v>
          </cell>
          <cell r="M54">
            <v>5.3403670495026994</v>
          </cell>
        </row>
        <row r="55">
          <cell r="L55">
            <v>0.17519707002278173</v>
          </cell>
          <cell r="M55">
            <v>5.7078580130932846</v>
          </cell>
        </row>
        <row r="56">
          <cell r="L56">
            <v>0.16210590836123626</v>
          </cell>
          <cell r="M56">
            <v>6.1688066160525343</v>
          </cell>
        </row>
        <row r="57">
          <cell r="L57">
            <v>0.15841295765019273</v>
          </cell>
          <cell r="M57">
            <v>6.3126149201014137</v>
          </cell>
        </row>
        <row r="58">
          <cell r="L58">
            <v>0.15505846920337668</v>
          </cell>
          <cell r="M58">
            <v>6.4491801391924435</v>
          </cell>
        </row>
        <row r="59">
          <cell r="L59">
            <v>0.15347603355213138</v>
          </cell>
          <cell r="M59">
            <v>6.5156752937606308</v>
          </cell>
        </row>
        <row r="60">
          <cell r="L60">
            <v>0.15348055216320364</v>
          </cell>
          <cell r="M60">
            <v>6.5154834661830598</v>
          </cell>
        </row>
        <row r="61">
          <cell r="L61">
            <v>0.15135052654071177</v>
          </cell>
          <cell r="M61">
            <v>6.6071788639004838</v>
          </cell>
        </row>
        <row r="62">
          <cell r="L62">
            <v>0.14520448257929888</v>
          </cell>
          <cell r="M62">
            <v>6.8868397327464139</v>
          </cell>
        </row>
        <row r="63">
          <cell r="L63">
            <v>0.14029452814745572</v>
          </cell>
          <cell r="M63">
            <v>7.1278617434669727</v>
          </cell>
        </row>
        <row r="64">
          <cell r="L64">
            <v>0.13851126202725372</v>
          </cell>
          <cell r="M64">
            <v>7.2196295475471031</v>
          </cell>
        </row>
        <row r="65">
          <cell r="L65">
            <v>0.13765067798823424</v>
          </cell>
          <cell r="M65">
            <v>7.2647662518994309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计算方法"/>
      <sheetName val="数据来源"/>
      <sheetName val="人口源表"/>
      <sheetName val="城镇与农村人口"/>
      <sheetName val="建筑总面积"/>
      <sheetName val="每年新建拆除和既存"/>
      <sheetName val="构件花费"/>
      <sheetName val="汇率换算"/>
      <sheetName val="生命周期"/>
      <sheetName val="BASoBC-urban-residential"/>
      <sheetName val="BASoBC-rural-residential"/>
      <sheetName val="BASoBC-commercial"/>
    </sheetNames>
    <sheetDataSet>
      <sheetData sheetId="0"/>
      <sheetData sheetId="1"/>
      <sheetData sheetId="2"/>
      <sheetData sheetId="3"/>
      <sheetData sheetId="4">
        <row r="2">
          <cell r="H2">
            <v>35.421893782834985</v>
          </cell>
          <cell r="I2">
            <v>35.528159464183489</v>
          </cell>
        </row>
        <row r="4">
          <cell r="H4">
            <v>46.102365090203207</v>
          </cell>
        </row>
      </sheetData>
      <sheetData sheetId="5"/>
      <sheetData sheetId="6"/>
      <sheetData sheetId="7">
        <row r="13">
          <cell r="B13">
            <v>0.16210590836123626</v>
          </cell>
        </row>
        <row r="20">
          <cell r="B20">
            <v>0.14029452814745572</v>
          </cell>
        </row>
        <row r="21">
          <cell r="B21">
            <v>0.13851126202725372</v>
          </cell>
        </row>
        <row r="22">
          <cell r="B22">
            <v>0.13765067798823424</v>
          </cell>
        </row>
      </sheetData>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bout中文"/>
      <sheetName val="人口变化预测"/>
      <sheetName val="光伏装机上限"/>
      <sheetName val="建筑面积计算"/>
      <sheetName val="建筑总能耗计算"/>
      <sheetName val="建筑各项能耗拆分"/>
      <sheetName val="能源换算"/>
      <sheetName val="政策数据来源"/>
      <sheetName val="汇率换算"/>
      <sheetName val="构件花费金额"/>
      <sheetName val="分布式光伏发电量"/>
      <sheetName val="BASoBC-rural-residential"/>
      <sheetName val="BASoBC-commercial"/>
      <sheetName val="BASoBC-urban-residential"/>
      <sheetName val="SoCEUTiNTY"/>
      <sheetName val="rural-residential-heating"/>
      <sheetName val="rural-residential-cooling"/>
      <sheetName val="rural-residential-lighting"/>
      <sheetName val="rural-residential-appliance"/>
      <sheetName val="rural-residential-other"/>
      <sheetName val="commercial-heating"/>
      <sheetName val="commercial-cooling"/>
      <sheetName val="commercial-lighting"/>
      <sheetName val="commercial-appliance"/>
      <sheetName val="commercial-other"/>
      <sheetName val="urban-residential-heating"/>
      <sheetName val="urban-residential-cooling"/>
      <sheetName val="urban-residential-lighting"/>
      <sheetName val="urban-residential-appliance"/>
      <sheetName val="urban-residential-other"/>
      <sheetName val="BCEU-all-envelope"/>
    </sheetNames>
    <sheetDataSet>
      <sheetData sheetId="0"/>
      <sheetData sheetId="1"/>
      <sheetData sheetId="2"/>
      <sheetData sheetId="3"/>
      <sheetData sheetId="4"/>
      <sheetData sheetId="5">
        <row r="3">
          <cell r="E3">
            <v>413.84849377002865</v>
          </cell>
        </row>
        <row r="4">
          <cell r="E4">
            <v>210.56054071823334</v>
          </cell>
        </row>
        <row r="5">
          <cell r="E5">
            <v>359.30318008561761</v>
          </cell>
        </row>
        <row r="17">
          <cell r="E17">
            <v>24.125989749550847</v>
          </cell>
        </row>
        <row r="18">
          <cell r="E18">
            <v>23.447884540758999</v>
          </cell>
        </row>
        <row r="19">
          <cell r="E19">
            <v>1.8077131329442924</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yunnan.gov.cn/art/2022/12/28/art_267492_42551.html" TargetMode="External"/><Relationship Id="rId1" Type="http://schemas.openxmlformats.org/officeDocument/2006/relationships/hyperlink" Target="https://kns.cnki.net/kcms2/article/abstract?v=3uoqIhG8C44YLTlOAiTRKibYlV5Vjs7iLik5jEcCI09uHa3oBxtWoLXBqMuT2L2CQ_SDgkvzeuyHBRpPejPl_DToiZ2ygw3-&amp;uniplatform=NZKP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shandong.gov.cn/art/2022/12/28/art_267492_4255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71026-CB45-4318-942F-AF069DF6995D}">
  <dimension ref="A1:B24"/>
  <sheetViews>
    <sheetView workbookViewId="0"/>
  </sheetViews>
  <sheetFormatPr defaultRowHeight="13.5" x14ac:dyDescent="0.3"/>
  <cols>
    <col min="1" max="1" width="10.73046875" customWidth="1"/>
    <col min="2" max="2" width="102.06640625" customWidth="1"/>
  </cols>
  <sheetData>
    <row r="1" spans="1:2" x14ac:dyDescent="0.3">
      <c r="A1" s="14" t="s">
        <v>947</v>
      </c>
    </row>
    <row r="3" spans="1:2" x14ac:dyDescent="0.3">
      <c r="A3" s="14" t="s">
        <v>942</v>
      </c>
      <c r="B3" s="42" t="s">
        <v>1089</v>
      </c>
    </row>
    <row r="4" spans="1:2" x14ac:dyDescent="0.3">
      <c r="B4" s="43" t="s">
        <v>1090</v>
      </c>
    </row>
    <row r="5" spans="1:2" x14ac:dyDescent="0.3">
      <c r="B5" s="43" t="s">
        <v>1091</v>
      </c>
    </row>
    <row r="7" spans="1:2" x14ac:dyDescent="0.3">
      <c r="B7" s="42" t="s">
        <v>1092</v>
      </c>
    </row>
    <row r="8" spans="1:2" x14ac:dyDescent="0.3">
      <c r="B8" s="43" t="s">
        <v>943</v>
      </c>
    </row>
    <row r="9" spans="1:2" x14ac:dyDescent="0.3">
      <c r="B9" s="44">
        <v>2018</v>
      </c>
    </row>
    <row r="10" spans="1:2" x14ac:dyDescent="0.3">
      <c r="B10" s="43" t="s">
        <v>944</v>
      </c>
    </row>
    <row r="11" spans="1:2" x14ac:dyDescent="0.3">
      <c r="B11" s="45" t="s">
        <v>945</v>
      </c>
    </row>
    <row r="13" spans="1:2" x14ac:dyDescent="0.3">
      <c r="B13" s="43" t="s">
        <v>1093</v>
      </c>
    </row>
    <row r="14" spans="1:2" x14ac:dyDescent="0.3">
      <c r="B14" s="44">
        <v>2022</v>
      </c>
    </row>
    <row r="15" spans="1:2" x14ac:dyDescent="0.3">
      <c r="B15" s="43" t="s">
        <v>1094</v>
      </c>
    </row>
    <row r="16" spans="1:2" x14ac:dyDescent="0.3">
      <c r="B16" s="45" t="s">
        <v>1095</v>
      </c>
    </row>
    <row r="19" spans="1:2" ht="27" x14ac:dyDescent="0.3">
      <c r="A19" s="14" t="s">
        <v>946</v>
      </c>
      <c r="B19" s="2" t="s">
        <v>1096</v>
      </c>
    </row>
    <row r="20" spans="1:2" ht="67.5" x14ac:dyDescent="0.3">
      <c r="A20" s="46"/>
      <c r="B20" s="2" t="s">
        <v>1097</v>
      </c>
    </row>
    <row r="21" spans="1:2" ht="108" x14ac:dyDescent="0.3">
      <c r="B21" s="2" t="s">
        <v>948</v>
      </c>
    </row>
    <row r="22" spans="1:2" ht="81" x14ac:dyDescent="0.3">
      <c r="B22" s="2" t="s">
        <v>1098</v>
      </c>
    </row>
    <row r="23" spans="1:2" ht="40.5" x14ac:dyDescent="0.3">
      <c r="B23" s="2" t="s">
        <v>949</v>
      </c>
    </row>
    <row r="24" spans="1:2" x14ac:dyDescent="0.3">
      <c r="B24" s="2" t="s">
        <v>950</v>
      </c>
    </row>
  </sheetData>
  <phoneticPr fontId="3" type="noConversion"/>
  <hyperlinks>
    <hyperlink ref="B11" r:id="rId1" xr:uid="{AC4742C6-9644-4AAE-A463-DAA6A67C0AEC}"/>
    <hyperlink ref="B16" r:id="rId2" xr:uid="{9574A2A4-44B3-47F6-A106-F421085263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DE107-276E-4E6F-BFE6-1EDE2B81A9A1}">
  <dimension ref="A1:AV378"/>
  <sheetViews>
    <sheetView workbookViewId="0"/>
  </sheetViews>
  <sheetFormatPr defaultColWidth="13.33203125" defaultRowHeight="13.5" x14ac:dyDescent="0.3"/>
  <cols>
    <col min="1" max="1" width="26.59765625" customWidth="1"/>
    <col min="4" max="7" width="14.33203125" bestFit="1" customWidth="1"/>
  </cols>
  <sheetData>
    <row r="1" spans="1:48" s="20" customFormat="1" ht="33.75" x14ac:dyDescent="0.3">
      <c r="A1" s="47" t="s">
        <v>1099</v>
      </c>
      <c r="B1" s="20">
        <v>2016</v>
      </c>
      <c r="C1" s="20">
        <v>2017</v>
      </c>
      <c r="D1" s="20">
        <v>2018</v>
      </c>
      <c r="E1" s="20">
        <v>2019</v>
      </c>
      <c r="F1" s="20">
        <v>2020</v>
      </c>
      <c r="G1" s="20">
        <v>2021</v>
      </c>
      <c r="H1" s="20">
        <v>2022</v>
      </c>
      <c r="I1" s="20">
        <v>2023</v>
      </c>
      <c r="J1" s="20">
        <v>2024</v>
      </c>
      <c r="K1" s="20">
        <v>2025</v>
      </c>
      <c r="L1" s="20">
        <v>2026</v>
      </c>
      <c r="M1" s="20">
        <v>2027</v>
      </c>
      <c r="N1" s="20">
        <v>2028</v>
      </c>
      <c r="O1" s="20">
        <v>2029</v>
      </c>
      <c r="P1" s="20">
        <v>2030</v>
      </c>
      <c r="Q1" s="20">
        <v>2031</v>
      </c>
      <c r="R1" s="20">
        <v>2032</v>
      </c>
      <c r="S1" s="20">
        <v>2033</v>
      </c>
      <c r="T1" s="20">
        <v>2034</v>
      </c>
      <c r="U1" s="20">
        <v>2035</v>
      </c>
      <c r="V1" s="20">
        <v>2036</v>
      </c>
      <c r="W1" s="20">
        <v>2037</v>
      </c>
      <c r="X1" s="20">
        <v>2038</v>
      </c>
      <c r="Y1" s="20">
        <v>2039</v>
      </c>
      <c r="Z1" s="20">
        <v>2040</v>
      </c>
      <c r="AA1" s="20">
        <v>2041</v>
      </c>
      <c r="AB1" s="20">
        <v>2042</v>
      </c>
      <c r="AC1" s="20">
        <v>2043</v>
      </c>
      <c r="AD1" s="20">
        <v>2044</v>
      </c>
      <c r="AE1" s="20">
        <v>2045</v>
      </c>
      <c r="AF1" s="20">
        <v>2046</v>
      </c>
      <c r="AG1" s="20">
        <v>2047</v>
      </c>
      <c r="AH1" s="20">
        <v>2048</v>
      </c>
      <c r="AI1" s="20">
        <v>2049</v>
      </c>
      <c r="AJ1" s="20">
        <v>2050</v>
      </c>
      <c r="AK1" s="20">
        <v>2051</v>
      </c>
      <c r="AL1" s="20">
        <v>2052</v>
      </c>
      <c r="AM1" s="20">
        <v>2053</v>
      </c>
      <c r="AN1" s="20">
        <v>2054</v>
      </c>
      <c r="AO1" s="20">
        <v>2055</v>
      </c>
      <c r="AP1" s="20">
        <v>2056</v>
      </c>
      <c r="AQ1" s="20">
        <v>2057</v>
      </c>
      <c r="AR1" s="20">
        <v>2058</v>
      </c>
      <c r="AS1" s="20">
        <v>2059</v>
      </c>
      <c r="AT1" s="20">
        <v>2060</v>
      </c>
    </row>
    <row r="2" spans="1:48" s="16" customFormat="1" x14ac:dyDescent="0.3">
      <c r="A2" s="20" t="s">
        <v>778</v>
      </c>
      <c r="B2" s="40">
        <v>0.89</v>
      </c>
      <c r="C2" s="40">
        <f>$B$2*($F$2/$B$2)^((C1-2016)/4)</f>
        <v>0.90463504139955664</v>
      </c>
      <c r="D2" s="40">
        <f>$B$2*($F$2/$B$2)^((D1-2016)/4)</f>
        <v>0.91951073946963779</v>
      </c>
      <c r="E2" s="40">
        <f>$B$2*($F$2/$B$2)^((E1-2016)/4)</f>
        <v>0.93463105153646364</v>
      </c>
      <c r="F2" s="40">
        <v>0.95</v>
      </c>
      <c r="G2" s="40">
        <f>$F$2*(1/$F$2)^((G1-2020)/40)</f>
        <v>0.95121899715441216</v>
      </c>
      <c r="H2" s="40">
        <f t="shared" ref="H2:AT2" si="0">$F$2*(1/$F$2)^((H1-2020)/40)</f>
        <v>0.95243955847099537</v>
      </c>
      <c r="I2" s="40">
        <f t="shared" si="0"/>
        <v>0.953661685956812</v>
      </c>
      <c r="J2" s="40">
        <f t="shared" si="0"/>
        <v>0.95488538162149972</v>
      </c>
      <c r="K2" s="40">
        <f t="shared" si="0"/>
        <v>0.95611064747727492</v>
      </c>
      <c r="L2" s="40">
        <f t="shared" si="0"/>
        <v>0.95733748553893605</v>
      </c>
      <c r="M2" s="40">
        <f t="shared" si="0"/>
        <v>0.9585658978238667</v>
      </c>
      <c r="N2" s="40">
        <f t="shared" si="0"/>
        <v>0.95979588635203927</v>
      </c>
      <c r="O2" s="40">
        <f t="shared" si="0"/>
        <v>0.96102745314601778</v>
      </c>
      <c r="P2" s="40">
        <f t="shared" si="0"/>
        <v>0.96226060023096205</v>
      </c>
      <c r="Q2" s="40">
        <f t="shared" si="0"/>
        <v>0.96349532963463003</v>
      </c>
      <c r="R2" s="40">
        <f t="shared" si="0"/>
        <v>0.96473164338738171</v>
      </c>
      <c r="S2" s="40">
        <f t="shared" si="0"/>
        <v>0.96596954352218234</v>
      </c>
      <c r="T2" s="40">
        <f t="shared" si="0"/>
        <v>0.96720903207460607</v>
      </c>
      <c r="U2" s="40">
        <f t="shared" si="0"/>
        <v>0.96845011108283841</v>
      </c>
      <c r="V2" s="40">
        <f t="shared" si="0"/>
        <v>0.96969278258768066</v>
      </c>
      <c r="W2" s="40">
        <f t="shared" si="0"/>
        <v>0.97093704863255259</v>
      </c>
      <c r="X2" s="40">
        <f t="shared" si="0"/>
        <v>0.97218291126349632</v>
      </c>
      <c r="Y2" s="40">
        <f t="shared" si="0"/>
        <v>0.97343037252917886</v>
      </c>
      <c r="Z2" s="40">
        <f t="shared" si="0"/>
        <v>0.97467943448089622</v>
      </c>
      <c r="AA2" s="40">
        <f t="shared" si="0"/>
        <v>0.97593009917257667</v>
      </c>
      <c r="AB2" s="40">
        <f t="shared" si="0"/>
        <v>0.97718236866078356</v>
      </c>
      <c r="AC2" s="40">
        <f t="shared" si="0"/>
        <v>0.97843624500471971</v>
      </c>
      <c r="AD2" s="40">
        <f t="shared" si="0"/>
        <v>0.97969173026622969</v>
      </c>
      <c r="AE2" s="40">
        <f t="shared" si="0"/>
        <v>0.98094882650980419</v>
      </c>
      <c r="AF2" s="40">
        <f t="shared" si="0"/>
        <v>0.98220753580258269</v>
      </c>
      <c r="AG2" s="40">
        <f t="shared" si="0"/>
        <v>0.98346786021435684</v>
      </c>
      <c r="AH2" s="40">
        <f t="shared" si="0"/>
        <v>0.98472980181757508</v>
      </c>
      <c r="AI2" s="40">
        <f t="shared" si="0"/>
        <v>0.98599336268734405</v>
      </c>
      <c r="AJ2" s="40">
        <f t="shared" si="0"/>
        <v>0.98725854490143372</v>
      </c>
      <c r="AK2" s="40">
        <f t="shared" si="0"/>
        <v>0.98852535054028001</v>
      </c>
      <c r="AL2" s="40">
        <f t="shared" si="0"/>
        <v>0.98979378168698839</v>
      </c>
      <c r="AM2" s="40">
        <f t="shared" si="0"/>
        <v>0.99106384042733719</v>
      </c>
      <c r="AN2" s="40">
        <f t="shared" si="0"/>
        <v>0.99233552884978105</v>
      </c>
      <c r="AO2" s="40">
        <f t="shared" si="0"/>
        <v>0.99360884904545499</v>
      </c>
      <c r="AP2" s="40">
        <f t="shared" si="0"/>
        <v>0.99488380310817615</v>
      </c>
      <c r="AQ2" s="40">
        <f t="shared" si="0"/>
        <v>0.99616039313444948</v>
      </c>
      <c r="AR2" s="40">
        <f t="shared" si="0"/>
        <v>0.9974386212234696</v>
      </c>
      <c r="AS2" s="40">
        <f t="shared" si="0"/>
        <v>0.9987184894771246</v>
      </c>
      <c r="AT2" s="40">
        <f t="shared" si="0"/>
        <v>0.99999999999999989</v>
      </c>
    </row>
    <row r="3" spans="1:48" s="16" customFormat="1" x14ac:dyDescent="0.3">
      <c r="A3" s="20" t="s">
        <v>777</v>
      </c>
      <c r="B3" s="22">
        <f>D160</f>
        <v>24176507.441344801</v>
      </c>
      <c r="C3" s="22">
        <f t="shared" ref="C3:AT3" si="1">E160</f>
        <v>24319761.273071501</v>
      </c>
      <c r="D3" s="22">
        <f t="shared" si="1"/>
        <v>24444335.584909301</v>
      </c>
      <c r="E3" s="22">
        <f t="shared" si="1"/>
        <v>24665393</v>
      </c>
      <c r="F3" s="22">
        <f t="shared" si="1"/>
        <v>24866932</v>
      </c>
      <c r="G3" s="22">
        <f t="shared" si="1"/>
        <v>25020844</v>
      </c>
      <c r="H3" s="22">
        <f t="shared" si="1"/>
        <v>25131396</v>
      </c>
      <c r="I3" s="22">
        <f t="shared" si="1"/>
        <v>25202668</v>
      </c>
      <c r="J3" s="22">
        <f t="shared" si="1"/>
        <v>25238549</v>
      </c>
      <c r="K3" s="22">
        <f t="shared" si="1"/>
        <v>25242740</v>
      </c>
      <c r="L3" s="22">
        <f t="shared" si="1"/>
        <v>25218753</v>
      </c>
      <c r="M3" s="22">
        <f t="shared" si="1"/>
        <v>25169909</v>
      </c>
      <c r="N3" s="22">
        <f t="shared" si="1"/>
        <v>25099342</v>
      </c>
      <c r="O3" s="22">
        <f t="shared" si="1"/>
        <v>25009995</v>
      </c>
      <c r="P3" s="22">
        <f t="shared" si="1"/>
        <v>24904622</v>
      </c>
      <c r="Q3" s="22">
        <f t="shared" si="1"/>
        <v>24785789</v>
      </c>
      <c r="R3" s="22">
        <f t="shared" si="1"/>
        <v>24655873</v>
      </c>
      <c r="S3" s="22">
        <f t="shared" si="1"/>
        <v>24517059</v>
      </c>
      <c r="T3" s="22">
        <f t="shared" si="1"/>
        <v>24371345</v>
      </c>
      <c r="U3" s="22">
        <f t="shared" si="1"/>
        <v>24220540</v>
      </c>
      <c r="V3" s="22">
        <f t="shared" si="1"/>
        <v>24066263</v>
      </c>
      <c r="W3" s="22">
        <f t="shared" si="1"/>
        <v>23909945</v>
      </c>
      <c r="X3" s="22">
        <f t="shared" si="1"/>
        <v>23752824</v>
      </c>
      <c r="Y3" s="22">
        <f t="shared" si="1"/>
        <v>23595954</v>
      </c>
      <c r="Z3" s="22">
        <f t="shared" si="1"/>
        <v>23440196</v>
      </c>
      <c r="AA3" s="22">
        <f t="shared" si="1"/>
        <v>23286223</v>
      </c>
      <c r="AB3" s="22">
        <f t="shared" si="1"/>
        <v>23134520</v>
      </c>
      <c r="AC3" s="22">
        <f t="shared" si="1"/>
        <v>22985381</v>
      </c>
      <c r="AD3" s="22">
        <f t="shared" si="1"/>
        <v>22838910</v>
      </c>
      <c r="AE3" s="22">
        <f t="shared" si="1"/>
        <v>22695025</v>
      </c>
      <c r="AF3" s="22">
        <f t="shared" si="1"/>
        <v>22553453</v>
      </c>
      <c r="AG3" s="22">
        <f t="shared" si="1"/>
        <v>22413731</v>
      </c>
      <c r="AH3" s="22">
        <f t="shared" si="1"/>
        <v>22275207</v>
      </c>
      <c r="AI3" s="22">
        <f t="shared" si="1"/>
        <v>22137041</v>
      </c>
      <c r="AJ3" s="22">
        <f t="shared" si="1"/>
        <v>21998203</v>
      </c>
      <c r="AK3" s="22">
        <f t="shared" si="1"/>
        <v>21857473</v>
      </c>
      <c r="AL3" s="22">
        <f t="shared" si="1"/>
        <v>21713444</v>
      </c>
      <c r="AM3" s="22">
        <f t="shared" si="1"/>
        <v>21564518</v>
      </c>
      <c r="AN3" s="22">
        <f t="shared" si="1"/>
        <v>21408908</v>
      </c>
      <c r="AO3" s="22">
        <f t="shared" si="1"/>
        <v>21244638</v>
      </c>
      <c r="AP3" s="22">
        <f t="shared" si="1"/>
        <v>21069542</v>
      </c>
      <c r="AQ3" s="22">
        <f t="shared" si="1"/>
        <v>20881266</v>
      </c>
      <c r="AR3" s="22">
        <f t="shared" si="1"/>
        <v>20677267</v>
      </c>
      <c r="AS3" s="22">
        <f t="shared" si="1"/>
        <v>20454811</v>
      </c>
      <c r="AT3" s="22">
        <f t="shared" si="1"/>
        <v>20210977</v>
      </c>
    </row>
    <row r="4" spans="1:48" s="16" customFormat="1" x14ac:dyDescent="0.3">
      <c r="A4" s="20" t="s">
        <v>780</v>
      </c>
      <c r="B4" s="41">
        <f t="shared" ref="B4" si="2">B3*B2</f>
        <v>21517091.622796874</v>
      </c>
      <c r="C4" s="41">
        <f t="shared" ref="C4:AT4" si="3">C3*C2</f>
        <v>22000508.246092372</v>
      </c>
      <c r="D4" s="41">
        <f t="shared" si="3"/>
        <v>22476829.089523934</v>
      </c>
      <c r="E4" s="41">
        <f t="shared" si="3"/>
        <v>23053042.196150128</v>
      </c>
      <c r="F4" s="41">
        <f t="shared" si="3"/>
        <v>23623585.399999999</v>
      </c>
      <c r="G4" s="41">
        <f t="shared" si="3"/>
        <v>23800302.137636989</v>
      </c>
      <c r="H4" s="41">
        <f t="shared" si="3"/>
        <v>23936135.70999974</v>
      </c>
      <c r="I4" s="41">
        <f t="shared" si="3"/>
        <v>24034818.855489794</v>
      </c>
      <c r="J4" s="41">
        <f t="shared" si="3"/>
        <v>24099921.49343792</v>
      </c>
      <c r="K4" s="41">
        <f t="shared" si="3"/>
        <v>24134852.485500507</v>
      </c>
      <c r="L4" s="41">
        <f t="shared" si="3"/>
        <v>24142857.585447501</v>
      </c>
      <c r="M4" s="41">
        <f t="shared" si="3"/>
        <v>24127016.418730024</v>
      </c>
      <c r="N4" s="41">
        <f t="shared" si="3"/>
        <v>24090245.201742966</v>
      </c>
      <c r="O4" s="41">
        <f t="shared" si="3"/>
        <v>24035291.798044641</v>
      </c>
      <c r="P4" s="41">
        <f t="shared" si="3"/>
        <v>23964736.514245223</v>
      </c>
      <c r="Q4" s="41">
        <f t="shared" si="3"/>
        <v>23880991.942809388</v>
      </c>
      <c r="R4" s="41">
        <f t="shared" si="3"/>
        <v>23786300.878440574</v>
      </c>
      <c r="S4" s="41">
        <f t="shared" si="3"/>
        <v>23682732.290736411</v>
      </c>
      <c r="T4" s="41">
        <f t="shared" si="3"/>
        <v>23572185.00780629</v>
      </c>
      <c r="U4" s="41">
        <f t="shared" si="3"/>
        <v>23456384.65348633</v>
      </c>
      <c r="V4" s="41">
        <f t="shared" si="3"/>
        <v>23336881.534956943</v>
      </c>
      <c r="W4" s="41">
        <f t="shared" si="3"/>
        <v>23215051.431266658</v>
      </c>
      <c r="X4" s="41">
        <f t="shared" si="3"/>
        <v>23092089.587049447</v>
      </c>
      <c r="Y4" s="41">
        <f t="shared" si="3"/>
        <v>22969018.29240137</v>
      </c>
      <c r="Z4" s="41">
        <f t="shared" si="3"/>
        <v>22846676.981401365</v>
      </c>
      <c r="AA4" s="41">
        <f t="shared" si="3"/>
        <v>22725725.921744734</v>
      </c>
      <c r="AB4" s="41">
        <f t="shared" si="3"/>
        <v>22606645.05143027</v>
      </c>
      <c r="AC4" s="41">
        <f t="shared" si="3"/>
        <v>22489729.875642829</v>
      </c>
      <c r="AD4" s="41">
        <f t="shared" si="3"/>
        <v>22375091.255294695</v>
      </c>
      <c r="AE4" s="41">
        <f t="shared" si="3"/>
        <v>22262658.14136067</v>
      </c>
      <c r="AF4" s="41">
        <f t="shared" si="3"/>
        <v>22152171.494969364</v>
      </c>
      <c r="AG4" s="41">
        <f t="shared" si="3"/>
        <v>22043184.065990195</v>
      </c>
      <c r="AH4" s="41">
        <f t="shared" si="3"/>
        <v>21935060.174555462</v>
      </c>
      <c r="AI4" s="41">
        <f t="shared" si="3"/>
        <v>21826975.495537605</v>
      </c>
      <c r="AJ4" s="41">
        <f t="shared" si="3"/>
        <v>21717913.884226356</v>
      </c>
      <c r="AK4" s="41">
        <f t="shared" si="3"/>
        <v>21606666.159249704</v>
      </c>
      <c r="AL4" s="41">
        <f t="shared" si="3"/>
        <v>21491831.850208648</v>
      </c>
      <c r="AM4" s="41">
        <f t="shared" si="3"/>
        <v>21371814.02604444</v>
      </c>
      <c r="AN4" s="41">
        <f t="shared" si="3"/>
        <v>21244820.042276308</v>
      </c>
      <c r="AO4" s="41">
        <f t="shared" si="3"/>
        <v>21108860.311567336</v>
      </c>
      <c r="AP4" s="41">
        <f t="shared" si="3"/>
        <v>20961746.074707448</v>
      </c>
      <c r="AQ4" s="41">
        <f t="shared" si="3"/>
        <v>20801090.147705015</v>
      </c>
      <c r="AR4" s="41">
        <f t="shared" si="3"/>
        <v>20624304.687149547</v>
      </c>
      <c r="AS4" s="41">
        <f t="shared" si="3"/>
        <v>20428597.944460072</v>
      </c>
      <c r="AT4" s="41">
        <f t="shared" si="3"/>
        <v>20210976.999999996</v>
      </c>
    </row>
    <row r="5" spans="1:48" s="16" customFormat="1" x14ac:dyDescent="0.3">
      <c r="A5" s="20" t="s">
        <v>10</v>
      </c>
      <c r="B5" s="41">
        <f t="shared" ref="B5" si="4">B3-B4</f>
        <v>2659415.8185479268</v>
      </c>
      <c r="C5" s="41">
        <f t="shared" ref="C5:AT5" si="5">C3-C4</f>
        <v>2319253.0269791298</v>
      </c>
      <c r="D5" s="41">
        <f t="shared" si="5"/>
        <v>1967506.4953853674</v>
      </c>
      <c r="E5" s="41">
        <f t="shared" si="5"/>
        <v>1612350.8038498722</v>
      </c>
      <c r="F5" s="41">
        <f t="shared" si="5"/>
        <v>1243346.6000000015</v>
      </c>
      <c r="G5" s="41">
        <f t="shared" si="5"/>
        <v>1220541.8623630106</v>
      </c>
      <c r="H5" s="41">
        <f t="shared" si="5"/>
        <v>1195260.2900002599</v>
      </c>
      <c r="I5" s="41">
        <f t="shared" si="5"/>
        <v>1167849.1445102058</v>
      </c>
      <c r="J5" s="41">
        <f t="shared" si="5"/>
        <v>1138627.5065620802</v>
      </c>
      <c r="K5" s="41">
        <f t="shared" si="5"/>
        <v>1107887.5144994929</v>
      </c>
      <c r="L5" s="41">
        <f t="shared" si="5"/>
        <v>1075895.4145524986</v>
      </c>
      <c r="M5" s="41">
        <f t="shared" si="5"/>
        <v>1042892.5812699758</v>
      </c>
      <c r="N5" s="41">
        <f t="shared" si="5"/>
        <v>1009096.7982570343</v>
      </c>
      <c r="O5" s="41">
        <f t="shared" si="5"/>
        <v>974703.20195535943</v>
      </c>
      <c r="P5" s="41">
        <f t="shared" si="5"/>
        <v>939885.48575477675</v>
      </c>
      <c r="Q5" s="41">
        <f t="shared" si="5"/>
        <v>904797.05719061196</v>
      </c>
      <c r="R5" s="41">
        <f t="shared" si="5"/>
        <v>869572.12155942619</v>
      </c>
      <c r="S5" s="41">
        <f t="shared" si="5"/>
        <v>834326.70926358923</v>
      </c>
      <c r="T5" s="41">
        <f t="shared" si="5"/>
        <v>799159.99219371006</v>
      </c>
      <c r="U5" s="41">
        <f t="shared" si="5"/>
        <v>764155.34651366994</v>
      </c>
      <c r="V5" s="41">
        <f t="shared" si="5"/>
        <v>729381.46504305676</v>
      </c>
      <c r="W5" s="41">
        <f t="shared" si="5"/>
        <v>694893.56873334199</v>
      </c>
      <c r="X5" s="41">
        <f t="shared" si="5"/>
        <v>660734.412950553</v>
      </c>
      <c r="Y5" s="41">
        <f t="shared" si="5"/>
        <v>626935.70759863034</v>
      </c>
      <c r="Z5" s="41">
        <f t="shared" si="5"/>
        <v>593519.01859863475</v>
      </c>
      <c r="AA5" s="41">
        <f t="shared" si="5"/>
        <v>560497.07825526595</v>
      </c>
      <c r="AB5" s="41">
        <f t="shared" si="5"/>
        <v>527874.94856972992</v>
      </c>
      <c r="AC5" s="41">
        <f t="shared" si="5"/>
        <v>495651.12435717136</v>
      </c>
      <c r="AD5" s="41">
        <f t="shared" si="5"/>
        <v>463818.7447053045</v>
      </c>
      <c r="AE5" s="41">
        <f t="shared" si="5"/>
        <v>432366.85863932967</v>
      </c>
      <c r="AF5" s="41">
        <f t="shared" si="5"/>
        <v>401281.50503063574</v>
      </c>
      <c r="AG5" s="41">
        <f t="shared" si="5"/>
        <v>370546.93400980532</v>
      </c>
      <c r="AH5" s="41">
        <f t="shared" si="5"/>
        <v>340146.82544453815</v>
      </c>
      <c r="AI5" s="41">
        <f t="shared" si="5"/>
        <v>310065.50446239486</v>
      </c>
      <c r="AJ5" s="41">
        <f t="shared" si="5"/>
        <v>280289.1157736443</v>
      </c>
      <c r="AK5" s="41">
        <f t="shared" si="5"/>
        <v>250806.84075029567</v>
      </c>
      <c r="AL5" s="41">
        <f t="shared" si="5"/>
        <v>221612.14979135245</v>
      </c>
      <c r="AM5" s="41">
        <f t="shared" si="5"/>
        <v>192703.97395556048</v>
      </c>
      <c r="AN5" s="41">
        <f t="shared" si="5"/>
        <v>164087.95772369206</v>
      </c>
      <c r="AO5" s="41">
        <f t="shared" si="5"/>
        <v>135777.68843266368</v>
      </c>
      <c r="AP5" s="41">
        <f t="shared" si="5"/>
        <v>107795.92529255152</v>
      </c>
      <c r="AQ5" s="41">
        <f t="shared" si="5"/>
        <v>80175.852294985205</v>
      </c>
      <c r="AR5" s="41">
        <f t="shared" si="5"/>
        <v>52962.31285045296</v>
      </c>
      <c r="AS5" s="41">
        <f t="shared" si="5"/>
        <v>26213.055539928377</v>
      </c>
      <c r="AT5" s="41">
        <f t="shared" si="5"/>
        <v>0</v>
      </c>
    </row>
    <row r="6" spans="1:48" s="16" customFormat="1" hidden="1" x14ac:dyDescent="0.3">
      <c r="A6" s="20" t="s">
        <v>824</v>
      </c>
      <c r="B6" s="16">
        <f t="shared" ref="B6" si="6">SUMIFS(D11:D378,$C$11:$C$378,"是")</f>
        <v>586766828.3489542</v>
      </c>
      <c r="C6" s="16">
        <f t="shared" ref="C6" si="7">SUMIFS(E11:E378,$C$11:$C$378,"是")</f>
        <v>589984367.88680363</v>
      </c>
      <c r="D6" s="16">
        <f t="shared" ref="D6" si="8">SUMIFS(F11:F378,$C$11:$C$378,"是")</f>
        <v>592936312.32294476</v>
      </c>
      <c r="E6" s="16">
        <f t="shared" ref="E6" si="9">SUMIFS(G11:G378,$C$11:$C$378,"是")</f>
        <v>573112213</v>
      </c>
      <c r="F6" s="16">
        <f t="shared" ref="F6" si="10">SUMIFS(H11:H378,$C$11:$C$378,"是")</f>
        <v>577202419</v>
      </c>
      <c r="G6" s="16">
        <f t="shared" ref="G6" si="11">SUMIFS(I11:I378,$C$11:$C$378,"是")</f>
        <v>580887802</v>
      </c>
      <c r="H6" s="16">
        <f t="shared" ref="H6" si="12">SUMIFS(J11:J378,$C$11:$C$378,"是")</f>
        <v>584177205</v>
      </c>
      <c r="I6" s="16">
        <f t="shared" ref="I6" si="13">SUMIFS(K11:K378,$C$11:$C$378,"是")</f>
        <v>587079716</v>
      </c>
      <c r="J6" s="16">
        <f t="shared" ref="J6" si="14">SUMIFS(L11:L378,$C$11:$C$378,"是")</f>
        <v>589604661</v>
      </c>
      <c r="K6" s="16">
        <f t="shared" ref="K6" si="15">SUMIFS(M11:M378,$C$11:$C$378,"是")</f>
        <v>591761687</v>
      </c>
      <c r="L6" s="16">
        <f t="shared" ref="L6" si="16">SUMIFS(N11:N378,$C$11:$C$378,"是")</f>
        <v>593560663</v>
      </c>
      <c r="M6" s="16">
        <f t="shared" ref="M6" si="17">SUMIFS(O11:O378,$C$11:$C$378,"是")</f>
        <v>595011743</v>
      </c>
      <c r="N6" s="16">
        <f t="shared" ref="N6" si="18">SUMIFS(P11:P378,$C$11:$C$378,"是")</f>
        <v>596125346</v>
      </c>
      <c r="O6" s="16">
        <f t="shared" ref="O6" si="19">SUMIFS(Q11:Q378,$C$11:$C$378,"是")</f>
        <v>596912152</v>
      </c>
      <c r="P6" s="16">
        <f t="shared" ref="P6" si="20">SUMIFS(R11:R378,$C$11:$C$378,"是")</f>
        <v>597383106</v>
      </c>
      <c r="Q6" s="16">
        <f t="shared" ref="Q6" si="21">SUMIFS(S11:S378,$C$11:$C$378,"是")</f>
        <v>597549414</v>
      </c>
      <c r="R6" s="16">
        <f t="shared" ref="R6" si="22">SUMIFS(T11:T378,$C$11:$C$378,"是")</f>
        <v>597422565</v>
      </c>
      <c r="S6" s="16">
        <f t="shared" ref="S6" si="23">SUMIFS(U11:U378,$C$11:$C$378,"是")</f>
        <v>597014286</v>
      </c>
      <c r="T6" s="16">
        <f t="shared" ref="T6" si="24">SUMIFS(V11:V378,$C$11:$C$378,"是")</f>
        <v>596336593</v>
      </c>
      <c r="U6" s="16">
        <f t="shared" ref="U6" si="25">SUMIFS(W11:W378,$C$11:$C$378,"是")</f>
        <v>595401766</v>
      </c>
      <c r="V6" s="16">
        <f t="shared" ref="V6" si="26">SUMIFS(X11:X378,$C$11:$C$378,"是")</f>
        <v>594222335</v>
      </c>
      <c r="W6" s="16">
        <f t="shared" ref="W6" si="27">SUMIFS(Y11:Y378,$C$11:$C$378,"是")</f>
        <v>592811113</v>
      </c>
      <c r="X6" s="16">
        <f t="shared" ref="X6" si="28">SUMIFS(Z11:Z378,$C$11:$C$378,"是")</f>
        <v>591181162</v>
      </c>
      <c r="Y6" s="16">
        <f t="shared" ref="Y6" si="29">SUMIFS(AA11:AA378,$C$11:$C$378,"是")</f>
        <v>589345814</v>
      </c>
      <c r="Z6" s="16">
        <f t="shared" ref="Z6" si="30">SUMIFS(AB11:AB378,$C$11:$C$378,"是")</f>
        <v>587318673</v>
      </c>
      <c r="AA6" s="16">
        <f t="shared" ref="AA6" si="31">SUMIFS(AC11:AC378,$C$11:$C$378,"是")</f>
        <v>585113618</v>
      </c>
      <c r="AB6" s="16">
        <f t="shared" ref="AB6" si="32">SUMIFS(AD11:AD378,$C$11:$C$378,"是")</f>
        <v>582744767</v>
      </c>
      <c r="AC6" s="16">
        <f t="shared" ref="AC6" si="33">SUMIFS(AE11:AE378,$C$11:$C$378,"是")</f>
        <v>580226521</v>
      </c>
      <c r="AD6" s="16">
        <f t="shared" ref="AD6" si="34">SUMIFS(AF11:AF378,$C$11:$C$378,"是")</f>
        <v>577573545</v>
      </c>
      <c r="AE6" s="16">
        <f t="shared" ref="AE6" si="35">SUMIFS(AG11:AG378,$C$11:$C$378,"是")</f>
        <v>574800774</v>
      </c>
      <c r="AF6" s="16">
        <f t="shared" ref="AF6" si="36">SUMIFS(AH11:AH378,$C$11:$C$378,"是")</f>
        <v>571923378</v>
      </c>
      <c r="AG6" s="16">
        <f t="shared" ref="AG6" si="37">SUMIFS(AI11:AI378,$C$11:$C$378,"是")</f>
        <v>568956842</v>
      </c>
      <c r="AH6" s="16">
        <f t="shared" ref="AH6" si="38">SUMIFS(AJ11:AJ378,$C$11:$C$378,"是")</f>
        <v>565916879</v>
      </c>
      <c r="AI6" s="16">
        <f t="shared" ref="AI6" si="39">SUMIFS(AK11:AK378,$C$11:$C$378,"是")</f>
        <v>562819483</v>
      </c>
      <c r="AJ6" s="16">
        <f t="shared" ref="AJ6" si="40">SUMIFS(AL11:AL378,$C$11:$C$378,"是")</f>
        <v>559680919</v>
      </c>
      <c r="AK6" s="16">
        <f t="shared" ref="AK6" si="41">SUMIFS(AM11:AM378,$C$11:$C$378,"是")</f>
        <v>556517680</v>
      </c>
      <c r="AL6" s="16">
        <f t="shared" ref="AL6" si="42">SUMIFS(AN11:AN378,$C$11:$C$378,"是")</f>
        <v>553346585</v>
      </c>
      <c r="AM6" s="16">
        <f t="shared" ref="AM6" si="43">SUMIFS(AO11:AO378,$C$11:$C$378,"是")</f>
        <v>550184666</v>
      </c>
      <c r="AN6" s="16">
        <f t="shared" ref="AN6" si="44">SUMIFS(AP11:AP378,$C$11:$C$378,"是")</f>
        <v>547049248</v>
      </c>
      <c r="AO6" s="16">
        <f t="shared" ref="AO6" si="45">SUMIFS(AQ11:AQ378,$C$11:$C$378,"是")</f>
        <v>543957923</v>
      </c>
      <c r="AP6" s="16">
        <f t="shared" ref="AP6" si="46">SUMIFS(AR11:AR378,$C$11:$C$378,"是")</f>
        <v>540928522</v>
      </c>
      <c r="AQ6" s="16">
        <f t="shared" ref="AQ6" si="47">SUMIFS(AS11:AS378,$C$11:$C$378,"是")</f>
        <v>537979168</v>
      </c>
      <c r="AR6" s="16">
        <f t="shared" ref="AR6" si="48">SUMIFS(AT11:AT378,$C$11:$C$378,"是")</f>
        <v>535128230</v>
      </c>
      <c r="AS6" s="16">
        <f t="shared" ref="AS6" si="49">SUMIFS(AU11:AU378,$C$11:$C$378,"是")</f>
        <v>532394380</v>
      </c>
      <c r="AT6" s="16">
        <f t="shared" ref="AT6" si="50">SUMIFS(AV11:AV378,$C$11:$C$378,"是")</f>
        <v>529796515</v>
      </c>
    </row>
    <row r="7" spans="1:48" s="16" customFormat="1" x14ac:dyDescent="0.3">
      <c r="A7" s="20" t="s">
        <v>429</v>
      </c>
      <c r="B7" s="41">
        <f>0</f>
        <v>0</v>
      </c>
      <c r="C7" s="41">
        <f>0</f>
        <v>0</v>
      </c>
      <c r="D7" s="41">
        <f>0</f>
        <v>0</v>
      </c>
      <c r="E7" s="41">
        <f>0</f>
        <v>0</v>
      </c>
      <c r="F7" s="41">
        <f>0</f>
        <v>0</v>
      </c>
      <c r="G7" s="41">
        <f>0</f>
        <v>0</v>
      </c>
      <c r="H7" s="41">
        <f>0</f>
        <v>0</v>
      </c>
      <c r="I7" s="41">
        <f>0</f>
        <v>0</v>
      </c>
      <c r="J7" s="41">
        <f>0</f>
        <v>0</v>
      </c>
      <c r="K7" s="41">
        <f>0</f>
        <v>0</v>
      </c>
      <c r="L7" s="41">
        <f>0</f>
        <v>0</v>
      </c>
      <c r="M7" s="41">
        <f>0</f>
        <v>0</v>
      </c>
      <c r="N7" s="41">
        <f>0</f>
        <v>0</v>
      </c>
      <c r="O7" s="41">
        <f>0</f>
        <v>0</v>
      </c>
      <c r="P7" s="41">
        <f>0</f>
        <v>0</v>
      </c>
      <c r="Q7" s="41">
        <f>0</f>
        <v>0</v>
      </c>
      <c r="R7" s="41">
        <f>0</f>
        <v>0</v>
      </c>
      <c r="S7" s="41">
        <f>0</f>
        <v>0</v>
      </c>
      <c r="T7" s="41">
        <f>0</f>
        <v>0</v>
      </c>
      <c r="U7" s="41">
        <f>0</f>
        <v>0</v>
      </c>
      <c r="V7" s="41">
        <f>0</f>
        <v>0</v>
      </c>
      <c r="W7" s="41">
        <f>0</f>
        <v>0</v>
      </c>
      <c r="X7" s="41">
        <f>0</f>
        <v>0</v>
      </c>
      <c r="Y7" s="41">
        <f>0</f>
        <v>0</v>
      </c>
      <c r="Z7" s="41">
        <f>0</f>
        <v>0</v>
      </c>
      <c r="AA7" s="41">
        <f>0</f>
        <v>0</v>
      </c>
      <c r="AB7" s="41">
        <f>0</f>
        <v>0</v>
      </c>
      <c r="AC7" s="41">
        <f>0</f>
        <v>0</v>
      </c>
      <c r="AD7" s="41">
        <f>0</f>
        <v>0</v>
      </c>
      <c r="AE7" s="41">
        <f>0</f>
        <v>0</v>
      </c>
      <c r="AF7" s="41">
        <f>0</f>
        <v>0</v>
      </c>
      <c r="AG7" s="41">
        <f>0</f>
        <v>0</v>
      </c>
      <c r="AH7" s="41">
        <f>0</f>
        <v>0</v>
      </c>
      <c r="AI7" s="41">
        <f>0</f>
        <v>0</v>
      </c>
      <c r="AJ7" s="41">
        <f>0</f>
        <v>0</v>
      </c>
      <c r="AK7" s="41">
        <f>0</f>
        <v>0</v>
      </c>
      <c r="AL7" s="41">
        <f>0</f>
        <v>0</v>
      </c>
      <c r="AM7" s="41">
        <f>0</f>
        <v>0</v>
      </c>
      <c r="AN7" s="41">
        <f>0</f>
        <v>0</v>
      </c>
      <c r="AO7" s="41">
        <f>0</f>
        <v>0</v>
      </c>
      <c r="AP7" s="41">
        <f>0</f>
        <v>0</v>
      </c>
      <c r="AQ7" s="41">
        <f>0</f>
        <v>0</v>
      </c>
      <c r="AR7" s="41">
        <f>0</f>
        <v>0</v>
      </c>
      <c r="AS7" s="41">
        <f>0</f>
        <v>0</v>
      </c>
      <c r="AT7" s="41">
        <f>0</f>
        <v>0</v>
      </c>
    </row>
    <row r="9" spans="1:48" x14ac:dyDescent="0.3">
      <c r="A9" t="s">
        <v>779</v>
      </c>
    </row>
    <row r="10" spans="1:48" x14ac:dyDescent="0.3">
      <c r="A10" t="s">
        <v>31</v>
      </c>
      <c r="C10" t="s">
        <v>426</v>
      </c>
      <c r="D10">
        <v>2016</v>
      </c>
      <c r="E10">
        <v>2017</v>
      </c>
      <c r="F10">
        <v>2018</v>
      </c>
      <c r="G10">
        <v>2019</v>
      </c>
      <c r="H10">
        <v>2020</v>
      </c>
      <c r="I10">
        <v>2021</v>
      </c>
      <c r="J10">
        <v>2022</v>
      </c>
      <c r="K10">
        <v>2023</v>
      </c>
      <c r="L10">
        <v>2024</v>
      </c>
      <c r="M10">
        <v>2025</v>
      </c>
      <c r="N10">
        <v>2026</v>
      </c>
      <c r="O10">
        <v>2027</v>
      </c>
      <c r="P10">
        <v>2028</v>
      </c>
      <c r="Q10">
        <v>2029</v>
      </c>
      <c r="R10">
        <v>2030</v>
      </c>
      <c r="S10">
        <v>2031</v>
      </c>
      <c r="T10">
        <v>2032</v>
      </c>
      <c r="U10">
        <v>2033</v>
      </c>
      <c r="V10">
        <v>2034</v>
      </c>
      <c r="W10">
        <v>2035</v>
      </c>
      <c r="X10">
        <v>2036</v>
      </c>
      <c r="Y10">
        <v>2037</v>
      </c>
      <c r="Z10">
        <v>2038</v>
      </c>
      <c r="AA10">
        <v>2039</v>
      </c>
      <c r="AB10">
        <v>2040</v>
      </c>
      <c r="AC10">
        <v>2041</v>
      </c>
      <c r="AD10">
        <v>2042</v>
      </c>
      <c r="AE10">
        <v>2043</v>
      </c>
      <c r="AF10">
        <v>2044</v>
      </c>
      <c r="AG10">
        <v>2045</v>
      </c>
      <c r="AH10">
        <v>2046</v>
      </c>
      <c r="AI10">
        <v>2047</v>
      </c>
      <c r="AJ10">
        <v>2048</v>
      </c>
      <c r="AK10">
        <v>2049</v>
      </c>
      <c r="AL10">
        <v>2050</v>
      </c>
      <c r="AM10">
        <v>2051</v>
      </c>
      <c r="AN10">
        <v>2052</v>
      </c>
      <c r="AO10">
        <v>2053</v>
      </c>
      <c r="AP10">
        <v>2054</v>
      </c>
      <c r="AQ10">
        <v>2055</v>
      </c>
      <c r="AR10">
        <v>2056</v>
      </c>
      <c r="AS10">
        <v>2057</v>
      </c>
      <c r="AT10">
        <v>2058</v>
      </c>
      <c r="AU10">
        <v>2059</v>
      </c>
      <c r="AV10">
        <v>2060</v>
      </c>
    </row>
    <row r="11" spans="1:48" hidden="1" x14ac:dyDescent="0.3">
      <c r="A11" t="s">
        <v>32</v>
      </c>
      <c r="B11" t="s">
        <v>430</v>
      </c>
      <c r="C11" t="s">
        <v>427</v>
      </c>
      <c r="D11" s="5">
        <v>20876817.777075499</v>
      </c>
      <c r="E11" s="5">
        <v>21043311.607973099</v>
      </c>
      <c r="F11" s="5">
        <v>21192712.389067899</v>
      </c>
      <c r="G11" s="5">
        <v>21641222</v>
      </c>
      <c r="H11">
        <v>21891193</v>
      </c>
      <c r="I11">
        <v>22092349</v>
      </c>
      <c r="J11">
        <v>22249167</v>
      </c>
      <c r="K11">
        <v>22365919</v>
      </c>
      <c r="L11">
        <v>22446671</v>
      </c>
      <c r="M11">
        <v>22495287</v>
      </c>
      <c r="N11">
        <v>22515425</v>
      </c>
      <c r="O11">
        <v>22510539</v>
      </c>
      <c r="P11">
        <v>22483879</v>
      </c>
      <c r="Q11">
        <v>22438490</v>
      </c>
      <c r="R11">
        <v>22377211</v>
      </c>
      <c r="S11">
        <v>22302681</v>
      </c>
      <c r="T11">
        <v>22217329</v>
      </c>
      <c r="U11">
        <v>22123385</v>
      </c>
      <c r="V11">
        <v>22022870</v>
      </c>
      <c r="W11">
        <v>21917603</v>
      </c>
      <c r="X11">
        <v>21809199</v>
      </c>
      <c r="Y11">
        <v>21699066</v>
      </c>
      <c r="Z11">
        <v>21588410</v>
      </c>
      <c r="AA11">
        <v>21478232</v>
      </c>
      <c r="AB11">
        <v>21369328</v>
      </c>
      <c r="AC11">
        <v>21262290</v>
      </c>
      <c r="AD11">
        <v>21157505</v>
      </c>
      <c r="AE11">
        <v>21055156</v>
      </c>
      <c r="AF11">
        <v>20955222</v>
      </c>
      <c r="AG11">
        <v>20857477</v>
      </c>
      <c r="AH11">
        <v>20761490</v>
      </c>
      <c r="AI11">
        <v>20666628</v>
      </c>
      <c r="AJ11">
        <v>20572049</v>
      </c>
      <c r="AK11">
        <v>20476712</v>
      </c>
      <c r="AL11">
        <v>20379368</v>
      </c>
      <c r="AM11">
        <v>20278564</v>
      </c>
      <c r="AN11">
        <v>20172643</v>
      </c>
      <c r="AO11">
        <v>20059744</v>
      </c>
      <c r="AP11">
        <v>19937802</v>
      </c>
      <c r="AQ11">
        <v>19804545</v>
      </c>
      <c r="AR11">
        <v>19657500</v>
      </c>
      <c r="AS11">
        <v>19493987</v>
      </c>
      <c r="AT11">
        <v>19311122</v>
      </c>
      <c r="AU11">
        <v>19105817</v>
      </c>
      <c r="AV11">
        <v>18874781</v>
      </c>
    </row>
    <row r="12" spans="1:48" hidden="1" x14ac:dyDescent="0.3">
      <c r="A12" t="s">
        <v>33</v>
      </c>
      <c r="B12" t="s">
        <v>431</v>
      </c>
      <c r="C12" t="s">
        <v>427</v>
      </c>
      <c r="D12" s="5">
        <v>13567333.6771656</v>
      </c>
      <c r="E12" s="5">
        <v>13653977.224587301</v>
      </c>
      <c r="F12" s="5">
        <v>13732216.5743411</v>
      </c>
      <c r="G12" s="5">
        <v>13739203</v>
      </c>
      <c r="H12">
        <v>13864934</v>
      </c>
      <c r="I12">
        <v>13965579</v>
      </c>
      <c r="J12">
        <v>14043199</v>
      </c>
      <c r="K12">
        <v>14099770</v>
      </c>
      <c r="L12">
        <v>14137179</v>
      </c>
      <c r="M12">
        <v>14157227</v>
      </c>
      <c r="N12">
        <v>14161631</v>
      </c>
      <c r="O12">
        <v>14152018</v>
      </c>
      <c r="P12">
        <v>14129932</v>
      </c>
      <c r="Q12">
        <v>14096828</v>
      </c>
      <c r="R12">
        <v>14054075</v>
      </c>
      <c r="S12">
        <v>14002956</v>
      </c>
      <c r="T12">
        <v>13944668</v>
      </c>
      <c r="U12">
        <v>13880322</v>
      </c>
      <c r="V12">
        <v>13810939</v>
      </c>
      <c r="W12">
        <v>13737458</v>
      </c>
      <c r="X12">
        <v>13660729</v>
      </c>
      <c r="Y12">
        <v>13581517</v>
      </c>
      <c r="Z12">
        <v>13500498</v>
      </c>
      <c r="AA12">
        <v>13418265</v>
      </c>
      <c r="AB12">
        <v>13335323</v>
      </c>
      <c r="AC12">
        <v>13252088</v>
      </c>
      <c r="AD12">
        <v>13168894</v>
      </c>
      <c r="AE12">
        <v>13085986</v>
      </c>
      <c r="AF12">
        <v>13003523</v>
      </c>
      <c r="AG12">
        <v>12921577</v>
      </c>
      <c r="AH12">
        <v>12840135</v>
      </c>
      <c r="AI12">
        <v>12759095</v>
      </c>
      <c r="AJ12">
        <v>12678272</v>
      </c>
      <c r="AK12">
        <v>12597391</v>
      </c>
      <c r="AL12">
        <v>12516094</v>
      </c>
      <c r="AM12">
        <v>12433933</v>
      </c>
      <c r="AN12">
        <v>12350377</v>
      </c>
      <c r="AO12">
        <v>12264805</v>
      </c>
      <c r="AP12">
        <v>12176513</v>
      </c>
      <c r="AQ12">
        <v>12084708</v>
      </c>
      <c r="AR12">
        <v>11988512</v>
      </c>
      <c r="AS12">
        <v>11886960</v>
      </c>
      <c r="AT12">
        <v>11779000</v>
      </c>
      <c r="AU12">
        <v>11663494</v>
      </c>
      <c r="AV12">
        <v>11539219</v>
      </c>
    </row>
    <row r="13" spans="1:48" hidden="1" x14ac:dyDescent="0.3">
      <c r="A13" t="s">
        <v>35</v>
      </c>
      <c r="B13" t="s">
        <v>432</v>
      </c>
      <c r="C13" t="s">
        <v>427</v>
      </c>
      <c r="D13" s="5">
        <v>10686650.885422399</v>
      </c>
      <c r="E13" s="5">
        <v>10759179.805173101</v>
      </c>
      <c r="F13" s="5">
        <v>10826288.877432499</v>
      </c>
      <c r="G13" s="5">
        <v>11135097</v>
      </c>
      <c r="H13">
        <v>11234139</v>
      </c>
      <c r="I13">
        <v>11322464</v>
      </c>
      <c r="J13">
        <v>11400612</v>
      </c>
      <c r="K13">
        <v>11469108</v>
      </c>
      <c r="L13">
        <v>11528463</v>
      </c>
      <c r="M13">
        <v>11579176</v>
      </c>
      <c r="N13">
        <v>11621729</v>
      </c>
      <c r="O13">
        <v>11656594</v>
      </c>
      <c r="P13">
        <v>11684227</v>
      </c>
      <c r="Q13">
        <v>11705069</v>
      </c>
      <c r="R13">
        <v>11719549</v>
      </c>
      <c r="S13">
        <v>11728082</v>
      </c>
      <c r="T13">
        <v>11731069</v>
      </c>
      <c r="U13">
        <v>11728896</v>
      </c>
      <c r="V13">
        <v>11721937</v>
      </c>
      <c r="W13">
        <v>11710551</v>
      </c>
      <c r="X13">
        <v>11695084</v>
      </c>
      <c r="Y13">
        <v>11675867</v>
      </c>
      <c r="Z13">
        <v>11653217</v>
      </c>
      <c r="AA13">
        <v>11627439</v>
      </c>
      <c r="AB13">
        <v>11598822</v>
      </c>
      <c r="AC13">
        <v>11567644</v>
      </c>
      <c r="AD13">
        <v>11534165</v>
      </c>
      <c r="AE13">
        <v>11498636</v>
      </c>
      <c r="AF13">
        <v>11461289</v>
      </c>
      <c r="AG13">
        <v>11422347</v>
      </c>
      <c r="AH13">
        <v>11382015</v>
      </c>
      <c r="AI13">
        <v>11340488</v>
      </c>
      <c r="AJ13">
        <v>11297944</v>
      </c>
      <c r="AK13">
        <v>11254549</v>
      </c>
      <c r="AL13">
        <v>11210455</v>
      </c>
      <c r="AM13">
        <v>11165798</v>
      </c>
      <c r="AN13">
        <v>11120704</v>
      </c>
      <c r="AO13">
        <v>11075281</v>
      </c>
      <c r="AP13">
        <v>11029627</v>
      </c>
      <c r="AQ13">
        <v>10983823</v>
      </c>
      <c r="AR13">
        <v>10937938</v>
      </c>
      <c r="AS13">
        <v>10892027</v>
      </c>
      <c r="AT13">
        <v>10846130</v>
      </c>
      <c r="AU13">
        <v>10800274</v>
      </c>
      <c r="AV13">
        <v>10754473</v>
      </c>
    </row>
    <row r="14" spans="1:48" hidden="1" x14ac:dyDescent="0.3">
      <c r="A14" t="s">
        <v>36</v>
      </c>
      <c r="B14" t="s">
        <v>433</v>
      </c>
      <c r="C14" t="s">
        <v>427</v>
      </c>
      <c r="D14" s="5">
        <v>7874731.2275879504</v>
      </c>
      <c r="E14" s="5">
        <v>7909763.9558593202</v>
      </c>
      <c r="F14" s="5">
        <v>7940411.9361830698</v>
      </c>
      <c r="G14" s="5">
        <v>7678887</v>
      </c>
      <c r="H14">
        <v>7717136</v>
      </c>
      <c r="I14">
        <v>7749822</v>
      </c>
      <c r="J14">
        <v>7777124</v>
      </c>
      <c r="K14">
        <v>7799223</v>
      </c>
      <c r="L14">
        <v>7816298</v>
      </c>
      <c r="M14">
        <v>7828530</v>
      </c>
      <c r="N14">
        <v>7836100</v>
      </c>
      <c r="O14">
        <v>7839190</v>
      </c>
      <c r="P14">
        <v>7837984</v>
      </c>
      <c r="Q14">
        <v>7832663</v>
      </c>
      <c r="R14">
        <v>7823411</v>
      </c>
      <c r="S14">
        <v>7810414</v>
      </c>
      <c r="T14">
        <v>7793854</v>
      </c>
      <c r="U14">
        <v>7773918</v>
      </c>
      <c r="V14">
        <v>7750791</v>
      </c>
      <c r="W14">
        <v>7724660</v>
      </c>
      <c r="X14">
        <v>7695713</v>
      </c>
      <c r="Y14">
        <v>7664135</v>
      </c>
      <c r="Z14">
        <v>7630116</v>
      </c>
      <c r="AA14">
        <v>7593844</v>
      </c>
      <c r="AB14">
        <v>7555509</v>
      </c>
      <c r="AC14">
        <v>7515300</v>
      </c>
      <c r="AD14">
        <v>7473408</v>
      </c>
      <c r="AE14">
        <v>7430023</v>
      </c>
      <c r="AF14">
        <v>7385337</v>
      </c>
      <c r="AG14">
        <v>7339543</v>
      </c>
      <c r="AH14">
        <v>7292832</v>
      </c>
      <c r="AI14">
        <v>7245399</v>
      </c>
      <c r="AJ14">
        <v>7197436</v>
      </c>
      <c r="AK14">
        <v>7149139</v>
      </c>
      <c r="AL14">
        <v>7100701</v>
      </c>
      <c r="AM14">
        <v>7052320</v>
      </c>
      <c r="AN14">
        <v>7004189</v>
      </c>
      <c r="AO14">
        <v>6956507</v>
      </c>
      <c r="AP14">
        <v>6909471</v>
      </c>
      <c r="AQ14">
        <v>6863277</v>
      </c>
      <c r="AR14">
        <v>6818125</v>
      </c>
      <c r="AS14">
        <v>6774213</v>
      </c>
      <c r="AT14">
        <v>6731741</v>
      </c>
      <c r="AU14">
        <v>6690909</v>
      </c>
      <c r="AV14">
        <v>6651916</v>
      </c>
    </row>
    <row r="15" spans="1:48" hidden="1" x14ac:dyDescent="0.3">
      <c r="A15" t="s">
        <v>37</v>
      </c>
      <c r="B15" t="s">
        <v>434</v>
      </c>
      <c r="C15" t="s">
        <v>427</v>
      </c>
      <c r="D15" s="5">
        <v>3106235.0472198701</v>
      </c>
      <c r="E15" s="5">
        <v>3121107.7472535199</v>
      </c>
      <c r="F15" s="5">
        <v>3134335.6492077801</v>
      </c>
      <c r="G15" s="5">
        <v>3118115</v>
      </c>
      <c r="H15">
        <v>3136546</v>
      </c>
      <c r="I15">
        <v>3152301</v>
      </c>
      <c r="J15">
        <v>3165496</v>
      </c>
      <c r="K15">
        <v>3176243</v>
      </c>
      <c r="L15">
        <v>3184654</v>
      </c>
      <c r="M15">
        <v>3190839</v>
      </c>
      <c r="N15">
        <v>3194906</v>
      </c>
      <c r="O15">
        <v>3196962</v>
      </c>
      <c r="P15">
        <v>3197112</v>
      </c>
      <c r="Q15">
        <v>3195459</v>
      </c>
      <c r="R15">
        <v>3192105</v>
      </c>
      <c r="S15">
        <v>3187150</v>
      </c>
      <c r="T15">
        <v>3180692</v>
      </c>
      <c r="U15">
        <v>3172828</v>
      </c>
      <c r="V15">
        <v>3163652</v>
      </c>
      <c r="W15">
        <v>3153260</v>
      </c>
      <c r="X15">
        <v>3141741</v>
      </c>
      <c r="Y15">
        <v>3129187</v>
      </c>
      <c r="Z15">
        <v>3115685</v>
      </c>
      <c r="AA15">
        <v>3101323</v>
      </c>
      <c r="AB15">
        <v>3086185</v>
      </c>
      <c r="AC15">
        <v>3070356</v>
      </c>
      <c r="AD15">
        <v>3053917</v>
      </c>
      <c r="AE15">
        <v>3036948</v>
      </c>
      <c r="AF15">
        <v>3019527</v>
      </c>
      <c r="AG15">
        <v>3001732</v>
      </c>
      <c r="AH15">
        <v>2983639</v>
      </c>
      <c r="AI15">
        <v>2965319</v>
      </c>
      <c r="AJ15">
        <v>2946846</v>
      </c>
      <c r="AK15">
        <v>2928290</v>
      </c>
      <c r="AL15">
        <v>2909719</v>
      </c>
      <c r="AM15">
        <v>2891201</v>
      </c>
      <c r="AN15">
        <v>2872800</v>
      </c>
      <c r="AO15">
        <v>2854581</v>
      </c>
      <c r="AP15">
        <v>2836605</v>
      </c>
      <c r="AQ15">
        <v>2818933</v>
      </c>
      <c r="AR15">
        <v>2801623</v>
      </c>
      <c r="AS15">
        <v>2784733</v>
      </c>
      <c r="AT15">
        <v>2768318</v>
      </c>
      <c r="AU15">
        <v>2752432</v>
      </c>
      <c r="AV15">
        <v>2737126</v>
      </c>
    </row>
    <row r="16" spans="1:48" hidden="1" x14ac:dyDescent="0.3">
      <c r="A16" t="s">
        <v>38</v>
      </c>
      <c r="B16" t="s">
        <v>435</v>
      </c>
      <c r="C16" t="s">
        <v>427</v>
      </c>
      <c r="D16" s="5">
        <v>9673167.1312729791</v>
      </c>
      <c r="E16" s="5">
        <v>9731065.4401651006</v>
      </c>
      <c r="F16" s="5">
        <v>9783611.7382886708</v>
      </c>
      <c r="G16" s="5">
        <v>9366372</v>
      </c>
      <c r="H16">
        <v>9413329</v>
      </c>
      <c r="I16">
        <v>9462180</v>
      </c>
      <c r="J16">
        <v>9512262</v>
      </c>
      <c r="K16">
        <v>9562952</v>
      </c>
      <c r="L16">
        <v>9613662</v>
      </c>
      <c r="M16">
        <v>9663844</v>
      </c>
      <c r="N16">
        <v>9712987</v>
      </c>
      <c r="O16">
        <v>9760617</v>
      </c>
      <c r="P16">
        <v>9806298</v>
      </c>
      <c r="Q16">
        <v>9849633</v>
      </c>
      <c r="R16">
        <v>9890260</v>
      </c>
      <c r="S16">
        <v>9927857</v>
      </c>
      <c r="T16">
        <v>9962140</v>
      </c>
      <c r="U16">
        <v>9992860</v>
      </c>
      <c r="V16">
        <v>10019810</v>
      </c>
      <c r="W16">
        <v>10042816</v>
      </c>
      <c r="X16">
        <v>10061745</v>
      </c>
      <c r="Y16">
        <v>10076500</v>
      </c>
      <c r="Z16">
        <v>10087024</v>
      </c>
      <c r="AA16">
        <v>10093294</v>
      </c>
      <c r="AB16">
        <v>10095328</v>
      </c>
      <c r="AC16">
        <v>10093180</v>
      </c>
      <c r="AD16">
        <v>10086943</v>
      </c>
      <c r="AE16">
        <v>10076746</v>
      </c>
      <c r="AF16">
        <v>10062758</v>
      </c>
      <c r="AG16">
        <v>10045183</v>
      </c>
      <c r="AH16">
        <v>10024266</v>
      </c>
      <c r="AI16">
        <v>10000285</v>
      </c>
      <c r="AJ16">
        <v>9973561</v>
      </c>
      <c r="AK16">
        <v>9944450</v>
      </c>
      <c r="AL16">
        <v>9913345</v>
      </c>
      <c r="AM16">
        <v>9880678</v>
      </c>
      <c r="AN16">
        <v>9846919</v>
      </c>
      <c r="AO16">
        <v>9812575</v>
      </c>
      <c r="AP16">
        <v>9778191</v>
      </c>
      <c r="AQ16">
        <v>9744349</v>
      </c>
      <c r="AR16">
        <v>9711669</v>
      </c>
      <c r="AS16">
        <v>9680811</v>
      </c>
      <c r="AT16">
        <v>9652468</v>
      </c>
      <c r="AU16">
        <v>9627376</v>
      </c>
      <c r="AV16">
        <v>9606304</v>
      </c>
    </row>
    <row r="17" spans="1:48" hidden="1" x14ac:dyDescent="0.3">
      <c r="A17" t="s">
        <v>39</v>
      </c>
      <c r="B17" t="s">
        <v>436</v>
      </c>
      <c r="C17" t="s">
        <v>427</v>
      </c>
      <c r="D17" s="5">
        <v>7482382.9596012402</v>
      </c>
      <c r="E17" s="5">
        <v>7531475.7750139404</v>
      </c>
      <c r="F17" s="5">
        <v>7576754.6709521599</v>
      </c>
      <c r="G17" s="5">
        <v>7058880</v>
      </c>
      <c r="H17">
        <v>7110576</v>
      </c>
      <c r="I17">
        <v>7159488</v>
      </c>
      <c r="J17">
        <v>7205534</v>
      </c>
      <c r="K17">
        <v>7248644</v>
      </c>
      <c r="L17">
        <v>7288757</v>
      </c>
      <c r="M17">
        <v>7325823</v>
      </c>
      <c r="N17">
        <v>7359802</v>
      </c>
      <c r="O17">
        <v>7390663</v>
      </c>
      <c r="P17">
        <v>7418388</v>
      </c>
      <c r="Q17">
        <v>7442968</v>
      </c>
      <c r="R17">
        <v>7464404</v>
      </c>
      <c r="S17">
        <v>7482708</v>
      </c>
      <c r="T17">
        <v>7497902</v>
      </c>
      <c r="U17">
        <v>7510018</v>
      </c>
      <c r="V17">
        <v>7519098</v>
      </c>
      <c r="W17">
        <v>7525196</v>
      </c>
      <c r="X17">
        <v>7528375</v>
      </c>
      <c r="Y17">
        <v>7528709</v>
      </c>
      <c r="Z17">
        <v>7526282</v>
      </c>
      <c r="AA17">
        <v>7521187</v>
      </c>
      <c r="AB17">
        <v>7513531</v>
      </c>
      <c r="AC17">
        <v>7503427</v>
      </c>
      <c r="AD17">
        <v>7491001</v>
      </c>
      <c r="AE17">
        <v>7476388</v>
      </c>
      <c r="AF17">
        <v>7459735</v>
      </c>
      <c r="AG17">
        <v>7441198</v>
      </c>
      <c r="AH17">
        <v>7420943</v>
      </c>
      <c r="AI17">
        <v>7399148</v>
      </c>
      <c r="AJ17">
        <v>7376000</v>
      </c>
      <c r="AK17">
        <v>7351696</v>
      </c>
      <c r="AL17">
        <v>7326444</v>
      </c>
      <c r="AM17">
        <v>7300463</v>
      </c>
      <c r="AN17">
        <v>7273981</v>
      </c>
      <c r="AO17">
        <v>7247237</v>
      </c>
      <c r="AP17">
        <v>7220481</v>
      </c>
      <c r="AQ17">
        <v>7193972</v>
      </c>
      <c r="AR17">
        <v>7167980</v>
      </c>
      <c r="AS17">
        <v>7142785</v>
      </c>
      <c r="AT17">
        <v>7118678</v>
      </c>
      <c r="AU17">
        <v>7095960</v>
      </c>
      <c r="AV17">
        <v>7074941</v>
      </c>
    </row>
    <row r="18" spans="1:48" hidden="1" x14ac:dyDescent="0.3">
      <c r="A18" t="s">
        <v>40</v>
      </c>
      <c r="B18" t="s">
        <v>437</v>
      </c>
      <c r="C18" t="s">
        <v>427</v>
      </c>
      <c r="D18" s="5">
        <v>11726942.1862655</v>
      </c>
      <c r="E18" s="5">
        <v>11792754.199718</v>
      </c>
      <c r="F18" s="5">
        <v>11852313.022347599</v>
      </c>
      <c r="G18" s="5">
        <v>11475860</v>
      </c>
      <c r="H18">
        <v>11542974</v>
      </c>
      <c r="I18">
        <v>11605691</v>
      </c>
      <c r="J18">
        <v>11663886</v>
      </c>
      <c r="K18">
        <v>11717453</v>
      </c>
      <c r="L18">
        <v>11766300</v>
      </c>
      <c r="M18">
        <v>11810353</v>
      </c>
      <c r="N18">
        <v>11849553</v>
      </c>
      <c r="O18">
        <v>11883859</v>
      </c>
      <c r="P18">
        <v>11913244</v>
      </c>
      <c r="Q18">
        <v>11937700</v>
      </c>
      <c r="R18">
        <v>11957233</v>
      </c>
      <c r="S18">
        <v>11971868</v>
      </c>
      <c r="T18">
        <v>11981643</v>
      </c>
      <c r="U18">
        <v>11986615</v>
      </c>
      <c r="V18">
        <v>11986856</v>
      </c>
      <c r="W18">
        <v>11982455</v>
      </c>
      <c r="X18">
        <v>11973518</v>
      </c>
      <c r="Y18">
        <v>11960165</v>
      </c>
      <c r="Z18">
        <v>11942535</v>
      </c>
      <c r="AA18">
        <v>11920781</v>
      </c>
      <c r="AB18">
        <v>11895075</v>
      </c>
      <c r="AC18">
        <v>11865602</v>
      </c>
      <c r="AD18">
        <v>11832567</v>
      </c>
      <c r="AE18">
        <v>11796189</v>
      </c>
      <c r="AF18">
        <v>11756704</v>
      </c>
      <c r="AG18">
        <v>11714363</v>
      </c>
      <c r="AH18">
        <v>11669436</v>
      </c>
      <c r="AI18">
        <v>11622207</v>
      </c>
      <c r="AJ18">
        <v>11572979</v>
      </c>
      <c r="AK18">
        <v>11522067</v>
      </c>
      <c r="AL18">
        <v>11469807</v>
      </c>
      <c r="AM18">
        <v>11416549</v>
      </c>
      <c r="AN18">
        <v>11362659</v>
      </c>
      <c r="AO18">
        <v>11308520</v>
      </c>
      <c r="AP18">
        <v>11254532</v>
      </c>
      <c r="AQ18">
        <v>11201110</v>
      </c>
      <c r="AR18">
        <v>11148687</v>
      </c>
      <c r="AS18">
        <v>11097710</v>
      </c>
      <c r="AT18">
        <v>11048645</v>
      </c>
      <c r="AU18">
        <v>11001973</v>
      </c>
      <c r="AV18">
        <v>10958191</v>
      </c>
    </row>
    <row r="19" spans="1:48" hidden="1" x14ac:dyDescent="0.3">
      <c r="A19" t="s">
        <v>41</v>
      </c>
      <c r="B19" t="s">
        <v>438</v>
      </c>
      <c r="C19" t="s">
        <v>427</v>
      </c>
      <c r="D19" s="5">
        <v>4466424.35352943</v>
      </c>
      <c r="E19" s="5">
        <v>4479269.9615583597</v>
      </c>
      <c r="F19" s="5">
        <v>4490122.7431898899</v>
      </c>
      <c r="G19" s="5">
        <v>4107476</v>
      </c>
      <c r="H19">
        <v>4118494</v>
      </c>
      <c r="I19">
        <v>4128506</v>
      </c>
      <c r="J19">
        <v>4137368</v>
      </c>
      <c r="K19">
        <v>4144948</v>
      </c>
      <c r="L19">
        <v>4151128</v>
      </c>
      <c r="M19">
        <v>4155802</v>
      </c>
      <c r="N19">
        <v>4158876</v>
      </c>
      <c r="O19">
        <v>4160270</v>
      </c>
      <c r="P19">
        <v>4159916</v>
      </c>
      <c r="Q19">
        <v>4157759</v>
      </c>
      <c r="R19">
        <v>4153756</v>
      </c>
      <c r="S19">
        <v>4147879</v>
      </c>
      <c r="T19">
        <v>4140110</v>
      </c>
      <c r="U19">
        <v>4130445</v>
      </c>
      <c r="V19">
        <v>4118892</v>
      </c>
      <c r="W19">
        <v>4105474</v>
      </c>
      <c r="X19">
        <v>4090223</v>
      </c>
      <c r="Y19">
        <v>4073187</v>
      </c>
      <c r="Z19">
        <v>4054425</v>
      </c>
      <c r="AA19">
        <v>4034009</v>
      </c>
      <c r="AB19">
        <v>4012024</v>
      </c>
      <c r="AC19">
        <v>3988568</v>
      </c>
      <c r="AD19">
        <v>3963751</v>
      </c>
      <c r="AE19">
        <v>3937696</v>
      </c>
      <c r="AF19">
        <v>3910540</v>
      </c>
      <c r="AG19">
        <v>3882430</v>
      </c>
      <c r="AH19">
        <v>3853528</v>
      </c>
      <c r="AI19">
        <v>3824008</v>
      </c>
      <c r="AJ19">
        <v>3794056</v>
      </c>
      <c r="AK19">
        <v>3763873</v>
      </c>
      <c r="AL19">
        <v>3733669</v>
      </c>
      <c r="AM19">
        <v>3703671</v>
      </c>
      <c r="AN19">
        <v>3674116</v>
      </c>
      <c r="AO19">
        <v>3645253</v>
      </c>
      <c r="AP19">
        <v>3617347</v>
      </c>
      <c r="AQ19">
        <v>3590673</v>
      </c>
      <c r="AR19">
        <v>3565519</v>
      </c>
      <c r="AS19">
        <v>3542188</v>
      </c>
      <c r="AT19">
        <v>3520991</v>
      </c>
      <c r="AU19">
        <v>3502258</v>
      </c>
      <c r="AV19">
        <v>3486326</v>
      </c>
    </row>
    <row r="20" spans="1:48" hidden="1" x14ac:dyDescent="0.3">
      <c r="A20" t="s">
        <v>42</v>
      </c>
      <c r="B20" t="s">
        <v>439</v>
      </c>
      <c r="C20" t="s">
        <v>427</v>
      </c>
      <c r="D20" s="5">
        <v>3599572.4268873399</v>
      </c>
      <c r="E20" s="5">
        <v>3613787.7166828499</v>
      </c>
      <c r="F20" s="5">
        <v>3626369.09655185</v>
      </c>
      <c r="G20" s="5">
        <v>3341797</v>
      </c>
      <c r="H20">
        <v>3354153</v>
      </c>
      <c r="I20">
        <v>3366260</v>
      </c>
      <c r="J20">
        <v>3377932</v>
      </c>
      <c r="K20">
        <v>3388991</v>
      </c>
      <c r="L20">
        <v>3399277</v>
      </c>
      <c r="M20">
        <v>3408640</v>
      </c>
      <c r="N20">
        <v>3416946</v>
      </c>
      <c r="O20">
        <v>3424074</v>
      </c>
      <c r="P20">
        <v>3429915</v>
      </c>
      <c r="Q20">
        <v>3434376</v>
      </c>
      <c r="R20">
        <v>3437374</v>
      </c>
      <c r="S20">
        <v>3438844</v>
      </c>
      <c r="T20">
        <v>3438731</v>
      </c>
      <c r="U20">
        <v>3436994</v>
      </c>
      <c r="V20">
        <v>3433608</v>
      </c>
      <c r="W20">
        <v>3428558</v>
      </c>
      <c r="X20">
        <v>3421844</v>
      </c>
      <c r="Y20">
        <v>3413481</v>
      </c>
      <c r="Z20">
        <v>3403495</v>
      </c>
      <c r="AA20">
        <v>3391928</v>
      </c>
      <c r="AB20">
        <v>3378833</v>
      </c>
      <c r="AC20">
        <v>3364277</v>
      </c>
      <c r="AD20">
        <v>3348343</v>
      </c>
      <c r="AE20">
        <v>3331125</v>
      </c>
      <c r="AF20">
        <v>3312731</v>
      </c>
      <c r="AG20">
        <v>3293283</v>
      </c>
      <c r="AH20">
        <v>3272915</v>
      </c>
      <c r="AI20">
        <v>3251777</v>
      </c>
      <c r="AJ20">
        <v>3230032</v>
      </c>
      <c r="AK20">
        <v>3207853</v>
      </c>
      <c r="AL20">
        <v>3185432</v>
      </c>
      <c r="AM20">
        <v>3162970</v>
      </c>
      <c r="AN20">
        <v>3140684</v>
      </c>
      <c r="AO20">
        <v>3118803</v>
      </c>
      <c r="AP20">
        <v>3097571</v>
      </c>
      <c r="AQ20">
        <v>3077245</v>
      </c>
      <c r="AR20">
        <v>3058094</v>
      </c>
      <c r="AS20">
        <v>3040403</v>
      </c>
      <c r="AT20">
        <v>3024468</v>
      </c>
      <c r="AU20">
        <v>3010602</v>
      </c>
      <c r="AV20">
        <v>2999127</v>
      </c>
    </row>
    <row r="21" spans="1:48" hidden="1" x14ac:dyDescent="0.3">
      <c r="A21" t="s">
        <v>43</v>
      </c>
      <c r="B21" t="s">
        <v>440</v>
      </c>
      <c r="C21" t="s">
        <v>427</v>
      </c>
      <c r="D21" s="5">
        <v>7456414.8777747201</v>
      </c>
      <c r="E21" s="5">
        <v>7494078.0902634095</v>
      </c>
      <c r="F21" s="5">
        <v>7527827.41402537</v>
      </c>
      <c r="G21" s="5">
        <v>7266521</v>
      </c>
      <c r="H21">
        <v>7300129</v>
      </c>
      <c r="I21">
        <v>7332887</v>
      </c>
      <c r="J21">
        <v>7364507</v>
      </c>
      <c r="K21">
        <v>7394719</v>
      </c>
      <c r="L21">
        <v>7423274</v>
      </c>
      <c r="M21">
        <v>7449946</v>
      </c>
      <c r="N21">
        <v>7474526</v>
      </c>
      <c r="O21">
        <v>7496828</v>
      </c>
      <c r="P21">
        <v>7516685</v>
      </c>
      <c r="Q21">
        <v>7533952</v>
      </c>
      <c r="R21">
        <v>7548503</v>
      </c>
      <c r="S21">
        <v>7560233</v>
      </c>
      <c r="T21">
        <v>7569060</v>
      </c>
      <c r="U21">
        <v>7574918</v>
      </c>
      <c r="V21">
        <v>7577765</v>
      </c>
      <c r="W21">
        <v>7577579</v>
      </c>
      <c r="X21">
        <v>7574358</v>
      </c>
      <c r="Y21">
        <v>7568120</v>
      </c>
      <c r="Z21">
        <v>7558904</v>
      </c>
      <c r="AA21">
        <v>7546770</v>
      </c>
      <c r="AB21">
        <v>7531799</v>
      </c>
      <c r="AC21">
        <v>7514091</v>
      </c>
      <c r="AD21">
        <v>7493768</v>
      </c>
      <c r="AE21">
        <v>7470971</v>
      </c>
      <c r="AF21">
        <v>7445863</v>
      </c>
      <c r="AG21">
        <v>7418628</v>
      </c>
      <c r="AH21">
        <v>7389467</v>
      </c>
      <c r="AI21">
        <v>7358607</v>
      </c>
      <c r="AJ21">
        <v>7326291</v>
      </c>
      <c r="AK21">
        <v>7292785</v>
      </c>
      <c r="AL21">
        <v>7258374</v>
      </c>
      <c r="AM21">
        <v>7223364</v>
      </c>
      <c r="AN21">
        <v>7188084</v>
      </c>
      <c r="AO21">
        <v>7152879</v>
      </c>
      <c r="AP21">
        <v>7118118</v>
      </c>
      <c r="AQ21">
        <v>7084189</v>
      </c>
      <c r="AR21">
        <v>7051502</v>
      </c>
      <c r="AS21">
        <v>7020485</v>
      </c>
      <c r="AT21">
        <v>6991590</v>
      </c>
      <c r="AU21">
        <v>6965287</v>
      </c>
      <c r="AV21">
        <v>6942067</v>
      </c>
    </row>
    <row r="22" spans="1:48" hidden="1" x14ac:dyDescent="0.3">
      <c r="A22" t="s">
        <v>44</v>
      </c>
      <c r="B22" t="s">
        <v>441</v>
      </c>
      <c r="C22" t="s">
        <v>427</v>
      </c>
      <c r="D22" s="5">
        <v>4593015.8206246002</v>
      </c>
      <c r="E22" s="5">
        <v>4625006.9468506398</v>
      </c>
      <c r="F22" s="5">
        <v>4654532.1526477998</v>
      </c>
      <c r="G22" s="5">
        <v>5414885</v>
      </c>
      <c r="H22">
        <v>5463661</v>
      </c>
      <c r="I22">
        <v>5507146</v>
      </c>
      <c r="J22">
        <v>5545612</v>
      </c>
      <c r="K22">
        <v>5579322</v>
      </c>
      <c r="L22">
        <v>5608534</v>
      </c>
      <c r="M22">
        <v>5633497</v>
      </c>
      <c r="N22">
        <v>5654453</v>
      </c>
      <c r="O22">
        <v>5671636</v>
      </c>
      <c r="P22">
        <v>5685274</v>
      </c>
      <c r="Q22">
        <v>5695585</v>
      </c>
      <c r="R22">
        <v>5702781</v>
      </c>
      <c r="S22">
        <v>5707067</v>
      </c>
      <c r="T22">
        <v>5708639</v>
      </c>
      <c r="U22">
        <v>5707688</v>
      </c>
      <c r="V22">
        <v>5704394</v>
      </c>
      <c r="W22">
        <v>5698931</v>
      </c>
      <c r="X22">
        <v>5691468</v>
      </c>
      <c r="Y22">
        <v>5682163</v>
      </c>
      <c r="Z22">
        <v>5671168</v>
      </c>
      <c r="AA22">
        <v>5658627</v>
      </c>
      <c r="AB22">
        <v>5644677</v>
      </c>
      <c r="AC22">
        <v>5629447</v>
      </c>
      <c r="AD22">
        <v>5613060</v>
      </c>
      <c r="AE22">
        <v>5595629</v>
      </c>
      <c r="AF22">
        <v>5577261</v>
      </c>
      <c r="AG22">
        <v>5558056</v>
      </c>
      <c r="AH22">
        <v>5538104</v>
      </c>
      <c r="AI22">
        <v>5517492</v>
      </c>
      <c r="AJ22">
        <v>5496295</v>
      </c>
      <c r="AK22">
        <v>5474582</v>
      </c>
      <c r="AL22">
        <v>5452416</v>
      </c>
      <c r="AM22">
        <v>5429850</v>
      </c>
      <c r="AN22">
        <v>5406932</v>
      </c>
      <c r="AO22">
        <v>5383701</v>
      </c>
      <c r="AP22">
        <v>5360187</v>
      </c>
      <c r="AQ22">
        <v>5336417</v>
      </c>
      <c r="AR22">
        <v>5312406</v>
      </c>
      <c r="AS22">
        <v>5288163</v>
      </c>
      <c r="AT22">
        <v>5263691</v>
      </c>
      <c r="AU22">
        <v>5238983</v>
      </c>
      <c r="AV22">
        <v>5214027</v>
      </c>
    </row>
    <row r="23" spans="1:48" hidden="1" x14ac:dyDescent="0.3">
      <c r="A23" t="s">
        <v>45</v>
      </c>
      <c r="B23" t="s">
        <v>442</v>
      </c>
      <c r="C23" t="s">
        <v>427</v>
      </c>
      <c r="D23" s="5">
        <v>4513455.4578120001</v>
      </c>
      <c r="E23" s="5">
        <v>4535957.9955553301</v>
      </c>
      <c r="F23" s="5">
        <v>4556447.7291182699</v>
      </c>
      <c r="G23" s="5">
        <v>4188881</v>
      </c>
      <c r="H23">
        <v>4212532</v>
      </c>
      <c r="I23">
        <v>4234283</v>
      </c>
      <c r="J23">
        <v>4254096</v>
      </c>
      <c r="K23">
        <v>4271939</v>
      </c>
      <c r="L23">
        <v>4287788</v>
      </c>
      <c r="M23">
        <v>4301625</v>
      </c>
      <c r="N23">
        <v>4313439</v>
      </c>
      <c r="O23">
        <v>4323227</v>
      </c>
      <c r="P23">
        <v>4330992</v>
      </c>
      <c r="Q23">
        <v>4336744</v>
      </c>
      <c r="R23">
        <v>4340501</v>
      </c>
      <c r="S23">
        <v>4342288</v>
      </c>
      <c r="T23">
        <v>4342135</v>
      </c>
      <c r="U23">
        <v>4340081</v>
      </c>
      <c r="V23">
        <v>4336171</v>
      </c>
      <c r="W23">
        <v>4330457</v>
      </c>
      <c r="X23">
        <v>4322999</v>
      </c>
      <c r="Y23">
        <v>4313862</v>
      </c>
      <c r="Z23">
        <v>4303121</v>
      </c>
      <c r="AA23">
        <v>4290855</v>
      </c>
      <c r="AB23">
        <v>4277152</v>
      </c>
      <c r="AC23">
        <v>4262105</v>
      </c>
      <c r="AD23">
        <v>4245816</v>
      </c>
      <c r="AE23">
        <v>4228394</v>
      </c>
      <c r="AF23">
        <v>4209952</v>
      </c>
      <c r="AG23">
        <v>4190614</v>
      </c>
      <c r="AH23">
        <v>4170508</v>
      </c>
      <c r="AI23">
        <v>4149771</v>
      </c>
      <c r="AJ23">
        <v>4128546</v>
      </c>
      <c r="AK23">
        <v>4106983</v>
      </c>
      <c r="AL23">
        <v>4085238</v>
      </c>
      <c r="AM23">
        <v>4063476</v>
      </c>
      <c r="AN23">
        <v>4041868</v>
      </c>
      <c r="AO23">
        <v>4020592</v>
      </c>
      <c r="AP23">
        <v>3999834</v>
      </c>
      <c r="AQ23">
        <v>3979784</v>
      </c>
      <c r="AR23">
        <v>3960642</v>
      </c>
      <c r="AS23">
        <v>3942614</v>
      </c>
      <c r="AT23">
        <v>3925913</v>
      </c>
      <c r="AU23">
        <v>3910759</v>
      </c>
      <c r="AV23">
        <v>3897379</v>
      </c>
    </row>
    <row r="24" spans="1:48" hidden="1" x14ac:dyDescent="0.3">
      <c r="A24" t="s">
        <v>47</v>
      </c>
      <c r="B24" t="s">
        <v>443</v>
      </c>
      <c r="C24" t="s">
        <v>427</v>
      </c>
      <c r="D24" s="5">
        <v>4415095.9341087202</v>
      </c>
      <c r="E24" s="5">
        <v>4449729.86689544</v>
      </c>
      <c r="F24" s="5">
        <v>4482780.2658089697</v>
      </c>
      <c r="G24" s="5">
        <v>5239059</v>
      </c>
      <c r="H24">
        <v>5303644</v>
      </c>
      <c r="I24">
        <v>5360421</v>
      </c>
      <c r="J24">
        <v>5409895</v>
      </c>
      <c r="K24">
        <v>5452553</v>
      </c>
      <c r="L24">
        <v>5488867</v>
      </c>
      <c r="M24">
        <v>5519288</v>
      </c>
      <c r="N24">
        <v>5544252</v>
      </c>
      <c r="O24">
        <v>5564176</v>
      </c>
      <c r="P24">
        <v>5579460</v>
      </c>
      <c r="Q24">
        <v>5590487</v>
      </c>
      <c r="R24">
        <v>5597620</v>
      </c>
      <c r="S24">
        <v>5601208</v>
      </c>
      <c r="T24">
        <v>5601579</v>
      </c>
      <c r="U24">
        <v>5599047</v>
      </c>
      <c r="V24">
        <v>5593904</v>
      </c>
      <c r="W24">
        <v>5586428</v>
      </c>
      <c r="X24">
        <v>5576878</v>
      </c>
      <c r="Y24">
        <v>5565496</v>
      </c>
      <c r="Z24">
        <v>5552506</v>
      </c>
      <c r="AA24">
        <v>5538115</v>
      </c>
      <c r="AB24">
        <v>5522510</v>
      </c>
      <c r="AC24">
        <v>5505864</v>
      </c>
      <c r="AD24">
        <v>5488330</v>
      </c>
      <c r="AE24">
        <v>5470044</v>
      </c>
      <c r="AF24">
        <v>5451126</v>
      </c>
      <c r="AG24">
        <v>5431675</v>
      </c>
      <c r="AH24">
        <v>5411775</v>
      </c>
      <c r="AI24">
        <v>5391493</v>
      </c>
      <c r="AJ24">
        <v>5370876</v>
      </c>
      <c r="AK24">
        <v>5349955</v>
      </c>
      <c r="AL24">
        <v>5328743</v>
      </c>
      <c r="AM24">
        <v>5307236</v>
      </c>
      <c r="AN24">
        <v>5285411</v>
      </c>
      <c r="AO24">
        <v>5263229</v>
      </c>
      <c r="AP24">
        <v>5240632</v>
      </c>
      <c r="AQ24">
        <v>5217546</v>
      </c>
      <c r="AR24">
        <v>5193878</v>
      </c>
      <c r="AS24">
        <v>5169518</v>
      </c>
      <c r="AT24">
        <v>5144339</v>
      </c>
      <c r="AU24">
        <v>5118196</v>
      </c>
      <c r="AV24">
        <v>5090925</v>
      </c>
    </row>
    <row r="25" spans="1:48" hidden="1" x14ac:dyDescent="0.3">
      <c r="A25" t="s">
        <v>48</v>
      </c>
      <c r="B25" t="s">
        <v>444</v>
      </c>
      <c r="C25" t="s">
        <v>427</v>
      </c>
      <c r="D25" s="5">
        <v>3430533.9228623598</v>
      </c>
      <c r="E25" s="5">
        <v>3449998.3475641701</v>
      </c>
      <c r="F25" s="5">
        <v>3468885.35701202</v>
      </c>
      <c r="G25" s="5">
        <v>3078819</v>
      </c>
      <c r="H25">
        <v>3105346</v>
      </c>
      <c r="I25">
        <v>3129816</v>
      </c>
      <c r="J25">
        <v>3152210</v>
      </c>
      <c r="K25">
        <v>3172517</v>
      </c>
      <c r="L25">
        <v>3190730</v>
      </c>
      <c r="M25">
        <v>3206851</v>
      </c>
      <c r="N25">
        <v>3220885</v>
      </c>
      <c r="O25">
        <v>3232845</v>
      </c>
      <c r="P25">
        <v>3242750</v>
      </c>
      <c r="Q25">
        <v>3250624</v>
      </c>
      <c r="R25">
        <v>3256499</v>
      </c>
      <c r="S25">
        <v>3260411</v>
      </c>
      <c r="T25">
        <v>3262404</v>
      </c>
      <c r="U25">
        <v>3262528</v>
      </c>
      <c r="V25">
        <v>3260837</v>
      </c>
      <c r="W25">
        <v>3257393</v>
      </c>
      <c r="X25">
        <v>3252264</v>
      </c>
      <c r="Y25">
        <v>3245524</v>
      </c>
      <c r="Z25">
        <v>3237253</v>
      </c>
      <c r="AA25">
        <v>3227536</v>
      </c>
      <c r="AB25">
        <v>3216467</v>
      </c>
      <c r="AC25">
        <v>3204143</v>
      </c>
      <c r="AD25">
        <v>3190670</v>
      </c>
      <c r="AE25">
        <v>3176157</v>
      </c>
      <c r="AF25">
        <v>3160721</v>
      </c>
      <c r="AG25">
        <v>3144486</v>
      </c>
      <c r="AH25">
        <v>3127581</v>
      </c>
      <c r="AI25">
        <v>3110139</v>
      </c>
      <c r="AJ25">
        <v>3092304</v>
      </c>
      <c r="AK25">
        <v>3074222</v>
      </c>
      <c r="AL25">
        <v>3056046</v>
      </c>
      <c r="AM25">
        <v>3037937</v>
      </c>
      <c r="AN25">
        <v>3020061</v>
      </c>
      <c r="AO25">
        <v>3002588</v>
      </c>
      <c r="AP25">
        <v>2985698</v>
      </c>
      <c r="AQ25">
        <v>2969574</v>
      </c>
      <c r="AR25">
        <v>2954406</v>
      </c>
      <c r="AS25">
        <v>2940392</v>
      </c>
      <c r="AT25">
        <v>2927734</v>
      </c>
      <c r="AU25">
        <v>2916640</v>
      </c>
      <c r="AV25">
        <v>2907326</v>
      </c>
    </row>
    <row r="26" spans="1:48" hidden="1" x14ac:dyDescent="0.3">
      <c r="A26" t="s">
        <v>49</v>
      </c>
      <c r="B26" t="s">
        <v>445</v>
      </c>
      <c r="C26" t="s">
        <v>427</v>
      </c>
      <c r="D26" s="5">
        <v>1415780.5971631201</v>
      </c>
      <c r="E26" s="5">
        <v>1422691.4921624199</v>
      </c>
      <c r="F26" s="5">
        <v>1429136.40754371</v>
      </c>
      <c r="G26" s="5">
        <v>1310028</v>
      </c>
      <c r="H26">
        <v>1318415</v>
      </c>
      <c r="I26">
        <v>1325998</v>
      </c>
      <c r="J26">
        <v>1332770</v>
      </c>
      <c r="K26">
        <v>1338726</v>
      </c>
      <c r="L26">
        <v>1343864</v>
      </c>
      <c r="M26">
        <v>1348185</v>
      </c>
      <c r="N26">
        <v>1351689</v>
      </c>
      <c r="O26">
        <v>1354383</v>
      </c>
      <c r="P26">
        <v>1356272</v>
      </c>
      <c r="Q26">
        <v>1357367</v>
      </c>
      <c r="R26">
        <v>1357679</v>
      </c>
      <c r="S26">
        <v>1357223</v>
      </c>
      <c r="T26">
        <v>1356013</v>
      </c>
      <c r="U26">
        <v>1354070</v>
      </c>
      <c r="V26">
        <v>1351415</v>
      </c>
      <c r="W26">
        <v>1348070</v>
      </c>
      <c r="X26">
        <v>1344062</v>
      </c>
      <c r="Y26">
        <v>1339419</v>
      </c>
      <c r="Z26">
        <v>1334172</v>
      </c>
      <c r="AA26">
        <v>1328353</v>
      </c>
      <c r="AB26">
        <v>1321997</v>
      </c>
      <c r="AC26">
        <v>1315142</v>
      </c>
      <c r="AD26">
        <v>1307828</v>
      </c>
      <c r="AE26">
        <v>1300097</v>
      </c>
      <c r="AF26">
        <v>1291994</v>
      </c>
      <c r="AG26">
        <v>1283566</v>
      </c>
      <c r="AH26">
        <v>1274861</v>
      </c>
      <c r="AI26">
        <v>1265933</v>
      </c>
      <c r="AJ26">
        <v>1256834</v>
      </c>
      <c r="AK26">
        <v>1247621</v>
      </c>
      <c r="AL26">
        <v>1238352</v>
      </c>
      <c r="AM26">
        <v>1229090</v>
      </c>
      <c r="AN26">
        <v>1219896</v>
      </c>
      <c r="AO26">
        <v>1210837</v>
      </c>
      <c r="AP26">
        <v>1201982</v>
      </c>
      <c r="AQ26">
        <v>1193399</v>
      </c>
      <c r="AR26">
        <v>1185163</v>
      </c>
      <c r="AS26">
        <v>1177349</v>
      </c>
      <c r="AT26">
        <v>1170032</v>
      </c>
      <c r="AU26">
        <v>1163295</v>
      </c>
      <c r="AV26">
        <v>1157218</v>
      </c>
    </row>
    <row r="27" spans="1:48" hidden="1" x14ac:dyDescent="0.3">
      <c r="A27" t="s">
        <v>50</v>
      </c>
      <c r="B27" t="s">
        <v>446</v>
      </c>
      <c r="C27" t="s">
        <v>427</v>
      </c>
      <c r="D27" s="5">
        <v>3458773.6175242499</v>
      </c>
      <c r="E27" s="5">
        <v>3479728.2593237199</v>
      </c>
      <c r="F27" s="5">
        <v>3500025.14764649</v>
      </c>
      <c r="G27" s="5">
        <v>3153980</v>
      </c>
      <c r="H27">
        <v>3180707</v>
      </c>
      <c r="I27">
        <v>3205700</v>
      </c>
      <c r="J27">
        <v>3228901</v>
      </c>
      <c r="K27">
        <v>3250260</v>
      </c>
      <c r="L27">
        <v>3269735</v>
      </c>
      <c r="M27">
        <v>3287293</v>
      </c>
      <c r="N27">
        <v>3302908</v>
      </c>
      <c r="O27">
        <v>3316563</v>
      </c>
      <c r="P27">
        <v>3328247</v>
      </c>
      <c r="Q27">
        <v>3337958</v>
      </c>
      <c r="R27">
        <v>3345703</v>
      </c>
      <c r="S27">
        <v>3351496</v>
      </c>
      <c r="T27">
        <v>3355357</v>
      </c>
      <c r="U27">
        <v>3357319</v>
      </c>
      <c r="V27">
        <v>3357416</v>
      </c>
      <c r="W27">
        <v>3355697</v>
      </c>
      <c r="X27">
        <v>3352214</v>
      </c>
      <c r="Y27">
        <v>3347029</v>
      </c>
      <c r="Z27">
        <v>3340211</v>
      </c>
      <c r="AA27">
        <v>3331838</v>
      </c>
      <c r="AB27">
        <v>3321995</v>
      </c>
      <c r="AC27">
        <v>3310776</v>
      </c>
      <c r="AD27">
        <v>3298281</v>
      </c>
      <c r="AE27">
        <v>3284621</v>
      </c>
      <c r="AF27">
        <v>3269911</v>
      </c>
      <c r="AG27">
        <v>3254278</v>
      </c>
      <c r="AH27">
        <v>3237853</v>
      </c>
      <c r="AI27">
        <v>3220779</v>
      </c>
      <c r="AJ27">
        <v>3203204</v>
      </c>
      <c r="AK27">
        <v>3185285</v>
      </c>
      <c r="AL27">
        <v>3167186</v>
      </c>
      <c r="AM27">
        <v>3149081</v>
      </c>
      <c r="AN27">
        <v>3131149</v>
      </c>
      <c r="AO27">
        <v>3113580</v>
      </c>
      <c r="AP27">
        <v>3096569</v>
      </c>
      <c r="AQ27">
        <v>3080323</v>
      </c>
      <c r="AR27">
        <v>3065051</v>
      </c>
      <c r="AS27">
        <v>3050976</v>
      </c>
      <c r="AT27">
        <v>3038325</v>
      </c>
      <c r="AU27">
        <v>3027335</v>
      </c>
      <c r="AV27">
        <v>3018249</v>
      </c>
    </row>
    <row r="28" spans="1:48" hidden="1" x14ac:dyDescent="0.3">
      <c r="A28" t="s">
        <v>51</v>
      </c>
      <c r="B28" t="s">
        <v>447</v>
      </c>
      <c r="C28" t="s">
        <v>427</v>
      </c>
      <c r="D28" s="5">
        <v>2355559.8873338099</v>
      </c>
      <c r="E28" s="5">
        <v>2370498.50447213</v>
      </c>
      <c r="F28" s="5">
        <v>2385224.30009748</v>
      </c>
      <c r="G28" s="5">
        <v>2172950</v>
      </c>
      <c r="H28">
        <v>2194435</v>
      </c>
      <c r="I28">
        <v>2214058</v>
      </c>
      <c r="J28">
        <v>2231828</v>
      </c>
      <c r="K28">
        <v>2247764</v>
      </c>
      <c r="L28">
        <v>2261883</v>
      </c>
      <c r="M28">
        <v>2274211</v>
      </c>
      <c r="N28">
        <v>2284775</v>
      </c>
      <c r="O28">
        <v>2293605</v>
      </c>
      <c r="P28">
        <v>2300737</v>
      </c>
      <c r="Q28">
        <v>2306211</v>
      </c>
      <c r="R28">
        <v>2310067</v>
      </c>
      <c r="S28">
        <v>2312355</v>
      </c>
      <c r="T28">
        <v>2313123</v>
      </c>
      <c r="U28">
        <v>2312426</v>
      </c>
      <c r="V28">
        <v>2310322</v>
      </c>
      <c r="W28">
        <v>2306873</v>
      </c>
      <c r="X28">
        <v>2302146</v>
      </c>
      <c r="Y28">
        <v>2296208</v>
      </c>
      <c r="Z28">
        <v>2289135</v>
      </c>
      <c r="AA28">
        <v>2281002</v>
      </c>
      <c r="AB28">
        <v>2271892</v>
      </c>
      <c r="AC28">
        <v>2261889</v>
      </c>
      <c r="AD28">
        <v>2251081</v>
      </c>
      <c r="AE28">
        <v>2239562</v>
      </c>
      <c r="AF28">
        <v>2227428</v>
      </c>
      <c r="AG28">
        <v>2214778</v>
      </c>
      <c r="AH28">
        <v>2201718</v>
      </c>
      <c r="AI28">
        <v>2188354</v>
      </c>
      <c r="AJ28">
        <v>2174799</v>
      </c>
      <c r="AK28">
        <v>2161168</v>
      </c>
      <c r="AL28">
        <v>2147580</v>
      </c>
      <c r="AM28">
        <v>2134159</v>
      </c>
      <c r="AN28">
        <v>2121032</v>
      </c>
      <c r="AO28">
        <v>2108329</v>
      </c>
      <c r="AP28">
        <v>2096186</v>
      </c>
      <c r="AQ28">
        <v>2084740</v>
      </c>
      <c r="AR28">
        <v>2074134</v>
      </c>
      <c r="AS28">
        <v>2064514</v>
      </c>
      <c r="AT28">
        <v>2056030</v>
      </c>
      <c r="AU28">
        <v>2048837</v>
      </c>
      <c r="AV28">
        <v>2043090</v>
      </c>
    </row>
    <row r="29" spans="1:48" hidden="1" x14ac:dyDescent="0.3">
      <c r="A29" t="s">
        <v>52</v>
      </c>
      <c r="B29" t="s">
        <v>448</v>
      </c>
      <c r="C29" t="s">
        <v>427</v>
      </c>
      <c r="D29" s="5">
        <v>1773476.54609824</v>
      </c>
      <c r="E29" s="5">
        <v>1786351.9809266501</v>
      </c>
      <c r="F29" s="5">
        <v>1799394.79703156</v>
      </c>
      <c r="G29" s="5">
        <v>1573920</v>
      </c>
      <c r="H29">
        <v>1593316</v>
      </c>
      <c r="I29">
        <v>1611527</v>
      </c>
      <c r="J29">
        <v>1628537</v>
      </c>
      <c r="K29">
        <v>1644339</v>
      </c>
      <c r="L29">
        <v>1658925</v>
      </c>
      <c r="M29">
        <v>1672294</v>
      </c>
      <c r="N29">
        <v>1684446</v>
      </c>
      <c r="O29">
        <v>1695389</v>
      </c>
      <c r="P29">
        <v>1705130</v>
      </c>
      <c r="Q29">
        <v>1713684</v>
      </c>
      <c r="R29">
        <v>1721067</v>
      </c>
      <c r="S29">
        <v>1727299</v>
      </c>
      <c r="T29">
        <v>1732407</v>
      </c>
      <c r="U29">
        <v>1736417</v>
      </c>
      <c r="V29">
        <v>1739363</v>
      </c>
      <c r="W29">
        <v>1741280</v>
      </c>
      <c r="X29">
        <v>1742210</v>
      </c>
      <c r="Y29">
        <v>1742194</v>
      </c>
      <c r="Z29">
        <v>1741282</v>
      </c>
      <c r="AA29">
        <v>1739525</v>
      </c>
      <c r="AB29">
        <v>1736977</v>
      </c>
      <c r="AC29">
        <v>1733699</v>
      </c>
      <c r="AD29">
        <v>1729753</v>
      </c>
      <c r="AE29">
        <v>1725206</v>
      </c>
      <c r="AF29">
        <v>1720129</v>
      </c>
      <c r="AG29">
        <v>1714597</v>
      </c>
      <c r="AH29">
        <v>1708687</v>
      </c>
      <c r="AI29">
        <v>1702482</v>
      </c>
      <c r="AJ29">
        <v>1696068</v>
      </c>
      <c r="AK29">
        <v>1689534</v>
      </c>
      <c r="AL29">
        <v>1682976</v>
      </c>
      <c r="AM29">
        <v>1676489</v>
      </c>
      <c r="AN29">
        <v>1670176</v>
      </c>
      <c r="AO29">
        <v>1664142</v>
      </c>
      <c r="AP29">
        <v>1658495</v>
      </c>
      <c r="AQ29">
        <v>1653349</v>
      </c>
      <c r="AR29">
        <v>1648820</v>
      </c>
      <c r="AS29">
        <v>1645030</v>
      </c>
      <c r="AT29">
        <v>1642101</v>
      </c>
      <c r="AU29">
        <v>1640163</v>
      </c>
      <c r="AV29">
        <v>1639348</v>
      </c>
    </row>
    <row r="30" spans="1:48" hidden="1" x14ac:dyDescent="0.3">
      <c r="A30" t="s">
        <v>53</v>
      </c>
      <c r="B30" t="s">
        <v>449</v>
      </c>
      <c r="C30" t="s">
        <v>427</v>
      </c>
      <c r="D30" s="5">
        <v>3365355.4486727002</v>
      </c>
      <c r="E30" s="5">
        <v>3381905.66133314</v>
      </c>
      <c r="F30" s="5">
        <v>3397431.16035916</v>
      </c>
      <c r="G30" s="5">
        <v>3358771</v>
      </c>
      <c r="H30">
        <v>3379226</v>
      </c>
      <c r="I30">
        <v>3398592</v>
      </c>
      <c r="J30">
        <v>3416759</v>
      </c>
      <c r="K30">
        <v>3433625</v>
      </c>
      <c r="L30">
        <v>3449099</v>
      </c>
      <c r="M30">
        <v>3463101</v>
      </c>
      <c r="N30">
        <v>3475558</v>
      </c>
      <c r="O30">
        <v>3486411</v>
      </c>
      <c r="P30">
        <v>3495606</v>
      </c>
      <c r="Q30">
        <v>3503103</v>
      </c>
      <c r="R30">
        <v>3508871</v>
      </c>
      <c r="S30">
        <v>3512886</v>
      </c>
      <c r="T30">
        <v>3515137</v>
      </c>
      <c r="U30">
        <v>3515622</v>
      </c>
      <c r="V30">
        <v>3514349</v>
      </c>
      <c r="W30">
        <v>3511336</v>
      </c>
      <c r="X30">
        <v>3506609</v>
      </c>
      <c r="Y30">
        <v>3500207</v>
      </c>
      <c r="Z30">
        <v>3492176</v>
      </c>
      <c r="AA30">
        <v>3482575</v>
      </c>
      <c r="AB30">
        <v>3471468</v>
      </c>
      <c r="AC30">
        <v>3458935</v>
      </c>
      <c r="AD30">
        <v>3445061</v>
      </c>
      <c r="AE30">
        <v>3429943</v>
      </c>
      <c r="AF30">
        <v>3413688</v>
      </c>
      <c r="AG30">
        <v>3396412</v>
      </c>
      <c r="AH30">
        <v>3378242</v>
      </c>
      <c r="AI30">
        <v>3359312</v>
      </c>
      <c r="AJ30">
        <v>3339770</v>
      </c>
      <c r="AK30">
        <v>3319772</v>
      </c>
      <c r="AL30">
        <v>3299483</v>
      </c>
      <c r="AM30">
        <v>3279079</v>
      </c>
      <c r="AN30">
        <v>3258745</v>
      </c>
      <c r="AO30">
        <v>3238676</v>
      </c>
      <c r="AP30">
        <v>3219079</v>
      </c>
      <c r="AQ30">
        <v>3200168</v>
      </c>
      <c r="AR30">
        <v>3182168</v>
      </c>
      <c r="AS30">
        <v>3165315</v>
      </c>
      <c r="AT30">
        <v>3149852</v>
      </c>
      <c r="AU30">
        <v>3136034</v>
      </c>
      <c r="AV30">
        <v>3124127</v>
      </c>
    </row>
    <row r="31" spans="1:48" hidden="1" x14ac:dyDescent="0.3">
      <c r="A31" t="s">
        <v>54</v>
      </c>
      <c r="B31" t="s">
        <v>450</v>
      </c>
      <c r="C31" t="s">
        <v>427</v>
      </c>
      <c r="D31" s="5">
        <v>5306711.4754837099</v>
      </c>
      <c r="E31" s="5">
        <v>5341748.5224150596</v>
      </c>
      <c r="F31" s="5">
        <v>5376604.0728234202</v>
      </c>
      <c r="G31" s="5">
        <v>4722471</v>
      </c>
      <c r="H31">
        <v>4774173</v>
      </c>
      <c r="I31">
        <v>4821656</v>
      </c>
      <c r="J31">
        <v>4864980</v>
      </c>
      <c r="K31">
        <v>4904216</v>
      </c>
      <c r="L31">
        <v>4939438</v>
      </c>
      <c r="M31">
        <v>4970726</v>
      </c>
      <c r="N31">
        <v>4998168</v>
      </c>
      <c r="O31">
        <v>5021857</v>
      </c>
      <c r="P31">
        <v>5041894</v>
      </c>
      <c r="Q31">
        <v>5058382</v>
      </c>
      <c r="R31">
        <v>5071436</v>
      </c>
      <c r="S31">
        <v>5081172</v>
      </c>
      <c r="T31">
        <v>5087715</v>
      </c>
      <c r="U31">
        <v>5091195</v>
      </c>
      <c r="V31">
        <v>5091750</v>
      </c>
      <c r="W31">
        <v>5089522</v>
      </c>
      <c r="X31">
        <v>5084661</v>
      </c>
      <c r="Y31">
        <v>5077321</v>
      </c>
      <c r="Z31">
        <v>5067664</v>
      </c>
      <c r="AA31">
        <v>5055859</v>
      </c>
      <c r="AB31">
        <v>5042078</v>
      </c>
      <c r="AC31">
        <v>5026502</v>
      </c>
      <c r="AD31">
        <v>5009317</v>
      </c>
      <c r="AE31">
        <v>4990717</v>
      </c>
      <c r="AF31">
        <v>4970898</v>
      </c>
      <c r="AG31">
        <v>4950068</v>
      </c>
      <c r="AH31">
        <v>4928435</v>
      </c>
      <c r="AI31">
        <v>4906219</v>
      </c>
      <c r="AJ31">
        <v>4883642</v>
      </c>
      <c r="AK31">
        <v>4860933</v>
      </c>
      <c r="AL31">
        <v>4838330</v>
      </c>
      <c r="AM31">
        <v>4816074</v>
      </c>
      <c r="AN31">
        <v>4794412</v>
      </c>
      <c r="AO31">
        <v>4773601</v>
      </c>
      <c r="AP31">
        <v>4753900</v>
      </c>
      <c r="AQ31">
        <v>4735576</v>
      </c>
      <c r="AR31">
        <v>4718903</v>
      </c>
      <c r="AS31">
        <v>4704159</v>
      </c>
      <c r="AT31">
        <v>4691630</v>
      </c>
      <c r="AU31">
        <v>4681608</v>
      </c>
      <c r="AV31">
        <v>4674391</v>
      </c>
    </row>
    <row r="32" spans="1:48" hidden="1" x14ac:dyDescent="0.3">
      <c r="A32" t="s">
        <v>55</v>
      </c>
      <c r="B32" t="s">
        <v>451</v>
      </c>
      <c r="C32" t="s">
        <v>427</v>
      </c>
      <c r="D32" s="5">
        <v>3154034.8770379</v>
      </c>
      <c r="E32" s="5">
        <v>3169581.35774701</v>
      </c>
      <c r="F32" s="5">
        <v>3184766.63973147</v>
      </c>
      <c r="G32" s="5">
        <v>2669690</v>
      </c>
      <c r="H32">
        <v>2689385</v>
      </c>
      <c r="I32">
        <v>2707930</v>
      </c>
      <c r="J32">
        <v>2725250</v>
      </c>
      <c r="K32">
        <v>2741280</v>
      </c>
      <c r="L32">
        <v>2755960</v>
      </c>
      <c r="M32">
        <v>2769242</v>
      </c>
      <c r="N32">
        <v>2781082</v>
      </c>
      <c r="O32">
        <v>2791447</v>
      </c>
      <c r="P32">
        <v>2800311</v>
      </c>
      <c r="Q32">
        <v>2807655</v>
      </c>
      <c r="R32">
        <v>2813470</v>
      </c>
      <c r="S32">
        <v>2817753</v>
      </c>
      <c r="T32">
        <v>2820512</v>
      </c>
      <c r="U32">
        <v>2821760</v>
      </c>
      <c r="V32">
        <v>2821519</v>
      </c>
      <c r="W32">
        <v>2819820</v>
      </c>
      <c r="X32">
        <v>2816702</v>
      </c>
      <c r="Y32">
        <v>2812210</v>
      </c>
      <c r="Z32">
        <v>2806400</v>
      </c>
      <c r="AA32">
        <v>2799333</v>
      </c>
      <c r="AB32">
        <v>2791081</v>
      </c>
      <c r="AC32">
        <v>2781723</v>
      </c>
      <c r="AD32">
        <v>2771344</v>
      </c>
      <c r="AE32">
        <v>2760041</v>
      </c>
      <c r="AF32">
        <v>2747915</v>
      </c>
      <c r="AG32">
        <v>2735078</v>
      </c>
      <c r="AH32">
        <v>2721649</v>
      </c>
      <c r="AI32">
        <v>2707755</v>
      </c>
      <c r="AJ32">
        <v>2693531</v>
      </c>
      <c r="AK32">
        <v>2679119</v>
      </c>
      <c r="AL32">
        <v>2664673</v>
      </c>
      <c r="AM32">
        <v>2650349</v>
      </c>
      <c r="AN32">
        <v>2636317</v>
      </c>
      <c r="AO32">
        <v>2622752</v>
      </c>
      <c r="AP32">
        <v>2609836</v>
      </c>
      <c r="AQ32">
        <v>2597761</v>
      </c>
      <c r="AR32">
        <v>2586728</v>
      </c>
      <c r="AS32">
        <v>2576943</v>
      </c>
      <c r="AT32">
        <v>2568623</v>
      </c>
      <c r="AU32">
        <v>2561991</v>
      </c>
      <c r="AV32">
        <v>2557279</v>
      </c>
    </row>
    <row r="33" spans="1:48" hidden="1" x14ac:dyDescent="0.3">
      <c r="A33" t="s">
        <v>56</v>
      </c>
      <c r="B33" t="s">
        <v>452</v>
      </c>
      <c r="C33" t="s">
        <v>427</v>
      </c>
      <c r="D33" s="5">
        <v>4495076.4585373104</v>
      </c>
      <c r="E33" s="5">
        <v>4527430.26329563</v>
      </c>
      <c r="F33" s="5">
        <v>4559237.8755143303</v>
      </c>
      <c r="G33" s="5">
        <v>3933325</v>
      </c>
      <c r="H33">
        <v>3976257</v>
      </c>
      <c r="I33">
        <v>4016222</v>
      </c>
      <c r="J33">
        <v>4053226</v>
      </c>
      <c r="K33">
        <v>4087284</v>
      </c>
      <c r="L33">
        <v>4118412</v>
      </c>
      <c r="M33">
        <v>4146636</v>
      </c>
      <c r="N33">
        <v>4171987</v>
      </c>
      <c r="O33">
        <v>4194503</v>
      </c>
      <c r="P33">
        <v>4214228</v>
      </c>
      <c r="Q33">
        <v>4231212</v>
      </c>
      <c r="R33">
        <v>4245512</v>
      </c>
      <c r="S33">
        <v>4257189</v>
      </c>
      <c r="T33">
        <v>4266315</v>
      </c>
      <c r="U33">
        <v>4272962</v>
      </c>
      <c r="V33">
        <v>4277214</v>
      </c>
      <c r="W33">
        <v>4279159</v>
      </c>
      <c r="X33">
        <v>4278890</v>
      </c>
      <c r="Y33">
        <v>4276509</v>
      </c>
      <c r="Z33">
        <v>4272121</v>
      </c>
      <c r="AA33">
        <v>4265841</v>
      </c>
      <c r="AB33">
        <v>4257787</v>
      </c>
      <c r="AC33">
        <v>4248086</v>
      </c>
      <c r="AD33">
        <v>4236870</v>
      </c>
      <c r="AE33">
        <v>4224276</v>
      </c>
      <c r="AF33">
        <v>4210451</v>
      </c>
      <c r="AG33">
        <v>4195543</v>
      </c>
      <c r="AH33">
        <v>4179712</v>
      </c>
      <c r="AI33">
        <v>4163119</v>
      </c>
      <c r="AJ33">
        <v>4145936</v>
      </c>
      <c r="AK33">
        <v>4128339</v>
      </c>
      <c r="AL33">
        <v>4110509</v>
      </c>
      <c r="AM33">
        <v>4092635</v>
      </c>
      <c r="AN33">
        <v>4074913</v>
      </c>
      <c r="AO33">
        <v>4057545</v>
      </c>
      <c r="AP33">
        <v>4040736</v>
      </c>
      <c r="AQ33">
        <v>4024702</v>
      </c>
      <c r="AR33">
        <v>4009663</v>
      </c>
      <c r="AS33">
        <v>3995845</v>
      </c>
      <c r="AT33">
        <v>3983481</v>
      </c>
      <c r="AU33">
        <v>3972811</v>
      </c>
      <c r="AV33">
        <v>3964078</v>
      </c>
    </row>
    <row r="34" spans="1:48" hidden="1" x14ac:dyDescent="0.3">
      <c r="A34" t="s">
        <v>57</v>
      </c>
      <c r="B34" t="s">
        <v>453</v>
      </c>
      <c r="C34" t="s">
        <v>427</v>
      </c>
      <c r="D34" s="5">
        <v>3883083.88062981</v>
      </c>
      <c r="E34" s="5">
        <v>3912916.2707032398</v>
      </c>
      <c r="F34" s="5">
        <v>3942717.0579183302</v>
      </c>
      <c r="G34" s="5">
        <v>3358840</v>
      </c>
      <c r="H34">
        <v>3398227</v>
      </c>
      <c r="I34">
        <v>3435901</v>
      </c>
      <c r="J34">
        <v>3471770</v>
      </c>
      <c r="K34">
        <v>3505753</v>
      </c>
      <c r="L34">
        <v>3537778</v>
      </c>
      <c r="M34">
        <v>3567783</v>
      </c>
      <c r="N34">
        <v>3595717</v>
      </c>
      <c r="O34">
        <v>3621538</v>
      </c>
      <c r="P34">
        <v>3645215</v>
      </c>
      <c r="Q34">
        <v>3666726</v>
      </c>
      <c r="R34">
        <v>3686060</v>
      </c>
      <c r="S34">
        <v>3703216</v>
      </c>
      <c r="T34">
        <v>3718202</v>
      </c>
      <c r="U34">
        <v>3731036</v>
      </c>
      <c r="V34">
        <v>3741748</v>
      </c>
      <c r="W34">
        <v>3750375</v>
      </c>
      <c r="X34">
        <v>3756968</v>
      </c>
      <c r="Y34">
        <v>3761583</v>
      </c>
      <c r="Z34">
        <v>3764291</v>
      </c>
      <c r="AA34">
        <v>3765170</v>
      </c>
      <c r="AB34">
        <v>3764308</v>
      </c>
      <c r="AC34">
        <v>3761804</v>
      </c>
      <c r="AD34">
        <v>3757768</v>
      </c>
      <c r="AE34">
        <v>3752317</v>
      </c>
      <c r="AF34">
        <v>3745582</v>
      </c>
      <c r="AG34">
        <v>3737700</v>
      </c>
      <c r="AH34">
        <v>3728821</v>
      </c>
      <c r="AI34">
        <v>3719104</v>
      </c>
      <c r="AJ34">
        <v>3708717</v>
      </c>
      <c r="AK34">
        <v>3697840</v>
      </c>
      <c r="AL34">
        <v>3686661</v>
      </c>
      <c r="AM34">
        <v>3675380</v>
      </c>
      <c r="AN34">
        <v>3664205</v>
      </c>
      <c r="AO34">
        <v>3653356</v>
      </c>
      <c r="AP34">
        <v>3643062</v>
      </c>
      <c r="AQ34">
        <v>3633561</v>
      </c>
      <c r="AR34">
        <v>3625104</v>
      </c>
      <c r="AS34">
        <v>3617948</v>
      </c>
      <c r="AT34">
        <v>3612364</v>
      </c>
      <c r="AU34">
        <v>3608630</v>
      </c>
      <c r="AV34">
        <v>3607036</v>
      </c>
    </row>
    <row r="35" spans="1:48" hidden="1" x14ac:dyDescent="0.3">
      <c r="A35" t="s">
        <v>59</v>
      </c>
      <c r="B35" t="s">
        <v>454</v>
      </c>
      <c r="C35" t="s">
        <v>427</v>
      </c>
      <c r="D35" s="5">
        <v>3010844.3634813102</v>
      </c>
      <c r="E35" s="5">
        <v>3032112.06586676</v>
      </c>
      <c r="F35" s="5">
        <v>3051996.2254380099</v>
      </c>
      <c r="G35" s="5">
        <v>3411869</v>
      </c>
      <c r="H35">
        <v>3445930</v>
      </c>
      <c r="I35">
        <v>3475682</v>
      </c>
      <c r="J35">
        <v>3501393</v>
      </c>
      <c r="K35">
        <v>3523317</v>
      </c>
      <c r="L35">
        <v>3541703</v>
      </c>
      <c r="M35">
        <v>3556788</v>
      </c>
      <c r="N35">
        <v>3568802</v>
      </c>
      <c r="O35">
        <v>3577965</v>
      </c>
      <c r="P35">
        <v>3584487</v>
      </c>
      <c r="Q35">
        <v>3588570</v>
      </c>
      <c r="R35">
        <v>3590407</v>
      </c>
      <c r="S35">
        <v>3590181</v>
      </c>
      <c r="T35">
        <v>3588068</v>
      </c>
      <c r="U35">
        <v>3584231</v>
      </c>
      <c r="V35">
        <v>3578828</v>
      </c>
      <c r="W35">
        <v>3572006</v>
      </c>
      <c r="X35">
        <v>3563901</v>
      </c>
      <c r="Y35">
        <v>3554645</v>
      </c>
      <c r="Z35">
        <v>3544355</v>
      </c>
      <c r="AA35">
        <v>3533143</v>
      </c>
      <c r="AB35">
        <v>3521110</v>
      </c>
      <c r="AC35">
        <v>3508349</v>
      </c>
      <c r="AD35">
        <v>3494942</v>
      </c>
      <c r="AE35">
        <v>3480965</v>
      </c>
      <c r="AF35">
        <v>3466483</v>
      </c>
      <c r="AG35">
        <v>3451550</v>
      </c>
      <c r="AH35">
        <v>3436214</v>
      </c>
      <c r="AI35">
        <v>3420513</v>
      </c>
      <c r="AJ35">
        <v>3404476</v>
      </c>
      <c r="AK35">
        <v>3388122</v>
      </c>
      <c r="AL35">
        <v>3371461</v>
      </c>
      <c r="AM35">
        <v>3354494</v>
      </c>
      <c r="AN35">
        <v>3337215</v>
      </c>
      <c r="AO35">
        <v>3319605</v>
      </c>
      <c r="AP35">
        <v>3301639</v>
      </c>
      <c r="AQ35">
        <v>3283282</v>
      </c>
      <c r="AR35">
        <v>3264490</v>
      </c>
      <c r="AS35">
        <v>3245208</v>
      </c>
      <c r="AT35">
        <v>3225375</v>
      </c>
      <c r="AU35">
        <v>3204919</v>
      </c>
      <c r="AV35">
        <v>3183760</v>
      </c>
    </row>
    <row r="36" spans="1:48" hidden="1" x14ac:dyDescent="0.3">
      <c r="A36" t="s">
        <v>60</v>
      </c>
      <c r="B36" t="s">
        <v>455</v>
      </c>
      <c r="C36" t="s">
        <v>427</v>
      </c>
      <c r="D36" s="5">
        <v>2760751.0719401999</v>
      </c>
      <c r="E36" s="5">
        <v>2775699.7039834699</v>
      </c>
      <c r="F36" s="5">
        <v>2789285.6496340702</v>
      </c>
      <c r="G36" s="5">
        <v>2689200</v>
      </c>
      <c r="H36">
        <v>2709238</v>
      </c>
      <c r="I36">
        <v>2726280</v>
      </c>
      <c r="J36">
        <v>2740487</v>
      </c>
      <c r="K36">
        <v>2752017</v>
      </c>
      <c r="L36">
        <v>2761021</v>
      </c>
      <c r="M36">
        <v>2767649</v>
      </c>
      <c r="N36">
        <v>2772042</v>
      </c>
      <c r="O36">
        <v>2774339</v>
      </c>
      <c r="P36">
        <v>2774675</v>
      </c>
      <c r="Q36">
        <v>2773177</v>
      </c>
      <c r="R36">
        <v>2769971</v>
      </c>
      <c r="S36">
        <v>2765177</v>
      </c>
      <c r="T36">
        <v>2758909</v>
      </c>
      <c r="U36">
        <v>2751278</v>
      </c>
      <c r="V36">
        <v>2742391</v>
      </c>
      <c r="W36">
        <v>2732348</v>
      </c>
      <c r="X36">
        <v>2721246</v>
      </c>
      <c r="Y36">
        <v>2709177</v>
      </c>
      <c r="Z36">
        <v>2696228</v>
      </c>
      <c r="AA36">
        <v>2682482</v>
      </c>
      <c r="AB36">
        <v>2668017</v>
      </c>
      <c r="AC36">
        <v>2652907</v>
      </c>
      <c r="AD36">
        <v>2637219</v>
      </c>
      <c r="AE36">
        <v>2621019</v>
      </c>
      <c r="AF36">
        <v>2604365</v>
      </c>
      <c r="AG36">
        <v>2587313</v>
      </c>
      <c r="AH36">
        <v>2569912</v>
      </c>
      <c r="AI36">
        <v>2552209</v>
      </c>
      <c r="AJ36">
        <v>2534243</v>
      </c>
      <c r="AK36">
        <v>2516051</v>
      </c>
      <c r="AL36">
        <v>2497665</v>
      </c>
      <c r="AM36">
        <v>2479112</v>
      </c>
      <c r="AN36">
        <v>2460413</v>
      </c>
      <c r="AO36">
        <v>2441587</v>
      </c>
      <c r="AP36">
        <v>2422646</v>
      </c>
      <c r="AQ36">
        <v>2403598</v>
      </c>
      <c r="AR36">
        <v>2384449</v>
      </c>
      <c r="AS36">
        <v>2365195</v>
      </c>
      <c r="AT36">
        <v>2345833</v>
      </c>
      <c r="AU36">
        <v>2326351</v>
      </c>
      <c r="AV36">
        <v>2306734</v>
      </c>
    </row>
    <row r="37" spans="1:48" hidden="1" x14ac:dyDescent="0.3">
      <c r="A37" t="s">
        <v>61</v>
      </c>
      <c r="B37" t="s">
        <v>456</v>
      </c>
      <c r="C37" t="s">
        <v>427</v>
      </c>
      <c r="D37" s="5">
        <v>559656.24923297903</v>
      </c>
      <c r="E37" s="5">
        <v>563313.36448212794</v>
      </c>
      <c r="F37" s="5">
        <v>566675.05744529702</v>
      </c>
      <c r="G37" s="5">
        <v>551867</v>
      </c>
      <c r="H37">
        <v>556601</v>
      </c>
      <c r="I37">
        <v>560731</v>
      </c>
      <c r="J37">
        <v>564287</v>
      </c>
      <c r="K37">
        <v>567298</v>
      </c>
      <c r="L37">
        <v>569794</v>
      </c>
      <c r="M37">
        <v>571802</v>
      </c>
      <c r="N37">
        <v>573350</v>
      </c>
      <c r="O37">
        <v>574463</v>
      </c>
      <c r="P37">
        <v>575166</v>
      </c>
      <c r="Q37">
        <v>575484</v>
      </c>
      <c r="R37">
        <v>575440</v>
      </c>
      <c r="S37">
        <v>575057</v>
      </c>
      <c r="T37">
        <v>574354</v>
      </c>
      <c r="U37">
        <v>573354</v>
      </c>
      <c r="V37">
        <v>572076</v>
      </c>
      <c r="W37">
        <v>570538</v>
      </c>
      <c r="X37">
        <v>568758</v>
      </c>
      <c r="Y37">
        <v>566753</v>
      </c>
      <c r="Z37">
        <v>564538</v>
      </c>
      <c r="AA37">
        <v>562130</v>
      </c>
      <c r="AB37">
        <v>559541</v>
      </c>
      <c r="AC37">
        <v>556785</v>
      </c>
      <c r="AD37">
        <v>553874</v>
      </c>
      <c r="AE37">
        <v>550820</v>
      </c>
      <c r="AF37">
        <v>547632</v>
      </c>
      <c r="AG37">
        <v>544320</v>
      </c>
      <c r="AH37">
        <v>540893</v>
      </c>
      <c r="AI37">
        <v>537359</v>
      </c>
      <c r="AJ37">
        <v>533723</v>
      </c>
      <c r="AK37">
        <v>529992</v>
      </c>
      <c r="AL37">
        <v>526170</v>
      </c>
      <c r="AM37">
        <v>522262</v>
      </c>
      <c r="AN37">
        <v>518270</v>
      </c>
      <c r="AO37">
        <v>514197</v>
      </c>
      <c r="AP37">
        <v>510043</v>
      </c>
      <c r="AQ37">
        <v>505809</v>
      </c>
      <c r="AR37">
        <v>501494</v>
      </c>
      <c r="AS37">
        <v>497096</v>
      </c>
      <c r="AT37">
        <v>492614</v>
      </c>
      <c r="AU37">
        <v>488043</v>
      </c>
      <c r="AV37">
        <v>483379</v>
      </c>
    </row>
    <row r="38" spans="1:48" hidden="1" x14ac:dyDescent="0.3">
      <c r="A38" t="s">
        <v>62</v>
      </c>
      <c r="B38" t="s">
        <v>457</v>
      </c>
      <c r="C38" t="s">
        <v>427</v>
      </c>
      <c r="D38" s="5">
        <v>4518221.3288498102</v>
      </c>
      <c r="E38" s="5">
        <v>4541587.64530023</v>
      </c>
      <c r="F38" s="5">
        <v>4562946.7524432698</v>
      </c>
      <c r="G38" s="5">
        <v>4010589</v>
      </c>
      <c r="H38">
        <v>4035776</v>
      </c>
      <c r="I38">
        <v>4058221</v>
      </c>
      <c r="J38">
        <v>4077956</v>
      </c>
      <c r="K38">
        <v>4095017</v>
      </c>
      <c r="L38">
        <v>4109441</v>
      </c>
      <c r="M38">
        <v>4121273</v>
      </c>
      <c r="N38">
        <v>4130558</v>
      </c>
      <c r="O38">
        <v>4137348</v>
      </c>
      <c r="P38">
        <v>4141695</v>
      </c>
      <c r="Q38">
        <v>4143658</v>
      </c>
      <c r="R38">
        <v>4143298</v>
      </c>
      <c r="S38">
        <v>4140681</v>
      </c>
      <c r="T38">
        <v>4135876</v>
      </c>
      <c r="U38">
        <v>4128956</v>
      </c>
      <c r="V38">
        <v>4119998</v>
      </c>
      <c r="W38">
        <v>4109082</v>
      </c>
      <c r="X38">
        <v>4096292</v>
      </c>
      <c r="Y38">
        <v>4081716</v>
      </c>
      <c r="Z38">
        <v>4065447</v>
      </c>
      <c r="AA38">
        <v>4047580</v>
      </c>
      <c r="AB38">
        <v>4028213</v>
      </c>
      <c r="AC38">
        <v>4007451</v>
      </c>
      <c r="AD38">
        <v>3985400</v>
      </c>
      <c r="AE38">
        <v>3962171</v>
      </c>
      <c r="AF38">
        <v>3937878</v>
      </c>
      <c r="AG38">
        <v>3912639</v>
      </c>
      <c r="AH38">
        <v>3886577</v>
      </c>
      <c r="AI38">
        <v>3859817</v>
      </c>
      <c r="AJ38">
        <v>3832489</v>
      </c>
      <c r="AK38">
        <v>3804726</v>
      </c>
      <c r="AL38">
        <v>3776665</v>
      </c>
      <c r="AM38">
        <v>3748446</v>
      </c>
      <c r="AN38">
        <v>3720216</v>
      </c>
      <c r="AO38">
        <v>3692121</v>
      </c>
      <c r="AP38">
        <v>3664314</v>
      </c>
      <c r="AQ38">
        <v>3636952</v>
      </c>
      <c r="AR38">
        <v>3610193</v>
      </c>
      <c r="AS38">
        <v>3584201</v>
      </c>
      <c r="AT38">
        <v>3559144</v>
      </c>
      <c r="AU38">
        <v>3535193</v>
      </c>
      <c r="AV38">
        <v>3512522</v>
      </c>
    </row>
    <row r="39" spans="1:48" hidden="1" x14ac:dyDescent="0.3">
      <c r="A39" t="s">
        <v>63</v>
      </c>
      <c r="B39" t="s">
        <v>458</v>
      </c>
      <c r="C39" t="s">
        <v>427</v>
      </c>
      <c r="D39" s="5">
        <v>3280475.7552</v>
      </c>
      <c r="E39" s="5">
        <v>3301417.9632392302</v>
      </c>
      <c r="F39" s="5">
        <v>3321147.0920251301</v>
      </c>
      <c r="G39" s="5">
        <v>2849106</v>
      </c>
      <c r="H39">
        <v>2873049</v>
      </c>
      <c r="I39">
        <v>2894700</v>
      </c>
      <c r="J39">
        <v>2914105</v>
      </c>
      <c r="K39">
        <v>2931314</v>
      </c>
      <c r="L39">
        <v>2946375</v>
      </c>
      <c r="M39">
        <v>2959340</v>
      </c>
      <c r="N39">
        <v>2970262</v>
      </c>
      <c r="O39">
        <v>2979195</v>
      </c>
      <c r="P39">
        <v>2986196</v>
      </c>
      <c r="Q39">
        <v>2991323</v>
      </c>
      <c r="R39">
        <v>2994634</v>
      </c>
      <c r="S39">
        <v>2996192</v>
      </c>
      <c r="T39">
        <v>2996060</v>
      </c>
      <c r="U39">
        <v>2994300</v>
      </c>
      <c r="V39">
        <v>2990981</v>
      </c>
      <c r="W39">
        <v>2986168</v>
      </c>
      <c r="X39">
        <v>2979932</v>
      </c>
      <c r="Y39">
        <v>2972344</v>
      </c>
      <c r="Z39">
        <v>2963476</v>
      </c>
      <c r="AA39">
        <v>2953402</v>
      </c>
      <c r="AB39">
        <v>2942198</v>
      </c>
      <c r="AC39">
        <v>2929942</v>
      </c>
      <c r="AD39">
        <v>2916713</v>
      </c>
      <c r="AE39">
        <v>2902591</v>
      </c>
      <c r="AF39">
        <v>2887660</v>
      </c>
      <c r="AG39">
        <v>2872002</v>
      </c>
      <c r="AH39">
        <v>2855705</v>
      </c>
      <c r="AI39">
        <v>2838854</v>
      </c>
      <c r="AJ39">
        <v>2821539</v>
      </c>
      <c r="AK39">
        <v>2803850</v>
      </c>
      <c r="AL39">
        <v>2785881</v>
      </c>
      <c r="AM39">
        <v>2767724</v>
      </c>
      <c r="AN39">
        <v>2749474</v>
      </c>
      <c r="AO39">
        <v>2731230</v>
      </c>
      <c r="AP39">
        <v>2713090</v>
      </c>
      <c r="AQ39">
        <v>2695154</v>
      </c>
      <c r="AR39">
        <v>2677525</v>
      </c>
      <c r="AS39">
        <v>2660305</v>
      </c>
      <c r="AT39">
        <v>2643600</v>
      </c>
      <c r="AU39">
        <v>2627518</v>
      </c>
      <c r="AV39">
        <v>2612166</v>
      </c>
    </row>
    <row r="40" spans="1:48" hidden="1" x14ac:dyDescent="0.3">
      <c r="A40" t="s">
        <v>64</v>
      </c>
      <c r="B40" t="s">
        <v>459</v>
      </c>
      <c r="C40" t="s">
        <v>427</v>
      </c>
      <c r="D40" s="5">
        <v>2062508.9722303599</v>
      </c>
      <c r="E40" s="5">
        <v>2078369.75135932</v>
      </c>
      <c r="F40" s="5">
        <v>2092896.91403665</v>
      </c>
      <c r="G40" s="5">
        <v>2133438</v>
      </c>
      <c r="H40">
        <v>2153553</v>
      </c>
      <c r="I40">
        <v>2171355</v>
      </c>
      <c r="J40">
        <v>2186982</v>
      </c>
      <c r="K40">
        <v>2200567</v>
      </c>
      <c r="L40">
        <v>2212235</v>
      </c>
      <c r="M40">
        <v>2222109</v>
      </c>
      <c r="N40">
        <v>2230304</v>
      </c>
      <c r="O40">
        <v>2236932</v>
      </c>
      <c r="P40">
        <v>2242098</v>
      </c>
      <c r="Q40">
        <v>2245901</v>
      </c>
      <c r="R40">
        <v>2248436</v>
      </c>
      <c r="S40">
        <v>2249793</v>
      </c>
      <c r="T40">
        <v>2250053</v>
      </c>
      <c r="U40">
        <v>2249297</v>
      </c>
      <c r="V40">
        <v>2247596</v>
      </c>
      <c r="W40">
        <v>2245018</v>
      </c>
      <c r="X40">
        <v>2241626</v>
      </c>
      <c r="Y40">
        <v>2237474</v>
      </c>
      <c r="Z40">
        <v>2232615</v>
      </c>
      <c r="AA40">
        <v>2227095</v>
      </c>
      <c r="AB40">
        <v>2220953</v>
      </c>
      <c r="AC40">
        <v>2214224</v>
      </c>
      <c r="AD40">
        <v>2206939</v>
      </c>
      <c r="AE40">
        <v>2199120</v>
      </c>
      <c r="AF40">
        <v>2190787</v>
      </c>
      <c r="AG40">
        <v>2181953</v>
      </c>
      <c r="AH40">
        <v>2172625</v>
      </c>
      <c r="AI40">
        <v>2162806</v>
      </c>
      <c r="AJ40">
        <v>2152494</v>
      </c>
      <c r="AK40">
        <v>2141678</v>
      </c>
      <c r="AL40">
        <v>2130347</v>
      </c>
      <c r="AM40">
        <v>2118480</v>
      </c>
      <c r="AN40">
        <v>2106052</v>
      </c>
      <c r="AO40">
        <v>2093034</v>
      </c>
      <c r="AP40">
        <v>2079390</v>
      </c>
      <c r="AQ40">
        <v>2065080</v>
      </c>
      <c r="AR40">
        <v>2050056</v>
      </c>
      <c r="AS40">
        <v>2034266</v>
      </c>
      <c r="AT40">
        <v>2017655</v>
      </c>
      <c r="AU40">
        <v>2000159</v>
      </c>
      <c r="AV40">
        <v>1981710</v>
      </c>
    </row>
    <row r="41" spans="1:48" hidden="1" x14ac:dyDescent="0.3">
      <c r="A41" t="s">
        <v>65</v>
      </c>
      <c r="B41" t="s">
        <v>460</v>
      </c>
      <c r="C41" t="s">
        <v>427</v>
      </c>
      <c r="D41" s="5">
        <v>2643398.3882237701</v>
      </c>
      <c r="E41" s="5">
        <v>2656496.22065655</v>
      </c>
      <c r="F41" s="5">
        <v>2668410.1515515102</v>
      </c>
      <c r="G41" s="5">
        <v>2227031</v>
      </c>
      <c r="H41">
        <v>2242752</v>
      </c>
      <c r="I41">
        <v>2255936</v>
      </c>
      <c r="J41">
        <v>2266700</v>
      </c>
      <c r="K41">
        <v>2275162</v>
      </c>
      <c r="L41">
        <v>2281434</v>
      </c>
      <c r="M41">
        <v>2285629</v>
      </c>
      <c r="N41">
        <v>2287854</v>
      </c>
      <c r="O41">
        <v>2288217</v>
      </c>
      <c r="P41">
        <v>2286821</v>
      </c>
      <c r="Q41">
        <v>2283768</v>
      </c>
      <c r="R41">
        <v>2279156</v>
      </c>
      <c r="S41">
        <v>2273083</v>
      </c>
      <c r="T41">
        <v>2265643</v>
      </c>
      <c r="U41">
        <v>2256926</v>
      </c>
      <c r="V41">
        <v>2247023</v>
      </c>
      <c r="W41">
        <v>2236021</v>
      </c>
      <c r="X41">
        <v>2224003</v>
      </c>
      <c r="Y41">
        <v>2211051</v>
      </c>
      <c r="Z41">
        <v>2197246</v>
      </c>
      <c r="AA41">
        <v>2182663</v>
      </c>
      <c r="AB41">
        <v>2167378</v>
      </c>
      <c r="AC41">
        <v>2151463</v>
      </c>
      <c r="AD41">
        <v>2134987</v>
      </c>
      <c r="AE41">
        <v>2118017</v>
      </c>
      <c r="AF41">
        <v>2100619</v>
      </c>
      <c r="AG41">
        <v>2082854</v>
      </c>
      <c r="AH41">
        <v>2064783</v>
      </c>
      <c r="AI41">
        <v>2046463</v>
      </c>
      <c r="AJ41">
        <v>2027949</v>
      </c>
      <c r="AK41">
        <v>2009293</v>
      </c>
      <c r="AL41">
        <v>1990545</v>
      </c>
      <c r="AM41">
        <v>1971754</v>
      </c>
      <c r="AN41">
        <v>1952963</v>
      </c>
      <c r="AO41">
        <v>1934217</v>
      </c>
      <c r="AP41">
        <v>1915556</v>
      </c>
      <c r="AQ41">
        <v>1897016</v>
      </c>
      <c r="AR41">
        <v>1878634</v>
      </c>
      <c r="AS41">
        <v>1860442</v>
      </c>
      <c r="AT41">
        <v>1842471</v>
      </c>
      <c r="AU41">
        <v>1824750</v>
      </c>
      <c r="AV41">
        <v>1807303</v>
      </c>
    </row>
    <row r="42" spans="1:48" hidden="1" x14ac:dyDescent="0.3">
      <c r="A42" t="s">
        <v>66</v>
      </c>
      <c r="B42" t="s">
        <v>461</v>
      </c>
      <c r="C42" t="s">
        <v>427</v>
      </c>
      <c r="D42" s="5">
        <v>1736374.7569170899</v>
      </c>
      <c r="E42" s="5">
        <v>1745605.2456713901</v>
      </c>
      <c r="F42" s="5">
        <v>1754026.1101824599</v>
      </c>
      <c r="G42" s="5">
        <v>1527505</v>
      </c>
      <c r="H42">
        <v>1538649</v>
      </c>
      <c r="I42">
        <v>1548094</v>
      </c>
      <c r="J42">
        <v>1555917</v>
      </c>
      <c r="K42">
        <v>1562197</v>
      </c>
      <c r="L42">
        <v>1567009</v>
      </c>
      <c r="M42">
        <v>1570426</v>
      </c>
      <c r="N42">
        <v>1572521</v>
      </c>
      <c r="O42">
        <v>1573365</v>
      </c>
      <c r="P42">
        <v>1573025</v>
      </c>
      <c r="Q42">
        <v>1571569</v>
      </c>
      <c r="R42">
        <v>1569062</v>
      </c>
      <c r="S42">
        <v>1565568</v>
      </c>
      <c r="T42">
        <v>1561148</v>
      </c>
      <c r="U42">
        <v>1555862</v>
      </c>
      <c r="V42">
        <v>1549770</v>
      </c>
      <c r="W42">
        <v>1542927</v>
      </c>
      <c r="X42">
        <v>1535389</v>
      </c>
      <c r="Y42">
        <v>1527209</v>
      </c>
      <c r="Z42">
        <v>1518438</v>
      </c>
      <c r="AA42">
        <v>1509127</v>
      </c>
      <c r="AB42">
        <v>1499323</v>
      </c>
      <c r="AC42">
        <v>1489073</v>
      </c>
      <c r="AD42">
        <v>1478422</v>
      </c>
      <c r="AE42">
        <v>1467413</v>
      </c>
      <c r="AF42">
        <v>1456087</v>
      </c>
      <c r="AG42">
        <v>1444483</v>
      </c>
      <c r="AH42">
        <v>1432640</v>
      </c>
      <c r="AI42">
        <v>1420593</v>
      </c>
      <c r="AJ42">
        <v>1408378</v>
      </c>
      <c r="AK42">
        <v>1396027</v>
      </c>
      <c r="AL42">
        <v>1383570</v>
      </c>
      <c r="AM42">
        <v>1371038</v>
      </c>
      <c r="AN42">
        <v>1358458</v>
      </c>
      <c r="AO42">
        <v>1345856</v>
      </c>
      <c r="AP42">
        <v>1333256</v>
      </c>
      <c r="AQ42">
        <v>1320680</v>
      </c>
      <c r="AR42">
        <v>1308150</v>
      </c>
      <c r="AS42">
        <v>1295684</v>
      </c>
      <c r="AT42">
        <v>1283300</v>
      </c>
      <c r="AU42">
        <v>1271013</v>
      </c>
      <c r="AV42">
        <v>1258838</v>
      </c>
    </row>
    <row r="43" spans="1:48" hidden="1" x14ac:dyDescent="0.3">
      <c r="A43" t="s">
        <v>67</v>
      </c>
      <c r="B43" t="s">
        <v>462</v>
      </c>
      <c r="C43" t="s">
        <v>427</v>
      </c>
      <c r="D43" s="5">
        <v>2193907.69142828</v>
      </c>
      <c r="E43" s="5">
        <v>2200457.7106361599</v>
      </c>
      <c r="F43" s="5">
        <v>2206161.35141664</v>
      </c>
      <c r="G43" s="5">
        <v>1699347</v>
      </c>
      <c r="H43">
        <v>1706214</v>
      </c>
      <c r="I43">
        <v>1711700</v>
      </c>
      <c r="J43">
        <v>1715846</v>
      </c>
      <c r="K43">
        <v>1718693</v>
      </c>
      <c r="L43">
        <v>1720285</v>
      </c>
      <c r="M43">
        <v>1720663</v>
      </c>
      <c r="N43">
        <v>1719872</v>
      </c>
      <c r="O43">
        <v>1717956</v>
      </c>
      <c r="P43">
        <v>1714961</v>
      </c>
      <c r="Q43">
        <v>1710934</v>
      </c>
      <c r="R43">
        <v>1705920</v>
      </c>
      <c r="S43">
        <v>1699968</v>
      </c>
      <c r="T43">
        <v>1693127</v>
      </c>
      <c r="U43">
        <v>1685445</v>
      </c>
      <c r="V43">
        <v>1676973</v>
      </c>
      <c r="W43">
        <v>1667761</v>
      </c>
      <c r="X43">
        <v>1657862</v>
      </c>
      <c r="Y43">
        <v>1647328</v>
      </c>
      <c r="Z43">
        <v>1636211</v>
      </c>
      <c r="AA43">
        <v>1624567</v>
      </c>
      <c r="AB43">
        <v>1612449</v>
      </c>
      <c r="AC43">
        <v>1599913</v>
      </c>
      <c r="AD43">
        <v>1587015</v>
      </c>
      <c r="AE43">
        <v>1573814</v>
      </c>
      <c r="AF43">
        <v>1560365</v>
      </c>
      <c r="AG43">
        <v>1546729</v>
      </c>
      <c r="AH43">
        <v>1532964</v>
      </c>
      <c r="AI43">
        <v>1519131</v>
      </c>
      <c r="AJ43">
        <v>1505291</v>
      </c>
      <c r="AK43">
        <v>1491505</v>
      </c>
      <c r="AL43">
        <v>1477836</v>
      </c>
      <c r="AM43">
        <v>1464348</v>
      </c>
      <c r="AN43">
        <v>1451103</v>
      </c>
      <c r="AO43">
        <v>1438168</v>
      </c>
      <c r="AP43">
        <v>1425608</v>
      </c>
      <c r="AQ43">
        <v>1413489</v>
      </c>
      <c r="AR43">
        <v>1401878</v>
      </c>
      <c r="AS43">
        <v>1390844</v>
      </c>
      <c r="AT43">
        <v>1380455</v>
      </c>
      <c r="AU43">
        <v>1370781</v>
      </c>
      <c r="AV43">
        <v>1361892</v>
      </c>
    </row>
    <row r="44" spans="1:48" hidden="1" x14ac:dyDescent="0.3">
      <c r="A44" t="s">
        <v>68</v>
      </c>
      <c r="B44" t="s">
        <v>463</v>
      </c>
      <c r="C44" t="s">
        <v>427</v>
      </c>
      <c r="D44" s="5">
        <v>1689965.1784689701</v>
      </c>
      <c r="E44" s="5">
        <v>1700785.5953257501</v>
      </c>
      <c r="F44" s="5">
        <v>1710830.46162123</v>
      </c>
      <c r="G44" s="5">
        <v>1405203</v>
      </c>
      <c r="H44">
        <v>1416872</v>
      </c>
      <c r="I44">
        <v>1427190</v>
      </c>
      <c r="J44">
        <v>1436208</v>
      </c>
      <c r="K44">
        <v>1443976</v>
      </c>
      <c r="L44">
        <v>1450543</v>
      </c>
      <c r="M44">
        <v>1455960</v>
      </c>
      <c r="N44">
        <v>1460273</v>
      </c>
      <c r="O44">
        <v>1463530</v>
      </c>
      <c r="P44">
        <v>1465778</v>
      </c>
      <c r="Q44">
        <v>1467062</v>
      </c>
      <c r="R44">
        <v>1467428</v>
      </c>
      <c r="S44">
        <v>1466921</v>
      </c>
      <c r="T44">
        <v>1465585</v>
      </c>
      <c r="U44">
        <v>1463461</v>
      </c>
      <c r="V44">
        <v>1460594</v>
      </c>
      <c r="W44">
        <v>1457023</v>
      </c>
      <c r="X44">
        <v>1452791</v>
      </c>
      <c r="Y44">
        <v>1447938</v>
      </c>
      <c r="Z44">
        <v>1442503</v>
      </c>
      <c r="AA44">
        <v>1436525</v>
      </c>
      <c r="AB44">
        <v>1430042</v>
      </c>
      <c r="AC44">
        <v>1423091</v>
      </c>
      <c r="AD44">
        <v>1415709</v>
      </c>
      <c r="AE44">
        <v>1407933</v>
      </c>
      <c r="AF44">
        <v>1399796</v>
      </c>
      <c r="AG44">
        <v>1391334</v>
      </c>
      <c r="AH44">
        <v>1382581</v>
      </c>
      <c r="AI44">
        <v>1373569</v>
      </c>
      <c r="AJ44">
        <v>1364331</v>
      </c>
      <c r="AK44">
        <v>1354898</v>
      </c>
      <c r="AL44">
        <v>1345302</v>
      </c>
      <c r="AM44">
        <v>1335573</v>
      </c>
      <c r="AN44">
        <v>1325740</v>
      </c>
      <c r="AO44">
        <v>1315831</v>
      </c>
      <c r="AP44">
        <v>1305876</v>
      </c>
      <c r="AQ44">
        <v>1295901</v>
      </c>
      <c r="AR44">
        <v>1285933</v>
      </c>
      <c r="AS44">
        <v>1275997</v>
      </c>
      <c r="AT44">
        <v>1266120</v>
      </c>
      <c r="AU44">
        <v>1256326</v>
      </c>
      <c r="AV44">
        <v>1246637</v>
      </c>
    </row>
    <row r="45" spans="1:48" hidden="1" x14ac:dyDescent="0.3">
      <c r="A45" t="s">
        <v>69</v>
      </c>
      <c r="B45" t="s">
        <v>464</v>
      </c>
      <c r="C45" t="s">
        <v>427</v>
      </c>
      <c r="D45" s="5">
        <v>1076544.0565340901</v>
      </c>
      <c r="E45" s="5">
        <v>1083082.96056059</v>
      </c>
      <c r="F45" s="5">
        <v>1089065.41582434</v>
      </c>
      <c r="G45" s="5">
        <v>1098467</v>
      </c>
      <c r="H45">
        <v>1107031</v>
      </c>
      <c r="I45">
        <v>1114465</v>
      </c>
      <c r="J45">
        <v>1120819</v>
      </c>
      <c r="K45">
        <v>1126144</v>
      </c>
      <c r="L45">
        <v>1130486</v>
      </c>
      <c r="M45">
        <v>1133894</v>
      </c>
      <c r="N45">
        <v>1136413</v>
      </c>
      <c r="O45">
        <v>1138088</v>
      </c>
      <c r="P45">
        <v>1138962</v>
      </c>
      <c r="Q45">
        <v>1139077</v>
      </c>
      <c r="R45">
        <v>1138475</v>
      </c>
      <c r="S45">
        <v>1137196</v>
      </c>
      <c r="T45">
        <v>1135279</v>
      </c>
      <c r="U45">
        <v>1132761</v>
      </c>
      <c r="V45">
        <v>1129679</v>
      </c>
      <c r="W45">
        <v>1126067</v>
      </c>
      <c r="X45">
        <v>1121961</v>
      </c>
      <c r="Y45">
        <v>1117393</v>
      </c>
      <c r="Z45">
        <v>1112395</v>
      </c>
      <c r="AA45">
        <v>1106998</v>
      </c>
      <c r="AB45">
        <v>1101231</v>
      </c>
      <c r="AC45">
        <v>1095123</v>
      </c>
      <c r="AD45">
        <v>1088700</v>
      </c>
      <c r="AE45">
        <v>1081989</v>
      </c>
      <c r="AF45">
        <v>1075015</v>
      </c>
      <c r="AG45">
        <v>1067800</v>
      </c>
      <c r="AH45">
        <v>1060368</v>
      </c>
      <c r="AI45">
        <v>1052740</v>
      </c>
      <c r="AJ45">
        <v>1044936</v>
      </c>
      <c r="AK45">
        <v>1036975</v>
      </c>
      <c r="AL45">
        <v>1028875</v>
      </c>
      <c r="AM45">
        <v>1020652</v>
      </c>
      <c r="AN45">
        <v>1012322</v>
      </c>
      <c r="AO45">
        <v>1003899</v>
      </c>
      <c r="AP45">
        <v>995397</v>
      </c>
      <c r="AQ45">
        <v>986827</v>
      </c>
      <c r="AR45">
        <v>978200</v>
      </c>
      <c r="AS45">
        <v>969525</v>
      </c>
      <c r="AT45">
        <v>960812</v>
      </c>
      <c r="AU45">
        <v>952068</v>
      </c>
      <c r="AV45">
        <v>943298</v>
      </c>
    </row>
    <row r="46" spans="1:48" hidden="1" x14ac:dyDescent="0.3">
      <c r="A46" t="s">
        <v>70</v>
      </c>
      <c r="B46" t="s">
        <v>465</v>
      </c>
      <c r="C46" t="s">
        <v>427</v>
      </c>
      <c r="D46" s="5">
        <v>243635.47045456301</v>
      </c>
      <c r="E46" s="5">
        <v>245241.39223790099</v>
      </c>
      <c r="F46" s="5">
        <v>246702.85602973099</v>
      </c>
      <c r="G46" s="5">
        <v>260157</v>
      </c>
      <c r="H46">
        <v>262351</v>
      </c>
      <c r="I46">
        <v>264256</v>
      </c>
      <c r="J46">
        <v>265888</v>
      </c>
      <c r="K46">
        <v>267260</v>
      </c>
      <c r="L46">
        <v>268388</v>
      </c>
      <c r="M46">
        <v>269285</v>
      </c>
      <c r="N46">
        <v>269964</v>
      </c>
      <c r="O46">
        <v>270438</v>
      </c>
      <c r="P46">
        <v>270720</v>
      </c>
      <c r="Q46">
        <v>270820</v>
      </c>
      <c r="R46">
        <v>270751</v>
      </c>
      <c r="S46">
        <v>270522</v>
      </c>
      <c r="T46">
        <v>270144</v>
      </c>
      <c r="U46">
        <v>269627</v>
      </c>
      <c r="V46">
        <v>268980</v>
      </c>
      <c r="W46">
        <v>268211</v>
      </c>
      <c r="X46">
        <v>267328</v>
      </c>
      <c r="Y46">
        <v>266339</v>
      </c>
      <c r="Z46">
        <v>265252</v>
      </c>
      <c r="AA46">
        <v>264072</v>
      </c>
      <c r="AB46">
        <v>262805</v>
      </c>
      <c r="AC46">
        <v>261458</v>
      </c>
      <c r="AD46">
        <v>260036</v>
      </c>
      <c r="AE46">
        <v>258541</v>
      </c>
      <c r="AF46">
        <v>256980</v>
      </c>
      <c r="AG46">
        <v>255355</v>
      </c>
      <c r="AH46">
        <v>253669</v>
      </c>
      <c r="AI46">
        <v>251924</v>
      </c>
      <c r="AJ46">
        <v>250123</v>
      </c>
      <c r="AK46">
        <v>248267</v>
      </c>
      <c r="AL46">
        <v>246357</v>
      </c>
      <c r="AM46">
        <v>244393</v>
      </c>
      <c r="AN46">
        <v>242375</v>
      </c>
      <c r="AO46">
        <v>240303</v>
      </c>
      <c r="AP46">
        <v>238175</v>
      </c>
      <c r="AQ46">
        <v>235989</v>
      </c>
      <c r="AR46">
        <v>233744</v>
      </c>
      <c r="AS46">
        <v>231437</v>
      </c>
      <c r="AT46">
        <v>229065</v>
      </c>
      <c r="AU46">
        <v>226623</v>
      </c>
      <c r="AV46">
        <v>224108</v>
      </c>
    </row>
    <row r="47" spans="1:48" hidden="1" x14ac:dyDescent="0.3">
      <c r="A47" t="s">
        <v>72</v>
      </c>
      <c r="B47" t="s">
        <v>466</v>
      </c>
      <c r="C47" t="s">
        <v>427</v>
      </c>
      <c r="D47" s="5">
        <v>8412162.5675059799</v>
      </c>
      <c r="E47" s="5">
        <v>8449934.9012438897</v>
      </c>
      <c r="F47" s="5">
        <v>8482422.1874400899</v>
      </c>
      <c r="G47" s="5">
        <v>8966542</v>
      </c>
      <c r="H47">
        <v>9026893</v>
      </c>
      <c r="I47">
        <v>9072566</v>
      </c>
      <c r="J47">
        <v>9104673</v>
      </c>
      <c r="K47">
        <v>9124287</v>
      </c>
      <c r="L47">
        <v>9132438</v>
      </c>
      <c r="M47">
        <v>9130114</v>
      </c>
      <c r="N47">
        <v>9118260</v>
      </c>
      <c r="O47">
        <v>9097782</v>
      </c>
      <c r="P47">
        <v>9069541</v>
      </c>
      <c r="Q47">
        <v>9034359</v>
      </c>
      <c r="R47">
        <v>8993013</v>
      </c>
      <c r="S47">
        <v>8946240</v>
      </c>
      <c r="T47">
        <v>8894735</v>
      </c>
      <c r="U47">
        <v>8839152</v>
      </c>
      <c r="V47">
        <v>8780100</v>
      </c>
      <c r="W47">
        <v>8718149</v>
      </c>
      <c r="X47">
        <v>8653827</v>
      </c>
      <c r="Y47">
        <v>8587617</v>
      </c>
      <c r="Z47">
        <v>8519965</v>
      </c>
      <c r="AA47">
        <v>8451271</v>
      </c>
      <c r="AB47">
        <v>8381895</v>
      </c>
      <c r="AC47">
        <v>8312154</v>
      </c>
      <c r="AD47">
        <v>8242325</v>
      </c>
      <c r="AE47">
        <v>8172641</v>
      </c>
      <c r="AF47">
        <v>8103294</v>
      </c>
      <c r="AG47">
        <v>8034434</v>
      </c>
      <c r="AH47">
        <v>7966169</v>
      </c>
      <c r="AI47">
        <v>7898567</v>
      </c>
      <c r="AJ47">
        <v>7831650</v>
      </c>
      <c r="AK47">
        <v>7765402</v>
      </c>
      <c r="AL47">
        <v>7699763</v>
      </c>
      <c r="AM47">
        <v>7634632</v>
      </c>
      <c r="AN47">
        <v>7569865</v>
      </c>
      <c r="AO47">
        <v>7505278</v>
      </c>
      <c r="AP47">
        <v>7440644</v>
      </c>
      <c r="AQ47">
        <v>7375692</v>
      </c>
      <c r="AR47">
        <v>7310114</v>
      </c>
      <c r="AS47">
        <v>7243555</v>
      </c>
      <c r="AT47">
        <v>7175622</v>
      </c>
      <c r="AU47">
        <v>7105877</v>
      </c>
      <c r="AV47">
        <v>7033843</v>
      </c>
    </row>
    <row r="48" spans="1:48" hidden="1" x14ac:dyDescent="0.3">
      <c r="A48" t="s">
        <v>73</v>
      </c>
      <c r="B48" t="s">
        <v>467</v>
      </c>
      <c r="C48" t="s">
        <v>427</v>
      </c>
      <c r="D48" s="5">
        <v>6952716.2188611003</v>
      </c>
      <c r="E48" s="5">
        <v>6986874.5986029897</v>
      </c>
      <c r="F48" s="5">
        <v>7016742.1929365797</v>
      </c>
      <c r="G48" s="5">
        <v>7393906</v>
      </c>
      <c r="H48">
        <v>7450013</v>
      </c>
      <c r="I48">
        <v>7493174</v>
      </c>
      <c r="J48">
        <v>7524421</v>
      </c>
      <c r="K48">
        <v>7544742</v>
      </c>
      <c r="L48">
        <v>7555087</v>
      </c>
      <c r="M48">
        <v>7556363</v>
      </c>
      <c r="N48">
        <v>7549440</v>
      </c>
      <c r="O48">
        <v>7535142</v>
      </c>
      <c r="P48">
        <v>7514257</v>
      </c>
      <c r="Q48">
        <v>7487531</v>
      </c>
      <c r="R48">
        <v>7455669</v>
      </c>
      <c r="S48">
        <v>7419335</v>
      </c>
      <c r="T48">
        <v>7379153</v>
      </c>
      <c r="U48">
        <v>7335707</v>
      </c>
      <c r="V48">
        <v>7289538</v>
      </c>
      <c r="W48">
        <v>7241150</v>
      </c>
      <c r="X48">
        <v>7191004</v>
      </c>
      <c r="Y48">
        <v>7139521</v>
      </c>
      <c r="Z48">
        <v>7087080</v>
      </c>
      <c r="AA48">
        <v>7034022</v>
      </c>
      <c r="AB48">
        <v>6980646</v>
      </c>
      <c r="AC48">
        <v>6927209</v>
      </c>
      <c r="AD48">
        <v>6873930</v>
      </c>
      <c r="AE48">
        <v>6820986</v>
      </c>
      <c r="AF48">
        <v>6768513</v>
      </c>
      <c r="AG48">
        <v>6716608</v>
      </c>
      <c r="AH48">
        <v>6665325</v>
      </c>
      <c r="AI48">
        <v>6614680</v>
      </c>
      <c r="AJ48">
        <v>6564646</v>
      </c>
      <c r="AK48">
        <v>6515157</v>
      </c>
      <c r="AL48">
        <v>6466106</v>
      </c>
      <c r="AM48">
        <v>6417346</v>
      </c>
      <c r="AN48">
        <v>6368687</v>
      </c>
      <c r="AO48">
        <v>6319900</v>
      </c>
      <c r="AP48">
        <v>6270717</v>
      </c>
      <c r="AQ48">
        <v>6220827</v>
      </c>
      <c r="AR48">
        <v>6169879</v>
      </c>
      <c r="AS48">
        <v>6117482</v>
      </c>
      <c r="AT48">
        <v>6063203</v>
      </c>
      <c r="AU48">
        <v>6006570</v>
      </c>
      <c r="AV48">
        <v>5947071</v>
      </c>
    </row>
    <row r="49" spans="1:48" hidden="1" x14ac:dyDescent="0.3">
      <c r="A49" t="s">
        <v>74</v>
      </c>
      <c r="B49" t="s">
        <v>468</v>
      </c>
      <c r="C49" t="s">
        <v>427</v>
      </c>
      <c r="D49" s="5">
        <v>3751376.0916709099</v>
      </c>
      <c r="E49" s="5">
        <v>3763440.14392302</v>
      </c>
      <c r="F49" s="5">
        <v>3773489.9009828898</v>
      </c>
      <c r="G49" s="5">
        <v>3310253</v>
      </c>
      <c r="H49">
        <v>3325054</v>
      </c>
      <c r="I49">
        <v>3336089</v>
      </c>
      <c r="J49">
        <v>3343570</v>
      </c>
      <c r="K49">
        <v>3347705</v>
      </c>
      <c r="L49">
        <v>3348694</v>
      </c>
      <c r="M49">
        <v>3346735</v>
      </c>
      <c r="N49">
        <v>3342019</v>
      </c>
      <c r="O49">
        <v>3334732</v>
      </c>
      <c r="P49">
        <v>3325055</v>
      </c>
      <c r="Q49">
        <v>3313163</v>
      </c>
      <c r="R49">
        <v>3299228</v>
      </c>
      <c r="S49">
        <v>3283413</v>
      </c>
      <c r="T49">
        <v>3265879</v>
      </c>
      <c r="U49">
        <v>3246780</v>
      </c>
      <c r="V49">
        <v>3226266</v>
      </c>
      <c r="W49">
        <v>3204480</v>
      </c>
      <c r="X49">
        <v>3181562</v>
      </c>
      <c r="Y49">
        <v>3157645</v>
      </c>
      <c r="Z49">
        <v>3132857</v>
      </c>
      <c r="AA49">
        <v>3107322</v>
      </c>
      <c r="AB49">
        <v>3081157</v>
      </c>
      <c r="AC49">
        <v>3054474</v>
      </c>
      <c r="AD49">
        <v>3027382</v>
      </c>
      <c r="AE49">
        <v>2999981</v>
      </c>
      <c r="AF49">
        <v>2972369</v>
      </c>
      <c r="AG49">
        <v>2944638</v>
      </c>
      <c r="AH49">
        <v>2916873</v>
      </c>
      <c r="AI49">
        <v>2889155</v>
      </c>
      <c r="AJ49">
        <v>2861561</v>
      </c>
      <c r="AK49">
        <v>2834160</v>
      </c>
      <c r="AL49">
        <v>2807019</v>
      </c>
      <c r="AM49">
        <v>2780197</v>
      </c>
      <c r="AN49">
        <v>2753748</v>
      </c>
      <c r="AO49">
        <v>2727722</v>
      </c>
      <c r="AP49">
        <v>2702164</v>
      </c>
      <c r="AQ49">
        <v>2677113</v>
      </c>
      <c r="AR49">
        <v>2652602</v>
      </c>
      <c r="AS49">
        <v>2628659</v>
      </c>
      <c r="AT49">
        <v>2605308</v>
      </c>
      <c r="AU49">
        <v>2582566</v>
      </c>
      <c r="AV49">
        <v>2560448</v>
      </c>
    </row>
    <row r="50" spans="1:48" hidden="1" x14ac:dyDescent="0.3">
      <c r="A50" t="s">
        <v>75</v>
      </c>
      <c r="B50" t="s">
        <v>469</v>
      </c>
      <c r="C50" t="s">
        <v>427</v>
      </c>
      <c r="D50" s="5">
        <v>2190766.8873111298</v>
      </c>
      <c r="E50" s="5">
        <v>2196076.1504970598</v>
      </c>
      <c r="F50" s="5">
        <v>2200096.8594659702</v>
      </c>
      <c r="G50" s="5">
        <v>1725298</v>
      </c>
      <c r="H50">
        <v>1731688</v>
      </c>
      <c r="I50">
        <v>1735669</v>
      </c>
      <c r="J50">
        <v>1737399</v>
      </c>
      <c r="K50">
        <v>1737028</v>
      </c>
      <c r="L50">
        <v>1734704</v>
      </c>
      <c r="M50">
        <v>1730570</v>
      </c>
      <c r="N50">
        <v>1724765</v>
      </c>
      <c r="O50">
        <v>1717420</v>
      </c>
      <c r="P50">
        <v>1708665</v>
      </c>
      <c r="Q50">
        <v>1698625</v>
      </c>
      <c r="R50">
        <v>1687419</v>
      </c>
      <c r="S50">
        <v>1675162</v>
      </c>
      <c r="T50">
        <v>1661964</v>
      </c>
      <c r="U50">
        <v>1647931</v>
      </c>
      <c r="V50">
        <v>1633165</v>
      </c>
      <c r="W50">
        <v>1617762</v>
      </c>
      <c r="X50">
        <v>1601813</v>
      </c>
      <c r="Y50">
        <v>1585407</v>
      </c>
      <c r="Z50">
        <v>1568626</v>
      </c>
      <c r="AA50">
        <v>1551548</v>
      </c>
      <c r="AB50">
        <v>1534247</v>
      </c>
      <c r="AC50">
        <v>1516792</v>
      </c>
      <c r="AD50">
        <v>1499247</v>
      </c>
      <c r="AE50">
        <v>1481671</v>
      </c>
      <c r="AF50">
        <v>1464120</v>
      </c>
      <c r="AG50">
        <v>1446645</v>
      </c>
      <c r="AH50">
        <v>1429291</v>
      </c>
      <c r="AI50">
        <v>1412099</v>
      </c>
      <c r="AJ50">
        <v>1395106</v>
      </c>
      <c r="AK50">
        <v>1378345</v>
      </c>
      <c r="AL50">
        <v>1361843</v>
      </c>
      <c r="AM50">
        <v>1345622</v>
      </c>
      <c r="AN50">
        <v>1329701</v>
      </c>
      <c r="AO50">
        <v>1314093</v>
      </c>
      <c r="AP50">
        <v>1298808</v>
      </c>
      <c r="AQ50">
        <v>1283850</v>
      </c>
      <c r="AR50">
        <v>1269219</v>
      </c>
      <c r="AS50">
        <v>1254910</v>
      </c>
      <c r="AT50">
        <v>1240913</v>
      </c>
      <c r="AU50">
        <v>1227215</v>
      </c>
      <c r="AV50">
        <v>1213797</v>
      </c>
    </row>
    <row r="51" spans="1:48" hidden="1" x14ac:dyDescent="0.3">
      <c r="A51" t="s">
        <v>76</v>
      </c>
      <c r="B51" t="s">
        <v>470</v>
      </c>
      <c r="C51" t="s">
        <v>427</v>
      </c>
      <c r="D51" s="5">
        <v>1760975.47794166</v>
      </c>
      <c r="E51" s="5">
        <v>1767452.34888462</v>
      </c>
      <c r="F51" s="5">
        <v>1772982.6107018599</v>
      </c>
      <c r="G51" s="5">
        <v>1318051</v>
      </c>
      <c r="H51">
        <v>1325891</v>
      </c>
      <c r="I51">
        <v>1331719</v>
      </c>
      <c r="J51">
        <v>1335669</v>
      </c>
      <c r="K51">
        <v>1337869</v>
      </c>
      <c r="L51">
        <v>1338445</v>
      </c>
      <c r="M51">
        <v>1337516</v>
      </c>
      <c r="N51">
        <v>1335199</v>
      </c>
      <c r="O51">
        <v>1331607</v>
      </c>
      <c r="P51">
        <v>1326846</v>
      </c>
      <c r="Q51">
        <v>1321022</v>
      </c>
      <c r="R51">
        <v>1314233</v>
      </c>
      <c r="S51">
        <v>1306575</v>
      </c>
      <c r="T51">
        <v>1298139</v>
      </c>
      <c r="U51">
        <v>1289013</v>
      </c>
      <c r="V51">
        <v>1279278</v>
      </c>
      <c r="W51">
        <v>1269013</v>
      </c>
      <c r="X51">
        <v>1258293</v>
      </c>
      <c r="Y51">
        <v>1247188</v>
      </c>
      <c r="Z51">
        <v>1235765</v>
      </c>
      <c r="AA51">
        <v>1224084</v>
      </c>
      <c r="AB51">
        <v>1212203</v>
      </c>
      <c r="AC51">
        <v>1200176</v>
      </c>
      <c r="AD51">
        <v>1188053</v>
      </c>
      <c r="AE51">
        <v>1175877</v>
      </c>
      <c r="AF51">
        <v>1163690</v>
      </c>
      <c r="AG51">
        <v>1151529</v>
      </c>
      <c r="AH51">
        <v>1139426</v>
      </c>
      <c r="AI51">
        <v>1127409</v>
      </c>
      <c r="AJ51">
        <v>1115502</v>
      </c>
      <c r="AK51">
        <v>1103725</v>
      </c>
      <c r="AL51">
        <v>1092094</v>
      </c>
      <c r="AM51">
        <v>1080620</v>
      </c>
      <c r="AN51">
        <v>1069311</v>
      </c>
      <c r="AO51">
        <v>1058169</v>
      </c>
      <c r="AP51">
        <v>1047193</v>
      </c>
      <c r="AQ51">
        <v>1036379</v>
      </c>
      <c r="AR51">
        <v>1025716</v>
      </c>
      <c r="AS51">
        <v>1015191</v>
      </c>
      <c r="AT51">
        <v>1004785</v>
      </c>
      <c r="AU51">
        <v>994478</v>
      </c>
      <c r="AV51">
        <v>984242</v>
      </c>
    </row>
    <row r="52" spans="1:48" hidden="1" x14ac:dyDescent="0.3">
      <c r="A52" t="s">
        <v>77</v>
      </c>
      <c r="B52" t="s">
        <v>471</v>
      </c>
      <c r="C52" t="s">
        <v>427</v>
      </c>
      <c r="D52" s="5">
        <v>2500222.1445452701</v>
      </c>
      <c r="E52" s="5">
        <v>2507015.94613971</v>
      </c>
      <c r="F52" s="5">
        <v>2512657.5047355201</v>
      </c>
      <c r="G52" s="5">
        <v>2179105</v>
      </c>
      <c r="H52">
        <v>2188204</v>
      </c>
      <c r="I52">
        <v>2194766</v>
      </c>
      <c r="J52">
        <v>2198921</v>
      </c>
      <c r="K52">
        <v>2200799</v>
      </c>
      <c r="L52">
        <v>2200529</v>
      </c>
      <c r="M52">
        <v>2198233</v>
      </c>
      <c r="N52">
        <v>2194033</v>
      </c>
      <c r="O52">
        <v>2188050</v>
      </c>
      <c r="P52">
        <v>2180400</v>
      </c>
      <c r="Q52">
        <v>2171198</v>
      </c>
      <c r="R52">
        <v>2160554</v>
      </c>
      <c r="S52">
        <v>2148578</v>
      </c>
      <c r="T52">
        <v>2135377</v>
      </c>
      <c r="U52">
        <v>2121055</v>
      </c>
      <c r="V52">
        <v>2105714</v>
      </c>
      <c r="W52">
        <v>2089451</v>
      </c>
      <c r="X52">
        <v>2072364</v>
      </c>
      <c r="Y52">
        <v>2054547</v>
      </c>
      <c r="Z52">
        <v>2036091</v>
      </c>
      <c r="AA52">
        <v>2017084</v>
      </c>
      <c r="AB52">
        <v>1997613</v>
      </c>
      <c r="AC52">
        <v>1977762</v>
      </c>
      <c r="AD52">
        <v>1957611</v>
      </c>
      <c r="AE52">
        <v>1937239</v>
      </c>
      <c r="AF52">
        <v>1916723</v>
      </c>
      <c r="AG52">
        <v>1896135</v>
      </c>
      <c r="AH52">
        <v>1875546</v>
      </c>
      <c r="AI52">
        <v>1855026</v>
      </c>
      <c r="AJ52">
        <v>1834639</v>
      </c>
      <c r="AK52">
        <v>1814449</v>
      </c>
      <c r="AL52">
        <v>1794517</v>
      </c>
      <c r="AM52">
        <v>1774900</v>
      </c>
      <c r="AN52">
        <v>1755655</v>
      </c>
      <c r="AO52">
        <v>1736835</v>
      </c>
      <c r="AP52">
        <v>1718489</v>
      </c>
      <c r="AQ52">
        <v>1700666</v>
      </c>
      <c r="AR52">
        <v>1683412</v>
      </c>
      <c r="AS52">
        <v>1666769</v>
      </c>
      <c r="AT52">
        <v>1650777</v>
      </c>
      <c r="AU52">
        <v>1635474</v>
      </c>
      <c r="AV52">
        <v>1620896</v>
      </c>
    </row>
    <row r="53" spans="1:48" hidden="1" x14ac:dyDescent="0.3">
      <c r="A53" t="s">
        <v>78</v>
      </c>
      <c r="B53" t="s">
        <v>472</v>
      </c>
      <c r="C53" t="s">
        <v>427</v>
      </c>
      <c r="D53" s="5">
        <v>3211793.0630625999</v>
      </c>
      <c r="E53" s="5">
        <v>3222373.95172199</v>
      </c>
      <c r="F53" s="5">
        <v>3231359.8559301002</v>
      </c>
      <c r="G53" s="5">
        <v>2690454</v>
      </c>
      <c r="H53">
        <v>2703572</v>
      </c>
      <c r="I53">
        <v>2713397</v>
      </c>
      <c r="J53">
        <v>2720123</v>
      </c>
      <c r="K53">
        <v>2723939</v>
      </c>
      <c r="L53">
        <v>2725029</v>
      </c>
      <c r="M53">
        <v>2723573</v>
      </c>
      <c r="N53">
        <v>2719744</v>
      </c>
      <c r="O53">
        <v>2713712</v>
      </c>
      <c r="P53">
        <v>2705641</v>
      </c>
      <c r="Q53">
        <v>2695690</v>
      </c>
      <c r="R53">
        <v>2684012</v>
      </c>
      <c r="S53">
        <v>2670756</v>
      </c>
      <c r="T53">
        <v>2656065</v>
      </c>
      <c r="U53">
        <v>2640079</v>
      </c>
      <c r="V53">
        <v>2622930</v>
      </c>
      <c r="W53">
        <v>2604747</v>
      </c>
      <c r="X53">
        <v>2585653</v>
      </c>
      <c r="Y53">
        <v>2565767</v>
      </c>
      <c r="Z53">
        <v>2545201</v>
      </c>
      <c r="AA53">
        <v>2524064</v>
      </c>
      <c r="AB53">
        <v>2502458</v>
      </c>
      <c r="AC53">
        <v>2480482</v>
      </c>
      <c r="AD53">
        <v>2458228</v>
      </c>
      <c r="AE53">
        <v>2435784</v>
      </c>
      <c r="AF53">
        <v>2413232</v>
      </c>
      <c r="AG53">
        <v>2390651</v>
      </c>
      <c r="AH53">
        <v>2368112</v>
      </c>
      <c r="AI53">
        <v>2345683</v>
      </c>
      <c r="AJ53">
        <v>2323426</v>
      </c>
      <c r="AK53">
        <v>2301399</v>
      </c>
      <c r="AL53">
        <v>2279653</v>
      </c>
      <c r="AM53">
        <v>2258237</v>
      </c>
      <c r="AN53">
        <v>2237190</v>
      </c>
      <c r="AO53">
        <v>2216552</v>
      </c>
      <c r="AP53">
        <v>2196353</v>
      </c>
      <c r="AQ53">
        <v>2176620</v>
      </c>
      <c r="AR53">
        <v>2157374</v>
      </c>
      <c r="AS53">
        <v>2138634</v>
      </c>
      <c r="AT53">
        <v>2120408</v>
      </c>
      <c r="AU53">
        <v>2102706</v>
      </c>
      <c r="AV53">
        <v>2085527</v>
      </c>
    </row>
    <row r="54" spans="1:48" hidden="1" x14ac:dyDescent="0.3">
      <c r="A54" t="s">
        <v>79</v>
      </c>
      <c r="B54" t="s">
        <v>473</v>
      </c>
      <c r="C54" t="s">
        <v>427</v>
      </c>
      <c r="D54" s="5">
        <v>2520721.9861831702</v>
      </c>
      <c r="E54" s="5">
        <v>2532082.8697446198</v>
      </c>
      <c r="F54" s="5">
        <v>2541935.19992773</v>
      </c>
      <c r="G54" s="5">
        <v>2313836</v>
      </c>
      <c r="H54">
        <v>2328378</v>
      </c>
      <c r="I54">
        <v>2339740</v>
      </c>
      <c r="J54">
        <v>2348140</v>
      </c>
      <c r="K54">
        <v>2353787</v>
      </c>
      <c r="L54">
        <v>2356884</v>
      </c>
      <c r="M54">
        <v>2357624</v>
      </c>
      <c r="N54">
        <v>2356197</v>
      </c>
      <c r="O54">
        <v>2352780</v>
      </c>
      <c r="P54">
        <v>2347547</v>
      </c>
      <c r="Q54">
        <v>2340661</v>
      </c>
      <c r="R54">
        <v>2332280</v>
      </c>
      <c r="S54">
        <v>2322553</v>
      </c>
      <c r="T54">
        <v>2311624</v>
      </c>
      <c r="U54">
        <v>2299625</v>
      </c>
      <c r="V54">
        <v>2286684</v>
      </c>
      <c r="W54">
        <v>2272921</v>
      </c>
      <c r="X54">
        <v>2258448</v>
      </c>
      <c r="Y54">
        <v>2243369</v>
      </c>
      <c r="Z54">
        <v>2227782</v>
      </c>
      <c r="AA54">
        <v>2211775</v>
      </c>
      <c r="AB54">
        <v>2195430</v>
      </c>
      <c r="AC54">
        <v>2178823</v>
      </c>
      <c r="AD54">
        <v>2162020</v>
      </c>
      <c r="AE54">
        <v>2145080</v>
      </c>
      <c r="AF54">
        <v>2128056</v>
      </c>
      <c r="AG54">
        <v>2110992</v>
      </c>
      <c r="AH54">
        <v>2093924</v>
      </c>
      <c r="AI54">
        <v>2076882</v>
      </c>
      <c r="AJ54">
        <v>2059889</v>
      </c>
      <c r="AK54">
        <v>2042957</v>
      </c>
      <c r="AL54">
        <v>2026095</v>
      </c>
      <c r="AM54">
        <v>2009301</v>
      </c>
      <c r="AN54">
        <v>1992567</v>
      </c>
      <c r="AO54">
        <v>1975878</v>
      </c>
      <c r="AP54">
        <v>1959210</v>
      </c>
      <c r="AQ54">
        <v>1942533</v>
      </c>
      <c r="AR54">
        <v>1925808</v>
      </c>
      <c r="AS54">
        <v>1908990</v>
      </c>
      <c r="AT54">
        <v>1892024</v>
      </c>
      <c r="AU54">
        <v>1874852</v>
      </c>
      <c r="AV54">
        <v>1857403</v>
      </c>
    </row>
    <row r="55" spans="1:48" hidden="1" x14ac:dyDescent="0.3">
      <c r="A55" t="s">
        <v>80</v>
      </c>
      <c r="B55" t="s">
        <v>474</v>
      </c>
      <c r="C55" t="s">
        <v>427</v>
      </c>
      <c r="D55" s="5">
        <v>1865281.35492666</v>
      </c>
      <c r="E55" s="5">
        <v>1871004.2389545899</v>
      </c>
      <c r="F55" s="5">
        <v>1875912.55727895</v>
      </c>
      <c r="G55" s="5">
        <v>1639583</v>
      </c>
      <c r="H55">
        <v>1647149</v>
      </c>
      <c r="I55">
        <v>1653063</v>
      </c>
      <c r="J55">
        <v>1657388</v>
      </c>
      <c r="K55">
        <v>1660189</v>
      </c>
      <c r="L55">
        <v>1661531</v>
      </c>
      <c r="M55">
        <v>1661478</v>
      </c>
      <c r="N55">
        <v>1660093</v>
      </c>
      <c r="O55">
        <v>1657442</v>
      </c>
      <c r="P55">
        <v>1653586</v>
      </c>
      <c r="Q55">
        <v>1648590</v>
      </c>
      <c r="R55">
        <v>1642517</v>
      </c>
      <c r="S55">
        <v>1635429</v>
      </c>
      <c r="T55">
        <v>1627390</v>
      </c>
      <c r="U55">
        <v>1618461</v>
      </c>
      <c r="V55">
        <v>1608706</v>
      </c>
      <c r="W55">
        <v>1598187</v>
      </c>
      <c r="X55">
        <v>1586965</v>
      </c>
      <c r="Y55">
        <v>1575103</v>
      </c>
      <c r="Z55">
        <v>1562661</v>
      </c>
      <c r="AA55">
        <v>1549701</v>
      </c>
      <c r="AB55">
        <v>1536284</v>
      </c>
      <c r="AC55">
        <v>1522472</v>
      </c>
      <c r="AD55">
        <v>1508325</v>
      </c>
      <c r="AE55">
        <v>1493903</v>
      </c>
      <c r="AF55">
        <v>1479268</v>
      </c>
      <c r="AG55">
        <v>1464478</v>
      </c>
      <c r="AH55">
        <v>1449594</v>
      </c>
      <c r="AI55">
        <v>1434676</v>
      </c>
      <c r="AJ55">
        <v>1419783</v>
      </c>
      <c r="AK55">
        <v>1404974</v>
      </c>
      <c r="AL55">
        <v>1390310</v>
      </c>
      <c r="AM55">
        <v>1375848</v>
      </c>
      <c r="AN55">
        <v>1361647</v>
      </c>
      <c r="AO55">
        <v>1347766</v>
      </c>
      <c r="AP55">
        <v>1334263</v>
      </c>
      <c r="AQ55">
        <v>1321197</v>
      </c>
      <c r="AR55">
        <v>1308625</v>
      </c>
      <c r="AS55">
        <v>1296605</v>
      </c>
      <c r="AT55">
        <v>1285194</v>
      </c>
      <c r="AU55">
        <v>1274450</v>
      </c>
      <c r="AV55">
        <v>1264430</v>
      </c>
    </row>
    <row r="56" spans="1:48" hidden="1" x14ac:dyDescent="0.3">
      <c r="A56" t="s">
        <v>81</v>
      </c>
      <c r="B56" t="s">
        <v>475</v>
      </c>
      <c r="C56" t="s">
        <v>427</v>
      </c>
      <c r="D56" s="5">
        <v>1915064.2390304699</v>
      </c>
      <c r="E56" s="5">
        <v>1922070.8583672601</v>
      </c>
      <c r="F56" s="5">
        <v>1928072.14851835</v>
      </c>
      <c r="G56" s="5">
        <v>1596297</v>
      </c>
      <c r="H56">
        <v>1604443</v>
      </c>
      <c r="I56">
        <v>1610629</v>
      </c>
      <c r="J56">
        <v>1614970</v>
      </c>
      <c r="K56">
        <v>1617576</v>
      </c>
      <c r="L56">
        <v>1618558</v>
      </c>
      <c r="M56">
        <v>1618019</v>
      </c>
      <c r="N56">
        <v>1616063</v>
      </c>
      <c r="O56">
        <v>1612788</v>
      </c>
      <c r="P56">
        <v>1608292</v>
      </c>
      <c r="Q56">
        <v>1602667</v>
      </c>
      <c r="R56">
        <v>1596003</v>
      </c>
      <c r="S56">
        <v>1588387</v>
      </c>
      <c r="T56">
        <v>1579904</v>
      </c>
      <c r="U56">
        <v>1570634</v>
      </c>
      <c r="V56">
        <v>1560655</v>
      </c>
      <c r="W56">
        <v>1550041</v>
      </c>
      <c r="X56">
        <v>1538865</v>
      </c>
      <c r="Y56">
        <v>1527194</v>
      </c>
      <c r="Z56">
        <v>1515094</v>
      </c>
      <c r="AA56">
        <v>1502628</v>
      </c>
      <c r="AB56">
        <v>1489855</v>
      </c>
      <c r="AC56">
        <v>1476831</v>
      </c>
      <c r="AD56">
        <v>1463609</v>
      </c>
      <c r="AE56">
        <v>1450240</v>
      </c>
      <c r="AF56">
        <v>1436769</v>
      </c>
      <c r="AG56">
        <v>1423243</v>
      </c>
      <c r="AH56">
        <v>1409700</v>
      </c>
      <c r="AI56">
        <v>1396179</v>
      </c>
      <c r="AJ56">
        <v>1382715</v>
      </c>
      <c r="AK56">
        <v>1369338</v>
      </c>
      <c r="AL56">
        <v>1356079</v>
      </c>
      <c r="AM56">
        <v>1342961</v>
      </c>
      <c r="AN56">
        <v>1330008</v>
      </c>
      <c r="AO56">
        <v>1317239</v>
      </c>
      <c r="AP56">
        <v>1304670</v>
      </c>
      <c r="AQ56">
        <v>1292314</v>
      </c>
      <c r="AR56">
        <v>1280181</v>
      </c>
      <c r="AS56">
        <v>1268279</v>
      </c>
      <c r="AT56">
        <v>1256610</v>
      </c>
      <c r="AU56">
        <v>1245177</v>
      </c>
      <c r="AV56">
        <v>1233976</v>
      </c>
    </row>
    <row r="57" spans="1:48" hidden="1" x14ac:dyDescent="0.3">
      <c r="A57" t="s">
        <v>82</v>
      </c>
      <c r="B57" t="s">
        <v>476</v>
      </c>
      <c r="C57" t="s">
        <v>427</v>
      </c>
      <c r="D57" s="5">
        <v>1445970.59762303</v>
      </c>
      <c r="E57" s="5">
        <v>1453023.2917964801</v>
      </c>
      <c r="F57" s="5">
        <v>1459327.13066136</v>
      </c>
      <c r="G57" s="5">
        <v>1380450</v>
      </c>
      <c r="H57">
        <v>1389604</v>
      </c>
      <c r="I57">
        <v>1397154</v>
      </c>
      <c r="J57">
        <v>1403182</v>
      </c>
      <c r="K57">
        <v>1407768</v>
      </c>
      <c r="L57">
        <v>1410992</v>
      </c>
      <c r="M57">
        <v>1412930</v>
      </c>
      <c r="N57">
        <v>1413657</v>
      </c>
      <c r="O57">
        <v>1413244</v>
      </c>
      <c r="P57">
        <v>1411764</v>
      </c>
      <c r="Q57">
        <v>1409284</v>
      </c>
      <c r="R57">
        <v>1405871</v>
      </c>
      <c r="S57">
        <v>1401591</v>
      </c>
      <c r="T57">
        <v>1396506</v>
      </c>
      <c r="U57">
        <v>1390676</v>
      </c>
      <c r="V57">
        <v>1384162</v>
      </c>
      <c r="W57">
        <v>1377020</v>
      </c>
      <c r="X57">
        <v>1369305</v>
      </c>
      <c r="Y57">
        <v>1361070</v>
      </c>
      <c r="Z57">
        <v>1352367</v>
      </c>
      <c r="AA57">
        <v>1343244</v>
      </c>
      <c r="AB57">
        <v>1333749</v>
      </c>
      <c r="AC57">
        <v>1323926</v>
      </c>
      <c r="AD57">
        <v>1313821</v>
      </c>
      <c r="AE57">
        <v>1303473</v>
      </c>
      <c r="AF57">
        <v>1292922</v>
      </c>
      <c r="AG57">
        <v>1282205</v>
      </c>
      <c r="AH57">
        <v>1271359</v>
      </c>
      <c r="AI57">
        <v>1260417</v>
      </c>
      <c r="AJ57">
        <v>1249410</v>
      </c>
      <c r="AK57">
        <v>1238367</v>
      </c>
      <c r="AL57">
        <v>1227318</v>
      </c>
      <c r="AM57">
        <v>1216286</v>
      </c>
      <c r="AN57">
        <v>1205297</v>
      </c>
      <c r="AO57">
        <v>1194372</v>
      </c>
      <c r="AP57">
        <v>1183530</v>
      </c>
      <c r="AQ57">
        <v>1172790</v>
      </c>
      <c r="AR57">
        <v>1162168</v>
      </c>
      <c r="AS57">
        <v>1151677</v>
      </c>
      <c r="AT57">
        <v>1141330</v>
      </c>
      <c r="AU57">
        <v>1131137</v>
      </c>
      <c r="AV57">
        <v>1121106</v>
      </c>
    </row>
    <row r="58" spans="1:48" hidden="1" x14ac:dyDescent="0.3">
      <c r="A58" t="s">
        <v>83</v>
      </c>
      <c r="B58" t="s">
        <v>477</v>
      </c>
      <c r="C58" t="s">
        <v>427</v>
      </c>
      <c r="D58" s="5">
        <v>2788918.1752372198</v>
      </c>
      <c r="E58" s="5">
        <v>2797996.3766313498</v>
      </c>
      <c r="F58" s="5">
        <v>2805873.80441191</v>
      </c>
      <c r="G58" s="5">
        <v>2377360</v>
      </c>
      <c r="H58">
        <v>2388101</v>
      </c>
      <c r="I58">
        <v>2396611</v>
      </c>
      <c r="J58">
        <v>2402966</v>
      </c>
      <c r="K58">
        <v>2407241</v>
      </c>
      <c r="L58">
        <v>2409510</v>
      </c>
      <c r="M58">
        <v>2409852</v>
      </c>
      <c r="N58">
        <v>2408341</v>
      </c>
      <c r="O58">
        <v>2405056</v>
      </c>
      <c r="P58">
        <v>2400075</v>
      </c>
      <c r="Q58">
        <v>2393477</v>
      </c>
      <c r="R58">
        <v>2385340</v>
      </c>
      <c r="S58">
        <v>2375745</v>
      </c>
      <c r="T58">
        <v>2364773</v>
      </c>
      <c r="U58">
        <v>2352503</v>
      </c>
      <c r="V58">
        <v>2339019</v>
      </c>
      <c r="W58">
        <v>2324402</v>
      </c>
      <c r="X58">
        <v>2308736</v>
      </c>
      <c r="Y58">
        <v>2292103</v>
      </c>
      <c r="Z58">
        <v>2274588</v>
      </c>
      <c r="AA58">
        <v>2256276</v>
      </c>
      <c r="AB58">
        <v>2237252</v>
      </c>
      <c r="AC58">
        <v>2217602</v>
      </c>
      <c r="AD58">
        <v>2197413</v>
      </c>
      <c r="AE58">
        <v>2176772</v>
      </c>
      <c r="AF58">
        <v>2155767</v>
      </c>
      <c r="AG58">
        <v>2134485</v>
      </c>
      <c r="AH58">
        <v>2113017</v>
      </c>
      <c r="AI58">
        <v>2091451</v>
      </c>
      <c r="AJ58">
        <v>2069878</v>
      </c>
      <c r="AK58">
        <v>2048389</v>
      </c>
      <c r="AL58">
        <v>2027075</v>
      </c>
      <c r="AM58">
        <v>2006028</v>
      </c>
      <c r="AN58">
        <v>1985341</v>
      </c>
      <c r="AO58">
        <v>1965107</v>
      </c>
      <c r="AP58">
        <v>1945420</v>
      </c>
      <c r="AQ58">
        <v>1926375</v>
      </c>
      <c r="AR58">
        <v>1908066</v>
      </c>
      <c r="AS58">
        <v>1890590</v>
      </c>
      <c r="AT58">
        <v>1874042</v>
      </c>
      <c r="AU58">
        <v>1858519</v>
      </c>
      <c r="AV58">
        <v>1844120</v>
      </c>
    </row>
    <row r="59" spans="1:48" hidden="1" x14ac:dyDescent="0.3">
      <c r="A59" t="s">
        <v>84</v>
      </c>
      <c r="B59" t="s">
        <v>478</v>
      </c>
      <c r="C59" t="s">
        <v>427</v>
      </c>
      <c r="D59" s="5">
        <v>3118909.6133950101</v>
      </c>
      <c r="E59" s="5">
        <v>3127618.0659850501</v>
      </c>
      <c r="F59" s="5">
        <v>3135203.7044721199</v>
      </c>
      <c r="G59" s="5">
        <v>2863591</v>
      </c>
      <c r="H59">
        <v>2872635</v>
      </c>
      <c r="I59">
        <v>2880777</v>
      </c>
      <c r="J59">
        <v>2887915</v>
      </c>
      <c r="K59">
        <v>2893954</v>
      </c>
      <c r="L59">
        <v>2898811</v>
      </c>
      <c r="M59">
        <v>2902412</v>
      </c>
      <c r="N59">
        <v>2904692</v>
      </c>
      <c r="O59">
        <v>2905596</v>
      </c>
      <c r="P59">
        <v>2905080</v>
      </c>
      <c r="Q59">
        <v>2903109</v>
      </c>
      <c r="R59">
        <v>2899657</v>
      </c>
      <c r="S59">
        <v>2894708</v>
      </c>
      <c r="T59">
        <v>2888257</v>
      </c>
      <c r="U59">
        <v>2880306</v>
      </c>
      <c r="V59">
        <v>2870871</v>
      </c>
      <c r="W59">
        <v>2859973</v>
      </c>
      <c r="X59">
        <v>2847647</v>
      </c>
      <c r="Y59">
        <v>2833934</v>
      </c>
      <c r="Z59">
        <v>2818887</v>
      </c>
      <c r="AA59">
        <v>2802568</v>
      </c>
      <c r="AB59">
        <v>2785050</v>
      </c>
      <c r="AC59">
        <v>2766414</v>
      </c>
      <c r="AD59">
        <v>2746751</v>
      </c>
      <c r="AE59">
        <v>2726163</v>
      </c>
      <c r="AF59">
        <v>2704761</v>
      </c>
      <c r="AG59">
        <v>2682664</v>
      </c>
      <c r="AH59">
        <v>2660004</v>
      </c>
      <c r="AI59">
        <v>2636921</v>
      </c>
      <c r="AJ59">
        <v>2613564</v>
      </c>
      <c r="AK59">
        <v>2590094</v>
      </c>
      <c r="AL59">
        <v>2566679</v>
      </c>
      <c r="AM59">
        <v>2543498</v>
      </c>
      <c r="AN59">
        <v>2520741</v>
      </c>
      <c r="AO59">
        <v>2498606</v>
      </c>
      <c r="AP59">
        <v>2477300</v>
      </c>
      <c r="AQ59">
        <v>2457044</v>
      </c>
      <c r="AR59">
        <v>2438063</v>
      </c>
      <c r="AS59">
        <v>2420596</v>
      </c>
      <c r="AT59">
        <v>2404889</v>
      </c>
      <c r="AU59">
        <v>2391200</v>
      </c>
      <c r="AV59">
        <v>2379796</v>
      </c>
    </row>
    <row r="60" spans="1:48" hidden="1" x14ac:dyDescent="0.3">
      <c r="A60" t="s">
        <v>85</v>
      </c>
      <c r="B60" t="s">
        <v>479</v>
      </c>
      <c r="C60" t="s">
        <v>427</v>
      </c>
      <c r="D60" s="5">
        <v>2695154.7953410302</v>
      </c>
      <c r="E60" s="5">
        <v>2703835.7934807399</v>
      </c>
      <c r="F60" s="5">
        <v>2711423.4672780498</v>
      </c>
      <c r="G60" s="5">
        <v>2424266</v>
      </c>
      <c r="H60">
        <v>2433970</v>
      </c>
      <c r="I60">
        <v>2442286</v>
      </c>
      <c r="J60">
        <v>2449209</v>
      </c>
      <c r="K60">
        <v>2454738</v>
      </c>
      <c r="L60">
        <v>2458875</v>
      </c>
      <c r="M60">
        <v>2461626</v>
      </c>
      <c r="N60">
        <v>2463002</v>
      </c>
      <c r="O60">
        <v>2463018</v>
      </c>
      <c r="P60">
        <v>2461692</v>
      </c>
      <c r="Q60">
        <v>2459046</v>
      </c>
      <c r="R60">
        <v>2455106</v>
      </c>
      <c r="S60">
        <v>2449904</v>
      </c>
      <c r="T60">
        <v>2443474</v>
      </c>
      <c r="U60">
        <v>2435853</v>
      </c>
      <c r="V60">
        <v>2427084</v>
      </c>
      <c r="W60">
        <v>2417214</v>
      </c>
      <c r="X60">
        <v>2406293</v>
      </c>
      <c r="Y60">
        <v>2394374</v>
      </c>
      <c r="Z60">
        <v>2381517</v>
      </c>
      <c r="AA60">
        <v>2367784</v>
      </c>
      <c r="AB60">
        <v>2353240</v>
      </c>
      <c r="AC60">
        <v>2337957</v>
      </c>
      <c r="AD60">
        <v>2322007</v>
      </c>
      <c r="AE60">
        <v>2305470</v>
      </c>
      <c r="AF60">
        <v>2288427</v>
      </c>
      <c r="AG60">
        <v>2270965</v>
      </c>
      <c r="AH60">
        <v>2253173</v>
      </c>
      <c r="AI60">
        <v>2235147</v>
      </c>
      <c r="AJ60">
        <v>2216983</v>
      </c>
      <c r="AK60">
        <v>2198784</v>
      </c>
      <c r="AL60">
        <v>2180656</v>
      </c>
      <c r="AM60">
        <v>2162708</v>
      </c>
      <c r="AN60">
        <v>2145056</v>
      </c>
      <c r="AO60">
        <v>2127817</v>
      </c>
      <c r="AP60">
        <v>2111112</v>
      </c>
      <c r="AQ60">
        <v>2095068</v>
      </c>
      <c r="AR60">
        <v>2079815</v>
      </c>
      <c r="AS60">
        <v>2065487</v>
      </c>
      <c r="AT60">
        <v>2052220</v>
      </c>
      <c r="AU60">
        <v>2040159</v>
      </c>
      <c r="AV60">
        <v>2029447</v>
      </c>
    </row>
    <row r="61" spans="1:48" hidden="1" x14ac:dyDescent="0.3">
      <c r="A61" t="s">
        <v>87</v>
      </c>
      <c r="B61" t="s">
        <v>480</v>
      </c>
      <c r="C61" t="s">
        <v>427</v>
      </c>
      <c r="D61" s="5">
        <v>8054197.82835864</v>
      </c>
      <c r="E61" s="5">
        <v>8107122.5994147398</v>
      </c>
      <c r="F61" s="5">
        <v>8155463.8777338099</v>
      </c>
      <c r="G61" s="5">
        <v>8984871</v>
      </c>
      <c r="H61">
        <v>9066391</v>
      </c>
      <c r="I61">
        <v>9134712</v>
      </c>
      <c r="J61">
        <v>9190745</v>
      </c>
      <c r="K61">
        <v>9235370</v>
      </c>
      <c r="L61">
        <v>9269432</v>
      </c>
      <c r="M61">
        <v>9293744</v>
      </c>
      <c r="N61">
        <v>9309084</v>
      </c>
      <c r="O61">
        <v>9316198</v>
      </c>
      <c r="P61">
        <v>9315799</v>
      </c>
      <c r="Q61">
        <v>9308566</v>
      </c>
      <c r="R61">
        <v>9295145</v>
      </c>
      <c r="S61">
        <v>9276148</v>
      </c>
      <c r="T61">
        <v>9252154</v>
      </c>
      <c r="U61">
        <v>9223711</v>
      </c>
      <c r="V61">
        <v>9191330</v>
      </c>
      <c r="W61">
        <v>9155491</v>
      </c>
      <c r="X61">
        <v>9116640</v>
      </c>
      <c r="Y61">
        <v>9075191</v>
      </c>
      <c r="Z61">
        <v>9031522</v>
      </c>
      <c r="AA61">
        <v>8985981</v>
      </c>
      <c r="AB61">
        <v>8938880</v>
      </c>
      <c r="AC61">
        <v>8890500</v>
      </c>
      <c r="AD61">
        <v>8841087</v>
      </c>
      <c r="AE61">
        <v>8790853</v>
      </c>
      <c r="AF61">
        <v>8739980</v>
      </c>
      <c r="AG61">
        <v>8688614</v>
      </c>
      <c r="AH61">
        <v>8636868</v>
      </c>
      <c r="AI61">
        <v>8584823</v>
      </c>
      <c r="AJ61">
        <v>8532526</v>
      </c>
      <c r="AK61">
        <v>8479989</v>
      </c>
      <c r="AL61">
        <v>8427194</v>
      </c>
      <c r="AM61">
        <v>8374088</v>
      </c>
      <c r="AN61">
        <v>8320584</v>
      </c>
      <c r="AO61">
        <v>8266562</v>
      </c>
      <c r="AP61">
        <v>8211871</v>
      </c>
      <c r="AQ61">
        <v>8156324</v>
      </c>
      <c r="AR61">
        <v>8099702</v>
      </c>
      <c r="AS61">
        <v>8041752</v>
      </c>
      <c r="AT61">
        <v>7982189</v>
      </c>
      <c r="AU61">
        <v>7920692</v>
      </c>
      <c r="AV61">
        <v>7856910</v>
      </c>
    </row>
    <row r="62" spans="1:48" hidden="1" x14ac:dyDescent="0.3">
      <c r="A62" t="s">
        <v>88</v>
      </c>
      <c r="B62" t="s">
        <v>481</v>
      </c>
      <c r="C62" t="s">
        <v>427</v>
      </c>
      <c r="D62" s="5">
        <v>4567490.2583792703</v>
      </c>
      <c r="E62" s="5">
        <v>4586674.4110772796</v>
      </c>
      <c r="F62" s="5">
        <v>4603323.47254977</v>
      </c>
      <c r="G62" s="5">
        <v>3602581</v>
      </c>
      <c r="H62">
        <v>3623476</v>
      </c>
      <c r="I62">
        <v>3639845</v>
      </c>
      <c r="J62">
        <v>3651951</v>
      </c>
      <c r="K62">
        <v>3660054</v>
      </c>
      <c r="L62">
        <v>3664401</v>
      </c>
      <c r="M62">
        <v>3665237</v>
      </c>
      <c r="N62">
        <v>3662797</v>
      </c>
      <c r="O62">
        <v>3657307</v>
      </c>
      <c r="P62">
        <v>3648989</v>
      </c>
      <c r="Q62">
        <v>3638055</v>
      </c>
      <c r="R62">
        <v>3624711</v>
      </c>
      <c r="S62">
        <v>3609154</v>
      </c>
      <c r="T62">
        <v>3591575</v>
      </c>
      <c r="U62">
        <v>3572157</v>
      </c>
      <c r="V62">
        <v>3551075</v>
      </c>
      <c r="W62">
        <v>3528497</v>
      </c>
      <c r="X62">
        <v>3504585</v>
      </c>
      <c r="Y62">
        <v>3479491</v>
      </c>
      <c r="Z62">
        <v>3453360</v>
      </c>
      <c r="AA62">
        <v>3426332</v>
      </c>
      <c r="AB62">
        <v>3398537</v>
      </c>
      <c r="AC62">
        <v>3370097</v>
      </c>
      <c r="AD62">
        <v>3341130</v>
      </c>
      <c r="AE62">
        <v>3311744</v>
      </c>
      <c r="AF62">
        <v>3282039</v>
      </c>
      <c r="AG62">
        <v>3252109</v>
      </c>
      <c r="AH62">
        <v>3222040</v>
      </c>
      <c r="AI62">
        <v>3191910</v>
      </c>
      <c r="AJ62">
        <v>3161792</v>
      </c>
      <c r="AK62">
        <v>3131748</v>
      </c>
      <c r="AL62">
        <v>3101834</v>
      </c>
      <c r="AM62">
        <v>3072101</v>
      </c>
      <c r="AN62">
        <v>3042587</v>
      </c>
      <c r="AO62">
        <v>3013329</v>
      </c>
      <c r="AP62">
        <v>2984352</v>
      </c>
      <c r="AQ62">
        <v>2955674</v>
      </c>
      <c r="AR62">
        <v>2927309</v>
      </c>
      <c r="AS62">
        <v>2899258</v>
      </c>
      <c r="AT62">
        <v>2871520</v>
      </c>
      <c r="AU62">
        <v>2844083</v>
      </c>
      <c r="AV62">
        <v>2816929</v>
      </c>
    </row>
    <row r="63" spans="1:48" hidden="1" x14ac:dyDescent="0.3">
      <c r="A63" t="s">
        <v>89</v>
      </c>
      <c r="B63" t="s">
        <v>482</v>
      </c>
      <c r="C63" t="s">
        <v>427</v>
      </c>
      <c r="D63" s="5">
        <v>3523641.6256643198</v>
      </c>
      <c r="E63" s="5">
        <v>3541346.9960690802</v>
      </c>
      <c r="F63" s="5">
        <v>3557136.2394500701</v>
      </c>
      <c r="G63" s="5">
        <v>1803515</v>
      </c>
      <c r="H63">
        <v>1814633</v>
      </c>
      <c r="I63">
        <v>1823941</v>
      </c>
      <c r="J63">
        <v>1831517</v>
      </c>
      <c r="K63">
        <v>1837437</v>
      </c>
      <c r="L63">
        <v>1841775</v>
      </c>
      <c r="M63">
        <v>1844606</v>
      </c>
      <c r="N63">
        <v>1846002</v>
      </c>
      <c r="O63">
        <v>1846035</v>
      </c>
      <c r="P63">
        <v>1844775</v>
      </c>
      <c r="Q63">
        <v>1842292</v>
      </c>
      <c r="R63">
        <v>1838654</v>
      </c>
      <c r="S63">
        <v>1833928</v>
      </c>
      <c r="T63">
        <v>1828181</v>
      </c>
      <c r="U63">
        <v>1821477</v>
      </c>
      <c r="V63">
        <v>1813881</v>
      </c>
      <c r="W63">
        <v>1805456</v>
      </c>
      <c r="X63">
        <v>1796262</v>
      </c>
      <c r="Y63">
        <v>1786362</v>
      </c>
      <c r="Z63">
        <v>1775814</v>
      </c>
      <c r="AA63">
        <v>1764678</v>
      </c>
      <c r="AB63">
        <v>1753010</v>
      </c>
      <c r="AC63">
        <v>1740867</v>
      </c>
      <c r="AD63">
        <v>1728305</v>
      </c>
      <c r="AE63">
        <v>1715377</v>
      </c>
      <c r="AF63">
        <v>1702136</v>
      </c>
      <c r="AG63">
        <v>1688636</v>
      </c>
      <c r="AH63">
        <v>1674926</v>
      </c>
      <c r="AI63">
        <v>1661056</v>
      </c>
      <c r="AJ63">
        <v>1647075</v>
      </c>
      <c r="AK63">
        <v>1633032</v>
      </c>
      <c r="AL63">
        <v>1618972</v>
      </c>
      <c r="AM63">
        <v>1604941</v>
      </c>
      <c r="AN63">
        <v>1590983</v>
      </c>
      <c r="AO63">
        <v>1577142</v>
      </c>
      <c r="AP63">
        <v>1563459</v>
      </c>
      <c r="AQ63">
        <v>1549977</v>
      </c>
      <c r="AR63">
        <v>1536735</v>
      </c>
      <c r="AS63">
        <v>1523772</v>
      </c>
      <c r="AT63">
        <v>1511126</v>
      </c>
      <c r="AU63">
        <v>1498833</v>
      </c>
      <c r="AV63">
        <v>1486931</v>
      </c>
    </row>
    <row r="64" spans="1:48" hidden="1" x14ac:dyDescent="0.3">
      <c r="A64" t="s">
        <v>90</v>
      </c>
      <c r="B64" t="s">
        <v>483</v>
      </c>
      <c r="C64" t="s">
        <v>427</v>
      </c>
      <c r="D64" s="5">
        <v>1213696.84211191</v>
      </c>
      <c r="E64" s="5">
        <v>1218438.5716981301</v>
      </c>
      <c r="F64" s="5">
        <v>1222592.2313707999</v>
      </c>
      <c r="G64" s="5">
        <v>991587</v>
      </c>
      <c r="H64">
        <v>996843</v>
      </c>
      <c r="I64">
        <v>1001070</v>
      </c>
      <c r="J64">
        <v>1004311</v>
      </c>
      <c r="K64">
        <v>1006606</v>
      </c>
      <c r="L64">
        <v>1007997</v>
      </c>
      <c r="M64">
        <v>1008522</v>
      </c>
      <c r="N64">
        <v>1008222</v>
      </c>
      <c r="O64">
        <v>1007136</v>
      </c>
      <c r="P64">
        <v>1005305</v>
      </c>
      <c r="Q64">
        <v>1002766</v>
      </c>
      <c r="R64">
        <v>999559</v>
      </c>
      <c r="S64">
        <v>995721</v>
      </c>
      <c r="T64">
        <v>991291</v>
      </c>
      <c r="U64">
        <v>986306</v>
      </c>
      <c r="V64">
        <v>980804</v>
      </c>
      <c r="W64">
        <v>974821</v>
      </c>
      <c r="X64">
        <v>968394</v>
      </c>
      <c r="Y64">
        <v>961560</v>
      </c>
      <c r="Z64">
        <v>954354</v>
      </c>
      <c r="AA64">
        <v>946812</v>
      </c>
      <c r="AB64">
        <v>938969</v>
      </c>
      <c r="AC64">
        <v>930861</v>
      </c>
      <c r="AD64">
        <v>922522</v>
      </c>
      <c r="AE64">
        <v>913987</v>
      </c>
      <c r="AF64">
        <v>905289</v>
      </c>
      <c r="AG64">
        <v>896462</v>
      </c>
      <c r="AH64">
        <v>887540</v>
      </c>
      <c r="AI64">
        <v>878555</v>
      </c>
      <c r="AJ64">
        <v>869541</v>
      </c>
      <c r="AK64">
        <v>860530</v>
      </c>
      <c r="AL64">
        <v>851553</v>
      </c>
      <c r="AM64">
        <v>842643</v>
      </c>
      <c r="AN64">
        <v>833831</v>
      </c>
      <c r="AO64">
        <v>825148</v>
      </c>
      <c r="AP64">
        <v>816625</v>
      </c>
      <c r="AQ64">
        <v>808292</v>
      </c>
      <c r="AR64">
        <v>800179</v>
      </c>
      <c r="AS64">
        <v>792317</v>
      </c>
      <c r="AT64">
        <v>784734</v>
      </c>
      <c r="AU64">
        <v>777460</v>
      </c>
      <c r="AV64">
        <v>770524</v>
      </c>
    </row>
    <row r="65" spans="1:48" hidden="1" x14ac:dyDescent="0.3">
      <c r="A65" t="s">
        <v>91</v>
      </c>
      <c r="B65" t="s">
        <v>484</v>
      </c>
      <c r="C65" t="s">
        <v>427</v>
      </c>
      <c r="D65" s="5">
        <v>2409346.1225436102</v>
      </c>
      <c r="E65" s="5">
        <v>2420166.6484507401</v>
      </c>
      <c r="F65" s="5">
        <v>2429688.1915327301</v>
      </c>
      <c r="G65" s="5">
        <v>1801292</v>
      </c>
      <c r="H65">
        <v>1812003</v>
      </c>
      <c r="I65">
        <v>1820591</v>
      </c>
      <c r="J65">
        <v>1827164</v>
      </c>
      <c r="K65">
        <v>1831833</v>
      </c>
      <c r="L65">
        <v>1834701</v>
      </c>
      <c r="M65">
        <v>1835874</v>
      </c>
      <c r="N65">
        <v>1835450</v>
      </c>
      <c r="O65">
        <v>1833528</v>
      </c>
      <c r="P65">
        <v>1830202</v>
      </c>
      <c r="Q65">
        <v>1825566</v>
      </c>
      <c r="R65">
        <v>1819710</v>
      </c>
      <c r="S65">
        <v>1812720</v>
      </c>
      <c r="T65">
        <v>1804682</v>
      </c>
      <c r="U65">
        <v>1795678</v>
      </c>
      <c r="V65">
        <v>1785786</v>
      </c>
      <c r="W65">
        <v>1775086</v>
      </c>
      <c r="X65">
        <v>1763649</v>
      </c>
      <c r="Y65">
        <v>1751549</v>
      </c>
      <c r="Z65">
        <v>1738854</v>
      </c>
      <c r="AA65">
        <v>1725631</v>
      </c>
      <c r="AB65">
        <v>1711943</v>
      </c>
      <c r="AC65">
        <v>1697853</v>
      </c>
      <c r="AD65">
        <v>1683418</v>
      </c>
      <c r="AE65">
        <v>1668695</v>
      </c>
      <c r="AF65">
        <v>1653736</v>
      </c>
      <c r="AG65">
        <v>1638594</v>
      </c>
      <c r="AH65">
        <v>1623316</v>
      </c>
      <c r="AI65">
        <v>1607948</v>
      </c>
      <c r="AJ65">
        <v>1592533</v>
      </c>
      <c r="AK65">
        <v>1577110</v>
      </c>
      <c r="AL65">
        <v>1561719</v>
      </c>
      <c r="AM65">
        <v>1546394</v>
      </c>
      <c r="AN65">
        <v>1531168</v>
      </c>
      <c r="AO65">
        <v>1516070</v>
      </c>
      <c r="AP65">
        <v>1501128</v>
      </c>
      <c r="AQ65">
        <v>1486368</v>
      </c>
      <c r="AR65">
        <v>1471810</v>
      </c>
      <c r="AS65">
        <v>1457474</v>
      </c>
      <c r="AT65">
        <v>1443378</v>
      </c>
      <c r="AU65">
        <v>1429535</v>
      </c>
      <c r="AV65">
        <v>1415958</v>
      </c>
    </row>
    <row r="66" spans="1:48" hidden="1" x14ac:dyDescent="0.3">
      <c r="A66" t="s">
        <v>92</v>
      </c>
      <c r="B66" t="s">
        <v>485</v>
      </c>
      <c r="C66" t="s">
        <v>427</v>
      </c>
      <c r="D66" s="5">
        <v>1332360.9987421699</v>
      </c>
      <c r="E66" s="5">
        <v>1336343.2204654401</v>
      </c>
      <c r="F66" s="5">
        <v>1339620.94966686</v>
      </c>
      <c r="G66" s="5">
        <v>947979</v>
      </c>
      <c r="H66">
        <v>951797</v>
      </c>
      <c r="I66">
        <v>954665</v>
      </c>
      <c r="J66">
        <v>956623</v>
      </c>
      <c r="K66">
        <v>957711</v>
      </c>
      <c r="L66">
        <v>957969</v>
      </c>
      <c r="M66">
        <v>957438</v>
      </c>
      <c r="N66">
        <v>956155</v>
      </c>
      <c r="O66">
        <v>954158</v>
      </c>
      <c r="P66">
        <v>951486</v>
      </c>
      <c r="Q66">
        <v>948176</v>
      </c>
      <c r="R66">
        <v>944264</v>
      </c>
      <c r="S66">
        <v>939786</v>
      </c>
      <c r="T66">
        <v>934779</v>
      </c>
      <c r="U66">
        <v>929276</v>
      </c>
      <c r="V66">
        <v>923313</v>
      </c>
      <c r="W66">
        <v>916924</v>
      </c>
      <c r="X66">
        <v>910142</v>
      </c>
      <c r="Y66">
        <v>903000</v>
      </c>
      <c r="Z66">
        <v>895531</v>
      </c>
      <c r="AA66">
        <v>887765</v>
      </c>
      <c r="AB66">
        <v>879736</v>
      </c>
      <c r="AC66">
        <v>871472</v>
      </c>
      <c r="AD66">
        <v>863006</v>
      </c>
      <c r="AE66">
        <v>854366</v>
      </c>
      <c r="AF66">
        <v>845581</v>
      </c>
      <c r="AG66">
        <v>836681</v>
      </c>
      <c r="AH66">
        <v>827693</v>
      </c>
      <c r="AI66">
        <v>818645</v>
      </c>
      <c r="AJ66">
        <v>809565</v>
      </c>
      <c r="AK66">
        <v>800477</v>
      </c>
      <c r="AL66">
        <v>791410</v>
      </c>
      <c r="AM66">
        <v>782388</v>
      </c>
      <c r="AN66">
        <v>773436</v>
      </c>
      <c r="AO66">
        <v>764578</v>
      </c>
      <c r="AP66">
        <v>755838</v>
      </c>
      <c r="AQ66">
        <v>747241</v>
      </c>
      <c r="AR66">
        <v>738807</v>
      </c>
      <c r="AS66">
        <v>730561</v>
      </c>
      <c r="AT66">
        <v>722523</v>
      </c>
      <c r="AU66">
        <v>714715</v>
      </c>
      <c r="AV66">
        <v>707157</v>
      </c>
    </row>
    <row r="67" spans="1:48" hidden="1" x14ac:dyDescent="0.3">
      <c r="A67" t="s">
        <v>93</v>
      </c>
      <c r="B67" t="s">
        <v>486</v>
      </c>
      <c r="C67" t="s">
        <v>427</v>
      </c>
      <c r="D67" s="5">
        <v>3023060.3066939502</v>
      </c>
      <c r="E67" s="5">
        <v>3041719.3807646199</v>
      </c>
      <c r="F67" s="5">
        <v>3058718.47299603</v>
      </c>
      <c r="G67" s="5">
        <v>2235875</v>
      </c>
      <c r="H67">
        <v>2252899</v>
      </c>
      <c r="I67">
        <v>2267902</v>
      </c>
      <c r="J67">
        <v>2280961</v>
      </c>
      <c r="K67">
        <v>2292152</v>
      </c>
      <c r="L67">
        <v>2301549</v>
      </c>
      <c r="M67">
        <v>2309225</v>
      </c>
      <c r="N67">
        <v>2315253</v>
      </c>
      <c r="O67">
        <v>2319704</v>
      </c>
      <c r="P67">
        <v>2322648</v>
      </c>
      <c r="Q67">
        <v>2324154</v>
      </c>
      <c r="R67">
        <v>2324290</v>
      </c>
      <c r="S67">
        <v>2323122</v>
      </c>
      <c r="T67">
        <v>2320717</v>
      </c>
      <c r="U67">
        <v>2317139</v>
      </c>
      <c r="V67">
        <v>2312451</v>
      </c>
      <c r="W67">
        <v>2306716</v>
      </c>
      <c r="X67">
        <v>2299996</v>
      </c>
      <c r="Y67">
        <v>2292349</v>
      </c>
      <c r="Z67">
        <v>2283837</v>
      </c>
      <c r="AA67">
        <v>2274515</v>
      </c>
      <c r="AB67">
        <v>2264442</v>
      </c>
      <c r="AC67">
        <v>2253674</v>
      </c>
      <c r="AD67">
        <v>2242264</v>
      </c>
      <c r="AE67">
        <v>2230266</v>
      </c>
      <c r="AF67">
        <v>2217734</v>
      </c>
      <c r="AG67">
        <v>2204718</v>
      </c>
      <c r="AH67">
        <v>2191269</v>
      </c>
      <c r="AI67">
        <v>2177435</v>
      </c>
      <c r="AJ67">
        <v>2163266</v>
      </c>
      <c r="AK67">
        <v>2148808</v>
      </c>
      <c r="AL67">
        <v>2134107</v>
      </c>
      <c r="AM67">
        <v>2119207</v>
      </c>
      <c r="AN67">
        <v>2104153</v>
      </c>
      <c r="AO67">
        <v>2088987</v>
      </c>
      <c r="AP67">
        <v>2073751</v>
      </c>
      <c r="AQ67">
        <v>2058485</v>
      </c>
      <c r="AR67">
        <v>2043229</v>
      </c>
      <c r="AS67">
        <v>2028020</v>
      </c>
      <c r="AT67">
        <v>2012895</v>
      </c>
      <c r="AU67">
        <v>1997892</v>
      </c>
      <c r="AV67">
        <v>1983044</v>
      </c>
    </row>
    <row r="68" spans="1:48" hidden="1" x14ac:dyDescent="0.3">
      <c r="A68" t="s">
        <v>94</v>
      </c>
      <c r="B68" t="s">
        <v>487</v>
      </c>
      <c r="C68" t="s">
        <v>427</v>
      </c>
      <c r="D68" s="5">
        <v>2111000.36984711</v>
      </c>
      <c r="E68" s="5">
        <v>2120752.5862824898</v>
      </c>
      <c r="F68" s="5">
        <v>2129326.9485647599</v>
      </c>
      <c r="G68" s="5">
        <v>1542159</v>
      </c>
      <c r="H68">
        <v>1551295</v>
      </c>
      <c r="I68">
        <v>1558751</v>
      </c>
      <c r="J68">
        <v>1564608</v>
      </c>
      <c r="K68">
        <v>1568944</v>
      </c>
      <c r="L68">
        <v>1571835</v>
      </c>
      <c r="M68">
        <v>1573356</v>
      </c>
      <c r="N68">
        <v>1573581</v>
      </c>
      <c r="O68">
        <v>1572581</v>
      </c>
      <c r="P68">
        <v>1570427</v>
      </c>
      <c r="Q68">
        <v>1567186</v>
      </c>
      <c r="R68">
        <v>1562925</v>
      </c>
      <c r="S68">
        <v>1557709</v>
      </c>
      <c r="T68">
        <v>1551602</v>
      </c>
      <c r="U68">
        <v>1544665</v>
      </c>
      <c r="V68">
        <v>1536959</v>
      </c>
      <c r="W68">
        <v>1528540</v>
      </c>
      <c r="X68">
        <v>1519468</v>
      </c>
      <c r="Y68">
        <v>1509795</v>
      </c>
      <c r="Z68">
        <v>1499576</v>
      </c>
      <c r="AA68">
        <v>1488862</v>
      </c>
      <c r="AB68">
        <v>1477704</v>
      </c>
      <c r="AC68">
        <v>1466149</v>
      </c>
      <c r="AD68">
        <v>1454245</v>
      </c>
      <c r="AE68">
        <v>1442036</v>
      </c>
      <c r="AF68">
        <v>1429566</v>
      </c>
      <c r="AG68">
        <v>1416877</v>
      </c>
      <c r="AH68">
        <v>1404008</v>
      </c>
      <c r="AI68">
        <v>1390999</v>
      </c>
      <c r="AJ68">
        <v>1377885</v>
      </c>
      <c r="AK68">
        <v>1364703</v>
      </c>
      <c r="AL68">
        <v>1351484</v>
      </c>
      <c r="AM68">
        <v>1338262</v>
      </c>
      <c r="AN68">
        <v>1325066</v>
      </c>
      <c r="AO68">
        <v>1311925</v>
      </c>
      <c r="AP68">
        <v>1298866</v>
      </c>
      <c r="AQ68">
        <v>1285913</v>
      </c>
      <c r="AR68">
        <v>1273090</v>
      </c>
      <c r="AS68">
        <v>1260418</v>
      </c>
      <c r="AT68">
        <v>1247919</v>
      </c>
      <c r="AU68">
        <v>1235611</v>
      </c>
      <c r="AV68">
        <v>1223509</v>
      </c>
    </row>
    <row r="69" spans="1:48" hidden="1" x14ac:dyDescent="0.3">
      <c r="A69" t="s">
        <v>95</v>
      </c>
      <c r="B69" t="s">
        <v>488</v>
      </c>
      <c r="C69" t="s">
        <v>427</v>
      </c>
      <c r="D69" s="5">
        <v>2352109.2304356298</v>
      </c>
      <c r="E69" s="5">
        <v>2361912.7402698598</v>
      </c>
      <c r="F69" s="5">
        <v>2370270.1071029799</v>
      </c>
      <c r="G69" s="5">
        <v>1929973</v>
      </c>
      <c r="H69">
        <v>1941575</v>
      </c>
      <c r="I69">
        <v>1950292</v>
      </c>
      <c r="J69">
        <v>1956318</v>
      </c>
      <c r="K69">
        <v>1959845</v>
      </c>
      <c r="L69">
        <v>1961053</v>
      </c>
      <c r="M69">
        <v>1960119</v>
      </c>
      <c r="N69">
        <v>1957212</v>
      </c>
      <c r="O69">
        <v>1952495</v>
      </c>
      <c r="P69">
        <v>1946123</v>
      </c>
      <c r="Q69">
        <v>1938247</v>
      </c>
      <c r="R69">
        <v>1929010</v>
      </c>
      <c r="S69">
        <v>1918546</v>
      </c>
      <c r="T69">
        <v>1906987</v>
      </c>
      <c r="U69">
        <v>1894454</v>
      </c>
      <c r="V69">
        <v>1881065</v>
      </c>
      <c r="W69">
        <v>1866929</v>
      </c>
      <c r="X69">
        <v>1852149</v>
      </c>
      <c r="Y69">
        <v>1836822</v>
      </c>
      <c r="Z69">
        <v>1821038</v>
      </c>
      <c r="AA69">
        <v>1804880</v>
      </c>
      <c r="AB69">
        <v>1788424</v>
      </c>
      <c r="AC69">
        <v>1771741</v>
      </c>
      <c r="AD69">
        <v>1754895</v>
      </c>
      <c r="AE69">
        <v>1737941</v>
      </c>
      <c r="AF69">
        <v>1720931</v>
      </c>
      <c r="AG69">
        <v>1703908</v>
      </c>
      <c r="AH69">
        <v>1686908</v>
      </c>
      <c r="AI69">
        <v>1669963</v>
      </c>
      <c r="AJ69">
        <v>1653096</v>
      </c>
      <c r="AK69">
        <v>1636324</v>
      </c>
      <c r="AL69">
        <v>1619657</v>
      </c>
      <c r="AM69">
        <v>1603101</v>
      </c>
      <c r="AN69">
        <v>1586651</v>
      </c>
      <c r="AO69">
        <v>1570299</v>
      </c>
      <c r="AP69">
        <v>1554029</v>
      </c>
      <c r="AQ69">
        <v>1537818</v>
      </c>
      <c r="AR69">
        <v>1521637</v>
      </c>
      <c r="AS69">
        <v>1505450</v>
      </c>
      <c r="AT69">
        <v>1489216</v>
      </c>
      <c r="AU69">
        <v>1472884</v>
      </c>
      <c r="AV69">
        <v>1456399</v>
      </c>
    </row>
    <row r="70" spans="1:48" hidden="1" x14ac:dyDescent="0.3">
      <c r="A70" t="s">
        <v>97</v>
      </c>
      <c r="B70" t="s">
        <v>489</v>
      </c>
      <c r="C70" t="s">
        <v>427</v>
      </c>
      <c r="D70" s="5">
        <v>11159329.903621901</v>
      </c>
      <c r="E70" s="5">
        <v>11231578.548893301</v>
      </c>
      <c r="F70" s="5">
        <v>11297060.323820099</v>
      </c>
      <c r="G70" s="5">
        <v>9917409</v>
      </c>
      <c r="H70">
        <v>10009299</v>
      </c>
      <c r="I70">
        <v>10084516</v>
      </c>
      <c r="J70">
        <v>10144303</v>
      </c>
      <c r="K70">
        <v>10189852</v>
      </c>
      <c r="L70">
        <v>10222307</v>
      </c>
      <c r="M70">
        <v>10242767</v>
      </c>
      <c r="N70">
        <v>10252281</v>
      </c>
      <c r="O70">
        <v>10251849</v>
      </c>
      <c r="P70">
        <v>10242426</v>
      </c>
      <c r="Q70">
        <v>10224918</v>
      </c>
      <c r="R70">
        <v>10200183</v>
      </c>
      <c r="S70">
        <v>10169030</v>
      </c>
      <c r="T70">
        <v>10132223</v>
      </c>
      <c r="U70">
        <v>10090475</v>
      </c>
      <c r="V70">
        <v>10044453</v>
      </c>
      <c r="W70">
        <v>9994777</v>
      </c>
      <c r="X70">
        <v>9942016</v>
      </c>
      <c r="Y70">
        <v>9886694</v>
      </c>
      <c r="Z70">
        <v>9829286</v>
      </c>
      <c r="AA70">
        <v>9770220</v>
      </c>
      <c r="AB70">
        <v>9709875</v>
      </c>
      <c r="AC70">
        <v>9648583</v>
      </c>
      <c r="AD70">
        <v>9586628</v>
      </c>
      <c r="AE70">
        <v>9524245</v>
      </c>
      <c r="AF70">
        <v>9461623</v>
      </c>
      <c r="AG70">
        <v>9398902</v>
      </c>
      <c r="AH70">
        <v>9336175</v>
      </c>
      <c r="AI70">
        <v>9273487</v>
      </c>
      <c r="AJ70">
        <v>9210833</v>
      </c>
      <c r="AK70">
        <v>9148163</v>
      </c>
      <c r="AL70">
        <v>9085379</v>
      </c>
      <c r="AM70">
        <v>9022332</v>
      </c>
      <c r="AN70">
        <v>8958830</v>
      </c>
      <c r="AO70">
        <v>8894628</v>
      </c>
      <c r="AP70">
        <v>8829438</v>
      </c>
      <c r="AQ70">
        <v>8762921</v>
      </c>
      <c r="AR70">
        <v>8694690</v>
      </c>
      <c r="AS70">
        <v>8624313</v>
      </c>
      <c r="AT70">
        <v>8551306</v>
      </c>
      <c r="AU70">
        <v>8475142</v>
      </c>
      <c r="AV70">
        <v>8395242</v>
      </c>
    </row>
    <row r="71" spans="1:48" hidden="1" x14ac:dyDescent="0.3">
      <c r="A71" t="s">
        <v>98</v>
      </c>
      <c r="B71" t="s">
        <v>490</v>
      </c>
      <c r="C71" t="s">
        <v>427</v>
      </c>
      <c r="D71" s="5">
        <v>5585608.1664534397</v>
      </c>
      <c r="E71" s="5">
        <v>5613563.01504061</v>
      </c>
      <c r="F71" s="5">
        <v>5638473.5292274999</v>
      </c>
      <c r="G71" s="5">
        <v>4041329</v>
      </c>
      <c r="H71">
        <v>4067265</v>
      </c>
      <c r="I71">
        <v>4088844</v>
      </c>
      <c r="J71">
        <v>4106287</v>
      </c>
      <c r="K71">
        <v>4119812</v>
      </c>
      <c r="L71">
        <v>4129630</v>
      </c>
      <c r="M71">
        <v>4135948</v>
      </c>
      <c r="N71">
        <v>4138965</v>
      </c>
      <c r="O71">
        <v>4138877</v>
      </c>
      <c r="P71">
        <v>4135874</v>
      </c>
      <c r="Q71">
        <v>4130141</v>
      </c>
      <c r="R71">
        <v>4121855</v>
      </c>
      <c r="S71">
        <v>4111191</v>
      </c>
      <c r="T71">
        <v>4098317</v>
      </c>
      <c r="U71">
        <v>4083395</v>
      </c>
      <c r="V71">
        <v>4066582</v>
      </c>
      <c r="W71">
        <v>4048030</v>
      </c>
      <c r="X71">
        <v>4027885</v>
      </c>
      <c r="Y71">
        <v>4006288</v>
      </c>
      <c r="Z71">
        <v>3983375</v>
      </c>
      <c r="AA71">
        <v>3959275</v>
      </c>
      <c r="AB71">
        <v>3934113</v>
      </c>
      <c r="AC71">
        <v>3908007</v>
      </c>
      <c r="AD71">
        <v>3881073</v>
      </c>
      <c r="AE71">
        <v>3853417</v>
      </c>
      <c r="AF71">
        <v>3825142</v>
      </c>
      <c r="AG71">
        <v>3796347</v>
      </c>
      <c r="AH71">
        <v>3767122</v>
      </c>
      <c r="AI71">
        <v>3737554</v>
      </c>
      <c r="AJ71">
        <v>3707724</v>
      </c>
      <c r="AK71">
        <v>3677708</v>
      </c>
      <c r="AL71">
        <v>3647576</v>
      </c>
      <c r="AM71">
        <v>3617392</v>
      </c>
      <c r="AN71">
        <v>3587216</v>
      </c>
      <c r="AO71">
        <v>3557101</v>
      </c>
      <c r="AP71">
        <v>3527097</v>
      </c>
      <c r="AQ71">
        <v>3497245</v>
      </c>
      <c r="AR71">
        <v>3467583</v>
      </c>
      <c r="AS71">
        <v>3438143</v>
      </c>
      <c r="AT71">
        <v>3408953</v>
      </c>
      <c r="AU71">
        <v>3380032</v>
      </c>
      <c r="AV71">
        <v>3351398</v>
      </c>
    </row>
    <row r="72" spans="1:48" hidden="1" x14ac:dyDescent="0.3">
      <c r="A72" t="s">
        <v>99</v>
      </c>
      <c r="B72" t="s">
        <v>491</v>
      </c>
      <c r="C72" t="s">
        <v>427</v>
      </c>
      <c r="D72" s="5">
        <v>1916259.97624697</v>
      </c>
      <c r="E72" s="5">
        <v>1922579.2645240901</v>
      </c>
      <c r="F72" s="5">
        <v>1927886.18506411</v>
      </c>
      <c r="G72" s="5">
        <v>1494917</v>
      </c>
      <c r="H72">
        <v>1501955</v>
      </c>
      <c r="I72">
        <v>1507250</v>
      </c>
      <c r="J72">
        <v>1510893</v>
      </c>
      <c r="K72">
        <v>1512974</v>
      </c>
      <c r="L72">
        <v>1513577</v>
      </c>
      <c r="M72">
        <v>1512789</v>
      </c>
      <c r="N72">
        <v>1510690</v>
      </c>
      <c r="O72">
        <v>1507361</v>
      </c>
      <c r="P72">
        <v>1502880</v>
      </c>
      <c r="Q72">
        <v>1497324</v>
      </c>
      <c r="R72">
        <v>1490766</v>
      </c>
      <c r="S72">
        <v>1483278</v>
      </c>
      <c r="T72">
        <v>1474931</v>
      </c>
      <c r="U72">
        <v>1465792</v>
      </c>
      <c r="V72">
        <v>1455927</v>
      </c>
      <c r="W72">
        <v>1445400</v>
      </c>
      <c r="X72">
        <v>1434273</v>
      </c>
      <c r="Y72">
        <v>1422604</v>
      </c>
      <c r="Z72">
        <v>1410453</v>
      </c>
      <c r="AA72">
        <v>1397874</v>
      </c>
      <c r="AB72">
        <v>1384921</v>
      </c>
      <c r="AC72">
        <v>1371646</v>
      </c>
      <c r="AD72">
        <v>1358097</v>
      </c>
      <c r="AE72">
        <v>1344322</v>
      </c>
      <c r="AF72">
        <v>1330367</v>
      </c>
      <c r="AG72">
        <v>1316274</v>
      </c>
      <c r="AH72">
        <v>1302085</v>
      </c>
      <c r="AI72">
        <v>1287840</v>
      </c>
      <c r="AJ72">
        <v>1273574</v>
      </c>
      <c r="AK72">
        <v>1259323</v>
      </c>
      <c r="AL72">
        <v>1245120</v>
      </c>
      <c r="AM72">
        <v>1230996</v>
      </c>
      <c r="AN72">
        <v>1216980</v>
      </c>
      <c r="AO72">
        <v>1203098</v>
      </c>
      <c r="AP72">
        <v>1189375</v>
      </c>
      <c r="AQ72">
        <v>1175835</v>
      </c>
      <c r="AR72">
        <v>1162497</v>
      </c>
      <c r="AS72">
        <v>1149379</v>
      </c>
      <c r="AT72">
        <v>1136500</v>
      </c>
      <c r="AU72">
        <v>1123873</v>
      </c>
      <c r="AV72">
        <v>1111510</v>
      </c>
    </row>
    <row r="73" spans="1:48" hidden="1" x14ac:dyDescent="0.3">
      <c r="A73" t="s">
        <v>100</v>
      </c>
      <c r="B73" t="s">
        <v>492</v>
      </c>
      <c r="C73" t="s">
        <v>427</v>
      </c>
      <c r="D73" s="5">
        <v>1089078.1337558001</v>
      </c>
      <c r="E73" s="5">
        <v>1092727.2746031401</v>
      </c>
      <c r="F73" s="5">
        <v>1095821.14349603</v>
      </c>
      <c r="G73" s="5">
        <v>886703</v>
      </c>
      <c r="H73">
        <v>891220</v>
      </c>
      <c r="I73">
        <v>894663</v>
      </c>
      <c r="J73">
        <v>897088</v>
      </c>
      <c r="K73">
        <v>898549</v>
      </c>
      <c r="L73">
        <v>899097</v>
      </c>
      <c r="M73">
        <v>898783</v>
      </c>
      <c r="N73">
        <v>897658</v>
      </c>
      <c r="O73">
        <v>895769</v>
      </c>
      <c r="P73">
        <v>893165</v>
      </c>
      <c r="Q73">
        <v>889892</v>
      </c>
      <c r="R73">
        <v>885994</v>
      </c>
      <c r="S73">
        <v>881517</v>
      </c>
      <c r="T73">
        <v>876503</v>
      </c>
      <c r="U73">
        <v>870994</v>
      </c>
      <c r="V73">
        <v>865030</v>
      </c>
      <c r="W73">
        <v>858650</v>
      </c>
      <c r="X73">
        <v>851894</v>
      </c>
      <c r="Y73">
        <v>844798</v>
      </c>
      <c r="Z73">
        <v>837398</v>
      </c>
      <c r="AA73">
        <v>829729</v>
      </c>
      <c r="AB73">
        <v>821824</v>
      </c>
      <c r="AC73">
        <v>813716</v>
      </c>
      <c r="AD73">
        <v>805437</v>
      </c>
      <c r="AE73">
        <v>797016</v>
      </c>
      <c r="AF73">
        <v>788482</v>
      </c>
      <c r="AG73">
        <v>779864</v>
      </c>
      <c r="AH73">
        <v>771188</v>
      </c>
      <c r="AI73">
        <v>762479</v>
      </c>
      <c r="AJ73">
        <v>753762</v>
      </c>
      <c r="AK73">
        <v>745060</v>
      </c>
      <c r="AL73">
        <v>736395</v>
      </c>
      <c r="AM73">
        <v>727788</v>
      </c>
      <c r="AN73">
        <v>719259</v>
      </c>
      <c r="AO73">
        <v>710826</v>
      </c>
      <c r="AP73">
        <v>702507</v>
      </c>
      <c r="AQ73">
        <v>694318</v>
      </c>
      <c r="AR73">
        <v>686274</v>
      </c>
      <c r="AS73">
        <v>678389</v>
      </c>
      <c r="AT73">
        <v>670675</v>
      </c>
      <c r="AU73">
        <v>663145</v>
      </c>
      <c r="AV73">
        <v>655809</v>
      </c>
    </row>
    <row r="74" spans="1:48" hidden="1" x14ac:dyDescent="0.3">
      <c r="A74" t="s">
        <v>101</v>
      </c>
      <c r="B74" t="s">
        <v>493</v>
      </c>
      <c r="C74" t="s">
        <v>427</v>
      </c>
      <c r="D74" s="5">
        <v>1509548.2284260299</v>
      </c>
      <c r="E74" s="5">
        <v>1515482.2315029099</v>
      </c>
      <c r="F74" s="5">
        <v>1520674.5930941999</v>
      </c>
      <c r="G74" s="5">
        <v>1202100</v>
      </c>
      <c r="H74">
        <v>1208727</v>
      </c>
      <c r="I74">
        <v>1214047</v>
      </c>
      <c r="J74">
        <v>1218120</v>
      </c>
      <c r="K74">
        <v>1221004</v>
      </c>
      <c r="L74">
        <v>1222757</v>
      </c>
      <c r="M74">
        <v>1223433</v>
      </c>
      <c r="N74">
        <v>1223087</v>
      </c>
      <c r="O74">
        <v>1221775</v>
      </c>
      <c r="P74">
        <v>1219549</v>
      </c>
      <c r="Q74">
        <v>1216460</v>
      </c>
      <c r="R74">
        <v>1212560</v>
      </c>
      <c r="S74">
        <v>1207898</v>
      </c>
      <c r="T74">
        <v>1202525</v>
      </c>
      <c r="U74">
        <v>1196487</v>
      </c>
      <c r="V74">
        <v>1189831</v>
      </c>
      <c r="W74">
        <v>1182604</v>
      </c>
      <c r="X74">
        <v>1174851</v>
      </c>
      <c r="Y74">
        <v>1166615</v>
      </c>
      <c r="Z74">
        <v>1157940</v>
      </c>
      <c r="AA74">
        <v>1148867</v>
      </c>
      <c r="AB74">
        <v>1139438</v>
      </c>
      <c r="AC74">
        <v>1129692</v>
      </c>
      <c r="AD74">
        <v>1119669</v>
      </c>
      <c r="AE74">
        <v>1109406</v>
      </c>
      <c r="AF74">
        <v>1098940</v>
      </c>
      <c r="AG74">
        <v>1088308</v>
      </c>
      <c r="AH74">
        <v>1077544</v>
      </c>
      <c r="AI74">
        <v>1066682</v>
      </c>
      <c r="AJ74">
        <v>1055756</v>
      </c>
      <c r="AK74">
        <v>1044797</v>
      </c>
      <c r="AL74">
        <v>1033836</v>
      </c>
      <c r="AM74">
        <v>1022903</v>
      </c>
      <c r="AN74">
        <v>1012027</v>
      </c>
      <c r="AO74">
        <v>1001237</v>
      </c>
      <c r="AP74">
        <v>990559</v>
      </c>
      <c r="AQ74">
        <v>980019</v>
      </c>
      <c r="AR74">
        <v>969642</v>
      </c>
      <c r="AS74">
        <v>959452</v>
      </c>
      <c r="AT74">
        <v>949472</v>
      </c>
      <c r="AU74">
        <v>939725</v>
      </c>
      <c r="AV74">
        <v>930230</v>
      </c>
    </row>
    <row r="75" spans="1:48" hidden="1" x14ac:dyDescent="0.3">
      <c r="A75" t="s">
        <v>102</v>
      </c>
      <c r="B75" t="s">
        <v>494</v>
      </c>
      <c r="C75" t="s">
        <v>427</v>
      </c>
      <c r="D75" s="5">
        <v>3041350.2205353999</v>
      </c>
      <c r="E75" s="5">
        <v>3060468.7716196598</v>
      </c>
      <c r="F75" s="5">
        <v>3078013.2772935401</v>
      </c>
      <c r="G75" s="5">
        <v>2757907</v>
      </c>
      <c r="H75">
        <v>2781453</v>
      </c>
      <c r="I75">
        <v>2801609</v>
      </c>
      <c r="J75">
        <v>2818559</v>
      </c>
      <c r="K75">
        <v>2832484</v>
      </c>
      <c r="L75">
        <v>2843560</v>
      </c>
      <c r="M75">
        <v>2851954</v>
      </c>
      <c r="N75">
        <v>2857833</v>
      </c>
      <c r="O75">
        <v>2861353</v>
      </c>
      <c r="P75">
        <v>2862668</v>
      </c>
      <c r="Q75">
        <v>2861927</v>
      </c>
      <c r="R75">
        <v>2859271</v>
      </c>
      <c r="S75">
        <v>2854837</v>
      </c>
      <c r="T75">
        <v>2848757</v>
      </c>
      <c r="U75">
        <v>2841158</v>
      </c>
      <c r="V75">
        <v>2832159</v>
      </c>
      <c r="W75">
        <v>2821877</v>
      </c>
      <c r="X75">
        <v>2810420</v>
      </c>
      <c r="Y75">
        <v>2797895</v>
      </c>
      <c r="Z75">
        <v>2784399</v>
      </c>
      <c r="AA75">
        <v>2770027</v>
      </c>
      <c r="AB75">
        <v>2754866</v>
      </c>
      <c r="AC75">
        <v>2739001</v>
      </c>
      <c r="AD75">
        <v>2722507</v>
      </c>
      <c r="AE75">
        <v>2705458</v>
      </c>
      <c r="AF75">
        <v>2687919</v>
      </c>
      <c r="AG75">
        <v>2669953</v>
      </c>
      <c r="AH75">
        <v>2651614</v>
      </c>
      <c r="AI75">
        <v>2632954</v>
      </c>
      <c r="AJ75">
        <v>2614018</v>
      </c>
      <c r="AK75">
        <v>2594844</v>
      </c>
      <c r="AL75">
        <v>2575467</v>
      </c>
      <c r="AM75">
        <v>2555917</v>
      </c>
      <c r="AN75">
        <v>2536216</v>
      </c>
      <c r="AO75">
        <v>2516382</v>
      </c>
      <c r="AP75">
        <v>2496428</v>
      </c>
      <c r="AQ75">
        <v>2476361</v>
      </c>
      <c r="AR75">
        <v>2456183</v>
      </c>
      <c r="AS75">
        <v>2435890</v>
      </c>
      <c r="AT75">
        <v>2415473</v>
      </c>
      <c r="AU75">
        <v>2394917</v>
      </c>
      <c r="AV75">
        <v>2374203</v>
      </c>
    </row>
    <row r="76" spans="1:48" hidden="1" x14ac:dyDescent="0.3">
      <c r="A76" t="s">
        <v>103</v>
      </c>
      <c r="B76" t="s">
        <v>495</v>
      </c>
      <c r="C76" t="s">
        <v>427</v>
      </c>
      <c r="D76" s="5">
        <v>1170732.16590863</v>
      </c>
      <c r="E76" s="5">
        <v>1173374.4614433199</v>
      </c>
      <c r="F76" s="5">
        <v>1175478.15676004</v>
      </c>
      <c r="G76" s="5">
        <v>875130</v>
      </c>
      <c r="H76">
        <v>878812</v>
      </c>
      <c r="I76">
        <v>881356</v>
      </c>
      <c r="J76">
        <v>882822</v>
      </c>
      <c r="K76">
        <v>883271</v>
      </c>
      <c r="L76">
        <v>882761</v>
      </c>
      <c r="M76">
        <v>881349</v>
      </c>
      <c r="N76">
        <v>879091</v>
      </c>
      <c r="O76">
        <v>876042</v>
      </c>
      <c r="P76">
        <v>872256</v>
      </c>
      <c r="Q76">
        <v>867783</v>
      </c>
      <c r="R76">
        <v>862676</v>
      </c>
      <c r="S76">
        <v>856983</v>
      </c>
      <c r="T76">
        <v>850752</v>
      </c>
      <c r="U76">
        <v>844031</v>
      </c>
      <c r="V76">
        <v>836864</v>
      </c>
      <c r="W76">
        <v>829295</v>
      </c>
      <c r="X76">
        <v>821368</v>
      </c>
      <c r="Y76">
        <v>813123</v>
      </c>
      <c r="Z76">
        <v>804602</v>
      </c>
      <c r="AA76">
        <v>795842</v>
      </c>
      <c r="AB76">
        <v>786881</v>
      </c>
      <c r="AC76">
        <v>777756</v>
      </c>
      <c r="AD76">
        <v>768500</v>
      </c>
      <c r="AE76">
        <v>759148</v>
      </c>
      <c r="AF76">
        <v>749733</v>
      </c>
      <c r="AG76">
        <v>740283</v>
      </c>
      <c r="AH76">
        <v>730831</v>
      </c>
      <c r="AI76">
        <v>721402</v>
      </c>
      <c r="AJ76">
        <v>712025</v>
      </c>
      <c r="AK76">
        <v>702725</v>
      </c>
      <c r="AL76">
        <v>693526</v>
      </c>
      <c r="AM76">
        <v>684452</v>
      </c>
      <c r="AN76">
        <v>675523</v>
      </c>
      <c r="AO76">
        <v>666760</v>
      </c>
      <c r="AP76">
        <v>658183</v>
      </c>
      <c r="AQ76">
        <v>649808</v>
      </c>
      <c r="AR76">
        <v>641652</v>
      </c>
      <c r="AS76">
        <v>633731</v>
      </c>
      <c r="AT76">
        <v>626057</v>
      </c>
      <c r="AU76">
        <v>618643</v>
      </c>
      <c r="AV76">
        <v>611501</v>
      </c>
    </row>
    <row r="77" spans="1:48" hidden="1" x14ac:dyDescent="0.3">
      <c r="A77" t="s">
        <v>104</v>
      </c>
      <c r="B77" t="s">
        <v>496</v>
      </c>
      <c r="C77" t="s">
        <v>427</v>
      </c>
      <c r="D77" s="5">
        <v>2658570.3589161201</v>
      </c>
      <c r="E77" s="5">
        <v>2672802.30230093</v>
      </c>
      <c r="F77" s="5">
        <v>2685602.9820063901</v>
      </c>
      <c r="G77" s="5">
        <v>2141233</v>
      </c>
      <c r="H77">
        <v>2156394</v>
      </c>
      <c r="I77">
        <v>2168943</v>
      </c>
      <c r="J77">
        <v>2179023</v>
      </c>
      <c r="K77">
        <v>2186773</v>
      </c>
      <c r="L77">
        <v>2192328</v>
      </c>
      <c r="M77">
        <v>2195819</v>
      </c>
      <c r="N77">
        <v>2197374</v>
      </c>
      <c r="O77">
        <v>2197117</v>
      </c>
      <c r="P77">
        <v>2195165</v>
      </c>
      <c r="Q77">
        <v>2191635</v>
      </c>
      <c r="R77">
        <v>2186639</v>
      </c>
      <c r="S77">
        <v>2180284</v>
      </c>
      <c r="T77">
        <v>2172672</v>
      </c>
      <c r="U77">
        <v>2163905</v>
      </c>
      <c r="V77">
        <v>2154078</v>
      </c>
      <c r="W77">
        <v>2143282</v>
      </c>
      <c r="X77">
        <v>2131606</v>
      </c>
      <c r="Y77">
        <v>2119133</v>
      </c>
      <c r="Z77">
        <v>2105942</v>
      </c>
      <c r="AA77">
        <v>2092111</v>
      </c>
      <c r="AB77">
        <v>2077711</v>
      </c>
      <c r="AC77">
        <v>2062809</v>
      </c>
      <c r="AD77">
        <v>2047471</v>
      </c>
      <c r="AE77">
        <v>2031756</v>
      </c>
      <c r="AF77">
        <v>2015720</v>
      </c>
      <c r="AG77">
        <v>1999417</v>
      </c>
      <c r="AH77">
        <v>1982893</v>
      </c>
      <c r="AI77">
        <v>1966193</v>
      </c>
      <c r="AJ77">
        <v>1949359</v>
      </c>
      <c r="AK77">
        <v>1932425</v>
      </c>
      <c r="AL77">
        <v>1915426</v>
      </c>
      <c r="AM77">
        <v>1898388</v>
      </c>
      <c r="AN77">
        <v>1881338</v>
      </c>
      <c r="AO77">
        <v>1864295</v>
      </c>
      <c r="AP77">
        <v>1847276</v>
      </c>
      <c r="AQ77">
        <v>1830295</v>
      </c>
      <c r="AR77">
        <v>1813359</v>
      </c>
      <c r="AS77">
        <v>1796474</v>
      </c>
      <c r="AT77">
        <v>1779641</v>
      </c>
      <c r="AU77">
        <v>1762856</v>
      </c>
      <c r="AV77">
        <v>1746113</v>
      </c>
    </row>
    <row r="78" spans="1:48" hidden="1" x14ac:dyDescent="0.3">
      <c r="A78" t="s">
        <v>105</v>
      </c>
      <c r="B78" t="s">
        <v>497</v>
      </c>
      <c r="C78" t="s">
        <v>427</v>
      </c>
      <c r="D78" s="5">
        <v>961285.75459949998</v>
      </c>
      <c r="E78" s="5">
        <v>966596.45735894796</v>
      </c>
      <c r="F78" s="5">
        <v>971379.26081691205</v>
      </c>
      <c r="G78" s="5">
        <v>684795</v>
      </c>
      <c r="H78">
        <v>689574</v>
      </c>
      <c r="I78">
        <v>693621</v>
      </c>
      <c r="J78">
        <v>696968</v>
      </c>
      <c r="K78">
        <v>699651</v>
      </c>
      <c r="L78">
        <v>701701</v>
      </c>
      <c r="M78">
        <v>703150</v>
      </c>
      <c r="N78">
        <v>704030</v>
      </c>
      <c r="O78">
        <v>704371</v>
      </c>
      <c r="P78">
        <v>704203</v>
      </c>
      <c r="Q78">
        <v>703553</v>
      </c>
      <c r="R78">
        <v>702451</v>
      </c>
      <c r="S78">
        <v>700924</v>
      </c>
      <c r="T78">
        <v>698998</v>
      </c>
      <c r="U78">
        <v>696699</v>
      </c>
      <c r="V78">
        <v>694053</v>
      </c>
      <c r="W78">
        <v>691082</v>
      </c>
      <c r="X78">
        <v>687811</v>
      </c>
      <c r="Y78">
        <v>684262</v>
      </c>
      <c r="Z78">
        <v>680458</v>
      </c>
      <c r="AA78">
        <v>676419</v>
      </c>
      <c r="AB78">
        <v>672166</v>
      </c>
      <c r="AC78">
        <v>667719</v>
      </c>
      <c r="AD78">
        <v>663096</v>
      </c>
      <c r="AE78">
        <v>658315</v>
      </c>
      <c r="AF78">
        <v>653394</v>
      </c>
      <c r="AG78">
        <v>648350</v>
      </c>
      <c r="AH78">
        <v>643198</v>
      </c>
      <c r="AI78">
        <v>637953</v>
      </c>
      <c r="AJ78">
        <v>632629</v>
      </c>
      <c r="AK78">
        <v>627240</v>
      </c>
      <c r="AL78">
        <v>621799</v>
      </c>
      <c r="AM78">
        <v>616317</v>
      </c>
      <c r="AN78">
        <v>610807</v>
      </c>
      <c r="AO78">
        <v>605277</v>
      </c>
      <c r="AP78">
        <v>599739</v>
      </c>
      <c r="AQ78">
        <v>594200</v>
      </c>
      <c r="AR78">
        <v>588669</v>
      </c>
      <c r="AS78">
        <v>583153</v>
      </c>
      <c r="AT78">
        <v>577659</v>
      </c>
      <c r="AU78">
        <v>572192</v>
      </c>
      <c r="AV78">
        <v>566759</v>
      </c>
    </row>
    <row r="79" spans="1:48" hidden="1" x14ac:dyDescent="0.3">
      <c r="A79" t="s">
        <v>106</v>
      </c>
      <c r="B79" t="s">
        <v>498</v>
      </c>
      <c r="C79" t="s">
        <v>427</v>
      </c>
      <c r="D79" s="5">
        <v>2902920.9126026202</v>
      </c>
      <c r="E79" s="5">
        <v>2915532.2306915801</v>
      </c>
      <c r="F79" s="5">
        <v>2926419.85464792</v>
      </c>
      <c r="G79" s="5">
        <v>2276881</v>
      </c>
      <c r="H79">
        <v>2290039</v>
      </c>
      <c r="I79">
        <v>2300308</v>
      </c>
      <c r="J79">
        <v>2307871</v>
      </c>
      <c r="K79">
        <v>2312906</v>
      </c>
      <c r="L79">
        <v>2315584</v>
      </c>
      <c r="M79">
        <v>2316070</v>
      </c>
      <c r="N79">
        <v>2314523</v>
      </c>
      <c r="O79">
        <v>2311096</v>
      </c>
      <c r="P79">
        <v>2305937</v>
      </c>
      <c r="Q79">
        <v>2299187</v>
      </c>
      <c r="R79">
        <v>2290981</v>
      </c>
      <c r="S79">
        <v>2281449</v>
      </c>
      <c r="T79">
        <v>2270713</v>
      </c>
      <c r="U79">
        <v>2258892</v>
      </c>
      <c r="V79">
        <v>2246096</v>
      </c>
      <c r="W79">
        <v>2232431</v>
      </c>
      <c r="X79">
        <v>2217998</v>
      </c>
      <c r="Y79">
        <v>2202888</v>
      </c>
      <c r="Z79">
        <v>2187190</v>
      </c>
      <c r="AA79">
        <v>2170985</v>
      </c>
      <c r="AB79">
        <v>2154349</v>
      </c>
      <c r="AC79">
        <v>2137351</v>
      </c>
      <c r="AD79">
        <v>2120056</v>
      </c>
      <c r="AE79">
        <v>2102520</v>
      </c>
      <c r="AF79">
        <v>2084796</v>
      </c>
      <c r="AG79">
        <v>2066929</v>
      </c>
      <c r="AH79">
        <v>2048959</v>
      </c>
      <c r="AI79">
        <v>2030920</v>
      </c>
      <c r="AJ79">
        <v>2012840</v>
      </c>
      <c r="AK79">
        <v>1994740</v>
      </c>
      <c r="AL79">
        <v>1976636</v>
      </c>
      <c r="AM79">
        <v>1958539</v>
      </c>
      <c r="AN79">
        <v>1940452</v>
      </c>
      <c r="AO79">
        <v>1922373</v>
      </c>
      <c r="AP79">
        <v>1904295</v>
      </c>
      <c r="AQ79">
        <v>1886203</v>
      </c>
      <c r="AR79">
        <v>1868077</v>
      </c>
      <c r="AS79">
        <v>1849892</v>
      </c>
      <c r="AT79">
        <v>1831615</v>
      </c>
      <c r="AU79">
        <v>1813209</v>
      </c>
      <c r="AV79">
        <v>1794630</v>
      </c>
    </row>
    <row r="80" spans="1:48" hidden="1" x14ac:dyDescent="0.3">
      <c r="A80" t="s">
        <v>107</v>
      </c>
      <c r="B80" t="s">
        <v>499</v>
      </c>
      <c r="C80" t="s">
        <v>427</v>
      </c>
      <c r="D80" s="5">
        <v>1735909.4192729399</v>
      </c>
      <c r="E80" s="5">
        <v>1743742.5950996899</v>
      </c>
      <c r="F80" s="5">
        <v>1750670.7974989901</v>
      </c>
      <c r="G80" s="5">
        <v>1279072</v>
      </c>
      <c r="H80">
        <v>1286328</v>
      </c>
      <c r="I80">
        <v>1292319</v>
      </c>
      <c r="J80">
        <v>1297101</v>
      </c>
      <c r="K80">
        <v>1300723</v>
      </c>
      <c r="L80">
        <v>1303238</v>
      </c>
      <c r="M80">
        <v>1304695</v>
      </c>
      <c r="N80">
        <v>1305145</v>
      </c>
      <c r="O80">
        <v>1304635</v>
      </c>
      <c r="P80">
        <v>1303215</v>
      </c>
      <c r="Q80">
        <v>1300931</v>
      </c>
      <c r="R80">
        <v>1297830</v>
      </c>
      <c r="S80">
        <v>1293958</v>
      </c>
      <c r="T80">
        <v>1289359</v>
      </c>
      <c r="U80">
        <v>1284079</v>
      </c>
      <c r="V80">
        <v>1278159</v>
      </c>
      <c r="W80">
        <v>1271644</v>
      </c>
      <c r="X80">
        <v>1264574</v>
      </c>
      <c r="Y80">
        <v>1256992</v>
      </c>
      <c r="Z80">
        <v>1248937</v>
      </c>
      <c r="AA80">
        <v>1240449</v>
      </c>
      <c r="AB80">
        <v>1231567</v>
      </c>
      <c r="AC80">
        <v>1222330</v>
      </c>
      <c r="AD80">
        <v>1212773</v>
      </c>
      <c r="AE80">
        <v>1202935</v>
      </c>
      <c r="AF80">
        <v>1192850</v>
      </c>
      <c r="AG80">
        <v>1182554</v>
      </c>
      <c r="AH80">
        <v>1172081</v>
      </c>
      <c r="AI80">
        <v>1161464</v>
      </c>
      <c r="AJ80">
        <v>1150737</v>
      </c>
      <c r="AK80">
        <v>1139931</v>
      </c>
      <c r="AL80">
        <v>1129077</v>
      </c>
      <c r="AM80">
        <v>1118206</v>
      </c>
      <c r="AN80">
        <v>1107348</v>
      </c>
      <c r="AO80">
        <v>1096531</v>
      </c>
      <c r="AP80">
        <v>1085784</v>
      </c>
      <c r="AQ80">
        <v>1075133</v>
      </c>
      <c r="AR80">
        <v>1064606</v>
      </c>
      <c r="AS80">
        <v>1054229</v>
      </c>
      <c r="AT80">
        <v>1044025</v>
      </c>
      <c r="AU80">
        <v>1034021</v>
      </c>
      <c r="AV80">
        <v>1024239</v>
      </c>
    </row>
    <row r="81" spans="1:48" hidden="1" x14ac:dyDescent="0.3">
      <c r="A81" t="s">
        <v>108</v>
      </c>
      <c r="B81" t="s">
        <v>500</v>
      </c>
      <c r="C81" t="s">
        <v>427</v>
      </c>
      <c r="D81" s="5">
        <v>5655756.7114322903</v>
      </c>
      <c r="E81" s="5">
        <v>5689029.4678594302</v>
      </c>
      <c r="F81" s="5">
        <v>5719457.1115235901</v>
      </c>
      <c r="G81" s="5">
        <v>3726207</v>
      </c>
      <c r="H81">
        <v>3755996</v>
      </c>
      <c r="I81">
        <v>3781222</v>
      </c>
      <c r="J81">
        <v>3802133</v>
      </c>
      <c r="K81">
        <v>3818970</v>
      </c>
      <c r="L81">
        <v>3831969</v>
      </c>
      <c r="M81">
        <v>3841358</v>
      </c>
      <c r="N81">
        <v>3847359</v>
      </c>
      <c r="O81">
        <v>3850186</v>
      </c>
      <c r="P81">
        <v>3850047</v>
      </c>
      <c r="Q81">
        <v>3847142</v>
      </c>
      <c r="R81">
        <v>3841667</v>
      </c>
      <c r="S81">
        <v>3833809</v>
      </c>
      <c r="T81">
        <v>3823747</v>
      </c>
      <c r="U81">
        <v>3811655</v>
      </c>
      <c r="V81">
        <v>3797701</v>
      </c>
      <c r="W81">
        <v>3782044</v>
      </c>
      <c r="X81">
        <v>3764837</v>
      </c>
      <c r="Y81">
        <v>3746227</v>
      </c>
      <c r="Z81">
        <v>3726353</v>
      </c>
      <c r="AA81">
        <v>3705347</v>
      </c>
      <c r="AB81">
        <v>3683336</v>
      </c>
      <c r="AC81">
        <v>3660438</v>
      </c>
      <c r="AD81">
        <v>3636766</v>
      </c>
      <c r="AE81">
        <v>3612424</v>
      </c>
      <c r="AF81">
        <v>3587512</v>
      </c>
      <c r="AG81">
        <v>3562120</v>
      </c>
      <c r="AH81">
        <v>3536333</v>
      </c>
      <c r="AI81">
        <v>3510231</v>
      </c>
      <c r="AJ81">
        <v>3483882</v>
      </c>
      <c r="AK81">
        <v>3457352</v>
      </c>
      <c r="AL81">
        <v>3430699</v>
      </c>
      <c r="AM81">
        <v>3403972</v>
      </c>
      <c r="AN81">
        <v>3377216</v>
      </c>
      <c r="AO81">
        <v>3350468</v>
      </c>
      <c r="AP81">
        <v>3323756</v>
      </c>
      <c r="AQ81">
        <v>3297106</v>
      </c>
      <c r="AR81">
        <v>3270533</v>
      </c>
      <c r="AS81">
        <v>3244047</v>
      </c>
      <c r="AT81">
        <v>3217650</v>
      </c>
      <c r="AU81">
        <v>3191338</v>
      </c>
      <c r="AV81">
        <v>3165101</v>
      </c>
    </row>
    <row r="82" spans="1:48" hidden="1" x14ac:dyDescent="0.3">
      <c r="A82" t="s">
        <v>109</v>
      </c>
      <c r="B82" t="s">
        <v>501</v>
      </c>
      <c r="C82" t="s">
        <v>427</v>
      </c>
      <c r="D82" s="5">
        <v>526704.46109357604</v>
      </c>
      <c r="E82" s="5">
        <v>528922.04668536503</v>
      </c>
      <c r="F82" s="5">
        <v>530903.44346406299</v>
      </c>
      <c r="G82" s="5">
        <v>329064</v>
      </c>
      <c r="H82">
        <v>331258</v>
      </c>
      <c r="I82">
        <v>332975</v>
      </c>
      <c r="J82">
        <v>334245</v>
      </c>
      <c r="K82">
        <v>335094</v>
      </c>
      <c r="L82">
        <v>335548</v>
      </c>
      <c r="M82">
        <v>335632</v>
      </c>
      <c r="N82">
        <v>335371</v>
      </c>
      <c r="O82">
        <v>334789</v>
      </c>
      <c r="P82">
        <v>333909</v>
      </c>
      <c r="Q82">
        <v>332753</v>
      </c>
      <c r="R82">
        <v>331343</v>
      </c>
      <c r="S82">
        <v>329698</v>
      </c>
      <c r="T82">
        <v>327841</v>
      </c>
      <c r="U82">
        <v>325788</v>
      </c>
      <c r="V82">
        <v>323560</v>
      </c>
      <c r="W82">
        <v>321173</v>
      </c>
      <c r="X82">
        <v>318644</v>
      </c>
      <c r="Y82">
        <v>315990</v>
      </c>
      <c r="Z82">
        <v>313226</v>
      </c>
      <c r="AA82">
        <v>310367</v>
      </c>
      <c r="AB82">
        <v>307426</v>
      </c>
      <c r="AC82">
        <v>304416</v>
      </c>
      <c r="AD82">
        <v>301350</v>
      </c>
      <c r="AE82">
        <v>298239</v>
      </c>
      <c r="AF82">
        <v>295094</v>
      </c>
      <c r="AG82">
        <v>291926</v>
      </c>
      <c r="AH82">
        <v>288742</v>
      </c>
      <c r="AI82">
        <v>285552</v>
      </c>
      <c r="AJ82">
        <v>282364</v>
      </c>
      <c r="AK82">
        <v>279183</v>
      </c>
      <c r="AL82">
        <v>276017</v>
      </c>
      <c r="AM82">
        <v>272871</v>
      </c>
      <c r="AN82">
        <v>269750</v>
      </c>
      <c r="AO82">
        <v>266656</v>
      </c>
      <c r="AP82">
        <v>263594</v>
      </c>
      <c r="AQ82">
        <v>260566</v>
      </c>
      <c r="AR82">
        <v>257573</v>
      </c>
      <c r="AS82">
        <v>254616</v>
      </c>
      <c r="AT82">
        <v>251695</v>
      </c>
      <c r="AU82">
        <v>248809</v>
      </c>
      <c r="AV82">
        <v>245956</v>
      </c>
    </row>
    <row r="83" spans="1:48" hidden="1" x14ac:dyDescent="0.3">
      <c r="A83" t="s">
        <v>110</v>
      </c>
      <c r="B83" t="s">
        <v>502</v>
      </c>
      <c r="C83" t="s">
        <v>428</v>
      </c>
      <c r="D83" s="5">
        <v>24176507.441344801</v>
      </c>
      <c r="E83" s="5">
        <v>24319761.273071501</v>
      </c>
      <c r="F83" s="5">
        <v>24444335.584909301</v>
      </c>
      <c r="G83" s="5">
        <v>24665393</v>
      </c>
      <c r="H83">
        <v>24866932</v>
      </c>
      <c r="I83">
        <v>25020844</v>
      </c>
      <c r="J83">
        <v>25131396</v>
      </c>
      <c r="K83">
        <v>25202668</v>
      </c>
      <c r="L83">
        <v>25238549</v>
      </c>
      <c r="M83">
        <v>25242740</v>
      </c>
      <c r="N83">
        <v>25218753</v>
      </c>
      <c r="O83">
        <v>25169909</v>
      </c>
      <c r="P83">
        <v>25099342</v>
      </c>
      <c r="Q83">
        <v>25009995</v>
      </c>
      <c r="R83">
        <v>24904622</v>
      </c>
      <c r="S83">
        <v>24785789</v>
      </c>
      <c r="T83">
        <v>24655873</v>
      </c>
      <c r="U83">
        <v>24517059</v>
      </c>
      <c r="V83">
        <v>24371345</v>
      </c>
      <c r="W83">
        <v>24220540</v>
      </c>
      <c r="X83">
        <v>24066263</v>
      </c>
      <c r="Y83">
        <v>23909945</v>
      </c>
      <c r="Z83">
        <v>23752824</v>
      </c>
      <c r="AA83">
        <v>23595954</v>
      </c>
      <c r="AB83">
        <v>23440196</v>
      </c>
      <c r="AC83">
        <v>23286223</v>
      </c>
      <c r="AD83">
        <v>23134520</v>
      </c>
      <c r="AE83">
        <v>22985381</v>
      </c>
      <c r="AF83">
        <v>22838910</v>
      </c>
      <c r="AG83">
        <v>22695025</v>
      </c>
      <c r="AH83">
        <v>22553453</v>
      </c>
      <c r="AI83">
        <v>22413731</v>
      </c>
      <c r="AJ83">
        <v>22275207</v>
      </c>
      <c r="AK83">
        <v>22137041</v>
      </c>
      <c r="AL83">
        <v>21998203</v>
      </c>
      <c r="AM83">
        <v>21857473</v>
      </c>
      <c r="AN83">
        <v>21713444</v>
      </c>
      <c r="AO83">
        <v>21564518</v>
      </c>
      <c r="AP83">
        <v>21408908</v>
      </c>
      <c r="AQ83">
        <v>21244638</v>
      </c>
      <c r="AR83">
        <v>21069542</v>
      </c>
      <c r="AS83">
        <v>20881266</v>
      </c>
      <c r="AT83">
        <v>20677267</v>
      </c>
      <c r="AU83">
        <v>20454811</v>
      </c>
      <c r="AV83">
        <v>20210977</v>
      </c>
    </row>
    <row r="84" spans="1:48" hidden="1" x14ac:dyDescent="0.3">
      <c r="A84" t="s">
        <v>112</v>
      </c>
      <c r="B84" t="s">
        <v>503</v>
      </c>
      <c r="C84" t="s">
        <v>428</v>
      </c>
      <c r="D84" s="5">
        <v>8460194.4326576199</v>
      </c>
      <c r="E84" s="5">
        <v>8525581.6679772902</v>
      </c>
      <c r="F84" s="5">
        <v>8585370.1145717409</v>
      </c>
      <c r="G84" s="5">
        <v>9201164</v>
      </c>
      <c r="H84">
        <v>9313670</v>
      </c>
      <c r="I84">
        <v>9406605</v>
      </c>
      <c r="J84">
        <v>9481607</v>
      </c>
      <c r="K84">
        <v>9540246</v>
      </c>
      <c r="L84">
        <v>9584023</v>
      </c>
      <c r="M84">
        <v>9614369</v>
      </c>
      <c r="N84">
        <v>9632646</v>
      </c>
      <c r="O84">
        <v>9640148</v>
      </c>
      <c r="P84">
        <v>9638100</v>
      </c>
      <c r="Q84">
        <v>9627655</v>
      </c>
      <c r="R84">
        <v>9609902</v>
      </c>
      <c r="S84">
        <v>9585855</v>
      </c>
      <c r="T84">
        <v>9556465</v>
      </c>
      <c r="U84">
        <v>9522609</v>
      </c>
      <c r="V84">
        <v>9485098</v>
      </c>
      <c r="W84">
        <v>9444671</v>
      </c>
      <c r="X84">
        <v>9402002</v>
      </c>
      <c r="Y84">
        <v>9357692</v>
      </c>
      <c r="Z84">
        <v>9312275</v>
      </c>
      <c r="AA84">
        <v>9266216</v>
      </c>
      <c r="AB84">
        <v>9219910</v>
      </c>
      <c r="AC84">
        <v>9173684</v>
      </c>
      <c r="AD84">
        <v>9127794</v>
      </c>
      <c r="AE84">
        <v>9082429</v>
      </c>
      <c r="AF84">
        <v>9037709</v>
      </c>
      <c r="AG84">
        <v>8993683</v>
      </c>
      <c r="AH84">
        <v>8950331</v>
      </c>
      <c r="AI84">
        <v>8907567</v>
      </c>
      <c r="AJ84">
        <v>8865234</v>
      </c>
      <c r="AK84">
        <v>8823103</v>
      </c>
      <c r="AL84">
        <v>8780882</v>
      </c>
      <c r="AM84">
        <v>8738205</v>
      </c>
      <c r="AN84">
        <v>8694638</v>
      </c>
      <c r="AO84">
        <v>8649680</v>
      </c>
      <c r="AP84">
        <v>8602759</v>
      </c>
      <c r="AQ84">
        <v>8553233</v>
      </c>
      <c r="AR84">
        <v>8500394</v>
      </c>
      <c r="AS84">
        <v>8443463</v>
      </c>
      <c r="AT84">
        <v>8381592</v>
      </c>
      <c r="AU84">
        <v>8313863</v>
      </c>
      <c r="AV84">
        <v>8239292</v>
      </c>
    </row>
    <row r="85" spans="1:48" hidden="1" x14ac:dyDescent="0.3">
      <c r="A85" t="s">
        <v>113</v>
      </c>
      <c r="B85" t="s">
        <v>504</v>
      </c>
      <c r="C85" t="s">
        <v>428</v>
      </c>
      <c r="D85" s="5">
        <v>6673521.97006437</v>
      </c>
      <c r="E85" s="5">
        <v>6714246.9571630498</v>
      </c>
      <c r="F85" s="5">
        <v>6750787.4061454497</v>
      </c>
      <c r="G85" s="5">
        <v>7392350</v>
      </c>
      <c r="H85">
        <v>7461190</v>
      </c>
      <c r="I85">
        <v>7517286</v>
      </c>
      <c r="J85">
        <v>7561616</v>
      </c>
      <c r="K85">
        <v>7595114</v>
      </c>
      <c r="L85">
        <v>7618680</v>
      </c>
      <c r="M85">
        <v>7633173</v>
      </c>
      <c r="N85">
        <v>7639413</v>
      </c>
      <c r="O85">
        <v>7638182</v>
      </c>
      <c r="P85">
        <v>7630225</v>
      </c>
      <c r="Q85">
        <v>7616247</v>
      </c>
      <c r="R85">
        <v>7596913</v>
      </c>
      <c r="S85">
        <v>7572853</v>
      </c>
      <c r="T85">
        <v>7544655</v>
      </c>
      <c r="U85">
        <v>7512869</v>
      </c>
      <c r="V85">
        <v>7478009</v>
      </c>
      <c r="W85">
        <v>7440547</v>
      </c>
      <c r="X85">
        <v>7400919</v>
      </c>
      <c r="Y85">
        <v>7359520</v>
      </c>
      <c r="Z85">
        <v>7316710</v>
      </c>
      <c r="AA85">
        <v>7272806</v>
      </c>
      <c r="AB85">
        <v>7228089</v>
      </c>
      <c r="AC85">
        <v>7182802</v>
      </c>
      <c r="AD85">
        <v>7137148</v>
      </c>
      <c r="AE85">
        <v>7091292</v>
      </c>
      <c r="AF85">
        <v>7045359</v>
      </c>
      <c r="AG85">
        <v>6999438</v>
      </c>
      <c r="AH85">
        <v>6953578</v>
      </c>
      <c r="AI85">
        <v>6907788</v>
      </c>
      <c r="AJ85">
        <v>6862042</v>
      </c>
      <c r="AK85">
        <v>6816271</v>
      </c>
      <c r="AL85">
        <v>6770372</v>
      </c>
      <c r="AM85">
        <v>6724199</v>
      </c>
      <c r="AN85">
        <v>6677571</v>
      </c>
      <c r="AO85">
        <v>6630267</v>
      </c>
      <c r="AP85">
        <v>6582026</v>
      </c>
      <c r="AQ85">
        <v>6532550</v>
      </c>
      <c r="AR85">
        <v>6481504</v>
      </c>
      <c r="AS85">
        <v>6428510</v>
      </c>
      <c r="AT85">
        <v>6373155</v>
      </c>
      <c r="AU85">
        <v>6314988</v>
      </c>
      <c r="AV85">
        <v>6253515</v>
      </c>
    </row>
    <row r="86" spans="1:48" hidden="1" x14ac:dyDescent="0.3">
      <c r="A86" t="s">
        <v>114</v>
      </c>
      <c r="B86" t="s">
        <v>505</v>
      </c>
      <c r="C86" t="s">
        <v>428</v>
      </c>
      <c r="D86" s="5">
        <v>8885714.3384228498</v>
      </c>
      <c r="E86" s="5">
        <v>8920371.2879773602</v>
      </c>
      <c r="F86" s="5">
        <v>8951104.3891273607</v>
      </c>
      <c r="G86" s="5">
        <v>9046781</v>
      </c>
      <c r="H86">
        <v>9082593</v>
      </c>
      <c r="I86">
        <v>9118643</v>
      </c>
      <c r="J86">
        <v>9154403</v>
      </c>
      <c r="K86">
        <v>9189381</v>
      </c>
      <c r="L86">
        <v>9223118</v>
      </c>
      <c r="M86">
        <v>9255191</v>
      </c>
      <c r="N86">
        <v>9285212</v>
      </c>
      <c r="O86">
        <v>9312826</v>
      </c>
      <c r="P86">
        <v>9337715</v>
      </c>
      <c r="Q86">
        <v>9359596</v>
      </c>
      <c r="R86">
        <v>9378220</v>
      </c>
      <c r="S86">
        <v>9393371</v>
      </c>
      <c r="T86">
        <v>9404871</v>
      </c>
      <c r="U86">
        <v>9412576</v>
      </c>
      <c r="V86">
        <v>9416376</v>
      </c>
      <c r="W86">
        <v>9416196</v>
      </c>
      <c r="X86">
        <v>9411997</v>
      </c>
      <c r="Y86">
        <v>9403774</v>
      </c>
      <c r="Z86">
        <v>9391555</v>
      </c>
      <c r="AA86">
        <v>9375408</v>
      </c>
      <c r="AB86">
        <v>9355430</v>
      </c>
      <c r="AC86">
        <v>9331756</v>
      </c>
      <c r="AD86">
        <v>9304557</v>
      </c>
      <c r="AE86">
        <v>9274035</v>
      </c>
      <c r="AF86">
        <v>9240430</v>
      </c>
      <c r="AG86">
        <v>9204017</v>
      </c>
      <c r="AH86">
        <v>9165104</v>
      </c>
      <c r="AI86">
        <v>9124034</v>
      </c>
      <c r="AJ86">
        <v>9081186</v>
      </c>
      <c r="AK86">
        <v>9036974</v>
      </c>
      <c r="AL86">
        <v>8991845</v>
      </c>
      <c r="AM86">
        <v>8946284</v>
      </c>
      <c r="AN86">
        <v>8900807</v>
      </c>
      <c r="AO86">
        <v>8855968</v>
      </c>
      <c r="AP86">
        <v>8812355</v>
      </c>
      <c r="AQ86">
        <v>8770590</v>
      </c>
      <c r="AR86">
        <v>8731331</v>
      </c>
      <c r="AS86">
        <v>8695269</v>
      </c>
      <c r="AT86">
        <v>8663133</v>
      </c>
      <c r="AU86">
        <v>8635683</v>
      </c>
      <c r="AV86">
        <v>8613718</v>
      </c>
    </row>
    <row r="87" spans="1:48" hidden="1" x14ac:dyDescent="0.3">
      <c r="A87" t="s">
        <v>115</v>
      </c>
      <c r="B87" t="s">
        <v>506</v>
      </c>
      <c r="C87" t="s">
        <v>428</v>
      </c>
      <c r="D87" s="5">
        <v>4778390.9560818803</v>
      </c>
      <c r="E87" s="5">
        <v>4803645.93663288</v>
      </c>
      <c r="F87" s="5">
        <v>4826286.5283603203</v>
      </c>
      <c r="G87" s="5">
        <v>5235407</v>
      </c>
      <c r="H87">
        <v>5277425</v>
      </c>
      <c r="I87">
        <v>5312118</v>
      </c>
      <c r="J87">
        <v>5339970</v>
      </c>
      <c r="K87">
        <v>5361450</v>
      </c>
      <c r="L87">
        <v>5377008</v>
      </c>
      <c r="M87">
        <v>5387080</v>
      </c>
      <c r="N87">
        <v>5392084</v>
      </c>
      <c r="O87">
        <v>5392419</v>
      </c>
      <c r="P87">
        <v>5388472</v>
      </c>
      <c r="Q87">
        <v>5380609</v>
      </c>
      <c r="R87">
        <v>5369182</v>
      </c>
      <c r="S87">
        <v>5354525</v>
      </c>
      <c r="T87">
        <v>5336955</v>
      </c>
      <c r="U87">
        <v>5316774</v>
      </c>
      <c r="V87">
        <v>5294265</v>
      </c>
      <c r="W87">
        <v>5269697</v>
      </c>
      <c r="X87">
        <v>5243320</v>
      </c>
      <c r="Y87">
        <v>5215368</v>
      </c>
      <c r="Z87">
        <v>5186058</v>
      </c>
      <c r="AA87">
        <v>5155591</v>
      </c>
      <c r="AB87">
        <v>5124151</v>
      </c>
      <c r="AC87">
        <v>5091906</v>
      </c>
      <c r="AD87">
        <v>5059005</v>
      </c>
      <c r="AE87">
        <v>5025583</v>
      </c>
      <c r="AF87">
        <v>4991756</v>
      </c>
      <c r="AG87">
        <v>4957626</v>
      </c>
      <c r="AH87">
        <v>4923275</v>
      </c>
      <c r="AI87">
        <v>4888771</v>
      </c>
      <c r="AJ87">
        <v>4854164</v>
      </c>
      <c r="AK87">
        <v>4819488</v>
      </c>
      <c r="AL87">
        <v>4784759</v>
      </c>
      <c r="AM87">
        <v>4749977</v>
      </c>
      <c r="AN87">
        <v>4715127</v>
      </c>
      <c r="AO87">
        <v>4680174</v>
      </c>
      <c r="AP87">
        <v>4645069</v>
      </c>
      <c r="AQ87">
        <v>4609745</v>
      </c>
      <c r="AR87">
        <v>4574118</v>
      </c>
      <c r="AS87">
        <v>4538089</v>
      </c>
      <c r="AT87">
        <v>4501541</v>
      </c>
      <c r="AU87">
        <v>4464339</v>
      </c>
      <c r="AV87">
        <v>4426335</v>
      </c>
    </row>
    <row r="88" spans="1:48" hidden="1" x14ac:dyDescent="0.3">
      <c r="A88" t="s">
        <v>116</v>
      </c>
      <c r="B88" t="s">
        <v>507</v>
      </c>
      <c r="C88" t="s">
        <v>428</v>
      </c>
      <c r="D88" s="5">
        <v>11146741.907923801</v>
      </c>
      <c r="E88" s="5">
        <v>11247330.804095499</v>
      </c>
      <c r="F88" s="5">
        <v>11340202.195374999</v>
      </c>
      <c r="G88" s="5">
        <v>12569180</v>
      </c>
      <c r="H88">
        <v>12746872</v>
      </c>
      <c r="I88">
        <v>12895384</v>
      </c>
      <c r="J88">
        <v>13017255</v>
      </c>
      <c r="K88">
        <v>13114916</v>
      </c>
      <c r="L88">
        <v>13190684</v>
      </c>
      <c r="M88">
        <v>13246766</v>
      </c>
      <c r="N88">
        <v>13285257</v>
      </c>
      <c r="O88">
        <v>13308140</v>
      </c>
      <c r="P88">
        <v>13317288</v>
      </c>
      <c r="Q88">
        <v>13314460</v>
      </c>
      <c r="R88">
        <v>13301307</v>
      </c>
      <c r="S88">
        <v>13279365</v>
      </c>
      <c r="T88">
        <v>13250062</v>
      </c>
      <c r="U88">
        <v>13214711</v>
      </c>
      <c r="V88">
        <v>13174516</v>
      </c>
      <c r="W88">
        <v>13130570</v>
      </c>
      <c r="X88">
        <v>13083851</v>
      </c>
      <c r="Y88">
        <v>13035229</v>
      </c>
      <c r="Z88">
        <v>12985462</v>
      </c>
      <c r="AA88">
        <v>12935195</v>
      </c>
      <c r="AB88">
        <v>12884963</v>
      </c>
      <c r="AC88">
        <v>12835189</v>
      </c>
      <c r="AD88">
        <v>12786184</v>
      </c>
      <c r="AE88">
        <v>12738148</v>
      </c>
      <c r="AF88">
        <v>12691170</v>
      </c>
      <c r="AG88">
        <v>12645228</v>
      </c>
      <c r="AH88">
        <v>12600186</v>
      </c>
      <c r="AI88">
        <v>12555799</v>
      </c>
      <c r="AJ88">
        <v>12511710</v>
      </c>
      <c r="AK88">
        <v>12467449</v>
      </c>
      <c r="AL88">
        <v>12422438</v>
      </c>
      <c r="AM88">
        <v>12375983</v>
      </c>
      <c r="AN88">
        <v>12327282</v>
      </c>
      <c r="AO88">
        <v>12275421</v>
      </c>
      <c r="AP88">
        <v>12219372</v>
      </c>
      <c r="AQ88">
        <v>12158000</v>
      </c>
      <c r="AR88">
        <v>12090053</v>
      </c>
      <c r="AS88">
        <v>12014173</v>
      </c>
      <c r="AT88">
        <v>11928887</v>
      </c>
      <c r="AU88">
        <v>11832612</v>
      </c>
      <c r="AV88">
        <v>11723652</v>
      </c>
    </row>
    <row r="89" spans="1:48" hidden="1" x14ac:dyDescent="0.3">
      <c r="A89" t="s">
        <v>117</v>
      </c>
      <c r="B89" t="s">
        <v>508</v>
      </c>
      <c r="C89" t="s">
        <v>428</v>
      </c>
      <c r="D89" s="5">
        <v>7301391.7109892797</v>
      </c>
      <c r="E89" s="5">
        <v>7297018.8766101599</v>
      </c>
      <c r="F89" s="5">
        <v>7289495.99503233</v>
      </c>
      <c r="G89" s="5">
        <v>7722742</v>
      </c>
      <c r="H89">
        <v>7724740</v>
      </c>
      <c r="I89">
        <v>7719534</v>
      </c>
      <c r="J89">
        <v>7707514</v>
      </c>
      <c r="K89">
        <v>7689063</v>
      </c>
      <c r="L89">
        <v>7664557</v>
      </c>
      <c r="M89">
        <v>7634369</v>
      </c>
      <c r="N89">
        <v>7598862</v>
      </c>
      <c r="O89">
        <v>7558398</v>
      </c>
      <c r="P89">
        <v>7513328</v>
      </c>
      <c r="Q89">
        <v>7464002</v>
      </c>
      <c r="R89">
        <v>7410760</v>
      </c>
      <c r="S89">
        <v>7353939</v>
      </c>
      <c r="T89">
        <v>7293870</v>
      </c>
      <c r="U89">
        <v>7230875</v>
      </c>
      <c r="V89">
        <v>7165275</v>
      </c>
      <c r="W89">
        <v>7097381</v>
      </c>
      <c r="X89">
        <v>7027500</v>
      </c>
      <c r="Y89">
        <v>6955933</v>
      </c>
      <c r="Z89">
        <v>6882975</v>
      </c>
      <c r="AA89">
        <v>6808914</v>
      </c>
      <c r="AB89">
        <v>6734036</v>
      </c>
      <c r="AC89">
        <v>6658616</v>
      </c>
      <c r="AD89">
        <v>6582926</v>
      </c>
      <c r="AE89">
        <v>6507233</v>
      </c>
      <c r="AF89">
        <v>6431795</v>
      </c>
      <c r="AG89">
        <v>6356867</v>
      </c>
      <c r="AH89">
        <v>6282697</v>
      </c>
      <c r="AI89">
        <v>6209528</v>
      </c>
      <c r="AJ89">
        <v>6137595</v>
      </c>
      <c r="AK89">
        <v>6067129</v>
      </c>
      <c r="AL89">
        <v>5998355</v>
      </c>
      <c r="AM89">
        <v>5931491</v>
      </c>
      <c r="AN89">
        <v>5866752</v>
      </c>
      <c r="AO89">
        <v>5804342</v>
      </c>
      <c r="AP89">
        <v>5744465</v>
      </c>
      <c r="AQ89">
        <v>5687315</v>
      </c>
      <c r="AR89">
        <v>5633082</v>
      </c>
      <c r="AS89">
        <v>5581950</v>
      </c>
      <c r="AT89">
        <v>5534096</v>
      </c>
      <c r="AU89">
        <v>5489692</v>
      </c>
      <c r="AV89">
        <v>5448904</v>
      </c>
    </row>
    <row r="90" spans="1:48" hidden="1" x14ac:dyDescent="0.3">
      <c r="A90" t="s">
        <v>118</v>
      </c>
      <c r="B90" t="s">
        <v>509</v>
      </c>
      <c r="C90" t="s">
        <v>428</v>
      </c>
      <c r="D90" s="5">
        <v>4550247.7935707001</v>
      </c>
      <c r="E90" s="5">
        <v>4571113.9480656702</v>
      </c>
      <c r="F90" s="5">
        <v>4590567.0531709697</v>
      </c>
      <c r="G90" s="5">
        <v>4573982</v>
      </c>
      <c r="H90">
        <v>4598847</v>
      </c>
      <c r="I90">
        <v>4623910</v>
      </c>
      <c r="J90">
        <v>4648848</v>
      </c>
      <c r="K90">
        <v>4673355</v>
      </c>
      <c r="L90">
        <v>4697149</v>
      </c>
      <c r="M90">
        <v>4719970</v>
      </c>
      <c r="N90">
        <v>4741581</v>
      </c>
      <c r="O90">
        <v>4761765</v>
      </c>
      <c r="P90">
        <v>4780329</v>
      </c>
      <c r="Q90">
        <v>4797101</v>
      </c>
      <c r="R90">
        <v>4811932</v>
      </c>
      <c r="S90">
        <v>4824693</v>
      </c>
      <c r="T90">
        <v>4835280</v>
      </c>
      <c r="U90">
        <v>4843608</v>
      </c>
      <c r="V90">
        <v>4849617</v>
      </c>
      <c r="W90">
        <v>4853267</v>
      </c>
      <c r="X90">
        <v>4854542</v>
      </c>
      <c r="Y90">
        <v>4853445</v>
      </c>
      <c r="Z90">
        <v>4850005</v>
      </c>
      <c r="AA90">
        <v>4844269</v>
      </c>
      <c r="AB90">
        <v>4836310</v>
      </c>
      <c r="AC90">
        <v>4826220</v>
      </c>
      <c r="AD90">
        <v>4814114</v>
      </c>
      <c r="AE90">
        <v>4800131</v>
      </c>
      <c r="AF90">
        <v>4784428</v>
      </c>
      <c r="AG90">
        <v>4767189</v>
      </c>
      <c r="AH90">
        <v>4748616</v>
      </c>
      <c r="AI90">
        <v>4728935</v>
      </c>
      <c r="AJ90">
        <v>4708393</v>
      </c>
      <c r="AK90">
        <v>4687262</v>
      </c>
      <c r="AL90">
        <v>4665831</v>
      </c>
      <c r="AM90">
        <v>4644416</v>
      </c>
      <c r="AN90">
        <v>4623352</v>
      </c>
      <c r="AO90">
        <v>4602998</v>
      </c>
      <c r="AP90">
        <v>4583733</v>
      </c>
      <c r="AQ90">
        <v>4565960</v>
      </c>
      <c r="AR90">
        <v>4550103</v>
      </c>
      <c r="AS90">
        <v>4536608</v>
      </c>
      <c r="AT90">
        <v>4525945</v>
      </c>
      <c r="AU90">
        <v>4518603</v>
      </c>
      <c r="AV90">
        <v>4515095</v>
      </c>
    </row>
    <row r="91" spans="1:48" hidden="1" x14ac:dyDescent="0.3">
      <c r="A91" t="s">
        <v>119</v>
      </c>
      <c r="B91" t="s">
        <v>510</v>
      </c>
      <c r="C91" t="s">
        <v>428</v>
      </c>
      <c r="D91" s="5">
        <v>4934945.7077003801</v>
      </c>
      <c r="E91" s="5">
        <v>4952357.14632075</v>
      </c>
      <c r="F91" s="5">
        <v>4968199.7916917196</v>
      </c>
      <c r="G91" s="5">
        <v>4534779</v>
      </c>
      <c r="H91">
        <v>4555718</v>
      </c>
      <c r="I91">
        <v>4575690</v>
      </c>
      <c r="J91">
        <v>4594483</v>
      </c>
      <c r="K91">
        <v>4611906</v>
      </c>
      <c r="L91">
        <v>4627781</v>
      </c>
      <c r="M91">
        <v>4641950</v>
      </c>
      <c r="N91">
        <v>4654271</v>
      </c>
      <c r="O91">
        <v>4664622</v>
      </c>
      <c r="P91">
        <v>4672896</v>
      </c>
      <c r="Q91">
        <v>4679003</v>
      </c>
      <c r="R91">
        <v>4682873</v>
      </c>
      <c r="S91">
        <v>4684452</v>
      </c>
      <c r="T91">
        <v>4683704</v>
      </c>
      <c r="U91">
        <v>4680608</v>
      </c>
      <c r="V91">
        <v>4675164</v>
      </c>
      <c r="W91">
        <v>4667388</v>
      </c>
      <c r="X91">
        <v>4657312</v>
      </c>
      <c r="Y91">
        <v>4644988</v>
      </c>
      <c r="Z91">
        <v>4630483</v>
      </c>
      <c r="AA91">
        <v>4613884</v>
      </c>
      <c r="AB91">
        <v>4595293</v>
      </c>
      <c r="AC91">
        <v>4574831</v>
      </c>
      <c r="AD91">
        <v>4552636</v>
      </c>
      <c r="AE91">
        <v>4528863</v>
      </c>
      <c r="AF91">
        <v>4503685</v>
      </c>
      <c r="AG91">
        <v>4477292</v>
      </c>
      <c r="AH91">
        <v>4449892</v>
      </c>
      <c r="AI91">
        <v>4421711</v>
      </c>
      <c r="AJ91">
        <v>4392990</v>
      </c>
      <c r="AK91">
        <v>4363990</v>
      </c>
      <c r="AL91">
        <v>4334988</v>
      </c>
      <c r="AM91">
        <v>4306280</v>
      </c>
      <c r="AN91">
        <v>4278177</v>
      </c>
      <c r="AO91">
        <v>4251010</v>
      </c>
      <c r="AP91">
        <v>4225125</v>
      </c>
      <c r="AQ91">
        <v>4200888</v>
      </c>
      <c r="AR91">
        <v>4178680</v>
      </c>
      <c r="AS91">
        <v>4158902</v>
      </c>
      <c r="AT91">
        <v>4141969</v>
      </c>
      <c r="AU91">
        <v>4128318</v>
      </c>
      <c r="AV91">
        <v>4118399</v>
      </c>
    </row>
    <row r="92" spans="1:48" hidden="1" x14ac:dyDescent="0.3">
      <c r="A92" t="s">
        <v>120</v>
      </c>
      <c r="B92" t="s">
        <v>511</v>
      </c>
      <c r="C92" t="s">
        <v>428</v>
      </c>
      <c r="D92" s="5">
        <v>7439716.6699006399</v>
      </c>
      <c r="E92" s="5">
        <v>7453540.8580618296</v>
      </c>
      <c r="F92" s="5">
        <v>7463235.31922861</v>
      </c>
      <c r="G92" s="5">
        <v>6699417</v>
      </c>
      <c r="H92">
        <v>6708761</v>
      </c>
      <c r="I92">
        <v>6715325</v>
      </c>
      <c r="J92">
        <v>6719041</v>
      </c>
      <c r="K92">
        <v>6719854</v>
      </c>
      <c r="L92">
        <v>6717721</v>
      </c>
      <c r="M92">
        <v>6712611</v>
      </c>
      <c r="N92">
        <v>6704505</v>
      </c>
      <c r="O92">
        <v>6693398</v>
      </c>
      <c r="P92">
        <v>6679297</v>
      </c>
      <c r="Q92">
        <v>6662219</v>
      </c>
      <c r="R92">
        <v>6642197</v>
      </c>
      <c r="S92">
        <v>6619272</v>
      </c>
      <c r="T92">
        <v>6593503</v>
      </c>
      <c r="U92">
        <v>6564955</v>
      </c>
      <c r="V92">
        <v>6533711</v>
      </c>
      <c r="W92">
        <v>6499862</v>
      </c>
      <c r="X92">
        <v>6463515</v>
      </c>
      <c r="Y92">
        <v>6424787</v>
      </c>
      <c r="Z92">
        <v>6383807</v>
      </c>
      <c r="AA92">
        <v>6340719</v>
      </c>
      <c r="AB92">
        <v>6295676</v>
      </c>
      <c r="AC92">
        <v>6248846</v>
      </c>
      <c r="AD92">
        <v>6200408</v>
      </c>
      <c r="AE92">
        <v>6150554</v>
      </c>
      <c r="AF92">
        <v>6099488</v>
      </c>
      <c r="AG92">
        <v>6047427</v>
      </c>
      <c r="AH92">
        <v>5994600</v>
      </c>
      <c r="AI92">
        <v>5941247</v>
      </c>
      <c r="AJ92">
        <v>5887622</v>
      </c>
      <c r="AK92">
        <v>5833991</v>
      </c>
      <c r="AL92">
        <v>5780632</v>
      </c>
      <c r="AM92">
        <v>5727837</v>
      </c>
      <c r="AN92">
        <v>5675907</v>
      </c>
      <c r="AO92">
        <v>5625158</v>
      </c>
      <c r="AP92">
        <v>5575919</v>
      </c>
      <c r="AQ92">
        <v>5528528</v>
      </c>
      <c r="AR92">
        <v>5483339</v>
      </c>
      <c r="AS92">
        <v>5440716</v>
      </c>
      <c r="AT92">
        <v>5401037</v>
      </c>
      <c r="AU92">
        <v>5364690</v>
      </c>
      <c r="AV92">
        <v>5332078</v>
      </c>
    </row>
    <row r="93" spans="1:48" hidden="1" x14ac:dyDescent="0.3">
      <c r="A93" t="s">
        <v>121</v>
      </c>
      <c r="B93" t="s">
        <v>512</v>
      </c>
      <c r="C93" t="s">
        <v>428</v>
      </c>
      <c r="D93" s="5">
        <v>4547874.9969105097</v>
      </c>
      <c r="E93" s="5">
        <v>4558100.94808493</v>
      </c>
      <c r="F93" s="5">
        <v>4566268.4200057602</v>
      </c>
      <c r="G93" s="5">
        <v>4541825</v>
      </c>
      <c r="H93">
        <v>4559153</v>
      </c>
      <c r="I93">
        <v>4571867</v>
      </c>
      <c r="J93">
        <v>4580186</v>
      </c>
      <c r="K93">
        <v>4584331</v>
      </c>
      <c r="L93">
        <v>4584516</v>
      </c>
      <c r="M93">
        <v>4580954</v>
      </c>
      <c r="N93">
        <v>4573854</v>
      </c>
      <c r="O93">
        <v>4563422</v>
      </c>
      <c r="P93">
        <v>4549860</v>
      </c>
      <c r="Q93">
        <v>4533368</v>
      </c>
      <c r="R93">
        <v>4514141</v>
      </c>
      <c r="S93">
        <v>4492373</v>
      </c>
      <c r="T93">
        <v>4468254</v>
      </c>
      <c r="U93">
        <v>4441969</v>
      </c>
      <c r="V93">
        <v>4413702</v>
      </c>
      <c r="W93">
        <v>4383634</v>
      </c>
      <c r="X93">
        <v>4351940</v>
      </c>
      <c r="Y93">
        <v>4318795</v>
      </c>
      <c r="Z93">
        <v>4284368</v>
      </c>
      <c r="AA93">
        <v>4248827</v>
      </c>
      <c r="AB93">
        <v>4212335</v>
      </c>
      <c r="AC93">
        <v>4175054</v>
      </c>
      <c r="AD93">
        <v>4137141</v>
      </c>
      <c r="AE93">
        <v>4098749</v>
      </c>
      <c r="AF93">
        <v>4060030</v>
      </c>
      <c r="AG93">
        <v>4021132</v>
      </c>
      <c r="AH93">
        <v>3982198</v>
      </c>
      <c r="AI93">
        <v>3943371</v>
      </c>
      <c r="AJ93">
        <v>3904789</v>
      </c>
      <c r="AK93">
        <v>3866585</v>
      </c>
      <c r="AL93">
        <v>3828893</v>
      </c>
      <c r="AM93">
        <v>3791839</v>
      </c>
      <c r="AN93">
        <v>3755550</v>
      </c>
      <c r="AO93">
        <v>3720147</v>
      </c>
      <c r="AP93">
        <v>3685749</v>
      </c>
      <c r="AQ93">
        <v>3652471</v>
      </c>
      <c r="AR93">
        <v>3620425</v>
      </c>
      <c r="AS93">
        <v>3589722</v>
      </c>
      <c r="AT93">
        <v>3560465</v>
      </c>
      <c r="AU93">
        <v>3532759</v>
      </c>
      <c r="AV93">
        <v>3506702</v>
      </c>
    </row>
    <row r="94" spans="1:48" hidden="1" x14ac:dyDescent="0.3">
      <c r="A94" t="s">
        <v>122</v>
      </c>
      <c r="B94" t="s">
        <v>513</v>
      </c>
      <c r="C94" t="s">
        <v>428</v>
      </c>
      <c r="D94" s="5">
        <v>3214947.1574449898</v>
      </c>
      <c r="E94" s="5">
        <v>3228637.5033753398</v>
      </c>
      <c r="F94" s="5">
        <v>3240668.9584512501</v>
      </c>
      <c r="G94" s="5">
        <v>3187683</v>
      </c>
      <c r="H94">
        <v>3209998</v>
      </c>
      <c r="I94">
        <v>3227599</v>
      </c>
      <c r="J94">
        <v>3240794</v>
      </c>
      <c r="K94">
        <v>3249881</v>
      </c>
      <c r="L94">
        <v>3255148</v>
      </c>
      <c r="M94">
        <v>3256873</v>
      </c>
      <c r="N94">
        <v>3255326</v>
      </c>
      <c r="O94">
        <v>3250765</v>
      </c>
      <c r="P94">
        <v>3243439</v>
      </c>
      <c r="Q94">
        <v>3233587</v>
      </c>
      <c r="R94">
        <v>3221439</v>
      </c>
      <c r="S94">
        <v>3207215</v>
      </c>
      <c r="T94">
        <v>3191124</v>
      </c>
      <c r="U94">
        <v>3173366</v>
      </c>
      <c r="V94">
        <v>3154132</v>
      </c>
      <c r="W94">
        <v>3133602</v>
      </c>
      <c r="X94">
        <v>3111948</v>
      </c>
      <c r="Y94">
        <v>3089329</v>
      </c>
      <c r="Z94">
        <v>3065897</v>
      </c>
      <c r="AA94">
        <v>3041793</v>
      </c>
      <c r="AB94">
        <v>3017149</v>
      </c>
      <c r="AC94">
        <v>2992087</v>
      </c>
      <c r="AD94">
        <v>2966718</v>
      </c>
      <c r="AE94">
        <v>2941145</v>
      </c>
      <c r="AF94">
        <v>2915460</v>
      </c>
      <c r="AG94">
        <v>2889746</v>
      </c>
      <c r="AH94">
        <v>2864075</v>
      </c>
      <c r="AI94">
        <v>2838510</v>
      </c>
      <c r="AJ94">
        <v>2813105</v>
      </c>
      <c r="AK94">
        <v>2787903</v>
      </c>
      <c r="AL94">
        <v>2762937</v>
      </c>
      <c r="AM94">
        <v>2738232</v>
      </c>
      <c r="AN94">
        <v>2713801</v>
      </c>
      <c r="AO94">
        <v>2689649</v>
      </c>
      <c r="AP94">
        <v>2665770</v>
      </c>
      <c r="AQ94">
        <v>2642149</v>
      </c>
      <c r="AR94">
        <v>2618760</v>
      </c>
      <c r="AS94">
        <v>2595569</v>
      </c>
      <c r="AT94">
        <v>2572531</v>
      </c>
      <c r="AU94">
        <v>2549591</v>
      </c>
      <c r="AV94">
        <v>2526685</v>
      </c>
    </row>
    <row r="95" spans="1:48" hidden="1" x14ac:dyDescent="0.3">
      <c r="A95" t="s">
        <v>123</v>
      </c>
      <c r="B95" t="s">
        <v>514</v>
      </c>
      <c r="C95" t="s">
        <v>428</v>
      </c>
      <c r="D95" s="5">
        <v>4673561.2817016896</v>
      </c>
      <c r="E95" s="5">
        <v>4676629.4945435803</v>
      </c>
      <c r="F95" s="5">
        <v>4677550.2490407703</v>
      </c>
      <c r="G95" s="5">
        <v>4506995</v>
      </c>
      <c r="H95">
        <v>4511936</v>
      </c>
      <c r="I95">
        <v>4513695</v>
      </c>
      <c r="J95">
        <v>4512369</v>
      </c>
      <c r="K95">
        <v>4508055</v>
      </c>
      <c r="L95">
        <v>4500853</v>
      </c>
      <c r="M95">
        <v>4490868</v>
      </c>
      <c r="N95">
        <v>4478205</v>
      </c>
      <c r="O95">
        <v>4462970</v>
      </c>
      <c r="P95">
        <v>4445274</v>
      </c>
      <c r="Q95">
        <v>4425229</v>
      </c>
      <c r="R95">
        <v>4402949</v>
      </c>
      <c r="S95">
        <v>4378552</v>
      </c>
      <c r="T95">
        <v>4352157</v>
      </c>
      <c r="U95">
        <v>4323885</v>
      </c>
      <c r="V95">
        <v>4293859</v>
      </c>
      <c r="W95">
        <v>4262207</v>
      </c>
      <c r="X95">
        <v>4229056</v>
      </c>
      <c r="Y95">
        <v>4194538</v>
      </c>
      <c r="Z95">
        <v>4158785</v>
      </c>
      <c r="AA95">
        <v>4121932</v>
      </c>
      <c r="AB95">
        <v>4084118</v>
      </c>
      <c r="AC95">
        <v>4045483</v>
      </c>
      <c r="AD95">
        <v>4006168</v>
      </c>
      <c r="AE95">
        <v>3966319</v>
      </c>
      <c r="AF95">
        <v>3926083</v>
      </c>
      <c r="AG95">
        <v>3885608</v>
      </c>
      <c r="AH95">
        <v>3845047</v>
      </c>
      <c r="AI95">
        <v>3804553</v>
      </c>
      <c r="AJ95">
        <v>3764283</v>
      </c>
      <c r="AK95">
        <v>3724394</v>
      </c>
      <c r="AL95">
        <v>3685049</v>
      </c>
      <c r="AM95">
        <v>3646410</v>
      </c>
      <c r="AN95">
        <v>3608643</v>
      </c>
      <c r="AO95">
        <v>3571916</v>
      </c>
      <c r="AP95">
        <v>3536399</v>
      </c>
      <c r="AQ95">
        <v>3502263</v>
      </c>
      <c r="AR95">
        <v>3469685</v>
      </c>
      <c r="AS95">
        <v>3438841</v>
      </c>
      <c r="AT95">
        <v>3409911</v>
      </c>
      <c r="AU95">
        <v>3383075</v>
      </c>
      <c r="AV95">
        <v>3358520</v>
      </c>
    </row>
    <row r="96" spans="1:48" hidden="1" x14ac:dyDescent="0.3">
      <c r="A96" t="s">
        <v>124</v>
      </c>
      <c r="B96" t="s">
        <v>515</v>
      </c>
      <c r="C96" t="s">
        <v>428</v>
      </c>
      <c r="D96" s="5">
        <v>4871612.4331064001</v>
      </c>
      <c r="E96" s="5">
        <v>4892733.8833618602</v>
      </c>
      <c r="F96" s="5">
        <v>4912586.4042924</v>
      </c>
      <c r="G96" s="5">
        <v>4957674</v>
      </c>
      <c r="H96">
        <v>4985596</v>
      </c>
      <c r="I96">
        <v>5013669</v>
      </c>
      <c r="J96">
        <v>5041538</v>
      </c>
      <c r="K96">
        <v>5068870</v>
      </c>
      <c r="L96">
        <v>5095360</v>
      </c>
      <c r="M96">
        <v>5120725</v>
      </c>
      <c r="N96">
        <v>5144705</v>
      </c>
      <c r="O96">
        <v>5167068</v>
      </c>
      <c r="P96">
        <v>5187601</v>
      </c>
      <c r="Q96">
        <v>5206119</v>
      </c>
      <c r="R96">
        <v>5222459</v>
      </c>
      <c r="S96">
        <v>5236484</v>
      </c>
      <c r="T96">
        <v>5248080</v>
      </c>
      <c r="U96">
        <v>5257156</v>
      </c>
      <c r="V96">
        <v>5263646</v>
      </c>
      <c r="W96">
        <v>5267510</v>
      </c>
      <c r="X96">
        <v>5268729</v>
      </c>
      <c r="Y96">
        <v>5267311</v>
      </c>
      <c r="Z96">
        <v>5263285</v>
      </c>
      <c r="AA96">
        <v>5256706</v>
      </c>
      <c r="AB96">
        <v>5247654</v>
      </c>
      <c r="AC96">
        <v>5236230</v>
      </c>
      <c r="AD96">
        <v>5222563</v>
      </c>
      <c r="AE96">
        <v>5206804</v>
      </c>
      <c r="AF96">
        <v>5189127</v>
      </c>
      <c r="AG96">
        <v>5169733</v>
      </c>
      <c r="AH96">
        <v>5148844</v>
      </c>
      <c r="AI96">
        <v>5126708</v>
      </c>
      <c r="AJ96">
        <v>5103597</v>
      </c>
      <c r="AK96">
        <v>5079807</v>
      </c>
      <c r="AL96">
        <v>5055658</v>
      </c>
      <c r="AM96">
        <v>5031493</v>
      </c>
      <c r="AN96">
        <v>5007681</v>
      </c>
      <c r="AO96">
        <v>4984614</v>
      </c>
      <c r="AP96">
        <v>4962709</v>
      </c>
      <c r="AQ96">
        <v>4942405</v>
      </c>
      <c r="AR96">
        <v>4924168</v>
      </c>
      <c r="AS96">
        <v>4908485</v>
      </c>
      <c r="AT96">
        <v>4895871</v>
      </c>
      <c r="AU96">
        <v>4886862</v>
      </c>
      <c r="AV96">
        <v>4882018</v>
      </c>
    </row>
    <row r="97" spans="1:48" hidden="1" x14ac:dyDescent="0.3">
      <c r="A97" t="s">
        <v>126</v>
      </c>
      <c r="B97" t="s">
        <v>516</v>
      </c>
      <c r="C97" t="s">
        <v>428</v>
      </c>
      <c r="D97" s="5">
        <v>9124989.2443767693</v>
      </c>
      <c r="E97" s="5">
        <v>9182197.8712432496</v>
      </c>
      <c r="F97" s="5">
        <v>9233911.3154064901</v>
      </c>
      <c r="G97" s="5">
        <v>11825607</v>
      </c>
      <c r="H97">
        <v>11934679</v>
      </c>
      <c r="I97">
        <v>12025292</v>
      </c>
      <c r="J97">
        <v>12098835</v>
      </c>
      <c r="K97">
        <v>12156643</v>
      </c>
      <c r="L97">
        <v>12199996</v>
      </c>
      <c r="M97">
        <v>12230117</v>
      </c>
      <c r="N97">
        <v>12248173</v>
      </c>
      <c r="O97">
        <v>12255277</v>
      </c>
      <c r="P97">
        <v>12252485</v>
      </c>
      <c r="Q97">
        <v>12240799</v>
      </c>
      <c r="R97">
        <v>12221164</v>
      </c>
      <c r="S97">
        <v>12194470</v>
      </c>
      <c r="T97">
        <v>12161550</v>
      </c>
      <c r="U97">
        <v>12123184</v>
      </c>
      <c r="V97">
        <v>12080095</v>
      </c>
      <c r="W97">
        <v>12032949</v>
      </c>
      <c r="X97">
        <v>11982360</v>
      </c>
      <c r="Y97">
        <v>11928882</v>
      </c>
      <c r="Z97">
        <v>11873017</v>
      </c>
      <c r="AA97">
        <v>11815210</v>
      </c>
      <c r="AB97">
        <v>11755850</v>
      </c>
      <c r="AC97">
        <v>11695271</v>
      </c>
      <c r="AD97">
        <v>11633751</v>
      </c>
      <c r="AE97">
        <v>11571512</v>
      </c>
      <c r="AF97">
        <v>11508723</v>
      </c>
      <c r="AG97">
        <v>11445493</v>
      </c>
      <c r="AH97">
        <v>11381880</v>
      </c>
      <c r="AI97">
        <v>11317882</v>
      </c>
      <c r="AJ97">
        <v>11253446</v>
      </c>
      <c r="AK97">
        <v>11188459</v>
      </c>
      <c r="AL97">
        <v>11122756</v>
      </c>
      <c r="AM97">
        <v>11056113</v>
      </c>
      <c r="AN97">
        <v>10988254</v>
      </c>
      <c r="AO97">
        <v>10918844</v>
      </c>
      <c r="AP97">
        <v>10847495</v>
      </c>
      <c r="AQ97">
        <v>10773763</v>
      </c>
      <c r="AR97">
        <v>10697147</v>
      </c>
      <c r="AS97">
        <v>10617090</v>
      </c>
      <c r="AT97">
        <v>10532983</v>
      </c>
      <c r="AU97">
        <v>10444157</v>
      </c>
      <c r="AV97">
        <v>10349891</v>
      </c>
    </row>
    <row r="98" spans="1:48" hidden="1" x14ac:dyDescent="0.3">
      <c r="A98" t="s">
        <v>127</v>
      </c>
      <c r="B98" t="s">
        <v>517</v>
      </c>
      <c r="C98" t="s">
        <v>428</v>
      </c>
      <c r="D98" s="5">
        <v>7950751.8920876402</v>
      </c>
      <c r="E98" s="5">
        <v>7995908.6942383498</v>
      </c>
      <c r="F98" s="5">
        <v>8036363.6796994098</v>
      </c>
      <c r="G98" s="5">
        <v>9328517</v>
      </c>
      <c r="H98">
        <v>9403258</v>
      </c>
      <c r="I98">
        <v>9465130</v>
      </c>
      <c r="J98">
        <v>9515010</v>
      </c>
      <c r="K98">
        <v>9553746</v>
      </c>
      <c r="L98">
        <v>9582149</v>
      </c>
      <c r="M98">
        <v>9601001</v>
      </c>
      <c r="N98">
        <v>9611048</v>
      </c>
      <c r="O98">
        <v>9613007</v>
      </c>
      <c r="P98">
        <v>9607559</v>
      </c>
      <c r="Q98">
        <v>9595355</v>
      </c>
      <c r="R98">
        <v>9577011</v>
      </c>
      <c r="S98">
        <v>9553114</v>
      </c>
      <c r="T98">
        <v>9524215</v>
      </c>
      <c r="U98">
        <v>9490833</v>
      </c>
      <c r="V98">
        <v>9453456</v>
      </c>
      <c r="W98">
        <v>9412538</v>
      </c>
      <c r="X98">
        <v>9368501</v>
      </c>
      <c r="Y98">
        <v>9321733</v>
      </c>
      <c r="Z98">
        <v>9272592</v>
      </c>
      <c r="AA98">
        <v>9221400</v>
      </c>
      <c r="AB98">
        <v>9168451</v>
      </c>
      <c r="AC98">
        <v>9114002</v>
      </c>
      <c r="AD98">
        <v>9058279</v>
      </c>
      <c r="AE98">
        <v>9001476</v>
      </c>
      <c r="AF98">
        <v>8943754</v>
      </c>
      <c r="AG98">
        <v>8885242</v>
      </c>
      <c r="AH98">
        <v>8826034</v>
      </c>
      <c r="AI98">
        <v>8766194</v>
      </c>
      <c r="AJ98">
        <v>8705752</v>
      </c>
      <c r="AK98">
        <v>8644707</v>
      </c>
      <c r="AL98">
        <v>8583024</v>
      </c>
      <c r="AM98">
        <v>8520635</v>
      </c>
      <c r="AN98">
        <v>8457440</v>
      </c>
      <c r="AO98">
        <v>8393307</v>
      </c>
      <c r="AP98">
        <v>8328071</v>
      </c>
      <c r="AQ98">
        <v>8261534</v>
      </c>
      <c r="AR98">
        <v>8193466</v>
      </c>
      <c r="AS98">
        <v>8123603</v>
      </c>
      <c r="AT98">
        <v>8051650</v>
      </c>
      <c r="AU98">
        <v>7977279</v>
      </c>
      <c r="AV98">
        <v>7900129</v>
      </c>
    </row>
    <row r="99" spans="1:48" hidden="1" x14ac:dyDescent="0.3">
      <c r="A99" t="s">
        <v>128</v>
      </c>
      <c r="B99" t="s">
        <v>518</v>
      </c>
      <c r="C99" t="s">
        <v>428</v>
      </c>
      <c r="D99" s="5">
        <v>9619619.5560419802</v>
      </c>
      <c r="E99" s="5">
        <v>9687480.7114659194</v>
      </c>
      <c r="F99" s="5">
        <v>9750259.1848017797</v>
      </c>
      <c r="G99" s="5">
        <v>9483536</v>
      </c>
      <c r="H99">
        <v>9571975</v>
      </c>
      <c r="I99">
        <v>9651426</v>
      </c>
      <c r="J99">
        <v>9722351</v>
      </c>
      <c r="K99">
        <v>9785201</v>
      </c>
      <c r="L99">
        <v>9840407</v>
      </c>
      <c r="M99">
        <v>9888386</v>
      </c>
      <c r="N99">
        <v>9929540</v>
      </c>
      <c r="O99">
        <v>9964254</v>
      </c>
      <c r="P99">
        <v>9992897</v>
      </c>
      <c r="Q99">
        <v>10015825</v>
      </c>
      <c r="R99">
        <v>10033375</v>
      </c>
      <c r="S99">
        <v>10045869</v>
      </c>
      <c r="T99">
        <v>10053615</v>
      </c>
      <c r="U99">
        <v>10056904</v>
      </c>
      <c r="V99">
        <v>10056011</v>
      </c>
      <c r="W99">
        <v>10051195</v>
      </c>
      <c r="X99">
        <v>10042700</v>
      </c>
      <c r="Y99">
        <v>10030756</v>
      </c>
      <c r="Z99">
        <v>10015573</v>
      </c>
      <c r="AA99">
        <v>9997349</v>
      </c>
      <c r="AB99">
        <v>9976264</v>
      </c>
      <c r="AC99">
        <v>9952485</v>
      </c>
      <c r="AD99">
        <v>9926160</v>
      </c>
      <c r="AE99">
        <v>9897423</v>
      </c>
      <c r="AF99">
        <v>9866392</v>
      </c>
      <c r="AG99">
        <v>9833169</v>
      </c>
      <c r="AH99">
        <v>9797842</v>
      </c>
      <c r="AI99">
        <v>9760480</v>
      </c>
      <c r="AJ99">
        <v>9721139</v>
      </c>
      <c r="AK99">
        <v>9679859</v>
      </c>
      <c r="AL99">
        <v>9636662</v>
      </c>
      <c r="AM99">
        <v>9591557</v>
      </c>
      <c r="AN99">
        <v>9544536</v>
      </c>
      <c r="AO99">
        <v>9495575</v>
      </c>
      <c r="AP99">
        <v>9444635</v>
      </c>
      <c r="AQ99">
        <v>9391661</v>
      </c>
      <c r="AR99">
        <v>9336582</v>
      </c>
      <c r="AS99">
        <v>9279312</v>
      </c>
      <c r="AT99">
        <v>9219748</v>
      </c>
      <c r="AU99">
        <v>9157773</v>
      </c>
      <c r="AV99">
        <v>9093252</v>
      </c>
    </row>
    <row r="100" spans="1:48" hidden="1" x14ac:dyDescent="0.3">
      <c r="A100" t="s">
        <v>129</v>
      </c>
      <c r="B100" t="s">
        <v>519</v>
      </c>
      <c r="C100" t="s">
        <v>428</v>
      </c>
      <c r="D100" s="5">
        <v>4661224.1425734004</v>
      </c>
      <c r="E100" s="5">
        <v>4683817.1149586197</v>
      </c>
      <c r="F100" s="5">
        <v>4704273.59328424</v>
      </c>
      <c r="G100" s="5">
        <v>5359073</v>
      </c>
      <c r="H100">
        <v>5400227</v>
      </c>
      <c r="I100">
        <v>5434255</v>
      </c>
      <c r="J100">
        <v>5461602</v>
      </c>
      <c r="K100">
        <v>5482703</v>
      </c>
      <c r="L100">
        <v>5497977</v>
      </c>
      <c r="M100">
        <v>5507827</v>
      </c>
      <c r="N100">
        <v>5512644</v>
      </c>
      <c r="O100">
        <v>5512803</v>
      </c>
      <c r="P100">
        <v>5508666</v>
      </c>
      <c r="Q100">
        <v>5500580</v>
      </c>
      <c r="R100">
        <v>5488878</v>
      </c>
      <c r="S100">
        <v>5473879</v>
      </c>
      <c r="T100">
        <v>5455886</v>
      </c>
      <c r="U100">
        <v>5435189</v>
      </c>
      <c r="V100">
        <v>5412064</v>
      </c>
      <c r="W100">
        <v>5386773</v>
      </c>
      <c r="X100">
        <v>5359562</v>
      </c>
      <c r="Y100">
        <v>5330663</v>
      </c>
      <c r="Z100">
        <v>5300296</v>
      </c>
      <c r="AA100">
        <v>5268664</v>
      </c>
      <c r="AB100">
        <v>5235956</v>
      </c>
      <c r="AC100">
        <v>5202349</v>
      </c>
      <c r="AD100">
        <v>5168003</v>
      </c>
      <c r="AE100">
        <v>5133065</v>
      </c>
      <c r="AF100">
        <v>5097667</v>
      </c>
      <c r="AG100">
        <v>5061928</v>
      </c>
      <c r="AH100">
        <v>5025950</v>
      </c>
      <c r="AI100">
        <v>4989825</v>
      </c>
      <c r="AJ100">
        <v>4953627</v>
      </c>
      <c r="AK100">
        <v>4917416</v>
      </c>
      <c r="AL100">
        <v>4881240</v>
      </c>
      <c r="AM100">
        <v>4845131</v>
      </c>
      <c r="AN100">
        <v>4809105</v>
      </c>
      <c r="AO100">
        <v>4773168</v>
      </c>
      <c r="AP100">
        <v>4737309</v>
      </c>
      <c r="AQ100">
        <v>4701502</v>
      </c>
      <c r="AR100">
        <v>4665707</v>
      </c>
      <c r="AS100">
        <v>4629872</v>
      </c>
      <c r="AT100">
        <v>4593929</v>
      </c>
      <c r="AU100">
        <v>4557795</v>
      </c>
      <c r="AV100">
        <v>4521373</v>
      </c>
    </row>
    <row r="101" spans="1:48" hidden="1" x14ac:dyDescent="0.3">
      <c r="A101" t="s">
        <v>130</v>
      </c>
      <c r="B101" t="s">
        <v>520</v>
      </c>
      <c r="C101" t="s">
        <v>428</v>
      </c>
      <c r="D101" s="5">
        <v>2973378.39537171</v>
      </c>
      <c r="E101" s="5">
        <v>2983908.8540916601</v>
      </c>
      <c r="F101" s="5">
        <v>2993118.3388721501</v>
      </c>
      <c r="G101" s="5">
        <v>3347680</v>
      </c>
      <c r="H101">
        <v>3367126</v>
      </c>
      <c r="I101">
        <v>3382623</v>
      </c>
      <c r="J101">
        <v>3394394</v>
      </c>
      <c r="K101">
        <v>3402656</v>
      </c>
      <c r="L101">
        <v>3407621</v>
      </c>
      <c r="M101">
        <v>3409495</v>
      </c>
      <c r="N101">
        <v>3408478</v>
      </c>
      <c r="O101">
        <v>3404763</v>
      </c>
      <c r="P101">
        <v>3398540</v>
      </c>
      <c r="Q101">
        <v>3389991</v>
      </c>
      <c r="R101">
        <v>3379291</v>
      </c>
      <c r="S101">
        <v>3366611</v>
      </c>
      <c r="T101">
        <v>3352116</v>
      </c>
      <c r="U101">
        <v>3335965</v>
      </c>
      <c r="V101">
        <v>3318309</v>
      </c>
      <c r="W101">
        <v>3299297</v>
      </c>
      <c r="X101">
        <v>3279069</v>
      </c>
      <c r="Y101">
        <v>3257760</v>
      </c>
      <c r="Z101">
        <v>3235500</v>
      </c>
      <c r="AA101">
        <v>3212411</v>
      </c>
      <c r="AB101">
        <v>3188611</v>
      </c>
      <c r="AC101">
        <v>3164212</v>
      </c>
      <c r="AD101">
        <v>3139320</v>
      </c>
      <c r="AE101">
        <v>3114033</v>
      </c>
      <c r="AF101">
        <v>3088446</v>
      </c>
      <c r="AG101">
        <v>3062647</v>
      </c>
      <c r="AH101">
        <v>3036718</v>
      </c>
      <c r="AI101">
        <v>3010735</v>
      </c>
      <c r="AJ101">
        <v>2984768</v>
      </c>
      <c r="AK101">
        <v>2958881</v>
      </c>
      <c r="AL101">
        <v>2933134</v>
      </c>
      <c r="AM101">
        <v>2907578</v>
      </c>
      <c r="AN101">
        <v>2882261</v>
      </c>
      <c r="AO101">
        <v>2857223</v>
      </c>
      <c r="AP101">
        <v>2832498</v>
      </c>
      <c r="AQ101">
        <v>2808117</v>
      </c>
      <c r="AR101">
        <v>2784101</v>
      </c>
      <c r="AS101">
        <v>2760469</v>
      </c>
      <c r="AT101">
        <v>2737232</v>
      </c>
      <c r="AU101">
        <v>2714394</v>
      </c>
      <c r="AV101">
        <v>2691956</v>
      </c>
    </row>
    <row r="102" spans="1:48" hidden="1" x14ac:dyDescent="0.3">
      <c r="A102" t="s">
        <v>131</v>
      </c>
      <c r="B102" t="s">
        <v>521</v>
      </c>
      <c r="C102" t="s">
        <v>428</v>
      </c>
      <c r="D102" s="5">
        <v>5046980.5130442102</v>
      </c>
      <c r="E102" s="5">
        <v>5066133.3785317596</v>
      </c>
      <c r="F102" s="5">
        <v>5083396.6784123098</v>
      </c>
      <c r="G102" s="5">
        <v>5239214</v>
      </c>
      <c r="H102">
        <v>5270296</v>
      </c>
      <c r="I102">
        <v>5296216</v>
      </c>
      <c r="J102">
        <v>5317189</v>
      </c>
      <c r="K102">
        <v>5333427</v>
      </c>
      <c r="L102">
        <v>5345143</v>
      </c>
      <c r="M102">
        <v>5352545</v>
      </c>
      <c r="N102">
        <v>5355838</v>
      </c>
      <c r="O102">
        <v>5355228</v>
      </c>
      <c r="P102">
        <v>5350915</v>
      </c>
      <c r="Q102">
        <v>5343099</v>
      </c>
      <c r="R102">
        <v>5331975</v>
      </c>
      <c r="S102">
        <v>5317739</v>
      </c>
      <c r="T102">
        <v>5300582</v>
      </c>
      <c r="U102">
        <v>5280694</v>
      </c>
      <c r="V102">
        <v>5258262</v>
      </c>
      <c r="W102">
        <v>5233471</v>
      </c>
      <c r="X102">
        <v>5206502</v>
      </c>
      <c r="Y102">
        <v>5177536</v>
      </c>
      <c r="Z102">
        <v>5146751</v>
      </c>
      <c r="AA102">
        <v>5114321</v>
      </c>
      <c r="AB102">
        <v>5080419</v>
      </c>
      <c r="AC102">
        <v>5045215</v>
      </c>
      <c r="AD102">
        <v>5008879</v>
      </c>
      <c r="AE102">
        <v>4971574</v>
      </c>
      <c r="AF102">
        <v>4933465</v>
      </c>
      <c r="AG102">
        <v>4894711</v>
      </c>
      <c r="AH102">
        <v>4855472</v>
      </c>
      <c r="AI102">
        <v>4815904</v>
      </c>
      <c r="AJ102">
        <v>4776159</v>
      </c>
      <c r="AK102">
        <v>4736390</v>
      </c>
      <c r="AL102">
        <v>4696745</v>
      </c>
      <c r="AM102">
        <v>4657370</v>
      </c>
      <c r="AN102">
        <v>4618410</v>
      </c>
      <c r="AO102">
        <v>4580006</v>
      </c>
      <c r="AP102">
        <v>4542298</v>
      </c>
      <c r="AQ102">
        <v>4505422</v>
      </c>
      <c r="AR102">
        <v>4469512</v>
      </c>
      <c r="AS102">
        <v>4434701</v>
      </c>
      <c r="AT102">
        <v>4401119</v>
      </c>
      <c r="AU102">
        <v>4368893</v>
      </c>
      <c r="AV102">
        <v>4338147</v>
      </c>
    </row>
    <row r="103" spans="1:48" hidden="1" x14ac:dyDescent="0.3">
      <c r="A103" t="s">
        <v>132</v>
      </c>
      <c r="B103" t="s">
        <v>522</v>
      </c>
      <c r="C103" t="s">
        <v>428</v>
      </c>
      <c r="D103" s="5">
        <v>5583190.2926724004</v>
      </c>
      <c r="E103" s="5">
        <v>5611723.6714513199</v>
      </c>
      <c r="F103" s="5">
        <v>5637489.0411296599</v>
      </c>
      <c r="G103" s="5">
        <v>7002840</v>
      </c>
      <c r="H103">
        <v>7049902</v>
      </c>
      <c r="I103">
        <v>7091311</v>
      </c>
      <c r="J103">
        <v>7127290</v>
      </c>
      <c r="K103">
        <v>7158059</v>
      </c>
      <c r="L103">
        <v>7183834</v>
      </c>
      <c r="M103">
        <v>7204826</v>
      </c>
      <c r="N103">
        <v>7221243</v>
      </c>
      <c r="O103">
        <v>7233288</v>
      </c>
      <c r="P103">
        <v>7241160</v>
      </c>
      <c r="Q103">
        <v>7245054</v>
      </c>
      <c r="R103">
        <v>7245162</v>
      </c>
      <c r="S103">
        <v>7241669</v>
      </c>
      <c r="T103">
        <v>7234760</v>
      </c>
      <c r="U103">
        <v>7224611</v>
      </c>
      <c r="V103">
        <v>7211398</v>
      </c>
      <c r="W103">
        <v>7195290</v>
      </c>
      <c r="X103">
        <v>7176455</v>
      </c>
      <c r="Y103">
        <v>7155053</v>
      </c>
      <c r="Z103">
        <v>7131243</v>
      </c>
      <c r="AA103">
        <v>7105179</v>
      </c>
      <c r="AB103">
        <v>7077010</v>
      </c>
      <c r="AC103">
        <v>7046882</v>
      </c>
      <c r="AD103">
        <v>7014936</v>
      </c>
      <c r="AE103">
        <v>6981309</v>
      </c>
      <c r="AF103">
        <v>6946134</v>
      </c>
      <c r="AG103">
        <v>6909541</v>
      </c>
      <c r="AH103">
        <v>6871654</v>
      </c>
      <c r="AI103">
        <v>6832595</v>
      </c>
      <c r="AJ103">
        <v>6792478</v>
      </c>
      <c r="AK103">
        <v>6751418</v>
      </c>
      <c r="AL103">
        <v>6709522</v>
      </c>
      <c r="AM103">
        <v>6666895</v>
      </c>
      <c r="AN103">
        <v>6623637</v>
      </c>
      <c r="AO103">
        <v>6579843</v>
      </c>
      <c r="AP103">
        <v>6535605</v>
      </c>
      <c r="AQ103">
        <v>6491012</v>
      </c>
      <c r="AR103">
        <v>6446147</v>
      </c>
      <c r="AS103">
        <v>6401089</v>
      </c>
      <c r="AT103">
        <v>6355913</v>
      </c>
      <c r="AU103">
        <v>6310691</v>
      </c>
      <c r="AV103">
        <v>6265489</v>
      </c>
    </row>
    <row r="104" spans="1:48" hidden="1" x14ac:dyDescent="0.3">
      <c r="A104" t="s">
        <v>133</v>
      </c>
      <c r="B104" t="s">
        <v>523</v>
      </c>
      <c r="C104" t="s">
        <v>428</v>
      </c>
      <c r="D104" s="5">
        <v>2146255.9415322701</v>
      </c>
      <c r="E104" s="5">
        <v>2146518.0671038101</v>
      </c>
      <c r="F104" s="5">
        <v>2145949.6206429498</v>
      </c>
      <c r="G104" s="5">
        <v>2278969</v>
      </c>
      <c r="H104">
        <v>2275824</v>
      </c>
      <c r="I104">
        <v>2273049</v>
      </c>
      <c r="J104">
        <v>2270469</v>
      </c>
      <c r="K104">
        <v>2267923</v>
      </c>
      <c r="L104">
        <v>2265260</v>
      </c>
      <c r="M104">
        <v>2262340</v>
      </c>
      <c r="N104">
        <v>2259036</v>
      </c>
      <c r="O104">
        <v>2255233</v>
      </c>
      <c r="P104">
        <v>2250827</v>
      </c>
      <c r="Q104">
        <v>2245723</v>
      </c>
      <c r="R104">
        <v>2239842</v>
      </c>
      <c r="S104">
        <v>2233115</v>
      </c>
      <c r="T104">
        <v>2225482</v>
      </c>
      <c r="U104">
        <v>2216899</v>
      </c>
      <c r="V104">
        <v>2207330</v>
      </c>
      <c r="W104">
        <v>2196753</v>
      </c>
      <c r="X104">
        <v>2185155</v>
      </c>
      <c r="Y104">
        <v>2172539</v>
      </c>
      <c r="Z104">
        <v>2158914</v>
      </c>
      <c r="AA104">
        <v>2144306</v>
      </c>
      <c r="AB104">
        <v>2128748</v>
      </c>
      <c r="AC104">
        <v>2112287</v>
      </c>
      <c r="AD104">
        <v>2094983</v>
      </c>
      <c r="AE104">
        <v>2076904</v>
      </c>
      <c r="AF104">
        <v>2058133</v>
      </c>
      <c r="AG104">
        <v>2038762</v>
      </c>
      <c r="AH104">
        <v>2018895</v>
      </c>
      <c r="AI104">
        <v>1998651</v>
      </c>
      <c r="AJ104">
        <v>1978156</v>
      </c>
      <c r="AK104">
        <v>1957550</v>
      </c>
      <c r="AL104">
        <v>1936984</v>
      </c>
      <c r="AM104">
        <v>1916621</v>
      </c>
      <c r="AN104">
        <v>1896635</v>
      </c>
      <c r="AO104">
        <v>1877213</v>
      </c>
      <c r="AP104">
        <v>1858551</v>
      </c>
      <c r="AQ104">
        <v>1840860</v>
      </c>
      <c r="AR104">
        <v>1824360</v>
      </c>
      <c r="AS104">
        <v>1809284</v>
      </c>
      <c r="AT104">
        <v>1795875</v>
      </c>
      <c r="AU104">
        <v>1784390</v>
      </c>
      <c r="AV104">
        <v>1775095</v>
      </c>
    </row>
    <row r="105" spans="1:48" hidden="1" x14ac:dyDescent="0.3">
      <c r="A105" t="s">
        <v>134</v>
      </c>
      <c r="B105" t="s">
        <v>524</v>
      </c>
      <c r="C105" t="s">
        <v>428</v>
      </c>
      <c r="D105" s="5">
        <v>1157291.4511984801</v>
      </c>
      <c r="E105" s="5">
        <v>1160989.9950594399</v>
      </c>
      <c r="F105" s="5">
        <v>1163937.9340793299</v>
      </c>
      <c r="G105" s="5">
        <v>1152761</v>
      </c>
      <c r="H105">
        <v>1157664</v>
      </c>
      <c r="I105">
        <v>1161088</v>
      </c>
      <c r="J105">
        <v>1163132</v>
      </c>
      <c r="K105">
        <v>1163891</v>
      </c>
      <c r="L105">
        <v>1163456</v>
      </c>
      <c r="M105">
        <v>1161916</v>
      </c>
      <c r="N105">
        <v>1159354</v>
      </c>
      <c r="O105">
        <v>1155854</v>
      </c>
      <c r="P105">
        <v>1151492</v>
      </c>
      <c r="Q105">
        <v>1146345</v>
      </c>
      <c r="R105">
        <v>1140483</v>
      </c>
      <c r="S105">
        <v>1133975</v>
      </c>
      <c r="T105">
        <v>1126887</v>
      </c>
      <c r="U105">
        <v>1119279</v>
      </c>
      <c r="V105">
        <v>1111210</v>
      </c>
      <c r="W105">
        <v>1102736</v>
      </c>
      <c r="X105">
        <v>1093908</v>
      </c>
      <c r="Y105">
        <v>1084775</v>
      </c>
      <c r="Z105">
        <v>1075382</v>
      </c>
      <c r="AA105">
        <v>1065770</v>
      </c>
      <c r="AB105">
        <v>1055979</v>
      </c>
      <c r="AC105">
        <v>1046044</v>
      </c>
      <c r="AD105">
        <v>1035997</v>
      </c>
      <c r="AE105">
        <v>1025867</v>
      </c>
      <c r="AF105">
        <v>1015678</v>
      </c>
      <c r="AG105">
        <v>1005453</v>
      </c>
      <c r="AH105">
        <v>995211</v>
      </c>
      <c r="AI105">
        <v>984968</v>
      </c>
      <c r="AJ105">
        <v>974735</v>
      </c>
      <c r="AK105">
        <v>964521</v>
      </c>
      <c r="AL105">
        <v>954332</v>
      </c>
      <c r="AM105">
        <v>944171</v>
      </c>
      <c r="AN105">
        <v>934035</v>
      </c>
      <c r="AO105">
        <v>923922</v>
      </c>
      <c r="AP105">
        <v>913822</v>
      </c>
      <c r="AQ105">
        <v>903726</v>
      </c>
      <c r="AR105">
        <v>893619</v>
      </c>
      <c r="AS105">
        <v>883483</v>
      </c>
      <c r="AT105">
        <v>873298</v>
      </c>
      <c r="AU105">
        <v>863039</v>
      </c>
      <c r="AV105">
        <v>852679</v>
      </c>
    </row>
    <row r="106" spans="1:48" hidden="1" x14ac:dyDescent="0.3">
      <c r="A106" t="s">
        <v>135</v>
      </c>
      <c r="B106" t="s">
        <v>525</v>
      </c>
      <c r="C106" t="s">
        <v>428</v>
      </c>
      <c r="D106" s="5">
        <v>6195562.4155380204</v>
      </c>
      <c r="E106" s="5">
        <v>6219593.5142758396</v>
      </c>
      <c r="F106" s="5">
        <v>6240161.1631399002</v>
      </c>
      <c r="G106" s="5">
        <v>6596023</v>
      </c>
      <c r="H106">
        <v>6622096</v>
      </c>
      <c r="I106">
        <v>6645461</v>
      </c>
      <c r="J106">
        <v>6666078</v>
      </c>
      <c r="K106">
        <v>6683916</v>
      </c>
      <c r="L106">
        <v>6698947</v>
      </c>
      <c r="M106">
        <v>6711155</v>
      </c>
      <c r="N106">
        <v>6720528</v>
      </c>
      <c r="O106">
        <v>6727061</v>
      </c>
      <c r="P106">
        <v>6730759</v>
      </c>
      <c r="Q106">
        <v>6731631</v>
      </c>
      <c r="R106">
        <v>6729695</v>
      </c>
      <c r="S106">
        <v>6724975</v>
      </c>
      <c r="T106">
        <v>6717504</v>
      </c>
      <c r="U106">
        <v>6707319</v>
      </c>
      <c r="V106">
        <v>6694468</v>
      </c>
      <c r="W106">
        <v>6679003</v>
      </c>
      <c r="X106">
        <v>6660985</v>
      </c>
      <c r="Y106">
        <v>6640481</v>
      </c>
      <c r="Z106">
        <v>6617566</v>
      </c>
      <c r="AA106">
        <v>6592322</v>
      </c>
      <c r="AB106">
        <v>6564837</v>
      </c>
      <c r="AC106">
        <v>6535208</v>
      </c>
      <c r="AD106">
        <v>6503537</v>
      </c>
      <c r="AE106">
        <v>6469936</v>
      </c>
      <c r="AF106">
        <v>6434522</v>
      </c>
      <c r="AG106">
        <v>6397419</v>
      </c>
      <c r="AH106">
        <v>6358760</v>
      </c>
      <c r="AI106">
        <v>6318683</v>
      </c>
      <c r="AJ106">
        <v>6277335</v>
      </c>
      <c r="AK106">
        <v>6234868</v>
      </c>
      <c r="AL106">
        <v>6191443</v>
      </c>
      <c r="AM106">
        <v>6147229</v>
      </c>
      <c r="AN106">
        <v>6102398</v>
      </c>
      <c r="AO106">
        <v>6057134</v>
      </c>
      <c r="AP106">
        <v>6011626</v>
      </c>
      <c r="AQ106">
        <v>5966069</v>
      </c>
      <c r="AR106">
        <v>5920666</v>
      </c>
      <c r="AS106">
        <v>5875630</v>
      </c>
      <c r="AT106">
        <v>5831176</v>
      </c>
      <c r="AU106">
        <v>5787530</v>
      </c>
      <c r="AV106">
        <v>5744923</v>
      </c>
    </row>
    <row r="107" spans="1:48" hidden="1" x14ac:dyDescent="0.3">
      <c r="A107" t="s">
        <v>136</v>
      </c>
      <c r="B107" t="s">
        <v>526</v>
      </c>
      <c r="C107" t="s">
        <v>428</v>
      </c>
      <c r="D107" s="5">
        <v>2158988.8556955098</v>
      </c>
      <c r="E107" s="5">
        <v>2161584.9593680901</v>
      </c>
      <c r="F107" s="5">
        <v>2163246.4148532501</v>
      </c>
      <c r="G107" s="5">
        <v>2507198</v>
      </c>
      <c r="H107">
        <v>2507008</v>
      </c>
      <c r="I107">
        <v>2507313</v>
      </c>
      <c r="J107">
        <v>2507928</v>
      </c>
      <c r="K107">
        <v>2508675</v>
      </c>
      <c r="L107">
        <v>2509390</v>
      </c>
      <c r="M107">
        <v>2509922</v>
      </c>
      <c r="N107">
        <v>2510129</v>
      </c>
      <c r="O107">
        <v>2509881</v>
      </c>
      <c r="P107">
        <v>2509062</v>
      </c>
      <c r="Q107">
        <v>2507565</v>
      </c>
      <c r="R107">
        <v>2505297</v>
      </c>
      <c r="S107">
        <v>2502175</v>
      </c>
      <c r="T107">
        <v>2498128</v>
      </c>
      <c r="U107">
        <v>2493097</v>
      </c>
      <c r="V107">
        <v>2487034</v>
      </c>
      <c r="W107">
        <v>2479905</v>
      </c>
      <c r="X107">
        <v>2471684</v>
      </c>
      <c r="Y107">
        <v>2462360</v>
      </c>
      <c r="Z107">
        <v>2451931</v>
      </c>
      <c r="AA107">
        <v>2440409</v>
      </c>
      <c r="AB107">
        <v>2427817</v>
      </c>
      <c r="AC107">
        <v>2414188</v>
      </c>
      <c r="AD107">
        <v>2399570</v>
      </c>
      <c r="AE107">
        <v>2384018</v>
      </c>
      <c r="AF107">
        <v>2367604</v>
      </c>
      <c r="AG107">
        <v>2350407</v>
      </c>
      <c r="AH107">
        <v>2332522</v>
      </c>
      <c r="AI107">
        <v>2314051</v>
      </c>
      <c r="AJ107">
        <v>2295112</v>
      </c>
      <c r="AK107">
        <v>2275832</v>
      </c>
      <c r="AL107">
        <v>2256350</v>
      </c>
      <c r="AM107">
        <v>2236818</v>
      </c>
      <c r="AN107">
        <v>2217399</v>
      </c>
      <c r="AO107">
        <v>2198267</v>
      </c>
      <c r="AP107">
        <v>2179608</v>
      </c>
      <c r="AQ107">
        <v>2161621</v>
      </c>
      <c r="AR107">
        <v>2144514</v>
      </c>
      <c r="AS107">
        <v>2128509</v>
      </c>
      <c r="AT107">
        <v>2113839</v>
      </c>
      <c r="AU107">
        <v>2100749</v>
      </c>
      <c r="AV107">
        <v>2089495</v>
      </c>
    </row>
    <row r="108" spans="1:48" hidden="1" x14ac:dyDescent="0.3">
      <c r="A108" t="s">
        <v>138</v>
      </c>
      <c r="B108" t="s">
        <v>527</v>
      </c>
      <c r="C108" t="s">
        <v>428</v>
      </c>
      <c r="D108" s="5">
        <v>7816911.6443461096</v>
      </c>
      <c r="E108" s="5">
        <v>7870990.7588823503</v>
      </c>
      <c r="F108" s="5">
        <v>7921542.4484112803</v>
      </c>
      <c r="G108" s="5">
        <v>9271653</v>
      </c>
      <c r="H108">
        <v>9368926</v>
      </c>
      <c r="I108">
        <v>9455032</v>
      </c>
      <c r="J108">
        <v>9530578</v>
      </c>
      <c r="K108">
        <v>9596154</v>
      </c>
      <c r="L108">
        <v>9652335</v>
      </c>
      <c r="M108">
        <v>9699677</v>
      </c>
      <c r="N108">
        <v>9738719</v>
      </c>
      <c r="O108">
        <v>9769983</v>
      </c>
      <c r="P108">
        <v>9793975</v>
      </c>
      <c r="Q108">
        <v>9811183</v>
      </c>
      <c r="R108">
        <v>9822076</v>
      </c>
      <c r="S108">
        <v>9827110</v>
      </c>
      <c r="T108">
        <v>9826720</v>
      </c>
      <c r="U108">
        <v>9821327</v>
      </c>
      <c r="V108">
        <v>9811331</v>
      </c>
      <c r="W108">
        <v>9797119</v>
      </c>
      <c r="X108">
        <v>9779059</v>
      </c>
      <c r="Y108">
        <v>9757501</v>
      </c>
      <c r="Z108">
        <v>9732780</v>
      </c>
      <c r="AA108">
        <v>9705211</v>
      </c>
      <c r="AB108">
        <v>9675095</v>
      </c>
      <c r="AC108">
        <v>9642714</v>
      </c>
      <c r="AD108">
        <v>9608333</v>
      </c>
      <c r="AE108">
        <v>9572201</v>
      </c>
      <c r="AF108">
        <v>9534547</v>
      </c>
      <c r="AG108">
        <v>9495587</v>
      </c>
      <c r="AH108">
        <v>9455517</v>
      </c>
      <c r="AI108">
        <v>9414517</v>
      </c>
      <c r="AJ108">
        <v>9372749</v>
      </c>
      <c r="AK108">
        <v>9330358</v>
      </c>
      <c r="AL108">
        <v>9287473</v>
      </c>
      <c r="AM108">
        <v>9244205</v>
      </c>
      <c r="AN108">
        <v>9200648</v>
      </c>
      <c r="AO108">
        <v>9156878</v>
      </c>
      <c r="AP108">
        <v>9112956</v>
      </c>
      <c r="AQ108">
        <v>9068924</v>
      </c>
      <c r="AR108">
        <v>9024808</v>
      </c>
      <c r="AS108">
        <v>8980615</v>
      </c>
      <c r="AT108">
        <v>8936338</v>
      </c>
      <c r="AU108">
        <v>8891950</v>
      </c>
      <c r="AV108">
        <v>8847408</v>
      </c>
    </row>
    <row r="109" spans="1:48" hidden="1" x14ac:dyDescent="0.3">
      <c r="A109" t="s">
        <v>139</v>
      </c>
      <c r="B109" t="s">
        <v>528</v>
      </c>
      <c r="C109" t="s">
        <v>428</v>
      </c>
      <c r="D109" s="5">
        <v>3553810.7812521998</v>
      </c>
      <c r="E109" s="5">
        <v>3569697.06047263</v>
      </c>
      <c r="F109" s="5">
        <v>3584130.49392772</v>
      </c>
      <c r="G109" s="5">
        <v>3618272</v>
      </c>
      <c r="H109">
        <v>3644010</v>
      </c>
      <c r="I109">
        <v>3666232</v>
      </c>
      <c r="J109">
        <v>3685073</v>
      </c>
      <c r="K109">
        <v>3700668</v>
      </c>
      <c r="L109">
        <v>3713150</v>
      </c>
      <c r="M109">
        <v>3722653</v>
      </c>
      <c r="N109">
        <v>3729310</v>
      </c>
      <c r="O109">
        <v>3733250</v>
      </c>
      <c r="P109">
        <v>3734606</v>
      </c>
      <c r="Q109">
        <v>3733506</v>
      </c>
      <c r="R109">
        <v>3730081</v>
      </c>
      <c r="S109">
        <v>3724458</v>
      </c>
      <c r="T109">
        <v>3716765</v>
      </c>
      <c r="U109">
        <v>3707128</v>
      </c>
      <c r="V109">
        <v>3695674</v>
      </c>
      <c r="W109">
        <v>3682528</v>
      </c>
      <c r="X109">
        <v>3667814</v>
      </c>
      <c r="Y109">
        <v>3651656</v>
      </c>
      <c r="Z109">
        <v>3634177</v>
      </c>
      <c r="AA109">
        <v>3615499</v>
      </c>
      <c r="AB109">
        <v>3595743</v>
      </c>
      <c r="AC109">
        <v>3575029</v>
      </c>
      <c r="AD109">
        <v>3553478</v>
      </c>
      <c r="AE109">
        <v>3531208</v>
      </c>
      <c r="AF109">
        <v>3508337</v>
      </c>
      <c r="AG109">
        <v>3484984</v>
      </c>
      <c r="AH109">
        <v>3461263</v>
      </c>
      <c r="AI109">
        <v>3437292</v>
      </c>
      <c r="AJ109">
        <v>3413186</v>
      </c>
      <c r="AK109">
        <v>3389057</v>
      </c>
      <c r="AL109">
        <v>3365021</v>
      </c>
      <c r="AM109">
        <v>3341190</v>
      </c>
      <c r="AN109">
        <v>3317675</v>
      </c>
      <c r="AO109">
        <v>3294587</v>
      </c>
      <c r="AP109">
        <v>3272038</v>
      </c>
      <c r="AQ109">
        <v>3250137</v>
      </c>
      <c r="AR109">
        <v>3228992</v>
      </c>
      <c r="AS109">
        <v>3208711</v>
      </c>
      <c r="AT109">
        <v>3189402</v>
      </c>
      <c r="AU109">
        <v>3171171</v>
      </c>
      <c r="AV109">
        <v>3154123</v>
      </c>
    </row>
    <row r="110" spans="1:48" hidden="1" x14ac:dyDescent="0.3">
      <c r="A110" t="s">
        <v>140</v>
      </c>
      <c r="B110" t="s">
        <v>529</v>
      </c>
      <c r="C110" t="s">
        <v>428</v>
      </c>
      <c r="D110" s="5">
        <v>3270885.7296647402</v>
      </c>
      <c r="E110" s="5">
        <v>3285195.8906550701</v>
      </c>
      <c r="F110" s="5">
        <v>3298422.7752036299</v>
      </c>
      <c r="G110" s="5">
        <v>3277334</v>
      </c>
      <c r="H110">
        <v>3295954</v>
      </c>
      <c r="I110">
        <v>3314217</v>
      </c>
      <c r="J110">
        <v>3331947</v>
      </c>
      <c r="K110">
        <v>3348979</v>
      </c>
      <c r="L110">
        <v>3365162</v>
      </c>
      <c r="M110">
        <v>3380358</v>
      </c>
      <c r="N110">
        <v>3394441</v>
      </c>
      <c r="O110">
        <v>3407298</v>
      </c>
      <c r="P110">
        <v>3418830</v>
      </c>
      <c r="Q110">
        <v>3428950</v>
      </c>
      <c r="R110">
        <v>3437583</v>
      </c>
      <c r="S110">
        <v>3444667</v>
      </c>
      <c r="T110">
        <v>3450154</v>
      </c>
      <c r="U110">
        <v>3454009</v>
      </c>
      <c r="V110">
        <v>3456207</v>
      </c>
      <c r="W110">
        <v>3456739</v>
      </c>
      <c r="X110">
        <v>3455607</v>
      </c>
      <c r="Y110">
        <v>3452827</v>
      </c>
      <c r="Z110">
        <v>3448427</v>
      </c>
      <c r="AA110">
        <v>3442447</v>
      </c>
      <c r="AB110">
        <v>3434942</v>
      </c>
      <c r="AC110">
        <v>3425978</v>
      </c>
      <c r="AD110">
        <v>3415635</v>
      </c>
      <c r="AE110">
        <v>3404004</v>
      </c>
      <c r="AF110">
        <v>3391192</v>
      </c>
      <c r="AG110">
        <v>3377314</v>
      </c>
      <c r="AH110">
        <v>3362503</v>
      </c>
      <c r="AI110">
        <v>3346902</v>
      </c>
      <c r="AJ110">
        <v>3330666</v>
      </c>
      <c r="AK110">
        <v>3313966</v>
      </c>
      <c r="AL110">
        <v>3296983</v>
      </c>
      <c r="AM110">
        <v>3279911</v>
      </c>
      <c r="AN110">
        <v>3262958</v>
      </c>
      <c r="AO110">
        <v>3246344</v>
      </c>
      <c r="AP110">
        <v>3230303</v>
      </c>
      <c r="AQ110">
        <v>3215081</v>
      </c>
      <c r="AR110">
        <v>3200936</v>
      </c>
      <c r="AS110">
        <v>3188139</v>
      </c>
      <c r="AT110">
        <v>3176976</v>
      </c>
      <c r="AU110">
        <v>3167742</v>
      </c>
      <c r="AV110">
        <v>3160749</v>
      </c>
    </row>
    <row r="111" spans="1:48" hidden="1" x14ac:dyDescent="0.3">
      <c r="A111" t="s">
        <v>141</v>
      </c>
      <c r="B111" t="s">
        <v>530</v>
      </c>
      <c r="C111" t="s">
        <v>428</v>
      </c>
      <c r="D111" s="5">
        <v>2428399.83987989</v>
      </c>
      <c r="E111" s="5">
        <v>2441171.0284938598</v>
      </c>
      <c r="F111" s="5">
        <v>2452856.1063178298</v>
      </c>
      <c r="G111" s="5">
        <v>3018480</v>
      </c>
      <c r="H111">
        <v>3033293</v>
      </c>
      <c r="I111">
        <v>3046858</v>
      </c>
      <c r="J111">
        <v>3059116</v>
      </c>
      <c r="K111">
        <v>3070017</v>
      </c>
      <c r="L111">
        <v>3079518</v>
      </c>
      <c r="M111">
        <v>3087581</v>
      </c>
      <c r="N111">
        <v>3094177</v>
      </c>
      <c r="O111">
        <v>3099282</v>
      </c>
      <c r="P111">
        <v>3102878</v>
      </c>
      <c r="Q111">
        <v>3104955</v>
      </c>
      <c r="R111">
        <v>3105510</v>
      </c>
      <c r="S111">
        <v>3104546</v>
      </c>
      <c r="T111">
        <v>3102073</v>
      </c>
      <c r="U111">
        <v>3098106</v>
      </c>
      <c r="V111">
        <v>3092670</v>
      </c>
      <c r="W111">
        <v>3085794</v>
      </c>
      <c r="X111">
        <v>3077514</v>
      </c>
      <c r="Y111">
        <v>3067875</v>
      </c>
      <c r="Z111">
        <v>3056925</v>
      </c>
      <c r="AA111">
        <v>3044721</v>
      </c>
      <c r="AB111">
        <v>3031327</v>
      </c>
      <c r="AC111">
        <v>3016813</v>
      </c>
      <c r="AD111">
        <v>3001254</v>
      </c>
      <c r="AE111">
        <v>2984736</v>
      </c>
      <c r="AF111">
        <v>2967346</v>
      </c>
      <c r="AG111">
        <v>2949183</v>
      </c>
      <c r="AH111">
        <v>2930350</v>
      </c>
      <c r="AI111">
        <v>2910956</v>
      </c>
      <c r="AJ111">
        <v>2891119</v>
      </c>
      <c r="AK111">
        <v>2870962</v>
      </c>
      <c r="AL111">
        <v>2850614</v>
      </c>
      <c r="AM111">
        <v>2830214</v>
      </c>
      <c r="AN111">
        <v>2809904</v>
      </c>
      <c r="AO111">
        <v>2789835</v>
      </c>
      <c r="AP111">
        <v>2770163</v>
      </c>
      <c r="AQ111">
        <v>2751052</v>
      </c>
      <c r="AR111">
        <v>2732673</v>
      </c>
      <c r="AS111">
        <v>2715202</v>
      </c>
      <c r="AT111">
        <v>2698823</v>
      </c>
      <c r="AU111">
        <v>2683726</v>
      </c>
      <c r="AV111">
        <v>2670108</v>
      </c>
    </row>
    <row r="112" spans="1:48" hidden="1" x14ac:dyDescent="0.3">
      <c r="A112" t="s">
        <v>142</v>
      </c>
      <c r="B112" t="s">
        <v>531</v>
      </c>
      <c r="C112" t="s">
        <v>428</v>
      </c>
      <c r="D112" s="5">
        <v>2366897.86210276</v>
      </c>
      <c r="E112" s="5">
        <v>2375807.97610369</v>
      </c>
      <c r="F112" s="5">
        <v>2383857.0717546898</v>
      </c>
      <c r="G112" s="5">
        <v>2146333</v>
      </c>
      <c r="H112">
        <v>2159664</v>
      </c>
      <c r="I112">
        <v>2171235</v>
      </c>
      <c r="J112">
        <v>2181086</v>
      </c>
      <c r="K112">
        <v>2189257</v>
      </c>
      <c r="L112">
        <v>2195792</v>
      </c>
      <c r="M112">
        <v>2200736</v>
      </c>
      <c r="N112">
        <v>2204134</v>
      </c>
      <c r="O112">
        <v>2206034</v>
      </c>
      <c r="P112">
        <v>2206487</v>
      </c>
      <c r="Q112">
        <v>2205543</v>
      </c>
      <c r="R112">
        <v>2203255</v>
      </c>
      <c r="S112">
        <v>2199679</v>
      </c>
      <c r="T112">
        <v>2194870</v>
      </c>
      <c r="U112">
        <v>2188887</v>
      </c>
      <c r="V112">
        <v>2181789</v>
      </c>
      <c r="W112">
        <v>2173637</v>
      </c>
      <c r="X112">
        <v>2164495</v>
      </c>
      <c r="Y112">
        <v>2154428</v>
      </c>
      <c r="Z112">
        <v>2143501</v>
      </c>
      <c r="AA112">
        <v>2131783</v>
      </c>
      <c r="AB112">
        <v>2119343</v>
      </c>
      <c r="AC112">
        <v>2106254</v>
      </c>
      <c r="AD112">
        <v>2092587</v>
      </c>
      <c r="AE112">
        <v>2078419</v>
      </c>
      <c r="AF112">
        <v>2063824</v>
      </c>
      <c r="AG112">
        <v>2048882</v>
      </c>
      <c r="AH112">
        <v>2033673</v>
      </c>
      <c r="AI112">
        <v>2018277</v>
      </c>
      <c r="AJ112">
        <v>2002778</v>
      </c>
      <c r="AK112">
        <v>1987261</v>
      </c>
      <c r="AL112">
        <v>1971813</v>
      </c>
      <c r="AM112">
        <v>1956520</v>
      </c>
      <c r="AN112">
        <v>1941475</v>
      </c>
      <c r="AO112">
        <v>1926767</v>
      </c>
      <c r="AP112">
        <v>1912490</v>
      </c>
      <c r="AQ112">
        <v>1898739</v>
      </c>
      <c r="AR112">
        <v>1885611</v>
      </c>
      <c r="AS112">
        <v>1873204</v>
      </c>
      <c r="AT112">
        <v>1861617</v>
      </c>
      <c r="AU112">
        <v>1850953</v>
      </c>
      <c r="AV112">
        <v>1841315</v>
      </c>
    </row>
    <row r="113" spans="1:48" hidden="1" x14ac:dyDescent="0.3">
      <c r="A113" t="s">
        <v>143</v>
      </c>
      <c r="B113" t="s">
        <v>532</v>
      </c>
      <c r="C113" t="s">
        <v>428</v>
      </c>
      <c r="D113" s="5">
        <v>2198997.0168444701</v>
      </c>
      <c r="E113" s="5">
        <v>2212422.7616254101</v>
      </c>
      <c r="F113" s="5">
        <v>2225223.3262461498</v>
      </c>
      <c r="G113" s="5">
        <v>1951655</v>
      </c>
      <c r="H113">
        <v>1970033</v>
      </c>
      <c r="I113">
        <v>1987148</v>
      </c>
      <c r="J113">
        <v>2002990</v>
      </c>
      <c r="K113">
        <v>2017557</v>
      </c>
      <c r="L113">
        <v>2030848</v>
      </c>
      <c r="M113">
        <v>2042864</v>
      </c>
      <c r="N113">
        <v>2053611</v>
      </c>
      <c r="O113">
        <v>2063097</v>
      </c>
      <c r="P113">
        <v>2071335</v>
      </c>
      <c r="Q113">
        <v>2078339</v>
      </c>
      <c r="R113">
        <v>2084128</v>
      </c>
      <c r="S113">
        <v>2088722</v>
      </c>
      <c r="T113">
        <v>2092146</v>
      </c>
      <c r="U113">
        <v>2094429</v>
      </c>
      <c r="V113">
        <v>2095599</v>
      </c>
      <c r="W113">
        <v>2095692</v>
      </c>
      <c r="X113">
        <v>2094745</v>
      </c>
      <c r="Y113">
        <v>2092798</v>
      </c>
      <c r="Z113">
        <v>2089894</v>
      </c>
      <c r="AA113">
        <v>2086080</v>
      </c>
      <c r="AB113">
        <v>2081406</v>
      </c>
      <c r="AC113">
        <v>2075925</v>
      </c>
      <c r="AD113">
        <v>2069694</v>
      </c>
      <c r="AE113">
        <v>2062771</v>
      </c>
      <c r="AF113">
        <v>2055219</v>
      </c>
      <c r="AG113">
        <v>2047103</v>
      </c>
      <c r="AH113">
        <v>2038494</v>
      </c>
      <c r="AI113">
        <v>2029462</v>
      </c>
      <c r="AJ113">
        <v>2020083</v>
      </c>
      <c r="AK113">
        <v>2010435</v>
      </c>
      <c r="AL113">
        <v>2000600</v>
      </c>
      <c r="AM113">
        <v>1990663</v>
      </c>
      <c r="AN113">
        <v>1980712</v>
      </c>
      <c r="AO113">
        <v>1970837</v>
      </c>
      <c r="AP113">
        <v>1961133</v>
      </c>
      <c r="AQ113">
        <v>1951698</v>
      </c>
      <c r="AR113">
        <v>1942632</v>
      </c>
      <c r="AS113">
        <v>1934038</v>
      </c>
      <c r="AT113">
        <v>1926025</v>
      </c>
      <c r="AU113">
        <v>1918701</v>
      </c>
      <c r="AV113">
        <v>1912181</v>
      </c>
    </row>
    <row r="114" spans="1:48" hidden="1" x14ac:dyDescent="0.3">
      <c r="A114" t="s">
        <v>144</v>
      </c>
      <c r="B114" t="s">
        <v>533</v>
      </c>
      <c r="C114" t="s">
        <v>428</v>
      </c>
      <c r="D114" s="5">
        <v>746100.97612800205</v>
      </c>
      <c r="E114" s="5">
        <v>748860.15323634504</v>
      </c>
      <c r="F114" s="5">
        <v>751270.79085853102</v>
      </c>
      <c r="G114" s="5">
        <v>1303825</v>
      </c>
      <c r="H114">
        <v>1311669</v>
      </c>
      <c r="I114">
        <v>1318830</v>
      </c>
      <c r="J114">
        <v>1325286</v>
      </c>
      <c r="K114">
        <v>1331016</v>
      </c>
      <c r="L114">
        <v>1336002</v>
      </c>
      <c r="M114">
        <v>1340232</v>
      </c>
      <c r="N114">
        <v>1343694</v>
      </c>
      <c r="O114">
        <v>1346382</v>
      </c>
      <c r="P114">
        <v>1348291</v>
      </c>
      <c r="Q114">
        <v>1349420</v>
      </c>
      <c r="R114">
        <v>1349773</v>
      </c>
      <c r="S114">
        <v>1349355</v>
      </c>
      <c r="T114">
        <v>1348176</v>
      </c>
      <c r="U114">
        <v>1346247</v>
      </c>
      <c r="V114">
        <v>1343586</v>
      </c>
      <c r="W114">
        <v>1340209</v>
      </c>
      <c r="X114">
        <v>1336141</v>
      </c>
      <c r="Y114">
        <v>1331405</v>
      </c>
      <c r="Z114">
        <v>1326033</v>
      </c>
      <c r="AA114">
        <v>1320054</v>
      </c>
      <c r="AB114">
        <v>1313505</v>
      </c>
      <c r="AC114">
        <v>1306425</v>
      </c>
      <c r="AD114">
        <v>1298854</v>
      </c>
      <c r="AE114">
        <v>1290840</v>
      </c>
      <c r="AF114">
        <v>1282429</v>
      </c>
      <c r="AG114">
        <v>1273674</v>
      </c>
      <c r="AH114">
        <v>1264630</v>
      </c>
      <c r="AI114">
        <v>1255355</v>
      </c>
      <c r="AJ114">
        <v>1245911</v>
      </c>
      <c r="AK114">
        <v>1236363</v>
      </c>
      <c r="AL114">
        <v>1226778</v>
      </c>
      <c r="AM114">
        <v>1217229</v>
      </c>
      <c r="AN114">
        <v>1207790</v>
      </c>
      <c r="AO114">
        <v>1198538</v>
      </c>
      <c r="AP114">
        <v>1189556</v>
      </c>
      <c r="AQ114">
        <v>1180927</v>
      </c>
      <c r="AR114">
        <v>1172740</v>
      </c>
      <c r="AS114">
        <v>1165086</v>
      </c>
      <c r="AT114">
        <v>1158058</v>
      </c>
      <c r="AU114">
        <v>1151755</v>
      </c>
      <c r="AV114">
        <v>1146278</v>
      </c>
    </row>
    <row r="115" spans="1:48" hidden="1" x14ac:dyDescent="0.3">
      <c r="A115" t="s">
        <v>145</v>
      </c>
      <c r="B115" t="s">
        <v>534</v>
      </c>
      <c r="C115" t="s">
        <v>428</v>
      </c>
      <c r="D115" s="5">
        <v>5452400.8958553001</v>
      </c>
      <c r="E115" s="5">
        <v>5474495.67921142</v>
      </c>
      <c r="F115" s="5">
        <v>5495236.4784048004</v>
      </c>
      <c r="G115" s="5">
        <v>4138619</v>
      </c>
      <c r="H115">
        <v>4164770</v>
      </c>
      <c r="I115">
        <v>4189023</v>
      </c>
      <c r="J115">
        <v>4211261</v>
      </c>
      <c r="K115">
        <v>4231377</v>
      </c>
      <c r="L115">
        <v>4249279</v>
      </c>
      <c r="M115">
        <v>4264889</v>
      </c>
      <c r="N115">
        <v>4278142</v>
      </c>
      <c r="O115">
        <v>4288985</v>
      </c>
      <c r="P115">
        <v>4297380</v>
      </c>
      <c r="Q115">
        <v>4303301</v>
      </c>
      <c r="R115">
        <v>4306736</v>
      </c>
      <c r="S115">
        <v>4307686</v>
      </c>
      <c r="T115">
        <v>4306165</v>
      </c>
      <c r="U115">
        <v>4302201</v>
      </c>
      <c r="V115">
        <v>4295834</v>
      </c>
      <c r="W115">
        <v>4287120</v>
      </c>
      <c r="X115">
        <v>4276126</v>
      </c>
      <c r="Y115">
        <v>4262932</v>
      </c>
      <c r="Z115">
        <v>4247633</v>
      </c>
      <c r="AA115">
        <v>4230337</v>
      </c>
      <c r="AB115">
        <v>4211162</v>
      </c>
      <c r="AC115">
        <v>4190245</v>
      </c>
      <c r="AD115">
        <v>4167732</v>
      </c>
      <c r="AE115">
        <v>4143784</v>
      </c>
      <c r="AF115">
        <v>4118574</v>
      </c>
      <c r="AG115">
        <v>4092290</v>
      </c>
      <c r="AH115">
        <v>4065132</v>
      </c>
      <c r="AI115">
        <v>4037315</v>
      </c>
      <c r="AJ115">
        <v>4009064</v>
      </c>
      <c r="AK115">
        <v>3980621</v>
      </c>
      <c r="AL115">
        <v>3952239</v>
      </c>
      <c r="AM115">
        <v>3924186</v>
      </c>
      <c r="AN115">
        <v>3896740</v>
      </c>
      <c r="AO115">
        <v>3870197</v>
      </c>
      <c r="AP115">
        <v>3844862</v>
      </c>
      <c r="AQ115">
        <v>3821056</v>
      </c>
      <c r="AR115">
        <v>3799112</v>
      </c>
      <c r="AS115">
        <v>3779377</v>
      </c>
      <c r="AT115">
        <v>3762211</v>
      </c>
      <c r="AU115">
        <v>3747988</v>
      </c>
      <c r="AV115">
        <v>3737093</v>
      </c>
    </row>
    <row r="116" spans="1:48" hidden="1" x14ac:dyDescent="0.3">
      <c r="A116" t="s">
        <v>146</v>
      </c>
      <c r="B116" t="s">
        <v>535</v>
      </c>
      <c r="C116" t="s">
        <v>428</v>
      </c>
      <c r="D116" s="5">
        <v>1391548.8122833699</v>
      </c>
      <c r="E116" s="5">
        <v>1395270.80847175</v>
      </c>
      <c r="F116" s="5">
        <v>1398383.85974323</v>
      </c>
      <c r="G116" s="5">
        <v>1325198</v>
      </c>
      <c r="H116">
        <v>1330388</v>
      </c>
      <c r="I116">
        <v>1334701</v>
      </c>
      <c r="J116">
        <v>1338141</v>
      </c>
      <c r="K116">
        <v>1340713</v>
      </c>
      <c r="L116">
        <v>1342425</v>
      </c>
      <c r="M116">
        <v>1343287</v>
      </c>
      <c r="N116">
        <v>1343310</v>
      </c>
      <c r="O116">
        <v>1342509</v>
      </c>
      <c r="P116">
        <v>1340899</v>
      </c>
      <c r="Q116">
        <v>1338500</v>
      </c>
      <c r="R116">
        <v>1335330</v>
      </c>
      <c r="S116">
        <v>1331412</v>
      </c>
      <c r="T116">
        <v>1326770</v>
      </c>
      <c r="U116">
        <v>1321432</v>
      </c>
      <c r="V116">
        <v>1315425</v>
      </c>
      <c r="W116">
        <v>1308781</v>
      </c>
      <c r="X116">
        <v>1301531</v>
      </c>
      <c r="Y116">
        <v>1293712</v>
      </c>
      <c r="Z116">
        <v>1285359</v>
      </c>
      <c r="AA116">
        <v>1276512</v>
      </c>
      <c r="AB116">
        <v>1267212</v>
      </c>
      <c r="AC116">
        <v>1257501</v>
      </c>
      <c r="AD116">
        <v>1247427</v>
      </c>
      <c r="AE116">
        <v>1237035</v>
      </c>
      <c r="AF116">
        <v>1226375</v>
      </c>
      <c r="AG116">
        <v>1215499</v>
      </c>
      <c r="AH116">
        <v>1204460</v>
      </c>
      <c r="AI116">
        <v>1193315</v>
      </c>
      <c r="AJ116">
        <v>1182121</v>
      </c>
      <c r="AK116">
        <v>1170938</v>
      </c>
      <c r="AL116">
        <v>1159827</v>
      </c>
      <c r="AM116">
        <v>1148854</v>
      </c>
      <c r="AN116">
        <v>1138084</v>
      </c>
      <c r="AO116">
        <v>1127586</v>
      </c>
      <c r="AP116">
        <v>1117430</v>
      </c>
      <c r="AQ116">
        <v>1107688</v>
      </c>
      <c r="AR116">
        <v>1098435</v>
      </c>
      <c r="AS116">
        <v>1089748</v>
      </c>
      <c r="AT116">
        <v>1081705</v>
      </c>
      <c r="AU116">
        <v>1074388</v>
      </c>
      <c r="AV116">
        <v>1067878</v>
      </c>
    </row>
    <row r="117" spans="1:48" hidden="1" x14ac:dyDescent="0.3">
      <c r="A117" t="s">
        <v>147</v>
      </c>
      <c r="B117" t="s">
        <v>536</v>
      </c>
      <c r="C117" t="s">
        <v>428</v>
      </c>
      <c r="D117" s="5">
        <v>4030265.1521587302</v>
      </c>
      <c r="E117" s="5">
        <v>4044433.7104987302</v>
      </c>
      <c r="F117" s="5">
        <v>4057711.4720102702</v>
      </c>
      <c r="G117" s="5">
        <v>3964129</v>
      </c>
      <c r="H117">
        <v>3986497</v>
      </c>
      <c r="I117">
        <v>4007742</v>
      </c>
      <c r="J117">
        <v>4027674</v>
      </c>
      <c r="K117">
        <v>4046119</v>
      </c>
      <c r="L117">
        <v>4062920</v>
      </c>
      <c r="M117">
        <v>4077937</v>
      </c>
      <c r="N117">
        <v>4091044</v>
      </c>
      <c r="O117">
        <v>4102133</v>
      </c>
      <c r="P117">
        <v>4111112</v>
      </c>
      <c r="Q117">
        <v>4117905</v>
      </c>
      <c r="R117">
        <v>4122452</v>
      </c>
      <c r="S117">
        <v>4124710</v>
      </c>
      <c r="T117">
        <v>4124650</v>
      </c>
      <c r="U117">
        <v>4122263</v>
      </c>
      <c r="V117">
        <v>4117554</v>
      </c>
      <c r="W117">
        <v>4110543</v>
      </c>
      <c r="X117">
        <v>4101269</v>
      </c>
      <c r="Y117">
        <v>4089785</v>
      </c>
      <c r="Z117">
        <v>4076163</v>
      </c>
      <c r="AA117">
        <v>4060487</v>
      </c>
      <c r="AB117">
        <v>4042861</v>
      </c>
      <c r="AC117">
        <v>4023405</v>
      </c>
      <c r="AD117">
        <v>4002252</v>
      </c>
      <c r="AE117">
        <v>3979554</v>
      </c>
      <c r="AF117">
        <v>3955480</v>
      </c>
      <c r="AG117">
        <v>3930212</v>
      </c>
      <c r="AH117">
        <v>3903952</v>
      </c>
      <c r="AI117">
        <v>3876915</v>
      </c>
      <c r="AJ117">
        <v>3849334</v>
      </c>
      <c r="AK117">
        <v>3821459</v>
      </c>
      <c r="AL117">
        <v>3793553</v>
      </c>
      <c r="AM117">
        <v>3765899</v>
      </c>
      <c r="AN117">
        <v>3738795</v>
      </c>
      <c r="AO117">
        <v>3712553</v>
      </c>
      <c r="AP117">
        <v>3687504</v>
      </c>
      <c r="AQ117">
        <v>3663995</v>
      </c>
      <c r="AR117">
        <v>3642388</v>
      </c>
      <c r="AS117">
        <v>3623062</v>
      </c>
      <c r="AT117">
        <v>3606411</v>
      </c>
      <c r="AU117">
        <v>3592849</v>
      </c>
      <c r="AV117">
        <v>3582801</v>
      </c>
    </row>
    <row r="118" spans="1:48" hidden="1" x14ac:dyDescent="0.3">
      <c r="A118" t="s">
        <v>148</v>
      </c>
      <c r="B118" t="s">
        <v>537</v>
      </c>
      <c r="C118" t="s">
        <v>428</v>
      </c>
      <c r="D118" s="5">
        <v>7834326.6431055199</v>
      </c>
      <c r="E118" s="5">
        <v>7859466.5870511699</v>
      </c>
      <c r="F118" s="5">
        <v>7882100.4969200203</v>
      </c>
      <c r="G118" s="5">
        <v>8182583</v>
      </c>
      <c r="H118">
        <v>8199197</v>
      </c>
      <c r="I118">
        <v>8223024</v>
      </c>
      <c r="J118">
        <v>8252783</v>
      </c>
      <c r="K118">
        <v>8287260</v>
      </c>
      <c r="L118">
        <v>8325312</v>
      </c>
      <c r="M118">
        <v>8365867</v>
      </c>
      <c r="N118">
        <v>8407924</v>
      </c>
      <c r="O118">
        <v>8450550</v>
      </c>
      <c r="P118">
        <v>8492884</v>
      </c>
      <c r="Q118">
        <v>8534135</v>
      </c>
      <c r="R118">
        <v>8573582</v>
      </c>
      <c r="S118">
        <v>8610575</v>
      </c>
      <c r="T118">
        <v>8644532</v>
      </c>
      <c r="U118">
        <v>8674945</v>
      </c>
      <c r="V118">
        <v>8701374</v>
      </c>
      <c r="W118">
        <v>8723449</v>
      </c>
      <c r="X118">
        <v>8740870</v>
      </c>
      <c r="Y118">
        <v>8753411</v>
      </c>
      <c r="Z118">
        <v>8760911</v>
      </c>
      <c r="AA118">
        <v>8763282</v>
      </c>
      <c r="AB118">
        <v>8760507</v>
      </c>
      <c r="AC118">
        <v>8752639</v>
      </c>
      <c r="AD118">
        <v>8739799</v>
      </c>
      <c r="AE118">
        <v>8722180</v>
      </c>
      <c r="AF118">
        <v>8700047</v>
      </c>
      <c r="AG118">
        <v>8673732</v>
      </c>
      <c r="AH118">
        <v>8643639</v>
      </c>
      <c r="AI118">
        <v>8610243</v>
      </c>
      <c r="AJ118">
        <v>8574088</v>
      </c>
      <c r="AK118">
        <v>8535788</v>
      </c>
      <c r="AL118">
        <v>8496028</v>
      </c>
      <c r="AM118">
        <v>8455565</v>
      </c>
      <c r="AN118">
        <v>8415223</v>
      </c>
      <c r="AO118">
        <v>8375898</v>
      </c>
      <c r="AP118">
        <v>8338556</v>
      </c>
      <c r="AQ118">
        <v>8304235</v>
      </c>
      <c r="AR118">
        <v>8274040</v>
      </c>
      <c r="AS118">
        <v>8249149</v>
      </c>
      <c r="AT118">
        <v>8230809</v>
      </c>
      <c r="AU118">
        <v>8220338</v>
      </c>
      <c r="AV118">
        <v>8219123</v>
      </c>
    </row>
    <row r="119" spans="1:48" hidden="1" x14ac:dyDescent="0.3">
      <c r="A119" t="s">
        <v>149</v>
      </c>
      <c r="B119" t="s">
        <v>538</v>
      </c>
      <c r="C119" t="s">
        <v>428</v>
      </c>
      <c r="D119" s="5">
        <v>5510900.2576760501</v>
      </c>
      <c r="E119" s="5">
        <v>5534809.9789669299</v>
      </c>
      <c r="F119" s="5">
        <v>5557654.4821843999</v>
      </c>
      <c r="G119" s="5">
        <v>5291616</v>
      </c>
      <c r="H119">
        <v>5323684</v>
      </c>
      <c r="I119">
        <v>5356314</v>
      </c>
      <c r="J119">
        <v>5389072</v>
      </c>
      <c r="K119">
        <v>5421547</v>
      </c>
      <c r="L119">
        <v>5453362</v>
      </c>
      <c r="M119">
        <v>5484166</v>
      </c>
      <c r="N119">
        <v>5513636</v>
      </c>
      <c r="O119">
        <v>5541481</v>
      </c>
      <c r="P119">
        <v>5567435</v>
      </c>
      <c r="Q119">
        <v>5591262</v>
      </c>
      <c r="R119">
        <v>5612756</v>
      </c>
      <c r="S119">
        <v>5631738</v>
      </c>
      <c r="T119">
        <v>5648059</v>
      </c>
      <c r="U119">
        <v>5661596</v>
      </c>
      <c r="V119">
        <v>5672259</v>
      </c>
      <c r="W119">
        <v>5679983</v>
      </c>
      <c r="X119">
        <v>5684733</v>
      </c>
      <c r="Y119">
        <v>5686503</v>
      </c>
      <c r="Z119">
        <v>5685315</v>
      </c>
      <c r="AA119">
        <v>5681221</v>
      </c>
      <c r="AB119">
        <v>5674300</v>
      </c>
      <c r="AC119">
        <v>5664660</v>
      </c>
      <c r="AD119">
        <v>5652439</v>
      </c>
      <c r="AE119">
        <v>5637802</v>
      </c>
      <c r="AF119">
        <v>5620944</v>
      </c>
      <c r="AG119">
        <v>5602088</v>
      </c>
      <c r="AH119">
        <v>5581485</v>
      </c>
      <c r="AI119">
        <v>5559417</v>
      </c>
      <c r="AJ119">
        <v>5536192</v>
      </c>
      <c r="AK119">
        <v>5512149</v>
      </c>
      <c r="AL119">
        <v>5487653</v>
      </c>
      <c r="AM119">
        <v>5463101</v>
      </c>
      <c r="AN119">
        <v>5438915</v>
      </c>
      <c r="AO119">
        <v>5415549</v>
      </c>
      <c r="AP119">
        <v>5393483</v>
      </c>
      <c r="AQ119">
        <v>5373229</v>
      </c>
      <c r="AR119">
        <v>5355324</v>
      </c>
      <c r="AS119">
        <v>5340335</v>
      </c>
      <c r="AT119">
        <v>5328860</v>
      </c>
      <c r="AU119">
        <v>5321521</v>
      </c>
      <c r="AV119">
        <v>5318974</v>
      </c>
    </row>
    <row r="120" spans="1:48" hidden="1" x14ac:dyDescent="0.3">
      <c r="A120" t="s">
        <v>150</v>
      </c>
      <c r="B120" t="s">
        <v>539</v>
      </c>
      <c r="C120" t="s">
        <v>428</v>
      </c>
      <c r="D120" s="5">
        <v>5775351.3520463202</v>
      </c>
      <c r="E120" s="5">
        <v>5794840.2782278899</v>
      </c>
      <c r="F120" s="5">
        <v>5812062.9605801804</v>
      </c>
      <c r="G120" s="5">
        <v>4372321</v>
      </c>
      <c r="H120">
        <v>4393083</v>
      </c>
      <c r="I120">
        <v>4413087</v>
      </c>
      <c r="J120">
        <v>4432118</v>
      </c>
      <c r="K120">
        <v>4449977</v>
      </c>
      <c r="L120">
        <v>4466481</v>
      </c>
      <c r="M120">
        <v>4481464</v>
      </c>
      <c r="N120">
        <v>4494778</v>
      </c>
      <c r="O120">
        <v>4506290</v>
      </c>
      <c r="P120">
        <v>4515887</v>
      </c>
      <c r="Q120">
        <v>4523470</v>
      </c>
      <c r="R120">
        <v>4528957</v>
      </c>
      <c r="S120">
        <v>4532286</v>
      </c>
      <c r="T120">
        <v>4533408</v>
      </c>
      <c r="U120">
        <v>4532294</v>
      </c>
      <c r="V120">
        <v>4528930</v>
      </c>
      <c r="W120">
        <v>4523319</v>
      </c>
      <c r="X120">
        <v>4515482</v>
      </c>
      <c r="Y120">
        <v>4505455</v>
      </c>
      <c r="Z120">
        <v>4493295</v>
      </c>
      <c r="AA120">
        <v>4479070</v>
      </c>
      <c r="AB120">
        <v>4462870</v>
      </c>
      <c r="AC120">
        <v>4444799</v>
      </c>
      <c r="AD120">
        <v>4424980</v>
      </c>
      <c r="AE120">
        <v>4403550</v>
      </c>
      <c r="AF120">
        <v>4380666</v>
      </c>
      <c r="AG120">
        <v>4356500</v>
      </c>
      <c r="AH120">
        <v>4331242</v>
      </c>
      <c r="AI120">
        <v>4305097</v>
      </c>
      <c r="AJ120">
        <v>4278290</v>
      </c>
      <c r="AK120">
        <v>4251060</v>
      </c>
      <c r="AL120">
        <v>4223664</v>
      </c>
      <c r="AM120">
        <v>4196377</v>
      </c>
      <c r="AN120">
        <v>4169489</v>
      </c>
      <c r="AO120">
        <v>4143309</v>
      </c>
      <c r="AP120">
        <v>4118160</v>
      </c>
      <c r="AQ120">
        <v>4094384</v>
      </c>
      <c r="AR120">
        <v>4072341</v>
      </c>
      <c r="AS120">
        <v>4052405</v>
      </c>
      <c r="AT120">
        <v>4034969</v>
      </c>
      <c r="AU120">
        <v>4020441</v>
      </c>
      <c r="AV120">
        <v>4009249</v>
      </c>
    </row>
    <row r="121" spans="1:48" hidden="1" x14ac:dyDescent="0.3">
      <c r="A121" t="s">
        <v>151</v>
      </c>
      <c r="B121" t="s">
        <v>540</v>
      </c>
      <c r="C121" t="s">
        <v>428</v>
      </c>
      <c r="D121" s="5">
        <v>5035926.23236968</v>
      </c>
      <c r="E121" s="5">
        <v>5056315.8506400501</v>
      </c>
      <c r="F121" s="5">
        <v>5074828.1164479898</v>
      </c>
      <c r="G121" s="5">
        <v>4981946</v>
      </c>
      <c r="H121">
        <v>4996204</v>
      </c>
      <c r="I121">
        <v>5014820</v>
      </c>
      <c r="J121">
        <v>5037041</v>
      </c>
      <c r="K121">
        <v>5062154</v>
      </c>
      <c r="L121">
        <v>5089486</v>
      </c>
      <c r="M121">
        <v>5118403</v>
      </c>
      <c r="N121">
        <v>5148315</v>
      </c>
      <c r="O121">
        <v>5178668</v>
      </c>
      <c r="P121">
        <v>5208951</v>
      </c>
      <c r="Q121">
        <v>5238692</v>
      </c>
      <c r="R121">
        <v>5267460</v>
      </c>
      <c r="S121">
        <v>5294862</v>
      </c>
      <c r="T121">
        <v>5320549</v>
      </c>
      <c r="U121">
        <v>5344209</v>
      </c>
      <c r="V121">
        <v>5365572</v>
      </c>
      <c r="W121">
        <v>5384407</v>
      </c>
      <c r="X121">
        <v>5400524</v>
      </c>
      <c r="Y121">
        <v>5413774</v>
      </c>
      <c r="Z121">
        <v>5424047</v>
      </c>
      <c r="AA121">
        <v>5431273</v>
      </c>
      <c r="AB121">
        <v>5435423</v>
      </c>
      <c r="AC121">
        <v>5436509</v>
      </c>
      <c r="AD121">
        <v>5434581</v>
      </c>
      <c r="AE121">
        <v>5429731</v>
      </c>
      <c r="AF121">
        <v>5422091</v>
      </c>
      <c r="AG121">
        <v>5411833</v>
      </c>
      <c r="AH121">
        <v>5399168</v>
      </c>
      <c r="AI121">
        <v>5384350</v>
      </c>
      <c r="AJ121">
        <v>5367671</v>
      </c>
      <c r="AK121">
        <v>5349464</v>
      </c>
      <c r="AL121">
        <v>5330101</v>
      </c>
      <c r="AM121">
        <v>5309998</v>
      </c>
      <c r="AN121">
        <v>5289606</v>
      </c>
      <c r="AO121">
        <v>5269420</v>
      </c>
      <c r="AP121">
        <v>5249974</v>
      </c>
      <c r="AQ121">
        <v>5231841</v>
      </c>
      <c r="AR121">
        <v>5215638</v>
      </c>
      <c r="AS121">
        <v>5202018</v>
      </c>
      <c r="AT121">
        <v>5191676</v>
      </c>
      <c r="AU121">
        <v>5185348</v>
      </c>
      <c r="AV121">
        <v>5183809</v>
      </c>
    </row>
    <row r="122" spans="1:48" hidden="1" x14ac:dyDescent="0.3">
      <c r="A122" t="s">
        <v>152</v>
      </c>
      <c r="B122" t="s">
        <v>541</v>
      </c>
      <c r="C122" t="s">
        <v>428</v>
      </c>
      <c r="D122" s="5">
        <v>1442834.6262093899</v>
      </c>
      <c r="E122" s="5">
        <v>1448107.27843485</v>
      </c>
      <c r="F122" s="5">
        <v>1452854.75124947</v>
      </c>
      <c r="G122" s="5">
        <v>1336052</v>
      </c>
      <c r="H122">
        <v>1342618</v>
      </c>
      <c r="I122">
        <v>1348708</v>
      </c>
      <c r="J122">
        <v>1354278</v>
      </c>
      <c r="K122">
        <v>1359287</v>
      </c>
      <c r="L122">
        <v>1363698</v>
      </c>
      <c r="M122">
        <v>1367481</v>
      </c>
      <c r="N122">
        <v>1370606</v>
      </c>
      <c r="O122">
        <v>1373052</v>
      </c>
      <c r="P122">
        <v>1374798</v>
      </c>
      <c r="Q122">
        <v>1375830</v>
      </c>
      <c r="R122">
        <v>1376138</v>
      </c>
      <c r="S122">
        <v>1375715</v>
      </c>
      <c r="T122">
        <v>1374560</v>
      </c>
      <c r="U122">
        <v>1372676</v>
      </c>
      <c r="V122">
        <v>1370070</v>
      </c>
      <c r="W122">
        <v>1366752</v>
      </c>
      <c r="X122">
        <v>1362739</v>
      </c>
      <c r="Y122">
        <v>1358050</v>
      </c>
      <c r="Z122">
        <v>1352709</v>
      </c>
      <c r="AA122">
        <v>1346746</v>
      </c>
      <c r="AB122">
        <v>1340193</v>
      </c>
      <c r="AC122">
        <v>1333087</v>
      </c>
      <c r="AD122">
        <v>1325470</v>
      </c>
      <c r="AE122">
        <v>1317387</v>
      </c>
      <c r="AF122">
        <v>1308890</v>
      </c>
      <c r="AG122">
        <v>1300032</v>
      </c>
      <c r="AH122">
        <v>1290873</v>
      </c>
      <c r="AI122">
        <v>1281474</v>
      </c>
      <c r="AJ122">
        <v>1271905</v>
      </c>
      <c r="AK122">
        <v>1262237</v>
      </c>
      <c r="AL122">
        <v>1252546</v>
      </c>
      <c r="AM122">
        <v>1242913</v>
      </c>
      <c r="AN122">
        <v>1233422</v>
      </c>
      <c r="AO122">
        <v>1224162</v>
      </c>
      <c r="AP122">
        <v>1215228</v>
      </c>
      <c r="AQ122">
        <v>1206716</v>
      </c>
      <c r="AR122">
        <v>1198729</v>
      </c>
      <c r="AS122">
        <v>1191374</v>
      </c>
      <c r="AT122">
        <v>1184761</v>
      </c>
      <c r="AU122">
        <v>1179005</v>
      </c>
      <c r="AV122">
        <v>1174225</v>
      </c>
    </row>
    <row r="123" spans="1:48" hidden="1" x14ac:dyDescent="0.3">
      <c r="A123" t="s">
        <v>153</v>
      </c>
      <c r="B123" t="s">
        <v>542</v>
      </c>
      <c r="C123" t="s">
        <v>428</v>
      </c>
      <c r="D123" s="5">
        <v>2593456.1929388898</v>
      </c>
      <c r="E123" s="5">
        <v>2600098.9144584602</v>
      </c>
      <c r="F123" s="5">
        <v>2605584.2117251698</v>
      </c>
      <c r="G123" s="5">
        <v>2491131</v>
      </c>
      <c r="H123">
        <v>2499744</v>
      </c>
      <c r="I123">
        <v>2507039</v>
      </c>
      <c r="J123">
        <v>2512994</v>
      </c>
      <c r="K123">
        <v>2517593</v>
      </c>
      <c r="L123">
        <v>2520822</v>
      </c>
      <c r="M123">
        <v>2522675</v>
      </c>
      <c r="N123">
        <v>2523150</v>
      </c>
      <c r="O123">
        <v>2522250</v>
      </c>
      <c r="P123">
        <v>2519982</v>
      </c>
      <c r="Q123">
        <v>2516358</v>
      </c>
      <c r="R123">
        <v>2511396</v>
      </c>
      <c r="S123">
        <v>2505117</v>
      </c>
      <c r="T123">
        <v>2497549</v>
      </c>
      <c r="U123">
        <v>2488723</v>
      </c>
      <c r="V123">
        <v>2478677</v>
      </c>
      <c r="W123">
        <v>2467451</v>
      </c>
      <c r="X123">
        <v>2455092</v>
      </c>
      <c r="Y123">
        <v>2441651</v>
      </c>
      <c r="Z123">
        <v>2427185</v>
      </c>
      <c r="AA123">
        <v>2411754</v>
      </c>
      <c r="AB123">
        <v>2395424</v>
      </c>
      <c r="AC123">
        <v>2378267</v>
      </c>
      <c r="AD123">
        <v>2360356</v>
      </c>
      <c r="AE123">
        <v>2341773</v>
      </c>
      <c r="AF123">
        <v>2322604</v>
      </c>
      <c r="AG123">
        <v>2302937</v>
      </c>
      <c r="AH123">
        <v>2282869</v>
      </c>
      <c r="AI123">
        <v>2262499</v>
      </c>
      <c r="AJ123">
        <v>2241932</v>
      </c>
      <c r="AK123">
        <v>2221277</v>
      </c>
      <c r="AL123">
        <v>2200649</v>
      </c>
      <c r="AM123">
        <v>2180167</v>
      </c>
      <c r="AN123">
        <v>2159956</v>
      </c>
      <c r="AO123">
        <v>2140143</v>
      </c>
      <c r="AP123">
        <v>2120864</v>
      </c>
      <c r="AQ123">
        <v>2102257</v>
      </c>
      <c r="AR123">
        <v>2084466</v>
      </c>
      <c r="AS123">
        <v>2067638</v>
      </c>
      <c r="AT123">
        <v>2051928</v>
      </c>
      <c r="AU123">
        <v>2037493</v>
      </c>
      <c r="AV123">
        <v>2024497</v>
      </c>
    </row>
    <row r="124" spans="1:48" hidden="1" x14ac:dyDescent="0.3">
      <c r="A124" t="s">
        <v>155</v>
      </c>
      <c r="B124" t="s">
        <v>543</v>
      </c>
      <c r="C124" t="s">
        <v>428</v>
      </c>
      <c r="D124" s="5">
        <v>7496004.6388847101</v>
      </c>
      <c r="E124" s="5">
        <v>7548921.2527841199</v>
      </c>
      <c r="F124" s="5">
        <v>7597788.5794338901</v>
      </c>
      <c r="G124" s="5">
        <v>8210632</v>
      </c>
      <c r="H124">
        <v>8290312</v>
      </c>
      <c r="I124">
        <v>8360713</v>
      </c>
      <c r="J124">
        <v>8422387</v>
      </c>
      <c r="K124">
        <v>8475867</v>
      </c>
      <c r="L124">
        <v>8521666</v>
      </c>
      <c r="M124">
        <v>8560278</v>
      </c>
      <c r="N124">
        <v>8592180</v>
      </c>
      <c r="O124">
        <v>8617827</v>
      </c>
      <c r="P124">
        <v>8637657</v>
      </c>
      <c r="Q124">
        <v>8652091</v>
      </c>
      <c r="R124">
        <v>8661527</v>
      </c>
      <c r="S124">
        <v>8666346</v>
      </c>
      <c r="T124">
        <v>8666911</v>
      </c>
      <c r="U124">
        <v>8663565</v>
      </c>
      <c r="V124">
        <v>8656633</v>
      </c>
      <c r="W124">
        <v>8646419</v>
      </c>
      <c r="X124">
        <v>8633211</v>
      </c>
      <c r="Y124">
        <v>8617276</v>
      </c>
      <c r="Z124">
        <v>8598862</v>
      </c>
      <c r="AA124">
        <v>8578200</v>
      </c>
      <c r="AB124">
        <v>8555500</v>
      </c>
      <c r="AC124">
        <v>8530955</v>
      </c>
      <c r="AD124">
        <v>8504737</v>
      </c>
      <c r="AE124">
        <v>8477000</v>
      </c>
      <c r="AF124">
        <v>8447880</v>
      </c>
      <c r="AG124">
        <v>8417493</v>
      </c>
      <c r="AH124">
        <v>8385937</v>
      </c>
      <c r="AI124">
        <v>8353290</v>
      </c>
      <c r="AJ124">
        <v>8319612</v>
      </c>
      <c r="AK124">
        <v>8284942</v>
      </c>
      <c r="AL124">
        <v>8249304</v>
      </c>
      <c r="AM124">
        <v>8212700</v>
      </c>
      <c r="AN124">
        <v>8175114</v>
      </c>
      <c r="AO124">
        <v>8136511</v>
      </c>
      <c r="AP124">
        <v>8096836</v>
      </c>
      <c r="AQ124">
        <v>8056018</v>
      </c>
      <c r="AR124">
        <v>8013965</v>
      </c>
      <c r="AS124">
        <v>7970566</v>
      </c>
      <c r="AT124">
        <v>7925691</v>
      </c>
      <c r="AU124">
        <v>7879193</v>
      </c>
      <c r="AV124">
        <v>7830903</v>
      </c>
    </row>
    <row r="125" spans="1:48" hidden="1" x14ac:dyDescent="0.3">
      <c r="A125" t="s">
        <v>156</v>
      </c>
      <c r="B125" t="s">
        <v>544</v>
      </c>
      <c r="C125" t="s">
        <v>428</v>
      </c>
      <c r="D125" s="5">
        <v>3856858.2010324998</v>
      </c>
      <c r="E125" s="5">
        <v>3903052.57688356</v>
      </c>
      <c r="F125" s="5">
        <v>3946172.2965772399</v>
      </c>
      <c r="G125" s="5">
        <v>5080899</v>
      </c>
      <c r="H125">
        <v>5163708</v>
      </c>
      <c r="I125">
        <v>5236450</v>
      </c>
      <c r="J125">
        <v>5299988</v>
      </c>
      <c r="K125">
        <v>5355140</v>
      </c>
      <c r="L125">
        <v>5402689</v>
      </c>
      <c r="M125">
        <v>5443373</v>
      </c>
      <c r="N125">
        <v>5477892</v>
      </c>
      <c r="O125">
        <v>5506905</v>
      </c>
      <c r="P125">
        <v>5531033</v>
      </c>
      <c r="Q125">
        <v>5550854</v>
      </c>
      <c r="R125">
        <v>5566906</v>
      </c>
      <c r="S125">
        <v>5579689</v>
      </c>
      <c r="T125">
        <v>5589660</v>
      </c>
      <c r="U125">
        <v>5597238</v>
      </c>
      <c r="V125">
        <v>5602800</v>
      </c>
      <c r="W125">
        <v>5606685</v>
      </c>
      <c r="X125">
        <v>5609188</v>
      </c>
      <c r="Y125">
        <v>5610568</v>
      </c>
      <c r="Z125">
        <v>5611041</v>
      </c>
      <c r="AA125">
        <v>5610784</v>
      </c>
      <c r="AB125">
        <v>5609933</v>
      </c>
      <c r="AC125">
        <v>5608585</v>
      </c>
      <c r="AD125">
        <v>5606794</v>
      </c>
      <c r="AE125">
        <v>5604578</v>
      </c>
      <c r="AF125">
        <v>5601910</v>
      </c>
      <c r="AG125">
        <v>5598727</v>
      </c>
      <c r="AH125">
        <v>5594924</v>
      </c>
      <c r="AI125">
        <v>5590354</v>
      </c>
      <c r="AJ125">
        <v>5584832</v>
      </c>
      <c r="AK125">
        <v>5578133</v>
      </c>
      <c r="AL125">
        <v>5569990</v>
      </c>
      <c r="AM125">
        <v>5560098</v>
      </c>
      <c r="AN125">
        <v>5548109</v>
      </c>
      <c r="AO125">
        <v>5533637</v>
      </c>
      <c r="AP125">
        <v>5516255</v>
      </c>
      <c r="AQ125">
        <v>5495496</v>
      </c>
      <c r="AR125">
        <v>5470851</v>
      </c>
      <c r="AS125">
        <v>5441774</v>
      </c>
      <c r="AT125">
        <v>5407677</v>
      </c>
      <c r="AU125">
        <v>5367930</v>
      </c>
      <c r="AV125">
        <v>5321866</v>
      </c>
    </row>
    <row r="126" spans="1:48" hidden="1" x14ac:dyDescent="0.3">
      <c r="A126" t="s">
        <v>157</v>
      </c>
      <c r="B126" t="s">
        <v>545</v>
      </c>
      <c r="C126" t="s">
        <v>428</v>
      </c>
      <c r="D126" s="5">
        <v>2885778.2293807501</v>
      </c>
      <c r="E126" s="5">
        <v>2901735.12715967</v>
      </c>
      <c r="F126" s="5">
        <v>2916843.16325534</v>
      </c>
      <c r="G126" s="5">
        <v>3186190</v>
      </c>
      <c r="H126">
        <v>3210316</v>
      </c>
      <c r="I126">
        <v>3233201</v>
      </c>
      <c r="J126">
        <v>3254766</v>
      </c>
      <c r="K126">
        <v>3274938</v>
      </c>
      <c r="L126">
        <v>3293651</v>
      </c>
      <c r="M126">
        <v>3310849</v>
      </c>
      <c r="N126">
        <v>3326485</v>
      </c>
      <c r="O126">
        <v>3340518</v>
      </c>
      <c r="P126">
        <v>3352916</v>
      </c>
      <c r="Q126">
        <v>3363657</v>
      </c>
      <c r="R126">
        <v>3372725</v>
      </c>
      <c r="S126">
        <v>3380114</v>
      </c>
      <c r="T126">
        <v>3385824</v>
      </c>
      <c r="U126">
        <v>3389866</v>
      </c>
      <c r="V126">
        <v>3392257</v>
      </c>
      <c r="W126">
        <v>3393025</v>
      </c>
      <c r="X126">
        <v>3392203</v>
      </c>
      <c r="Y126">
        <v>3389834</v>
      </c>
      <c r="Z126">
        <v>3385969</v>
      </c>
      <c r="AA126">
        <v>3380668</v>
      </c>
      <c r="AB126">
        <v>3373997</v>
      </c>
      <c r="AC126">
        <v>3366034</v>
      </c>
      <c r="AD126">
        <v>3356862</v>
      </c>
      <c r="AE126">
        <v>3346573</v>
      </c>
      <c r="AF126">
        <v>3335269</v>
      </c>
      <c r="AG126">
        <v>3323057</v>
      </c>
      <c r="AH126">
        <v>3310056</v>
      </c>
      <c r="AI126">
        <v>3296390</v>
      </c>
      <c r="AJ126">
        <v>3282194</v>
      </c>
      <c r="AK126">
        <v>3267609</v>
      </c>
      <c r="AL126">
        <v>3252786</v>
      </c>
      <c r="AM126">
        <v>3237883</v>
      </c>
      <c r="AN126">
        <v>3223066</v>
      </c>
      <c r="AO126">
        <v>3208512</v>
      </c>
      <c r="AP126">
        <v>3194402</v>
      </c>
      <c r="AQ126">
        <v>3180930</v>
      </c>
      <c r="AR126">
        <v>3168294</v>
      </c>
      <c r="AS126">
        <v>3156703</v>
      </c>
      <c r="AT126">
        <v>3146374</v>
      </c>
      <c r="AU126">
        <v>3137529</v>
      </c>
      <c r="AV126">
        <v>3130404</v>
      </c>
    </row>
    <row r="127" spans="1:48" hidden="1" x14ac:dyDescent="0.3">
      <c r="A127" t="s">
        <v>158</v>
      </c>
      <c r="B127" t="s">
        <v>546</v>
      </c>
      <c r="C127" t="s">
        <v>428</v>
      </c>
      <c r="D127" s="5">
        <v>2594947.0632507899</v>
      </c>
      <c r="E127" s="5">
        <v>2605227.8547960701</v>
      </c>
      <c r="F127" s="5">
        <v>2614228.02956384</v>
      </c>
      <c r="G127" s="5">
        <v>2475368</v>
      </c>
      <c r="H127">
        <v>2486182</v>
      </c>
      <c r="I127">
        <v>2496289</v>
      </c>
      <c r="J127">
        <v>2505615</v>
      </c>
      <c r="K127">
        <v>2514092</v>
      </c>
      <c r="L127">
        <v>2521659</v>
      </c>
      <c r="M127">
        <v>2528260</v>
      </c>
      <c r="N127">
        <v>2533847</v>
      </c>
      <c r="O127">
        <v>2538377</v>
      </c>
      <c r="P127">
        <v>2541814</v>
      </c>
      <c r="Q127">
        <v>2544126</v>
      </c>
      <c r="R127">
        <v>2545292</v>
      </c>
      <c r="S127">
        <v>2545292</v>
      </c>
      <c r="T127">
        <v>2544115</v>
      </c>
      <c r="U127">
        <v>2541758</v>
      </c>
      <c r="V127">
        <v>2538220</v>
      </c>
      <c r="W127">
        <v>2533509</v>
      </c>
      <c r="X127">
        <v>2527639</v>
      </c>
      <c r="Y127">
        <v>2520630</v>
      </c>
      <c r="Z127">
        <v>2512508</v>
      </c>
      <c r="AA127">
        <v>2503306</v>
      </c>
      <c r="AB127">
        <v>2493063</v>
      </c>
      <c r="AC127">
        <v>2481823</v>
      </c>
      <c r="AD127">
        <v>2469638</v>
      </c>
      <c r="AE127">
        <v>2456567</v>
      </c>
      <c r="AF127">
        <v>2442671</v>
      </c>
      <c r="AG127">
        <v>2428023</v>
      </c>
      <c r="AH127">
        <v>2412698</v>
      </c>
      <c r="AI127">
        <v>2396778</v>
      </c>
      <c r="AJ127">
        <v>2380354</v>
      </c>
      <c r="AK127">
        <v>2363519</v>
      </c>
      <c r="AL127">
        <v>2346377</v>
      </c>
      <c r="AM127">
        <v>2329034</v>
      </c>
      <c r="AN127">
        <v>2311604</v>
      </c>
      <c r="AO127">
        <v>2294208</v>
      </c>
      <c r="AP127">
        <v>2276972</v>
      </c>
      <c r="AQ127">
        <v>2260030</v>
      </c>
      <c r="AR127">
        <v>2243520</v>
      </c>
      <c r="AS127">
        <v>2227588</v>
      </c>
      <c r="AT127">
        <v>2212386</v>
      </c>
      <c r="AU127">
        <v>2198070</v>
      </c>
      <c r="AV127">
        <v>2184807</v>
      </c>
    </row>
    <row r="128" spans="1:48" hidden="1" x14ac:dyDescent="0.3">
      <c r="A128" t="s">
        <v>159</v>
      </c>
      <c r="B128" t="s">
        <v>547</v>
      </c>
      <c r="C128" t="s">
        <v>428</v>
      </c>
      <c r="D128" s="5">
        <v>8662491.2252312694</v>
      </c>
      <c r="E128" s="5">
        <v>8740091.0044915304</v>
      </c>
      <c r="F128" s="5">
        <v>8813143.0011833701</v>
      </c>
      <c r="G128" s="5">
        <v>8674444</v>
      </c>
      <c r="H128">
        <v>8781622</v>
      </c>
      <c r="I128">
        <v>8878754</v>
      </c>
      <c r="J128">
        <v>8966399</v>
      </c>
      <c r="K128">
        <v>9045093</v>
      </c>
      <c r="L128">
        <v>9115355</v>
      </c>
      <c r="M128">
        <v>9177684</v>
      </c>
      <c r="N128">
        <v>9232557</v>
      </c>
      <c r="O128">
        <v>9280435</v>
      </c>
      <c r="P128">
        <v>9321756</v>
      </c>
      <c r="Q128">
        <v>9356941</v>
      </c>
      <c r="R128">
        <v>9386391</v>
      </c>
      <c r="S128">
        <v>9410487</v>
      </c>
      <c r="T128">
        <v>9429590</v>
      </c>
      <c r="U128">
        <v>9444042</v>
      </c>
      <c r="V128">
        <v>9454165</v>
      </c>
      <c r="W128">
        <v>9460262</v>
      </c>
      <c r="X128">
        <v>9462616</v>
      </c>
      <c r="Y128">
        <v>9461491</v>
      </c>
      <c r="Z128">
        <v>9457132</v>
      </c>
      <c r="AA128">
        <v>9449762</v>
      </c>
      <c r="AB128">
        <v>9439586</v>
      </c>
      <c r="AC128">
        <v>9426791</v>
      </c>
      <c r="AD128">
        <v>9411541</v>
      </c>
      <c r="AE128">
        <v>9393983</v>
      </c>
      <c r="AF128">
        <v>9374244</v>
      </c>
      <c r="AG128">
        <v>9352432</v>
      </c>
      <c r="AH128">
        <v>9328632</v>
      </c>
      <c r="AI128">
        <v>9302915</v>
      </c>
      <c r="AJ128">
        <v>9275328</v>
      </c>
      <c r="AK128">
        <v>9245899</v>
      </c>
      <c r="AL128">
        <v>9214640</v>
      </c>
      <c r="AM128">
        <v>9181538</v>
      </c>
      <c r="AN128">
        <v>9146565</v>
      </c>
      <c r="AO128">
        <v>9109672</v>
      </c>
      <c r="AP128">
        <v>9070788</v>
      </c>
      <c r="AQ128">
        <v>9029827</v>
      </c>
      <c r="AR128">
        <v>8986680</v>
      </c>
      <c r="AS128">
        <v>8941219</v>
      </c>
      <c r="AT128">
        <v>8893297</v>
      </c>
      <c r="AU128">
        <v>8842748</v>
      </c>
      <c r="AV128">
        <v>8789385</v>
      </c>
    </row>
    <row r="129" spans="1:48" hidden="1" x14ac:dyDescent="0.3">
      <c r="A129" t="s">
        <v>160</v>
      </c>
      <c r="B129" t="s">
        <v>548</v>
      </c>
      <c r="C129" t="s">
        <v>428</v>
      </c>
      <c r="D129" s="5">
        <v>5023460.7657081699</v>
      </c>
      <c r="E129" s="5">
        <v>5051675.7834746595</v>
      </c>
      <c r="F129" s="5">
        <v>5077619.3542049499</v>
      </c>
      <c r="G129" s="5">
        <v>5017973</v>
      </c>
      <c r="H129">
        <v>5053796</v>
      </c>
      <c r="I129">
        <v>5086994</v>
      </c>
      <c r="J129">
        <v>5117536</v>
      </c>
      <c r="K129">
        <v>5145402</v>
      </c>
      <c r="L129">
        <v>5170576</v>
      </c>
      <c r="M129">
        <v>5193050</v>
      </c>
      <c r="N129">
        <v>5212823</v>
      </c>
      <c r="O129">
        <v>5229902</v>
      </c>
      <c r="P129">
        <v>5244299</v>
      </c>
      <c r="Q129">
        <v>5256035</v>
      </c>
      <c r="R129">
        <v>5265136</v>
      </c>
      <c r="S129">
        <v>5271636</v>
      </c>
      <c r="T129">
        <v>5275576</v>
      </c>
      <c r="U129">
        <v>5277005</v>
      </c>
      <c r="V129">
        <v>5275976</v>
      </c>
      <c r="W129">
        <v>5272553</v>
      </c>
      <c r="X129">
        <v>5266803</v>
      </c>
      <c r="Y129">
        <v>5258802</v>
      </c>
      <c r="Z129">
        <v>5248633</v>
      </c>
      <c r="AA129">
        <v>5236387</v>
      </c>
      <c r="AB129">
        <v>5222159</v>
      </c>
      <c r="AC129">
        <v>5206053</v>
      </c>
      <c r="AD129">
        <v>5188180</v>
      </c>
      <c r="AE129">
        <v>5168658</v>
      </c>
      <c r="AF129">
        <v>5147611</v>
      </c>
      <c r="AG129">
        <v>5125171</v>
      </c>
      <c r="AH129">
        <v>5101477</v>
      </c>
      <c r="AI129">
        <v>5076673</v>
      </c>
      <c r="AJ129">
        <v>5050913</v>
      </c>
      <c r="AK129">
        <v>5024355</v>
      </c>
      <c r="AL129">
        <v>4997167</v>
      </c>
      <c r="AM129">
        <v>4969522</v>
      </c>
      <c r="AN129">
        <v>4941600</v>
      </c>
      <c r="AO129">
        <v>4913589</v>
      </c>
      <c r="AP129">
        <v>4885683</v>
      </c>
      <c r="AQ129">
        <v>4858084</v>
      </c>
      <c r="AR129">
        <v>4830999</v>
      </c>
      <c r="AS129">
        <v>4804644</v>
      </c>
      <c r="AT129">
        <v>4779241</v>
      </c>
      <c r="AU129">
        <v>4755020</v>
      </c>
      <c r="AV129">
        <v>4732217</v>
      </c>
    </row>
    <row r="130" spans="1:48" hidden="1" x14ac:dyDescent="0.3">
      <c r="A130" t="s">
        <v>161</v>
      </c>
      <c r="B130" t="s">
        <v>549</v>
      </c>
      <c r="C130" t="s">
        <v>428</v>
      </c>
      <c r="D130" s="5">
        <v>2715843.3738259398</v>
      </c>
      <c r="E130" s="5">
        <v>2720860.17314367</v>
      </c>
      <c r="F130" s="5">
        <v>2724511.8026490598</v>
      </c>
      <c r="G130" s="5">
        <v>2679773</v>
      </c>
      <c r="H130">
        <v>2680320</v>
      </c>
      <c r="I130">
        <v>2681662</v>
      </c>
      <c r="J130">
        <v>2683552</v>
      </c>
      <c r="K130">
        <v>2685756</v>
      </c>
      <c r="L130">
        <v>2688055</v>
      </c>
      <c r="M130">
        <v>2690245</v>
      </c>
      <c r="N130">
        <v>2692140</v>
      </c>
      <c r="O130">
        <v>2693564</v>
      </c>
      <c r="P130">
        <v>2694361</v>
      </c>
      <c r="Q130">
        <v>2694385</v>
      </c>
      <c r="R130">
        <v>2693510</v>
      </c>
      <c r="S130">
        <v>2691621</v>
      </c>
      <c r="T130">
        <v>2688621</v>
      </c>
      <c r="U130">
        <v>2684426</v>
      </c>
      <c r="V130">
        <v>2678968</v>
      </c>
      <c r="W130">
        <v>2672193</v>
      </c>
      <c r="X130">
        <v>2664063</v>
      </c>
      <c r="Y130">
        <v>2654556</v>
      </c>
      <c r="Z130">
        <v>2643662</v>
      </c>
      <c r="AA130">
        <v>2631389</v>
      </c>
      <c r="AB130">
        <v>2617758</v>
      </c>
      <c r="AC130">
        <v>2602806</v>
      </c>
      <c r="AD130">
        <v>2586586</v>
      </c>
      <c r="AE130">
        <v>2569163</v>
      </c>
      <c r="AF130">
        <v>2550620</v>
      </c>
      <c r="AG130">
        <v>2531054</v>
      </c>
      <c r="AH130">
        <v>2510577</v>
      </c>
      <c r="AI130">
        <v>2489314</v>
      </c>
      <c r="AJ130">
        <v>2467409</v>
      </c>
      <c r="AK130">
        <v>2445019</v>
      </c>
      <c r="AL130">
        <v>2422314</v>
      </c>
      <c r="AM130">
        <v>2399483</v>
      </c>
      <c r="AN130">
        <v>2376727</v>
      </c>
      <c r="AO130">
        <v>2354263</v>
      </c>
      <c r="AP130">
        <v>2332324</v>
      </c>
      <c r="AQ130">
        <v>2311156</v>
      </c>
      <c r="AR130">
        <v>2291021</v>
      </c>
      <c r="AS130">
        <v>2272196</v>
      </c>
      <c r="AT130">
        <v>2254974</v>
      </c>
      <c r="AU130">
        <v>2239661</v>
      </c>
      <c r="AV130">
        <v>2226580</v>
      </c>
    </row>
    <row r="131" spans="1:48" hidden="1" x14ac:dyDescent="0.3">
      <c r="A131" t="s">
        <v>162</v>
      </c>
      <c r="B131" t="s">
        <v>550</v>
      </c>
      <c r="C131" t="s">
        <v>428</v>
      </c>
      <c r="D131" s="5">
        <v>2649844.4496005001</v>
      </c>
      <c r="E131" s="5">
        <v>2659213.09555742</v>
      </c>
      <c r="F131" s="5">
        <v>2667224.4451484699</v>
      </c>
      <c r="G131" s="5">
        <v>2714006</v>
      </c>
      <c r="H131">
        <v>2723286</v>
      </c>
      <c r="I131">
        <v>2732179</v>
      </c>
      <c r="J131">
        <v>2740574</v>
      </c>
      <c r="K131">
        <v>2748368</v>
      </c>
      <c r="L131">
        <v>2755468</v>
      </c>
      <c r="M131">
        <v>2761787</v>
      </c>
      <c r="N131">
        <v>2767246</v>
      </c>
      <c r="O131">
        <v>2771773</v>
      </c>
      <c r="P131">
        <v>2775307</v>
      </c>
      <c r="Q131">
        <v>2777791</v>
      </c>
      <c r="R131">
        <v>2779179</v>
      </c>
      <c r="S131">
        <v>2779431</v>
      </c>
      <c r="T131">
        <v>2778516</v>
      </c>
      <c r="U131">
        <v>2776410</v>
      </c>
      <c r="V131">
        <v>2773098</v>
      </c>
      <c r="W131">
        <v>2768571</v>
      </c>
      <c r="X131">
        <v>2762830</v>
      </c>
      <c r="Y131">
        <v>2755882</v>
      </c>
      <c r="Z131">
        <v>2747744</v>
      </c>
      <c r="AA131">
        <v>2738439</v>
      </c>
      <c r="AB131">
        <v>2727998</v>
      </c>
      <c r="AC131">
        <v>2716462</v>
      </c>
      <c r="AD131">
        <v>2703877</v>
      </c>
      <c r="AE131">
        <v>2690298</v>
      </c>
      <c r="AF131">
        <v>2675790</v>
      </c>
      <c r="AG131">
        <v>2660422</v>
      </c>
      <c r="AH131">
        <v>2644274</v>
      </c>
      <c r="AI131">
        <v>2627433</v>
      </c>
      <c r="AJ131">
        <v>2609992</v>
      </c>
      <c r="AK131">
        <v>2592055</v>
      </c>
      <c r="AL131">
        <v>2573732</v>
      </c>
      <c r="AM131">
        <v>2555142</v>
      </c>
      <c r="AN131">
        <v>2536410</v>
      </c>
      <c r="AO131">
        <v>2517670</v>
      </c>
      <c r="AP131">
        <v>2499065</v>
      </c>
      <c r="AQ131">
        <v>2480744</v>
      </c>
      <c r="AR131">
        <v>2462866</v>
      </c>
      <c r="AS131">
        <v>2445594</v>
      </c>
      <c r="AT131">
        <v>2429104</v>
      </c>
      <c r="AU131">
        <v>2413577</v>
      </c>
      <c r="AV131">
        <v>2399201</v>
      </c>
    </row>
    <row r="132" spans="1:48" hidden="1" x14ac:dyDescent="0.3">
      <c r="A132" t="s">
        <v>163</v>
      </c>
      <c r="B132" t="s">
        <v>551</v>
      </c>
      <c r="C132" t="s">
        <v>428</v>
      </c>
      <c r="D132" s="5">
        <v>2922906.6681388901</v>
      </c>
      <c r="E132" s="5">
        <v>2936002.3199673402</v>
      </c>
      <c r="F132" s="5">
        <v>2947940.1822807598</v>
      </c>
      <c r="G132" s="5">
        <v>3128796</v>
      </c>
      <c r="H132">
        <v>3146348</v>
      </c>
      <c r="I132">
        <v>3162739</v>
      </c>
      <c r="J132">
        <v>3177897</v>
      </c>
      <c r="K132">
        <v>3191756</v>
      </c>
      <c r="L132">
        <v>3204260</v>
      </c>
      <c r="M132">
        <v>3215357</v>
      </c>
      <c r="N132">
        <v>3225005</v>
      </c>
      <c r="O132">
        <v>3233168</v>
      </c>
      <c r="P132">
        <v>3239817</v>
      </c>
      <c r="Q132">
        <v>3244933</v>
      </c>
      <c r="R132">
        <v>3248500</v>
      </c>
      <c r="S132">
        <v>3250514</v>
      </c>
      <c r="T132">
        <v>3250975</v>
      </c>
      <c r="U132">
        <v>3249891</v>
      </c>
      <c r="V132">
        <v>3247279</v>
      </c>
      <c r="W132">
        <v>3243162</v>
      </c>
      <c r="X132">
        <v>3237570</v>
      </c>
      <c r="Y132">
        <v>3230541</v>
      </c>
      <c r="Z132">
        <v>3222121</v>
      </c>
      <c r="AA132">
        <v>3212362</v>
      </c>
      <c r="AB132">
        <v>3201325</v>
      </c>
      <c r="AC132">
        <v>3189076</v>
      </c>
      <c r="AD132">
        <v>3175690</v>
      </c>
      <c r="AE132">
        <v>3161249</v>
      </c>
      <c r="AF132">
        <v>3145844</v>
      </c>
      <c r="AG132">
        <v>3129570</v>
      </c>
      <c r="AH132">
        <v>3112532</v>
      </c>
      <c r="AI132">
        <v>3094841</v>
      </c>
      <c r="AJ132">
        <v>3076616</v>
      </c>
      <c r="AK132">
        <v>3057984</v>
      </c>
      <c r="AL132">
        <v>3039078</v>
      </c>
      <c r="AM132">
        <v>3020038</v>
      </c>
      <c r="AN132">
        <v>3001014</v>
      </c>
      <c r="AO132">
        <v>2982161</v>
      </c>
      <c r="AP132">
        <v>2963641</v>
      </c>
      <c r="AQ132">
        <v>2945626</v>
      </c>
      <c r="AR132">
        <v>2928293</v>
      </c>
      <c r="AS132">
        <v>2911827</v>
      </c>
      <c r="AT132">
        <v>2896420</v>
      </c>
      <c r="AU132">
        <v>2882273</v>
      </c>
      <c r="AV132">
        <v>2869592</v>
      </c>
    </row>
    <row r="133" spans="1:48" hidden="1" x14ac:dyDescent="0.3">
      <c r="A133" t="s">
        <v>165</v>
      </c>
      <c r="B133" t="s">
        <v>552</v>
      </c>
      <c r="C133" t="s">
        <v>428</v>
      </c>
      <c r="D133" s="5">
        <v>5289173.4846480498</v>
      </c>
      <c r="E133" s="5">
        <v>5328431.0254601603</v>
      </c>
      <c r="F133" s="5">
        <v>5366064.5098181497</v>
      </c>
      <c r="G133" s="5">
        <v>6186020</v>
      </c>
      <c r="H133">
        <v>6254505</v>
      </c>
      <c r="I133">
        <v>6318497</v>
      </c>
      <c r="J133">
        <v>6378027</v>
      </c>
      <c r="K133">
        <v>6433132</v>
      </c>
      <c r="L133">
        <v>6483858</v>
      </c>
      <c r="M133">
        <v>6530259</v>
      </c>
      <c r="N133">
        <v>6572395</v>
      </c>
      <c r="O133">
        <v>6610336</v>
      </c>
      <c r="P133">
        <v>6644160</v>
      </c>
      <c r="Q133">
        <v>6673950</v>
      </c>
      <c r="R133">
        <v>6699801</v>
      </c>
      <c r="S133">
        <v>6721811</v>
      </c>
      <c r="T133">
        <v>6740092</v>
      </c>
      <c r="U133">
        <v>6754757</v>
      </c>
      <c r="V133">
        <v>6765933</v>
      </c>
      <c r="W133">
        <v>6773751</v>
      </c>
      <c r="X133">
        <v>6778351</v>
      </c>
      <c r="Y133">
        <v>6779882</v>
      </c>
      <c r="Z133">
        <v>6778499</v>
      </c>
      <c r="AA133">
        <v>6774365</v>
      </c>
      <c r="AB133">
        <v>6767653</v>
      </c>
      <c r="AC133">
        <v>6758543</v>
      </c>
      <c r="AD133">
        <v>6747220</v>
      </c>
      <c r="AE133">
        <v>6733881</v>
      </c>
      <c r="AF133">
        <v>6718729</v>
      </c>
      <c r="AG133">
        <v>6701974</v>
      </c>
      <c r="AH133">
        <v>6683835</v>
      </c>
      <c r="AI133">
        <v>6664540</v>
      </c>
      <c r="AJ133">
        <v>6644323</v>
      </c>
      <c r="AK133">
        <v>6623426</v>
      </c>
      <c r="AL133">
        <v>6602100</v>
      </c>
      <c r="AM133">
        <v>6580603</v>
      </c>
      <c r="AN133">
        <v>6559200</v>
      </c>
      <c r="AO133">
        <v>6538167</v>
      </c>
      <c r="AP133">
        <v>6517785</v>
      </c>
      <c r="AQ133">
        <v>6498343</v>
      </c>
      <c r="AR133">
        <v>6480140</v>
      </c>
      <c r="AS133">
        <v>6463480</v>
      </c>
      <c r="AT133">
        <v>6448677</v>
      </c>
      <c r="AU133">
        <v>6436053</v>
      </c>
      <c r="AV133">
        <v>6425936</v>
      </c>
    </row>
    <row r="134" spans="1:48" hidden="1" x14ac:dyDescent="0.3">
      <c r="A134" t="s">
        <v>166</v>
      </c>
      <c r="B134" t="s">
        <v>553</v>
      </c>
      <c r="C134" t="s">
        <v>428</v>
      </c>
      <c r="D134" s="5">
        <v>1664861.2731965899</v>
      </c>
      <c r="E134" s="5">
        <v>1674772.6245360801</v>
      </c>
      <c r="F134" s="5">
        <v>1683920.10957187</v>
      </c>
      <c r="G134" s="5">
        <v>1608271</v>
      </c>
      <c r="H134">
        <v>1618889</v>
      </c>
      <c r="I134">
        <v>1629463</v>
      </c>
      <c r="J134">
        <v>1639888</v>
      </c>
      <c r="K134">
        <v>1650064</v>
      </c>
      <c r="L134">
        <v>1659901</v>
      </c>
      <c r="M134">
        <v>1669313</v>
      </c>
      <c r="N134">
        <v>1678222</v>
      </c>
      <c r="O134">
        <v>1686559</v>
      </c>
      <c r="P134">
        <v>1694258</v>
      </c>
      <c r="Q134">
        <v>1701264</v>
      </c>
      <c r="R134">
        <v>1707526</v>
      </c>
      <c r="S134">
        <v>1713001</v>
      </c>
      <c r="T134">
        <v>1717655</v>
      </c>
      <c r="U134">
        <v>1721457</v>
      </c>
      <c r="V134">
        <v>1724387</v>
      </c>
      <c r="W134">
        <v>1726428</v>
      </c>
      <c r="X134">
        <v>1727575</v>
      </c>
      <c r="Y134">
        <v>1727825</v>
      </c>
      <c r="Z134">
        <v>1727184</v>
      </c>
      <c r="AA134">
        <v>1725667</v>
      </c>
      <c r="AB134">
        <v>1723292</v>
      </c>
      <c r="AC134">
        <v>1720088</v>
      </c>
      <c r="AD134">
        <v>1716087</v>
      </c>
      <c r="AE134">
        <v>1711332</v>
      </c>
      <c r="AF134">
        <v>1705870</v>
      </c>
      <c r="AG134">
        <v>1699757</v>
      </c>
      <c r="AH134">
        <v>1693054</v>
      </c>
      <c r="AI134">
        <v>1685830</v>
      </c>
      <c r="AJ134">
        <v>1678162</v>
      </c>
      <c r="AK134">
        <v>1670133</v>
      </c>
      <c r="AL134">
        <v>1661832</v>
      </c>
      <c r="AM134">
        <v>1653356</v>
      </c>
      <c r="AN134">
        <v>1644810</v>
      </c>
      <c r="AO134">
        <v>1636305</v>
      </c>
      <c r="AP134">
        <v>1627958</v>
      </c>
      <c r="AQ134">
        <v>1619894</v>
      </c>
      <c r="AR134">
        <v>1612246</v>
      </c>
      <c r="AS134">
        <v>1605153</v>
      </c>
      <c r="AT134">
        <v>1598759</v>
      </c>
      <c r="AU134">
        <v>1593219</v>
      </c>
      <c r="AV134">
        <v>1588693</v>
      </c>
    </row>
    <row r="135" spans="1:48" hidden="1" x14ac:dyDescent="0.3">
      <c r="A135" t="s">
        <v>167</v>
      </c>
      <c r="B135" t="s">
        <v>554</v>
      </c>
      <c r="C135" t="s">
        <v>428</v>
      </c>
      <c r="D135" s="5">
        <v>1927615.11976681</v>
      </c>
      <c r="E135" s="5">
        <v>1935840.4537341299</v>
      </c>
      <c r="F135" s="5">
        <v>1943160.7328113001</v>
      </c>
      <c r="G135" s="5">
        <v>1797889</v>
      </c>
      <c r="H135">
        <v>1804643</v>
      </c>
      <c r="I135">
        <v>1811786</v>
      </c>
      <c r="J135">
        <v>1819160</v>
      </c>
      <c r="K135">
        <v>1826616</v>
      </c>
      <c r="L135">
        <v>1834015</v>
      </c>
      <c r="M135">
        <v>1841229</v>
      </c>
      <c r="N135">
        <v>1848139</v>
      </c>
      <c r="O135">
        <v>1854635</v>
      </c>
      <c r="P135">
        <v>1860618</v>
      </c>
      <c r="Q135">
        <v>1865996</v>
      </c>
      <c r="R135">
        <v>1870691</v>
      </c>
      <c r="S135">
        <v>1874630</v>
      </c>
      <c r="T135">
        <v>1877753</v>
      </c>
      <c r="U135">
        <v>1880009</v>
      </c>
      <c r="V135">
        <v>1881356</v>
      </c>
      <c r="W135">
        <v>1881762</v>
      </c>
      <c r="X135">
        <v>1881205</v>
      </c>
      <c r="Y135">
        <v>1879671</v>
      </c>
      <c r="Z135">
        <v>1877159</v>
      </c>
      <c r="AA135">
        <v>1873674</v>
      </c>
      <c r="AB135">
        <v>1869234</v>
      </c>
      <c r="AC135">
        <v>1863864</v>
      </c>
      <c r="AD135">
        <v>1857600</v>
      </c>
      <c r="AE135">
        <v>1850488</v>
      </c>
      <c r="AF135">
        <v>1842583</v>
      </c>
      <c r="AG135">
        <v>1833950</v>
      </c>
      <c r="AH135">
        <v>1824663</v>
      </c>
      <c r="AI135">
        <v>1814807</v>
      </c>
      <c r="AJ135">
        <v>1804475</v>
      </c>
      <c r="AK135">
        <v>1793772</v>
      </c>
      <c r="AL135">
        <v>1782809</v>
      </c>
      <c r="AM135">
        <v>1771712</v>
      </c>
      <c r="AN135">
        <v>1760611</v>
      </c>
      <c r="AO135">
        <v>1749651</v>
      </c>
      <c r="AP135">
        <v>1738981</v>
      </c>
      <c r="AQ135">
        <v>1728765</v>
      </c>
      <c r="AR135">
        <v>1719174</v>
      </c>
      <c r="AS135">
        <v>1710389</v>
      </c>
      <c r="AT135">
        <v>1702600</v>
      </c>
      <c r="AU135">
        <v>1696009</v>
      </c>
      <c r="AV135">
        <v>1690825</v>
      </c>
    </row>
    <row r="136" spans="1:48" hidden="1" x14ac:dyDescent="0.3">
      <c r="A136" t="s">
        <v>168</v>
      </c>
      <c r="B136" t="s">
        <v>555</v>
      </c>
      <c r="C136" t="s">
        <v>428</v>
      </c>
      <c r="D136" s="5">
        <v>4950703.8137591397</v>
      </c>
      <c r="E136" s="5">
        <v>4979400.8696295302</v>
      </c>
      <c r="F136" s="5">
        <v>5006004.8228915399</v>
      </c>
      <c r="G136" s="5">
        <v>4571029</v>
      </c>
      <c r="H136">
        <v>4599925</v>
      </c>
      <c r="I136">
        <v>4629272</v>
      </c>
      <c r="J136">
        <v>4658718</v>
      </c>
      <c r="K136">
        <v>4687933</v>
      </c>
      <c r="L136">
        <v>4716612</v>
      </c>
      <c r="M136">
        <v>4744467</v>
      </c>
      <c r="N136">
        <v>4771237</v>
      </c>
      <c r="O136">
        <v>4796681</v>
      </c>
      <c r="P136">
        <v>4820579</v>
      </c>
      <c r="Q136">
        <v>4842735</v>
      </c>
      <c r="R136">
        <v>4862973</v>
      </c>
      <c r="S136">
        <v>4881142</v>
      </c>
      <c r="T136">
        <v>4897109</v>
      </c>
      <c r="U136">
        <v>4910767</v>
      </c>
      <c r="V136">
        <v>4922028</v>
      </c>
      <c r="W136">
        <v>4930829</v>
      </c>
      <c r="X136">
        <v>4937126</v>
      </c>
      <c r="Y136">
        <v>4940900</v>
      </c>
      <c r="Z136">
        <v>4942150</v>
      </c>
      <c r="AA136">
        <v>4940902</v>
      </c>
      <c r="AB136">
        <v>4937201</v>
      </c>
      <c r="AC136">
        <v>4931114</v>
      </c>
      <c r="AD136">
        <v>4922731</v>
      </c>
      <c r="AE136">
        <v>4912164</v>
      </c>
      <c r="AF136">
        <v>4899547</v>
      </c>
      <c r="AG136">
        <v>4885036</v>
      </c>
      <c r="AH136">
        <v>4868808</v>
      </c>
      <c r="AI136">
        <v>4851063</v>
      </c>
      <c r="AJ136">
        <v>4832024</v>
      </c>
      <c r="AK136">
        <v>4811934</v>
      </c>
      <c r="AL136">
        <v>4791060</v>
      </c>
      <c r="AM136">
        <v>4769690</v>
      </c>
      <c r="AN136">
        <v>4748134</v>
      </c>
      <c r="AO136">
        <v>4726724</v>
      </c>
      <c r="AP136">
        <v>4705814</v>
      </c>
      <c r="AQ136">
        <v>4685782</v>
      </c>
      <c r="AR136">
        <v>4667025</v>
      </c>
      <c r="AS136">
        <v>4649963</v>
      </c>
      <c r="AT136">
        <v>4635040</v>
      </c>
      <c r="AU136">
        <v>4622720</v>
      </c>
      <c r="AV136">
        <v>4613489</v>
      </c>
    </row>
    <row r="137" spans="1:48" hidden="1" x14ac:dyDescent="0.3">
      <c r="A137" t="s">
        <v>169</v>
      </c>
      <c r="B137" t="s">
        <v>556</v>
      </c>
      <c r="C137" t="s">
        <v>428</v>
      </c>
      <c r="D137" s="5">
        <v>1187713.7343115599</v>
      </c>
      <c r="E137" s="5">
        <v>1193303.1365414499</v>
      </c>
      <c r="F137" s="5">
        <v>1198290.00398849</v>
      </c>
      <c r="G137" s="5">
        <v>1196995</v>
      </c>
      <c r="H137">
        <v>1202401</v>
      </c>
      <c r="I137">
        <v>1207875</v>
      </c>
      <c r="J137">
        <v>1213331</v>
      </c>
      <c r="K137">
        <v>1218692</v>
      </c>
      <c r="L137">
        <v>1223882</v>
      </c>
      <c r="M137">
        <v>1228834</v>
      </c>
      <c r="N137">
        <v>1233485</v>
      </c>
      <c r="O137">
        <v>1237777</v>
      </c>
      <c r="P137">
        <v>1241658</v>
      </c>
      <c r="Q137">
        <v>1245082</v>
      </c>
      <c r="R137">
        <v>1248006</v>
      </c>
      <c r="S137">
        <v>1250395</v>
      </c>
      <c r="T137">
        <v>1252218</v>
      </c>
      <c r="U137">
        <v>1253450</v>
      </c>
      <c r="V137">
        <v>1254071</v>
      </c>
      <c r="W137">
        <v>1254066</v>
      </c>
      <c r="X137">
        <v>1253427</v>
      </c>
      <c r="Y137">
        <v>1252149</v>
      </c>
      <c r="Z137">
        <v>1250234</v>
      </c>
      <c r="AA137">
        <v>1247689</v>
      </c>
      <c r="AB137">
        <v>1244526</v>
      </c>
      <c r="AC137">
        <v>1240764</v>
      </c>
      <c r="AD137">
        <v>1236425</v>
      </c>
      <c r="AE137">
        <v>1231537</v>
      </c>
      <c r="AF137">
        <v>1226136</v>
      </c>
      <c r="AG137">
        <v>1220259</v>
      </c>
      <c r="AH137">
        <v>1213952</v>
      </c>
      <c r="AI137">
        <v>1207264</v>
      </c>
      <c r="AJ137">
        <v>1200252</v>
      </c>
      <c r="AK137">
        <v>1192975</v>
      </c>
      <c r="AL137">
        <v>1185501</v>
      </c>
      <c r="AM137">
        <v>1177900</v>
      </c>
      <c r="AN137">
        <v>1170249</v>
      </c>
      <c r="AO137">
        <v>1162632</v>
      </c>
      <c r="AP137">
        <v>1155134</v>
      </c>
      <c r="AQ137">
        <v>1147851</v>
      </c>
      <c r="AR137">
        <v>1140879</v>
      </c>
      <c r="AS137">
        <v>1134323</v>
      </c>
      <c r="AT137">
        <v>1128292</v>
      </c>
      <c r="AU137">
        <v>1122901</v>
      </c>
      <c r="AV137">
        <v>1118269</v>
      </c>
    </row>
    <row r="138" spans="1:48" hidden="1" x14ac:dyDescent="0.3">
      <c r="A138" t="s">
        <v>170</v>
      </c>
      <c r="B138" t="s">
        <v>557</v>
      </c>
      <c r="C138" t="s">
        <v>428</v>
      </c>
      <c r="D138" s="5">
        <v>1176001.4121758901</v>
      </c>
      <c r="E138" s="5">
        <v>1181474.0607304601</v>
      </c>
      <c r="F138" s="5">
        <v>1186344.2422247899</v>
      </c>
      <c r="G138" s="5">
        <v>1150219</v>
      </c>
      <c r="H138">
        <v>1154140</v>
      </c>
      <c r="I138">
        <v>1158646</v>
      </c>
      <c r="J138">
        <v>1163601</v>
      </c>
      <c r="K138">
        <v>1168880</v>
      </c>
      <c r="L138">
        <v>1174364</v>
      </c>
      <c r="M138">
        <v>1179941</v>
      </c>
      <c r="N138">
        <v>1185506</v>
      </c>
      <c r="O138">
        <v>1190964</v>
      </c>
      <c r="P138">
        <v>1196225</v>
      </c>
      <c r="Q138">
        <v>1201209</v>
      </c>
      <c r="R138">
        <v>1205840</v>
      </c>
      <c r="S138">
        <v>1210054</v>
      </c>
      <c r="T138">
        <v>1213790</v>
      </c>
      <c r="U138">
        <v>1216998</v>
      </c>
      <c r="V138">
        <v>1219634</v>
      </c>
      <c r="W138">
        <v>1221661</v>
      </c>
      <c r="X138">
        <v>1223052</v>
      </c>
      <c r="Y138">
        <v>1223784</v>
      </c>
      <c r="Z138">
        <v>1223845</v>
      </c>
      <c r="AA138">
        <v>1223228</v>
      </c>
      <c r="AB138">
        <v>1221934</v>
      </c>
      <c r="AC138">
        <v>1219973</v>
      </c>
      <c r="AD138">
        <v>1217362</v>
      </c>
      <c r="AE138">
        <v>1214123</v>
      </c>
      <c r="AF138">
        <v>1210289</v>
      </c>
      <c r="AG138">
        <v>1205899</v>
      </c>
      <c r="AH138">
        <v>1200999</v>
      </c>
      <c r="AI138">
        <v>1195644</v>
      </c>
      <c r="AJ138">
        <v>1189896</v>
      </c>
      <c r="AK138">
        <v>1183823</v>
      </c>
      <c r="AL138">
        <v>1177502</v>
      </c>
      <c r="AM138">
        <v>1171019</v>
      </c>
      <c r="AN138">
        <v>1164464</v>
      </c>
      <c r="AO138">
        <v>1157937</v>
      </c>
      <c r="AP138">
        <v>1151545</v>
      </c>
      <c r="AQ138">
        <v>1145402</v>
      </c>
      <c r="AR138">
        <v>1139631</v>
      </c>
      <c r="AS138">
        <v>1134360</v>
      </c>
      <c r="AT138">
        <v>1129728</v>
      </c>
      <c r="AU138">
        <v>1125878</v>
      </c>
      <c r="AV138">
        <v>1122963</v>
      </c>
    </row>
    <row r="139" spans="1:48" hidden="1" x14ac:dyDescent="0.3">
      <c r="A139" t="s">
        <v>171</v>
      </c>
      <c r="B139" t="s">
        <v>558</v>
      </c>
      <c r="C139" t="s">
        <v>428</v>
      </c>
      <c r="D139" s="5">
        <v>8696195.4663633108</v>
      </c>
      <c r="E139" s="5">
        <v>8736800.7063498106</v>
      </c>
      <c r="F139" s="5">
        <v>8774778.3494878598</v>
      </c>
      <c r="G139" s="5">
        <v>8931722</v>
      </c>
      <c r="H139">
        <v>8969301</v>
      </c>
      <c r="I139">
        <v>9014058</v>
      </c>
      <c r="J139">
        <v>9064591</v>
      </c>
      <c r="K139">
        <v>9119580</v>
      </c>
      <c r="L139">
        <v>9177778</v>
      </c>
      <c r="M139">
        <v>9238021</v>
      </c>
      <c r="N139">
        <v>9299218</v>
      </c>
      <c r="O139">
        <v>9360360</v>
      </c>
      <c r="P139">
        <v>9420513</v>
      </c>
      <c r="Q139">
        <v>9478823</v>
      </c>
      <c r="R139">
        <v>9534511</v>
      </c>
      <c r="S139">
        <v>9586880</v>
      </c>
      <c r="T139">
        <v>9635308</v>
      </c>
      <c r="U139">
        <v>9679252</v>
      </c>
      <c r="V139">
        <v>9718245</v>
      </c>
      <c r="W139">
        <v>9751900</v>
      </c>
      <c r="X139">
        <v>9779908</v>
      </c>
      <c r="Y139">
        <v>9802037</v>
      </c>
      <c r="Z139">
        <v>9818132</v>
      </c>
      <c r="AA139">
        <v>9828118</v>
      </c>
      <c r="AB139">
        <v>9831997</v>
      </c>
      <c r="AC139">
        <v>9829847</v>
      </c>
      <c r="AD139">
        <v>9821828</v>
      </c>
      <c r="AE139">
        <v>9808174</v>
      </c>
      <c r="AF139">
        <v>9789199</v>
      </c>
      <c r="AG139">
        <v>9765294</v>
      </c>
      <c r="AH139">
        <v>9736928</v>
      </c>
      <c r="AI139">
        <v>9704649</v>
      </c>
      <c r="AJ139">
        <v>9669081</v>
      </c>
      <c r="AK139">
        <v>9630928</v>
      </c>
      <c r="AL139">
        <v>9590969</v>
      </c>
      <c r="AM139">
        <v>9550064</v>
      </c>
      <c r="AN139">
        <v>9509150</v>
      </c>
      <c r="AO139">
        <v>9469240</v>
      </c>
      <c r="AP139">
        <v>9431427</v>
      </c>
      <c r="AQ139">
        <v>9396881</v>
      </c>
      <c r="AR139">
        <v>9366851</v>
      </c>
      <c r="AS139">
        <v>9342663</v>
      </c>
      <c r="AT139">
        <v>9325719</v>
      </c>
      <c r="AU139">
        <v>9317503</v>
      </c>
      <c r="AV139">
        <v>9319574</v>
      </c>
    </row>
    <row r="140" spans="1:48" hidden="1" x14ac:dyDescent="0.3">
      <c r="A140" t="s">
        <v>172</v>
      </c>
      <c r="B140" t="s">
        <v>559</v>
      </c>
      <c r="C140" t="s">
        <v>428</v>
      </c>
      <c r="D140" s="5">
        <v>5034764.8207833003</v>
      </c>
      <c r="E140" s="5">
        <v>5060446.1555001698</v>
      </c>
      <c r="F140" s="5">
        <v>5083650.8261135099</v>
      </c>
      <c r="G140" s="5">
        <v>4449391</v>
      </c>
      <c r="H140">
        <v>4468837</v>
      </c>
      <c r="I140">
        <v>4490083</v>
      </c>
      <c r="J140">
        <v>4512661</v>
      </c>
      <c r="K140">
        <v>4536129</v>
      </c>
      <c r="L140">
        <v>4560072</v>
      </c>
      <c r="M140">
        <v>4584102</v>
      </c>
      <c r="N140">
        <v>4607856</v>
      </c>
      <c r="O140">
        <v>4631000</v>
      </c>
      <c r="P140">
        <v>4653224</v>
      </c>
      <c r="Q140">
        <v>4674246</v>
      </c>
      <c r="R140">
        <v>4693810</v>
      </c>
      <c r="S140">
        <v>4711685</v>
      </c>
      <c r="T140">
        <v>4727670</v>
      </c>
      <c r="U140">
        <v>4741588</v>
      </c>
      <c r="V140">
        <v>4753288</v>
      </c>
      <c r="W140">
        <v>4762648</v>
      </c>
      <c r="X140">
        <v>4769570</v>
      </c>
      <c r="Y140">
        <v>4773984</v>
      </c>
      <c r="Z140">
        <v>4775845</v>
      </c>
      <c r="AA140">
        <v>4775137</v>
      </c>
      <c r="AB140">
        <v>4771869</v>
      </c>
      <c r="AC140">
        <v>4766075</v>
      </c>
      <c r="AD140">
        <v>4757819</v>
      </c>
      <c r="AE140">
        <v>4747188</v>
      </c>
      <c r="AF140">
        <v>4734298</v>
      </c>
      <c r="AG140">
        <v>4719290</v>
      </c>
      <c r="AH140">
        <v>4702333</v>
      </c>
      <c r="AI140">
        <v>4683620</v>
      </c>
      <c r="AJ140">
        <v>4663373</v>
      </c>
      <c r="AK140">
        <v>4641841</v>
      </c>
      <c r="AL140">
        <v>4619295</v>
      </c>
      <c r="AM140">
        <v>4596038</v>
      </c>
      <c r="AN140">
        <v>4572397</v>
      </c>
      <c r="AO140">
        <v>4548724</v>
      </c>
      <c r="AP140">
        <v>4525401</v>
      </c>
      <c r="AQ140">
        <v>4502833</v>
      </c>
      <c r="AR140">
        <v>4481454</v>
      </c>
      <c r="AS140">
        <v>4461724</v>
      </c>
      <c r="AT140">
        <v>4444128</v>
      </c>
      <c r="AU140">
        <v>4429180</v>
      </c>
      <c r="AV140">
        <v>4417418</v>
      </c>
    </row>
    <row r="141" spans="1:48" hidden="1" x14ac:dyDescent="0.3">
      <c r="A141" t="s">
        <v>173</v>
      </c>
      <c r="B141" t="s">
        <v>560</v>
      </c>
      <c r="C141" t="s">
        <v>428</v>
      </c>
      <c r="D141" s="5">
        <v>5643430.7809937997</v>
      </c>
      <c r="E141" s="5">
        <v>5670682.1450680103</v>
      </c>
      <c r="F141" s="5">
        <v>5695786.4649593299</v>
      </c>
      <c r="G141" s="5">
        <v>4984179</v>
      </c>
      <c r="H141">
        <v>5007290</v>
      </c>
      <c r="I141">
        <v>5032674</v>
      </c>
      <c r="J141">
        <v>5059738</v>
      </c>
      <c r="K141">
        <v>5087926</v>
      </c>
      <c r="L141">
        <v>5116717</v>
      </c>
      <c r="M141">
        <v>5145621</v>
      </c>
      <c r="N141">
        <v>5174186</v>
      </c>
      <c r="O141">
        <v>5201993</v>
      </c>
      <c r="P141">
        <v>5228656</v>
      </c>
      <c r="Q141">
        <v>5253826</v>
      </c>
      <c r="R141">
        <v>5277186</v>
      </c>
      <c r="S141">
        <v>5298454</v>
      </c>
      <c r="T141">
        <v>5317383</v>
      </c>
      <c r="U141">
        <v>5333761</v>
      </c>
      <c r="V141">
        <v>5347408</v>
      </c>
      <c r="W141">
        <v>5358181</v>
      </c>
      <c r="X141">
        <v>5365968</v>
      </c>
      <c r="Y141">
        <v>5370695</v>
      </c>
      <c r="Z141">
        <v>5372321</v>
      </c>
      <c r="AA141">
        <v>5370838</v>
      </c>
      <c r="AB141">
        <v>5366275</v>
      </c>
      <c r="AC141">
        <v>5358692</v>
      </c>
      <c r="AD141">
        <v>5348186</v>
      </c>
      <c r="AE141">
        <v>5334888</v>
      </c>
      <c r="AF141">
        <v>5318962</v>
      </c>
      <c r="AG141">
        <v>5300609</v>
      </c>
      <c r="AH141">
        <v>5280060</v>
      </c>
      <c r="AI141">
        <v>5257585</v>
      </c>
      <c r="AJ141">
        <v>5233486</v>
      </c>
      <c r="AK141">
        <v>5208099</v>
      </c>
      <c r="AL141">
        <v>5181795</v>
      </c>
      <c r="AM141">
        <v>5154981</v>
      </c>
      <c r="AN141">
        <v>5128094</v>
      </c>
      <c r="AO141">
        <v>5101611</v>
      </c>
      <c r="AP141">
        <v>5076039</v>
      </c>
      <c r="AQ141">
        <v>5051920</v>
      </c>
      <c r="AR141">
        <v>5029833</v>
      </c>
      <c r="AS141">
        <v>5010388</v>
      </c>
      <c r="AT141">
        <v>4994232</v>
      </c>
      <c r="AU141">
        <v>4982044</v>
      </c>
      <c r="AV141">
        <v>4974540</v>
      </c>
    </row>
    <row r="142" spans="1:48" hidden="1" x14ac:dyDescent="0.3">
      <c r="A142" t="s">
        <v>174</v>
      </c>
      <c r="B142" t="s">
        <v>561</v>
      </c>
      <c r="C142" t="s">
        <v>428</v>
      </c>
      <c r="D142" s="5">
        <v>4101189.6369302198</v>
      </c>
      <c r="E142" s="5">
        <v>4124992.6054398599</v>
      </c>
      <c r="F142" s="5">
        <v>4147048.5786889</v>
      </c>
      <c r="G142" s="5">
        <v>3593080</v>
      </c>
      <c r="H142">
        <v>3614645</v>
      </c>
      <c r="I142">
        <v>3637242</v>
      </c>
      <c r="J142">
        <v>3660518</v>
      </c>
      <c r="K142">
        <v>3684139</v>
      </c>
      <c r="L142">
        <v>3707793</v>
      </c>
      <c r="M142">
        <v>3731187</v>
      </c>
      <c r="N142">
        <v>3754050</v>
      </c>
      <c r="O142">
        <v>3776133</v>
      </c>
      <c r="P142">
        <v>3797205</v>
      </c>
      <c r="Q142">
        <v>3817059</v>
      </c>
      <c r="R142">
        <v>3835508</v>
      </c>
      <c r="S142">
        <v>3852383</v>
      </c>
      <c r="T142">
        <v>3867540</v>
      </c>
      <c r="U142">
        <v>3880854</v>
      </c>
      <c r="V142">
        <v>3892220</v>
      </c>
      <c r="W142">
        <v>3901555</v>
      </c>
      <c r="X142">
        <v>3908796</v>
      </c>
      <c r="Y142">
        <v>3913903</v>
      </c>
      <c r="Z142">
        <v>3916855</v>
      </c>
      <c r="AA142">
        <v>3917651</v>
      </c>
      <c r="AB142">
        <v>3916313</v>
      </c>
      <c r="AC142">
        <v>3912882</v>
      </c>
      <c r="AD142">
        <v>3907422</v>
      </c>
      <c r="AE142">
        <v>3900016</v>
      </c>
      <c r="AF142">
        <v>3890768</v>
      </c>
      <c r="AG142">
        <v>3879804</v>
      </c>
      <c r="AH142">
        <v>3867271</v>
      </c>
      <c r="AI142">
        <v>3853334</v>
      </c>
      <c r="AJ142">
        <v>3838182</v>
      </c>
      <c r="AK142">
        <v>3822024</v>
      </c>
      <c r="AL142">
        <v>3805089</v>
      </c>
      <c r="AM142">
        <v>3787628</v>
      </c>
      <c r="AN142">
        <v>3769912</v>
      </c>
      <c r="AO142">
        <v>3752234</v>
      </c>
      <c r="AP142">
        <v>3734906</v>
      </c>
      <c r="AQ142">
        <v>3718262</v>
      </c>
      <c r="AR142">
        <v>3702658</v>
      </c>
      <c r="AS142">
        <v>3688469</v>
      </c>
      <c r="AT142">
        <v>3676091</v>
      </c>
      <c r="AU142">
        <v>3665942</v>
      </c>
      <c r="AV142">
        <v>3658459</v>
      </c>
    </row>
    <row r="143" spans="1:48" hidden="1" x14ac:dyDescent="0.3">
      <c r="A143" t="s">
        <v>175</v>
      </c>
      <c r="B143" t="s">
        <v>562</v>
      </c>
      <c r="C143" t="s">
        <v>428</v>
      </c>
      <c r="D143" s="5">
        <v>6867889.5676097497</v>
      </c>
      <c r="E143" s="5">
        <v>6902206.1369518498</v>
      </c>
      <c r="F143" s="5">
        <v>6933800.1324344398</v>
      </c>
      <c r="G143" s="5">
        <v>6463028</v>
      </c>
      <c r="H143">
        <v>6490614</v>
      </c>
      <c r="I143">
        <v>6522389</v>
      </c>
      <c r="J143">
        <v>6557475</v>
      </c>
      <c r="K143">
        <v>6595045</v>
      </c>
      <c r="L143">
        <v>6634322</v>
      </c>
      <c r="M143">
        <v>6674574</v>
      </c>
      <c r="N143">
        <v>6715124</v>
      </c>
      <c r="O143">
        <v>6755337</v>
      </c>
      <c r="P143">
        <v>6794633</v>
      </c>
      <c r="Q143">
        <v>6832478</v>
      </c>
      <c r="R143">
        <v>6868388</v>
      </c>
      <c r="S143">
        <v>6901927</v>
      </c>
      <c r="T143">
        <v>6932708</v>
      </c>
      <c r="U143">
        <v>6960395</v>
      </c>
      <c r="V143">
        <v>6984699</v>
      </c>
      <c r="W143">
        <v>7005380</v>
      </c>
      <c r="X143">
        <v>7022248</v>
      </c>
      <c r="Y143">
        <v>7035163</v>
      </c>
      <c r="Z143">
        <v>7044030</v>
      </c>
      <c r="AA143">
        <v>7048808</v>
      </c>
      <c r="AB143">
        <v>7049502</v>
      </c>
      <c r="AC143">
        <v>7046165</v>
      </c>
      <c r="AD143">
        <v>7038903</v>
      </c>
      <c r="AE143">
        <v>7027867</v>
      </c>
      <c r="AF143">
        <v>7013259</v>
      </c>
      <c r="AG143">
        <v>6995330</v>
      </c>
      <c r="AH143">
        <v>6974380</v>
      </c>
      <c r="AI143">
        <v>6950756</v>
      </c>
      <c r="AJ143">
        <v>6924857</v>
      </c>
      <c r="AK143">
        <v>6897129</v>
      </c>
      <c r="AL143">
        <v>6868068</v>
      </c>
      <c r="AM143">
        <v>6838219</v>
      </c>
      <c r="AN143">
        <v>6808175</v>
      </c>
      <c r="AO143">
        <v>6778578</v>
      </c>
      <c r="AP143">
        <v>6750121</v>
      </c>
      <c r="AQ143">
        <v>6723544</v>
      </c>
      <c r="AR143">
        <v>6699637</v>
      </c>
      <c r="AS143">
        <v>6679238</v>
      </c>
      <c r="AT143">
        <v>6663235</v>
      </c>
      <c r="AU143">
        <v>6652565</v>
      </c>
      <c r="AV143">
        <v>6648212</v>
      </c>
    </row>
    <row r="144" spans="1:48" hidden="1" x14ac:dyDescent="0.3">
      <c r="A144" t="s">
        <v>177</v>
      </c>
      <c r="B144" t="s">
        <v>563</v>
      </c>
      <c r="C144" t="s">
        <v>427</v>
      </c>
      <c r="D144" s="5">
        <v>7153248.2007163996</v>
      </c>
      <c r="E144" s="5">
        <v>7197585.9132746104</v>
      </c>
      <c r="F144" s="5">
        <v>7237508.1668370096</v>
      </c>
      <c r="G144" s="5">
        <v>9124789</v>
      </c>
      <c r="H144">
        <v>9201490</v>
      </c>
      <c r="I144">
        <v>9266483</v>
      </c>
      <c r="J144">
        <v>9320566</v>
      </c>
      <c r="K144">
        <v>9364509</v>
      </c>
      <c r="L144">
        <v>9399053</v>
      </c>
      <c r="M144">
        <v>9424908</v>
      </c>
      <c r="N144">
        <v>9442756</v>
      </c>
      <c r="O144">
        <v>9453249</v>
      </c>
      <c r="P144">
        <v>9457010</v>
      </c>
      <c r="Q144">
        <v>9454632</v>
      </c>
      <c r="R144">
        <v>9446679</v>
      </c>
      <c r="S144">
        <v>9433686</v>
      </c>
      <c r="T144">
        <v>9416158</v>
      </c>
      <c r="U144">
        <v>9394571</v>
      </c>
      <c r="V144">
        <v>9369372</v>
      </c>
      <c r="W144">
        <v>9340977</v>
      </c>
      <c r="X144">
        <v>9309775</v>
      </c>
      <c r="Y144">
        <v>9276123</v>
      </c>
      <c r="Z144">
        <v>9240351</v>
      </c>
      <c r="AA144">
        <v>9202758</v>
      </c>
      <c r="AB144">
        <v>9163614</v>
      </c>
      <c r="AC144">
        <v>9123161</v>
      </c>
      <c r="AD144">
        <v>9081609</v>
      </c>
      <c r="AE144">
        <v>9039142</v>
      </c>
      <c r="AF144">
        <v>8995911</v>
      </c>
      <c r="AG144">
        <v>8952040</v>
      </c>
      <c r="AH144">
        <v>8907623</v>
      </c>
      <c r="AI144">
        <v>8862724</v>
      </c>
      <c r="AJ144">
        <v>8817379</v>
      </c>
      <c r="AK144">
        <v>8771593</v>
      </c>
      <c r="AL144">
        <v>8725344</v>
      </c>
      <c r="AM144">
        <v>8678577</v>
      </c>
      <c r="AN144">
        <v>8631211</v>
      </c>
      <c r="AO144">
        <v>8583134</v>
      </c>
      <c r="AP144">
        <v>8534204</v>
      </c>
      <c r="AQ144">
        <v>8484252</v>
      </c>
      <c r="AR144">
        <v>8433078</v>
      </c>
      <c r="AS144">
        <v>8380452</v>
      </c>
      <c r="AT144">
        <v>8326116</v>
      </c>
      <c r="AU144">
        <v>8269781</v>
      </c>
      <c r="AV144">
        <v>8211131</v>
      </c>
    </row>
    <row r="145" spans="1:48" hidden="1" x14ac:dyDescent="0.3">
      <c r="A145" t="s">
        <v>178</v>
      </c>
      <c r="B145" t="s">
        <v>564</v>
      </c>
      <c r="C145" t="s">
        <v>427</v>
      </c>
      <c r="D145" s="5">
        <v>9076176.8298011906</v>
      </c>
      <c r="E145" s="5">
        <v>9120417.7974925991</v>
      </c>
      <c r="F145" s="5">
        <v>9159350.6758135296</v>
      </c>
      <c r="G145" s="5">
        <v>10004648</v>
      </c>
      <c r="H145">
        <v>10070342</v>
      </c>
      <c r="I145">
        <v>10125262</v>
      </c>
      <c r="J145">
        <v>10170056</v>
      </c>
      <c r="K145">
        <v>10205351</v>
      </c>
      <c r="L145">
        <v>10231753</v>
      </c>
      <c r="M145">
        <v>10249849</v>
      </c>
      <c r="N145">
        <v>10260204</v>
      </c>
      <c r="O145">
        <v>10263363</v>
      </c>
      <c r="P145">
        <v>10259848</v>
      </c>
      <c r="Q145">
        <v>10250163</v>
      </c>
      <c r="R145">
        <v>10234790</v>
      </c>
      <c r="S145">
        <v>10214192</v>
      </c>
      <c r="T145">
        <v>10188808</v>
      </c>
      <c r="U145">
        <v>10159060</v>
      </c>
      <c r="V145">
        <v>10125346</v>
      </c>
      <c r="W145">
        <v>10088046</v>
      </c>
      <c r="X145">
        <v>10047517</v>
      </c>
      <c r="Y145">
        <v>10004098</v>
      </c>
      <c r="Z145">
        <v>9958105</v>
      </c>
      <c r="AA145">
        <v>9909833</v>
      </c>
      <c r="AB145">
        <v>9859559</v>
      </c>
      <c r="AC145">
        <v>9807537</v>
      </c>
      <c r="AD145">
        <v>9754000</v>
      </c>
      <c r="AE145">
        <v>9699163</v>
      </c>
      <c r="AF145">
        <v>9643217</v>
      </c>
      <c r="AG145">
        <v>9586335</v>
      </c>
      <c r="AH145">
        <v>9528667</v>
      </c>
      <c r="AI145">
        <v>9470344</v>
      </c>
      <c r="AJ145">
        <v>9411477</v>
      </c>
      <c r="AK145">
        <v>9352153</v>
      </c>
      <c r="AL145">
        <v>9292441</v>
      </c>
      <c r="AM145">
        <v>9232388</v>
      </c>
      <c r="AN145">
        <v>9172023</v>
      </c>
      <c r="AO145">
        <v>9111351</v>
      </c>
      <c r="AP145">
        <v>9050357</v>
      </c>
      <c r="AQ145">
        <v>8989006</v>
      </c>
      <c r="AR145">
        <v>8927242</v>
      </c>
      <c r="AS145">
        <v>8864990</v>
      </c>
      <c r="AT145">
        <v>8802151</v>
      </c>
      <c r="AU145">
        <v>8738608</v>
      </c>
      <c r="AV145">
        <v>8674222</v>
      </c>
    </row>
    <row r="146" spans="1:48" hidden="1" x14ac:dyDescent="0.3">
      <c r="A146" t="s">
        <v>179</v>
      </c>
      <c r="B146" t="s">
        <v>565</v>
      </c>
      <c r="C146" t="s">
        <v>427</v>
      </c>
      <c r="D146" s="5">
        <v>4672924.2410387201</v>
      </c>
      <c r="E146" s="5">
        <v>4690194.1956025204</v>
      </c>
      <c r="F146" s="5">
        <v>4705252.0862190202</v>
      </c>
      <c r="G146" s="5">
        <v>4681060</v>
      </c>
      <c r="H146">
        <v>4703603</v>
      </c>
      <c r="I146">
        <v>4722676</v>
      </c>
      <c r="J146">
        <v>4738360</v>
      </c>
      <c r="K146">
        <v>4750739</v>
      </c>
      <c r="L146">
        <v>4759897</v>
      </c>
      <c r="M146">
        <v>4765924</v>
      </c>
      <c r="N146">
        <v>4768912</v>
      </c>
      <c r="O146">
        <v>4768955</v>
      </c>
      <c r="P146">
        <v>4766151</v>
      </c>
      <c r="Q146">
        <v>4760600</v>
      </c>
      <c r="R146">
        <v>4752406</v>
      </c>
      <c r="S146">
        <v>4741674</v>
      </c>
      <c r="T146">
        <v>4728514</v>
      </c>
      <c r="U146">
        <v>4713037</v>
      </c>
      <c r="V146">
        <v>4695359</v>
      </c>
      <c r="W146">
        <v>4675596</v>
      </c>
      <c r="X146">
        <v>4653869</v>
      </c>
      <c r="Y146">
        <v>4630301</v>
      </c>
      <c r="Z146">
        <v>4605020</v>
      </c>
      <c r="AA146">
        <v>4578153</v>
      </c>
      <c r="AB146">
        <v>4549833</v>
      </c>
      <c r="AC146">
        <v>4520194</v>
      </c>
      <c r="AD146">
        <v>4489375</v>
      </c>
      <c r="AE146">
        <v>4457515</v>
      </c>
      <c r="AF146">
        <v>4424759</v>
      </c>
      <c r="AG146">
        <v>4391252</v>
      </c>
      <c r="AH146">
        <v>4357143</v>
      </c>
      <c r="AI146">
        <v>4322585</v>
      </c>
      <c r="AJ146">
        <v>4287733</v>
      </c>
      <c r="AK146">
        <v>4252744</v>
      </c>
      <c r="AL146">
        <v>4217779</v>
      </c>
      <c r="AM146">
        <v>4183001</v>
      </c>
      <c r="AN146">
        <v>4148578</v>
      </c>
      <c r="AO146">
        <v>4114677</v>
      </c>
      <c r="AP146">
        <v>4081471</v>
      </c>
      <c r="AQ146">
        <v>4049136</v>
      </c>
      <c r="AR146">
        <v>4017848</v>
      </c>
      <c r="AS146">
        <v>3987790</v>
      </c>
      <c r="AT146">
        <v>3959143</v>
      </c>
      <c r="AU146">
        <v>3932096</v>
      </c>
      <c r="AV146">
        <v>3906836</v>
      </c>
    </row>
    <row r="147" spans="1:48" hidden="1" x14ac:dyDescent="0.3">
      <c r="A147" t="s">
        <v>180</v>
      </c>
      <c r="B147" t="s">
        <v>566</v>
      </c>
      <c r="C147" t="s">
        <v>427</v>
      </c>
      <c r="D147" s="5">
        <v>3887695.98302266</v>
      </c>
      <c r="E147" s="5">
        <v>3908490.7784454799</v>
      </c>
      <c r="F147" s="5">
        <v>3927510.21989077</v>
      </c>
      <c r="G147" s="5">
        <v>3828414</v>
      </c>
      <c r="H147">
        <v>3855201</v>
      </c>
      <c r="I147">
        <v>3879651</v>
      </c>
      <c r="J147">
        <v>3901786</v>
      </c>
      <c r="K147">
        <v>3921634</v>
      </c>
      <c r="L147">
        <v>3939224</v>
      </c>
      <c r="M147">
        <v>3954589</v>
      </c>
      <c r="N147">
        <v>3967767</v>
      </c>
      <c r="O147">
        <v>3978797</v>
      </c>
      <c r="P147">
        <v>3987722</v>
      </c>
      <c r="Q147">
        <v>3994588</v>
      </c>
      <c r="R147">
        <v>3999445</v>
      </c>
      <c r="S147">
        <v>4002346</v>
      </c>
      <c r="T147">
        <v>4003348</v>
      </c>
      <c r="U147">
        <v>4002509</v>
      </c>
      <c r="V147">
        <v>3999893</v>
      </c>
      <c r="W147">
        <v>3995565</v>
      </c>
      <c r="X147">
        <v>3989596</v>
      </c>
      <c r="Y147">
        <v>3982057</v>
      </c>
      <c r="Z147">
        <v>3973024</v>
      </c>
      <c r="AA147">
        <v>3962578</v>
      </c>
      <c r="AB147">
        <v>3950800</v>
      </c>
      <c r="AC147">
        <v>3937776</v>
      </c>
      <c r="AD147">
        <v>3923595</v>
      </c>
      <c r="AE147">
        <v>3908350</v>
      </c>
      <c r="AF147">
        <v>3892136</v>
      </c>
      <c r="AG147">
        <v>3875053</v>
      </c>
      <c r="AH147">
        <v>3857202</v>
      </c>
      <c r="AI147">
        <v>3838689</v>
      </c>
      <c r="AJ147">
        <v>3819623</v>
      </c>
      <c r="AK147">
        <v>3800116</v>
      </c>
      <c r="AL147">
        <v>3780283</v>
      </c>
      <c r="AM147">
        <v>3760243</v>
      </c>
      <c r="AN147">
        <v>3740118</v>
      </c>
      <c r="AO147">
        <v>3720033</v>
      </c>
      <c r="AP147">
        <v>3700117</v>
      </c>
      <c r="AQ147">
        <v>3680501</v>
      </c>
      <c r="AR147">
        <v>3661320</v>
      </c>
      <c r="AS147">
        <v>3642714</v>
      </c>
      <c r="AT147">
        <v>3624823</v>
      </c>
      <c r="AU147">
        <v>3607793</v>
      </c>
      <c r="AV147">
        <v>3591771</v>
      </c>
    </row>
    <row r="148" spans="1:48" hidden="1" x14ac:dyDescent="0.3">
      <c r="A148" t="s">
        <v>181</v>
      </c>
      <c r="B148" t="s">
        <v>567</v>
      </c>
      <c r="C148" t="s">
        <v>427</v>
      </c>
      <c r="D148" s="5">
        <v>2122104.1417969898</v>
      </c>
      <c r="E148" s="5">
        <v>2132592.9678929201</v>
      </c>
      <c r="F148" s="5">
        <v>2141833.5940283402</v>
      </c>
      <c r="G148" s="5">
        <v>2181073</v>
      </c>
      <c r="H148">
        <v>2193342</v>
      </c>
      <c r="I148">
        <v>2203929</v>
      </c>
      <c r="J148">
        <v>2212897</v>
      </c>
      <c r="K148">
        <v>2220309</v>
      </c>
      <c r="L148">
        <v>2226225</v>
      </c>
      <c r="M148">
        <v>2230707</v>
      </c>
      <c r="N148">
        <v>2233814</v>
      </c>
      <c r="O148">
        <v>2235605</v>
      </c>
      <c r="P148">
        <v>2236138</v>
      </c>
      <c r="Q148">
        <v>2235472</v>
      </c>
      <c r="R148">
        <v>2233662</v>
      </c>
      <c r="S148">
        <v>2230764</v>
      </c>
      <c r="T148">
        <v>2226835</v>
      </c>
      <c r="U148">
        <v>2221927</v>
      </c>
      <c r="V148">
        <v>2216095</v>
      </c>
      <c r="W148">
        <v>2209392</v>
      </c>
      <c r="X148">
        <v>2201870</v>
      </c>
      <c r="Y148">
        <v>2193579</v>
      </c>
      <c r="Z148">
        <v>2184571</v>
      </c>
      <c r="AA148">
        <v>2174895</v>
      </c>
      <c r="AB148">
        <v>2164600</v>
      </c>
      <c r="AC148">
        <v>2153734</v>
      </c>
      <c r="AD148">
        <v>2142346</v>
      </c>
      <c r="AE148">
        <v>2130480</v>
      </c>
      <c r="AF148">
        <v>2118184</v>
      </c>
      <c r="AG148">
        <v>2105503</v>
      </c>
      <c r="AH148">
        <v>2092480</v>
      </c>
      <c r="AI148">
        <v>2079160</v>
      </c>
      <c r="AJ148">
        <v>2065584</v>
      </c>
      <c r="AK148">
        <v>2051796</v>
      </c>
      <c r="AL148">
        <v>2037836</v>
      </c>
      <c r="AM148">
        <v>2023745</v>
      </c>
      <c r="AN148">
        <v>2009563</v>
      </c>
      <c r="AO148">
        <v>1995328</v>
      </c>
      <c r="AP148">
        <v>1981078</v>
      </c>
      <c r="AQ148">
        <v>1966852</v>
      </c>
      <c r="AR148">
        <v>1952685</v>
      </c>
      <c r="AS148">
        <v>1938613</v>
      </c>
      <c r="AT148">
        <v>1924672</v>
      </c>
      <c r="AU148">
        <v>1910895</v>
      </c>
      <c r="AV148">
        <v>1897317</v>
      </c>
    </row>
    <row r="149" spans="1:48" hidden="1" x14ac:dyDescent="0.3">
      <c r="A149" t="s">
        <v>182</v>
      </c>
      <c r="B149" t="s">
        <v>568</v>
      </c>
      <c r="C149" t="s">
        <v>427</v>
      </c>
      <c r="D149" s="5">
        <v>7165620.5942308204</v>
      </c>
      <c r="E149" s="5">
        <v>7190724.7190858703</v>
      </c>
      <c r="F149" s="5">
        <v>7212152.6918334505</v>
      </c>
      <c r="G149" s="5">
        <v>7061298</v>
      </c>
      <c r="H149">
        <v>7101116</v>
      </c>
      <c r="I149">
        <v>7131386</v>
      </c>
      <c r="J149">
        <v>7152720</v>
      </c>
      <c r="K149">
        <v>7165713</v>
      </c>
      <c r="L149">
        <v>7170939</v>
      </c>
      <c r="M149">
        <v>7168958</v>
      </c>
      <c r="N149">
        <v>7160307</v>
      </c>
      <c r="O149">
        <v>7145508</v>
      </c>
      <c r="P149">
        <v>7125064</v>
      </c>
      <c r="Q149">
        <v>7099459</v>
      </c>
      <c r="R149">
        <v>7069158</v>
      </c>
      <c r="S149">
        <v>7034610</v>
      </c>
      <c r="T149">
        <v>6996243</v>
      </c>
      <c r="U149">
        <v>6954468</v>
      </c>
      <c r="V149">
        <v>6909677</v>
      </c>
      <c r="W149">
        <v>6862246</v>
      </c>
      <c r="X149">
        <v>6812529</v>
      </c>
      <c r="Y149">
        <v>6760864</v>
      </c>
      <c r="Z149">
        <v>6707570</v>
      </c>
      <c r="AA149">
        <v>6652948</v>
      </c>
      <c r="AB149">
        <v>6597281</v>
      </c>
      <c r="AC149">
        <v>6540832</v>
      </c>
      <c r="AD149">
        <v>6483847</v>
      </c>
      <c r="AE149">
        <v>6426553</v>
      </c>
      <c r="AF149">
        <v>6369161</v>
      </c>
      <c r="AG149">
        <v>6311859</v>
      </c>
      <c r="AH149">
        <v>6254821</v>
      </c>
      <c r="AI149">
        <v>6198200</v>
      </c>
      <c r="AJ149">
        <v>6142133</v>
      </c>
      <c r="AK149">
        <v>6086736</v>
      </c>
      <c r="AL149">
        <v>6032108</v>
      </c>
      <c r="AM149">
        <v>5978331</v>
      </c>
      <c r="AN149">
        <v>5925466</v>
      </c>
      <c r="AO149">
        <v>5873557</v>
      </c>
      <c r="AP149">
        <v>5822630</v>
      </c>
      <c r="AQ149">
        <v>5772692</v>
      </c>
      <c r="AR149">
        <v>5723732</v>
      </c>
      <c r="AS149">
        <v>5675720</v>
      </c>
      <c r="AT149">
        <v>5628609</v>
      </c>
      <c r="AU149">
        <v>5582333</v>
      </c>
      <c r="AV149">
        <v>5536807</v>
      </c>
    </row>
    <row r="150" spans="1:48" hidden="1" x14ac:dyDescent="0.3">
      <c r="A150" t="s">
        <v>183</v>
      </c>
      <c r="B150" t="s">
        <v>569</v>
      </c>
      <c r="C150" t="s">
        <v>427</v>
      </c>
      <c r="D150" s="5">
        <v>9392237.1989144105</v>
      </c>
      <c r="E150" s="5">
        <v>9429194.16048689</v>
      </c>
      <c r="F150" s="5">
        <v>9461592.2137169093</v>
      </c>
      <c r="G150" s="5">
        <v>9338971</v>
      </c>
      <c r="H150">
        <v>9385514</v>
      </c>
      <c r="I150">
        <v>9425574</v>
      </c>
      <c r="J150">
        <v>9459303</v>
      </c>
      <c r="K150">
        <v>9486859</v>
      </c>
      <c r="L150">
        <v>9508405</v>
      </c>
      <c r="M150">
        <v>9524107</v>
      </c>
      <c r="N150">
        <v>9534139</v>
      </c>
      <c r="O150">
        <v>9538675</v>
      </c>
      <c r="P150">
        <v>9537899</v>
      </c>
      <c r="Q150">
        <v>9531996</v>
      </c>
      <c r="R150">
        <v>9521158</v>
      </c>
      <c r="S150">
        <v>9505580</v>
      </c>
      <c r="T150">
        <v>9485464</v>
      </c>
      <c r="U150">
        <v>9461014</v>
      </c>
      <c r="V150">
        <v>9432441</v>
      </c>
      <c r="W150">
        <v>9399961</v>
      </c>
      <c r="X150">
        <v>9363792</v>
      </c>
      <c r="Y150">
        <v>9324161</v>
      </c>
      <c r="Z150">
        <v>9281295</v>
      </c>
      <c r="AA150">
        <v>9235430</v>
      </c>
      <c r="AB150">
        <v>9186805</v>
      </c>
      <c r="AC150">
        <v>9135663</v>
      </c>
      <c r="AD150">
        <v>9082252</v>
      </c>
      <c r="AE150">
        <v>9026828</v>
      </c>
      <c r="AF150">
        <v>8969646</v>
      </c>
      <c r="AG150">
        <v>8910972</v>
      </c>
      <c r="AH150">
        <v>8851072</v>
      </c>
      <c r="AI150">
        <v>8790219</v>
      </c>
      <c r="AJ150">
        <v>8728690</v>
      </c>
      <c r="AK150">
        <v>8666767</v>
      </c>
      <c r="AL150">
        <v>8604738</v>
      </c>
      <c r="AM150">
        <v>8542894</v>
      </c>
      <c r="AN150">
        <v>8481532</v>
      </c>
      <c r="AO150">
        <v>8420953</v>
      </c>
      <c r="AP150">
        <v>8361463</v>
      </c>
      <c r="AQ150">
        <v>8303373</v>
      </c>
      <c r="AR150">
        <v>8246999</v>
      </c>
      <c r="AS150">
        <v>8192661</v>
      </c>
      <c r="AT150">
        <v>8140684</v>
      </c>
      <c r="AU150">
        <v>8091399</v>
      </c>
      <c r="AV150">
        <v>8045140</v>
      </c>
    </row>
    <row r="151" spans="1:48" hidden="1" x14ac:dyDescent="0.3">
      <c r="A151" t="s">
        <v>184</v>
      </c>
      <c r="B151" t="s">
        <v>570</v>
      </c>
      <c r="C151" t="s">
        <v>427</v>
      </c>
      <c r="D151" s="5">
        <v>8443720.4326959103</v>
      </c>
      <c r="E151" s="5">
        <v>8482607.0765136201</v>
      </c>
      <c r="F151" s="5">
        <v>8516310.6746231299</v>
      </c>
      <c r="G151" s="5">
        <v>8319940</v>
      </c>
      <c r="H151">
        <v>8356958</v>
      </c>
      <c r="I151">
        <v>8391066</v>
      </c>
      <c r="J151">
        <v>8422171</v>
      </c>
      <c r="K151">
        <v>8450190</v>
      </c>
      <c r="L151">
        <v>8475052</v>
      </c>
      <c r="M151">
        <v>8496696</v>
      </c>
      <c r="N151">
        <v>8515074</v>
      </c>
      <c r="O151">
        <v>8530148</v>
      </c>
      <c r="P151">
        <v>8541892</v>
      </c>
      <c r="Q151">
        <v>8550288</v>
      </c>
      <c r="R151">
        <v>8555335</v>
      </c>
      <c r="S151">
        <v>8557037</v>
      </c>
      <c r="T151">
        <v>8555413</v>
      </c>
      <c r="U151">
        <v>8550493</v>
      </c>
      <c r="V151">
        <v>8542315</v>
      </c>
      <c r="W151">
        <v>8530932</v>
      </c>
      <c r="X151">
        <v>8516406</v>
      </c>
      <c r="Y151">
        <v>8498811</v>
      </c>
      <c r="Z151">
        <v>8478231</v>
      </c>
      <c r="AA151">
        <v>8454762</v>
      </c>
      <c r="AB151">
        <v>8428512</v>
      </c>
      <c r="AC151">
        <v>8399598</v>
      </c>
      <c r="AD151">
        <v>8368150</v>
      </c>
      <c r="AE151">
        <v>8334309</v>
      </c>
      <c r="AF151">
        <v>8298226</v>
      </c>
      <c r="AG151">
        <v>8260064</v>
      </c>
      <c r="AH151">
        <v>8219996</v>
      </c>
      <c r="AI151">
        <v>8178209</v>
      </c>
      <c r="AJ151">
        <v>8134897</v>
      </c>
      <c r="AK151">
        <v>8090269</v>
      </c>
      <c r="AL151">
        <v>8044543</v>
      </c>
      <c r="AM151">
        <v>7997949</v>
      </c>
      <c r="AN151">
        <v>7950727</v>
      </c>
      <c r="AO151">
        <v>7903130</v>
      </c>
      <c r="AP151">
        <v>7855420</v>
      </c>
      <c r="AQ151">
        <v>7807872</v>
      </c>
      <c r="AR151">
        <v>7760772</v>
      </c>
      <c r="AS151">
        <v>7714415</v>
      </c>
      <c r="AT151">
        <v>7669109</v>
      </c>
      <c r="AU151">
        <v>7625174</v>
      </c>
      <c r="AV151">
        <v>7582939</v>
      </c>
    </row>
    <row r="152" spans="1:48" hidden="1" x14ac:dyDescent="0.3">
      <c r="A152" t="s">
        <v>185</v>
      </c>
      <c r="B152" t="s">
        <v>571</v>
      </c>
      <c r="C152" t="s">
        <v>427</v>
      </c>
      <c r="D152" s="5">
        <v>5726357.4597800002</v>
      </c>
      <c r="E152" s="5">
        <v>5749849.7715559201</v>
      </c>
      <c r="F152" s="5">
        <v>5769404.7822046904</v>
      </c>
      <c r="G152" s="5">
        <v>5450865</v>
      </c>
      <c r="H152">
        <v>5471633</v>
      </c>
      <c r="I152">
        <v>5488885</v>
      </c>
      <c r="J152">
        <v>5502735</v>
      </c>
      <c r="K152">
        <v>5513301</v>
      </c>
      <c r="L152">
        <v>5520697</v>
      </c>
      <c r="M152">
        <v>5525037</v>
      </c>
      <c r="N152">
        <v>5526435</v>
      </c>
      <c r="O152">
        <v>5525005</v>
      </c>
      <c r="P152">
        <v>5520859</v>
      </c>
      <c r="Q152">
        <v>5514108</v>
      </c>
      <c r="R152">
        <v>5504865</v>
      </c>
      <c r="S152">
        <v>5493240</v>
      </c>
      <c r="T152">
        <v>5479343</v>
      </c>
      <c r="U152">
        <v>5463284</v>
      </c>
      <c r="V152">
        <v>5445172</v>
      </c>
      <c r="W152">
        <v>5425115</v>
      </c>
      <c r="X152">
        <v>5403221</v>
      </c>
      <c r="Y152">
        <v>5379598</v>
      </c>
      <c r="Z152">
        <v>5354351</v>
      </c>
      <c r="AA152">
        <v>5327587</v>
      </c>
      <c r="AB152">
        <v>5299412</v>
      </c>
      <c r="AC152">
        <v>5269929</v>
      </c>
      <c r="AD152">
        <v>5239244</v>
      </c>
      <c r="AE152">
        <v>5207459</v>
      </c>
      <c r="AF152">
        <v>5174678</v>
      </c>
      <c r="AG152">
        <v>5141003</v>
      </c>
      <c r="AH152">
        <v>5106537</v>
      </c>
      <c r="AI152">
        <v>5071379</v>
      </c>
      <c r="AJ152">
        <v>5035631</v>
      </c>
      <c r="AK152">
        <v>4999393</v>
      </c>
      <c r="AL152">
        <v>4962765</v>
      </c>
      <c r="AM152">
        <v>4925844</v>
      </c>
      <c r="AN152">
        <v>4888729</v>
      </c>
      <c r="AO152">
        <v>4851518</v>
      </c>
      <c r="AP152">
        <v>4814308</v>
      </c>
      <c r="AQ152">
        <v>4777195</v>
      </c>
      <c r="AR152">
        <v>4740275</v>
      </c>
      <c r="AS152">
        <v>4703643</v>
      </c>
      <c r="AT152">
        <v>4667394</v>
      </c>
      <c r="AU152">
        <v>4631621</v>
      </c>
      <c r="AV152">
        <v>4596419</v>
      </c>
    </row>
    <row r="153" spans="1:48" hidden="1" x14ac:dyDescent="0.3">
      <c r="A153" t="s">
        <v>186</v>
      </c>
      <c r="B153" t="s">
        <v>572</v>
      </c>
      <c r="C153" t="s">
        <v>427</v>
      </c>
      <c r="D153" s="5">
        <v>2876434.7419035998</v>
      </c>
      <c r="E153" s="5">
        <v>2886186.9244663501</v>
      </c>
      <c r="F153" s="5">
        <v>2894544.9059271901</v>
      </c>
      <c r="G153" s="5">
        <v>2888794</v>
      </c>
      <c r="H153">
        <v>2906105</v>
      </c>
      <c r="I153">
        <v>2919006</v>
      </c>
      <c r="J153">
        <v>2927801</v>
      </c>
      <c r="K153">
        <v>2932786</v>
      </c>
      <c r="L153">
        <v>2934246</v>
      </c>
      <c r="M153">
        <v>2932455</v>
      </c>
      <c r="N153">
        <v>2927679</v>
      </c>
      <c r="O153">
        <v>2920174</v>
      </c>
      <c r="P153">
        <v>2910185</v>
      </c>
      <c r="Q153">
        <v>2897948</v>
      </c>
      <c r="R153">
        <v>2883691</v>
      </c>
      <c r="S153">
        <v>2867628</v>
      </c>
      <c r="T153">
        <v>2849966</v>
      </c>
      <c r="U153">
        <v>2830904</v>
      </c>
      <c r="V153">
        <v>2810626</v>
      </c>
      <c r="W153">
        <v>2789311</v>
      </c>
      <c r="X153">
        <v>2767127</v>
      </c>
      <c r="Y153">
        <v>2744230</v>
      </c>
      <c r="Z153">
        <v>2720768</v>
      </c>
      <c r="AA153">
        <v>2696880</v>
      </c>
      <c r="AB153">
        <v>2672694</v>
      </c>
      <c r="AC153">
        <v>2648328</v>
      </c>
      <c r="AD153">
        <v>2623891</v>
      </c>
      <c r="AE153">
        <v>2599481</v>
      </c>
      <c r="AF153">
        <v>2575189</v>
      </c>
      <c r="AG153">
        <v>2551092</v>
      </c>
      <c r="AH153">
        <v>2527260</v>
      </c>
      <c r="AI153">
        <v>2503754</v>
      </c>
      <c r="AJ153">
        <v>2480622</v>
      </c>
      <c r="AK153">
        <v>2457905</v>
      </c>
      <c r="AL153">
        <v>2435634</v>
      </c>
      <c r="AM153">
        <v>2413828</v>
      </c>
      <c r="AN153">
        <v>2392498</v>
      </c>
      <c r="AO153">
        <v>2371646</v>
      </c>
      <c r="AP153">
        <v>2351262</v>
      </c>
      <c r="AQ153">
        <v>2331327</v>
      </c>
      <c r="AR153">
        <v>2311814</v>
      </c>
      <c r="AS153">
        <v>2292683</v>
      </c>
      <c r="AT153">
        <v>2273886</v>
      </c>
      <c r="AU153">
        <v>2255366</v>
      </c>
      <c r="AV153">
        <v>2237055</v>
      </c>
    </row>
    <row r="154" spans="1:48" hidden="1" x14ac:dyDescent="0.3">
      <c r="A154" t="s">
        <v>187</v>
      </c>
      <c r="B154" t="s">
        <v>573</v>
      </c>
      <c r="C154" t="s">
        <v>427</v>
      </c>
      <c r="D154" s="5">
        <v>2886114.0690466398</v>
      </c>
      <c r="E154" s="5">
        <v>2895561.68170057</v>
      </c>
      <c r="F154" s="5">
        <v>2903659.3357607801</v>
      </c>
      <c r="G154" s="5">
        <v>2957601</v>
      </c>
      <c r="H154">
        <v>2967964</v>
      </c>
      <c r="I154">
        <v>2977190</v>
      </c>
      <c r="J154">
        <v>2985231</v>
      </c>
      <c r="K154">
        <v>2992046</v>
      </c>
      <c r="L154">
        <v>2997598</v>
      </c>
      <c r="M154">
        <v>3001857</v>
      </c>
      <c r="N154">
        <v>3004801</v>
      </c>
      <c r="O154">
        <v>3006410</v>
      </c>
      <c r="P154">
        <v>3006673</v>
      </c>
      <c r="Q154">
        <v>3005585</v>
      </c>
      <c r="R154">
        <v>3003146</v>
      </c>
      <c r="S154">
        <v>2999363</v>
      </c>
      <c r="T154">
        <v>2994247</v>
      </c>
      <c r="U154">
        <v>2987818</v>
      </c>
      <c r="V154">
        <v>2980100</v>
      </c>
      <c r="W154">
        <v>2971123</v>
      </c>
      <c r="X154">
        <v>2960925</v>
      </c>
      <c r="Y154">
        <v>2949547</v>
      </c>
      <c r="Z154">
        <v>2937040</v>
      </c>
      <c r="AA154">
        <v>2923457</v>
      </c>
      <c r="AB154">
        <v>2908859</v>
      </c>
      <c r="AC154">
        <v>2893314</v>
      </c>
      <c r="AD154">
        <v>2876893</v>
      </c>
      <c r="AE154">
        <v>2859677</v>
      </c>
      <c r="AF154">
        <v>2841750</v>
      </c>
      <c r="AG154">
        <v>2823203</v>
      </c>
      <c r="AH154">
        <v>2804133</v>
      </c>
      <c r="AI154">
        <v>2784644</v>
      </c>
      <c r="AJ154">
        <v>2764844</v>
      </c>
      <c r="AK154">
        <v>2744849</v>
      </c>
      <c r="AL154">
        <v>2724780</v>
      </c>
      <c r="AM154">
        <v>2704765</v>
      </c>
      <c r="AN154">
        <v>2684937</v>
      </c>
      <c r="AO154">
        <v>2665434</v>
      </c>
      <c r="AP154">
        <v>2646403</v>
      </c>
      <c r="AQ154">
        <v>2627996</v>
      </c>
      <c r="AR154">
        <v>2610369</v>
      </c>
      <c r="AS154">
        <v>2593686</v>
      </c>
      <c r="AT154">
        <v>2578118</v>
      </c>
      <c r="AU154">
        <v>2563839</v>
      </c>
      <c r="AV154">
        <v>2551031</v>
      </c>
    </row>
    <row r="155" spans="1:48" hidden="1" x14ac:dyDescent="0.3">
      <c r="A155" t="s">
        <v>188</v>
      </c>
      <c r="B155" t="s">
        <v>574</v>
      </c>
      <c r="C155" t="s">
        <v>427</v>
      </c>
      <c r="D155" s="5">
        <v>10443637.360043099</v>
      </c>
      <c r="E155" s="5">
        <v>10484426.1345511</v>
      </c>
      <c r="F155" s="5">
        <v>10519189.746764399</v>
      </c>
      <c r="G155" s="5">
        <v>10982491</v>
      </c>
      <c r="H155">
        <v>11017081</v>
      </c>
      <c r="I155">
        <v>11050803</v>
      </c>
      <c r="J155">
        <v>11083213</v>
      </c>
      <c r="K155">
        <v>11113899</v>
      </c>
      <c r="L155">
        <v>11142479</v>
      </c>
      <c r="M155">
        <v>11168600</v>
      </c>
      <c r="N155">
        <v>11191943</v>
      </c>
      <c r="O155">
        <v>11212215</v>
      </c>
      <c r="P155">
        <v>11229157</v>
      </c>
      <c r="Q155">
        <v>11242538</v>
      </c>
      <c r="R155">
        <v>11252160</v>
      </c>
      <c r="S155">
        <v>11257852</v>
      </c>
      <c r="T155">
        <v>11259476</v>
      </c>
      <c r="U155">
        <v>11256924</v>
      </c>
      <c r="V155">
        <v>11250118</v>
      </c>
      <c r="W155">
        <v>11239010</v>
      </c>
      <c r="X155">
        <v>11223583</v>
      </c>
      <c r="Y155">
        <v>11203851</v>
      </c>
      <c r="Z155">
        <v>11179857</v>
      </c>
      <c r="AA155">
        <v>11151675</v>
      </c>
      <c r="AB155">
        <v>11119411</v>
      </c>
      <c r="AC155">
        <v>11083198</v>
      </c>
      <c r="AD155">
        <v>11043203</v>
      </c>
      <c r="AE155">
        <v>10999621</v>
      </c>
      <c r="AF155">
        <v>10952678</v>
      </c>
      <c r="AG155">
        <v>10902632</v>
      </c>
      <c r="AH155">
        <v>10849768</v>
      </c>
      <c r="AI155">
        <v>10794406</v>
      </c>
      <c r="AJ155">
        <v>10736892</v>
      </c>
      <c r="AK155">
        <v>10677605</v>
      </c>
      <c r="AL155">
        <v>10616953</v>
      </c>
      <c r="AM155">
        <v>10555376</v>
      </c>
      <c r="AN155">
        <v>10493344</v>
      </c>
      <c r="AO155">
        <v>10431356</v>
      </c>
      <c r="AP155">
        <v>10369943</v>
      </c>
      <c r="AQ155">
        <v>10309665</v>
      </c>
      <c r="AR155">
        <v>10251114</v>
      </c>
      <c r="AS155">
        <v>10194912</v>
      </c>
      <c r="AT155">
        <v>10141710</v>
      </c>
      <c r="AU155">
        <v>10092191</v>
      </c>
      <c r="AV155">
        <v>10047068</v>
      </c>
    </row>
    <row r="156" spans="1:48" hidden="1" x14ac:dyDescent="0.3">
      <c r="A156" t="s">
        <v>189</v>
      </c>
      <c r="B156" t="s">
        <v>575</v>
      </c>
      <c r="C156" t="s">
        <v>427</v>
      </c>
      <c r="D156" s="5">
        <v>5815395.4883765904</v>
      </c>
      <c r="E156" s="5">
        <v>5841039.1740132803</v>
      </c>
      <c r="F156" s="5">
        <v>5862841.6159373503</v>
      </c>
      <c r="G156" s="5">
        <v>5589820</v>
      </c>
      <c r="H156">
        <v>5610690</v>
      </c>
      <c r="I156">
        <v>5629458</v>
      </c>
      <c r="J156">
        <v>5646084</v>
      </c>
      <c r="K156">
        <v>5660533</v>
      </c>
      <c r="L156">
        <v>5672777</v>
      </c>
      <c r="M156">
        <v>5682794</v>
      </c>
      <c r="N156">
        <v>5690569</v>
      </c>
      <c r="O156">
        <v>5696092</v>
      </c>
      <c r="P156">
        <v>5699361</v>
      </c>
      <c r="Q156">
        <v>5700379</v>
      </c>
      <c r="R156">
        <v>5699158</v>
      </c>
      <c r="S156">
        <v>5695714</v>
      </c>
      <c r="T156">
        <v>5690070</v>
      </c>
      <c r="U156">
        <v>5682254</v>
      </c>
      <c r="V156">
        <v>5672304</v>
      </c>
      <c r="W156">
        <v>5660261</v>
      </c>
      <c r="X156">
        <v>5646174</v>
      </c>
      <c r="Y156">
        <v>5630098</v>
      </c>
      <c r="Z156">
        <v>5612094</v>
      </c>
      <c r="AA156">
        <v>5592231</v>
      </c>
      <c r="AB156">
        <v>5570582</v>
      </c>
      <c r="AC156">
        <v>5547229</v>
      </c>
      <c r="AD156">
        <v>5522258</v>
      </c>
      <c r="AE156">
        <v>5495764</v>
      </c>
      <c r="AF156">
        <v>5467845</v>
      </c>
      <c r="AG156">
        <v>5438608</v>
      </c>
      <c r="AH156">
        <v>5408166</v>
      </c>
      <c r="AI156">
        <v>5376638</v>
      </c>
      <c r="AJ156">
        <v>5344150</v>
      </c>
      <c r="AK156">
        <v>5310833</v>
      </c>
      <c r="AL156">
        <v>5276826</v>
      </c>
      <c r="AM156">
        <v>5242273</v>
      </c>
      <c r="AN156">
        <v>5207327</v>
      </c>
      <c r="AO156">
        <v>5172143</v>
      </c>
      <c r="AP156">
        <v>5136887</v>
      </c>
      <c r="AQ156">
        <v>5101728</v>
      </c>
      <c r="AR156">
        <v>5066844</v>
      </c>
      <c r="AS156">
        <v>5032418</v>
      </c>
      <c r="AT156">
        <v>4998638</v>
      </c>
      <c r="AU156">
        <v>4965702</v>
      </c>
      <c r="AV156">
        <v>4933811</v>
      </c>
    </row>
    <row r="157" spans="1:48" hidden="1" x14ac:dyDescent="0.3">
      <c r="A157" t="s">
        <v>190</v>
      </c>
      <c r="B157" t="s">
        <v>576</v>
      </c>
      <c r="C157" t="s">
        <v>427</v>
      </c>
      <c r="D157" s="5">
        <v>6074342.2728431504</v>
      </c>
      <c r="E157" s="5">
        <v>6104618.5076427003</v>
      </c>
      <c r="F157" s="5">
        <v>6130781.2540149596</v>
      </c>
      <c r="G157" s="5">
        <v>5924990</v>
      </c>
      <c r="H157">
        <v>5951569</v>
      </c>
      <c r="I157">
        <v>5975991</v>
      </c>
      <c r="J157">
        <v>5998226</v>
      </c>
      <c r="K157">
        <v>6018247</v>
      </c>
      <c r="L157">
        <v>6036033</v>
      </c>
      <c r="M157">
        <v>6051569</v>
      </c>
      <c r="N157">
        <v>6064845</v>
      </c>
      <c r="O157">
        <v>6075856</v>
      </c>
      <c r="P157">
        <v>6084601</v>
      </c>
      <c r="Q157">
        <v>6091088</v>
      </c>
      <c r="R157">
        <v>6095327</v>
      </c>
      <c r="S157">
        <v>6097335</v>
      </c>
      <c r="T157">
        <v>6097133</v>
      </c>
      <c r="U157">
        <v>6094748</v>
      </c>
      <c r="V157">
        <v>6090213</v>
      </c>
      <c r="W157">
        <v>6083566</v>
      </c>
      <c r="X157">
        <v>6074849</v>
      </c>
      <c r="Y157">
        <v>6064112</v>
      </c>
      <c r="Z157">
        <v>6051407</v>
      </c>
      <c r="AA157">
        <v>6036795</v>
      </c>
      <c r="AB157">
        <v>6020338</v>
      </c>
      <c r="AC157">
        <v>6002108</v>
      </c>
      <c r="AD157">
        <v>5982178</v>
      </c>
      <c r="AE157">
        <v>5960630</v>
      </c>
      <c r="AF157">
        <v>5937549</v>
      </c>
      <c r="AG157">
        <v>5913026</v>
      </c>
      <c r="AH157">
        <v>5887157</v>
      </c>
      <c r="AI157">
        <v>5860045</v>
      </c>
      <c r="AJ157">
        <v>5831795</v>
      </c>
      <c r="AK157">
        <v>5802521</v>
      </c>
      <c r="AL157">
        <v>5772340</v>
      </c>
      <c r="AM157">
        <v>5741374</v>
      </c>
      <c r="AN157">
        <v>5709753</v>
      </c>
      <c r="AO157">
        <v>5677611</v>
      </c>
      <c r="AP157">
        <v>5645084</v>
      </c>
      <c r="AQ157">
        <v>5612319</v>
      </c>
      <c r="AR157">
        <v>5579465</v>
      </c>
      <c r="AS157">
        <v>5546677</v>
      </c>
      <c r="AT157">
        <v>5514114</v>
      </c>
      <c r="AU157">
        <v>5481943</v>
      </c>
      <c r="AV157">
        <v>5450335</v>
      </c>
    </row>
    <row r="158" spans="1:48" hidden="1" x14ac:dyDescent="0.3">
      <c r="A158" t="s">
        <v>191</v>
      </c>
      <c r="B158" t="s">
        <v>577</v>
      </c>
      <c r="C158" t="s">
        <v>427</v>
      </c>
      <c r="D158" s="5">
        <v>3886050.2213227702</v>
      </c>
      <c r="E158" s="5">
        <v>3900951.5550917699</v>
      </c>
      <c r="F158" s="5">
        <v>3913636.7467409498</v>
      </c>
      <c r="G158" s="5">
        <v>3913234</v>
      </c>
      <c r="H158">
        <v>3928160</v>
      </c>
      <c r="I158">
        <v>3941117</v>
      </c>
      <c r="J158">
        <v>3952112</v>
      </c>
      <c r="K158">
        <v>3961153</v>
      </c>
      <c r="L158">
        <v>3968253</v>
      </c>
      <c r="M158">
        <v>3973430</v>
      </c>
      <c r="N158">
        <v>3976705</v>
      </c>
      <c r="O158">
        <v>3978102</v>
      </c>
      <c r="P158">
        <v>3977650</v>
      </c>
      <c r="Q158">
        <v>3975383</v>
      </c>
      <c r="R158">
        <v>3971338</v>
      </c>
      <c r="S158">
        <v>3965555</v>
      </c>
      <c r="T158">
        <v>3958079</v>
      </c>
      <c r="U158">
        <v>3948960</v>
      </c>
      <c r="V158">
        <v>3938251</v>
      </c>
      <c r="W158">
        <v>3926007</v>
      </c>
      <c r="X158">
        <v>3912290</v>
      </c>
      <c r="Y158">
        <v>3897165</v>
      </c>
      <c r="Z158">
        <v>3880700</v>
      </c>
      <c r="AA158">
        <v>3862969</v>
      </c>
      <c r="AB158">
        <v>3844048</v>
      </c>
      <c r="AC158">
        <v>3824018</v>
      </c>
      <c r="AD158">
        <v>3802963</v>
      </c>
      <c r="AE158">
        <v>3780973</v>
      </c>
      <c r="AF158">
        <v>3758139</v>
      </c>
      <c r="AG158">
        <v>3734560</v>
      </c>
      <c r="AH158">
        <v>3710334</v>
      </c>
      <c r="AI158">
        <v>3685567</v>
      </c>
      <c r="AJ158">
        <v>3660367</v>
      </c>
      <c r="AK158">
        <v>3634847</v>
      </c>
      <c r="AL158">
        <v>3609124</v>
      </c>
      <c r="AM158">
        <v>3583318</v>
      </c>
      <c r="AN158">
        <v>3557553</v>
      </c>
      <c r="AO158">
        <v>3531958</v>
      </c>
      <c r="AP158">
        <v>3506666</v>
      </c>
      <c r="AQ158">
        <v>3481812</v>
      </c>
      <c r="AR158">
        <v>3457538</v>
      </c>
      <c r="AS158">
        <v>3433987</v>
      </c>
      <c r="AT158">
        <v>3411308</v>
      </c>
      <c r="AU158">
        <v>3389653</v>
      </c>
      <c r="AV158">
        <v>3369180</v>
      </c>
    </row>
    <row r="159" spans="1:48" hidden="1" x14ac:dyDescent="0.3">
      <c r="A159" t="s">
        <v>192</v>
      </c>
      <c r="B159" t="s">
        <v>578</v>
      </c>
      <c r="C159" t="s">
        <v>427</v>
      </c>
      <c r="D159" s="5">
        <v>8595732.2865279894</v>
      </c>
      <c r="E159" s="5">
        <v>8624741.7317274697</v>
      </c>
      <c r="F159" s="5">
        <v>8649429.2510792799</v>
      </c>
      <c r="G159" s="5">
        <v>8780329</v>
      </c>
      <c r="H159">
        <v>8794781</v>
      </c>
      <c r="I159">
        <v>8813631</v>
      </c>
      <c r="J159">
        <v>8835977</v>
      </c>
      <c r="K159">
        <v>8860965</v>
      </c>
      <c r="L159">
        <v>8887791</v>
      </c>
      <c r="M159">
        <v>8915703</v>
      </c>
      <c r="N159">
        <v>8943995</v>
      </c>
      <c r="O159">
        <v>8972013</v>
      </c>
      <c r="P159">
        <v>8999151</v>
      </c>
      <c r="Q159">
        <v>9024854</v>
      </c>
      <c r="R159">
        <v>9048616</v>
      </c>
      <c r="S159">
        <v>9069980</v>
      </c>
      <c r="T159">
        <v>9088538</v>
      </c>
      <c r="U159">
        <v>9103935</v>
      </c>
      <c r="V159">
        <v>9115861</v>
      </c>
      <c r="W159">
        <v>9124059</v>
      </c>
      <c r="X159">
        <v>9128320</v>
      </c>
      <c r="Y159">
        <v>9128484</v>
      </c>
      <c r="Z159">
        <v>9124443</v>
      </c>
      <c r="AA159">
        <v>9116135</v>
      </c>
      <c r="AB159">
        <v>9103551</v>
      </c>
      <c r="AC159">
        <v>9086729</v>
      </c>
      <c r="AD159">
        <v>9065759</v>
      </c>
      <c r="AE159">
        <v>9040778</v>
      </c>
      <c r="AF159">
        <v>9011975</v>
      </c>
      <c r="AG159">
        <v>8979586</v>
      </c>
      <c r="AH159">
        <v>8943899</v>
      </c>
      <c r="AI159">
        <v>8905249</v>
      </c>
      <c r="AJ159">
        <v>8864024</v>
      </c>
      <c r="AK159">
        <v>8820659</v>
      </c>
      <c r="AL159">
        <v>8775638</v>
      </c>
      <c r="AM159">
        <v>8729497</v>
      </c>
      <c r="AN159">
        <v>8682820</v>
      </c>
      <c r="AO159">
        <v>8636241</v>
      </c>
      <c r="AP159">
        <v>8590443</v>
      </c>
      <c r="AQ159">
        <v>8546160</v>
      </c>
      <c r="AR159">
        <v>8504173</v>
      </c>
      <c r="AS159">
        <v>8465315</v>
      </c>
      <c r="AT159">
        <v>8430468</v>
      </c>
      <c r="AU159">
        <v>8400563</v>
      </c>
      <c r="AV159">
        <v>8376580</v>
      </c>
    </row>
    <row r="160" spans="1:48" x14ac:dyDescent="0.3">
      <c r="A160" t="s">
        <v>110</v>
      </c>
      <c r="B160" t="s">
        <v>1101</v>
      </c>
      <c r="C160" s="77" t="s">
        <v>428</v>
      </c>
      <c r="D160" s="78">
        <v>24176507.441344801</v>
      </c>
      <c r="E160" s="78">
        <v>24319761.273071501</v>
      </c>
      <c r="F160" s="78">
        <v>24444335.584909301</v>
      </c>
      <c r="G160">
        <v>24665393</v>
      </c>
      <c r="H160">
        <v>24866932</v>
      </c>
      <c r="I160">
        <v>25020844</v>
      </c>
      <c r="J160">
        <v>25131396</v>
      </c>
      <c r="K160">
        <v>25202668</v>
      </c>
      <c r="L160">
        <v>25238549</v>
      </c>
      <c r="M160">
        <v>25242740</v>
      </c>
      <c r="N160">
        <v>25218753</v>
      </c>
      <c r="O160">
        <v>25169909</v>
      </c>
      <c r="P160">
        <v>25099342</v>
      </c>
      <c r="Q160">
        <v>25009995</v>
      </c>
      <c r="R160">
        <v>24904622</v>
      </c>
      <c r="S160">
        <v>24785789</v>
      </c>
      <c r="T160">
        <v>24655873</v>
      </c>
      <c r="U160">
        <v>24517059</v>
      </c>
      <c r="V160">
        <v>24371345</v>
      </c>
      <c r="W160">
        <v>24220540</v>
      </c>
      <c r="X160">
        <v>24066263</v>
      </c>
      <c r="Y160">
        <v>23909945</v>
      </c>
      <c r="Z160">
        <v>23752824</v>
      </c>
      <c r="AA160">
        <v>23595954</v>
      </c>
      <c r="AB160">
        <v>23440196</v>
      </c>
      <c r="AC160">
        <v>23286223</v>
      </c>
      <c r="AD160">
        <v>23134520</v>
      </c>
      <c r="AE160">
        <v>22985381</v>
      </c>
      <c r="AF160">
        <v>22838910</v>
      </c>
      <c r="AG160">
        <v>22695025</v>
      </c>
      <c r="AH160">
        <v>22553453</v>
      </c>
      <c r="AI160">
        <v>22413731</v>
      </c>
      <c r="AJ160">
        <v>22275207</v>
      </c>
      <c r="AK160">
        <v>22137041</v>
      </c>
      <c r="AL160">
        <v>21998203</v>
      </c>
      <c r="AM160">
        <v>21857473</v>
      </c>
      <c r="AN160">
        <v>21713444</v>
      </c>
      <c r="AO160">
        <v>21564518</v>
      </c>
      <c r="AP160">
        <v>21408908</v>
      </c>
      <c r="AQ160">
        <v>21244638</v>
      </c>
      <c r="AR160">
        <v>21069542</v>
      </c>
      <c r="AS160">
        <v>20881266</v>
      </c>
      <c r="AT160">
        <v>20677267</v>
      </c>
      <c r="AU160">
        <v>20454811</v>
      </c>
      <c r="AV160">
        <v>20210977</v>
      </c>
    </row>
    <row r="161" spans="1:48" x14ac:dyDescent="0.3">
      <c r="A161" t="s">
        <v>194</v>
      </c>
      <c r="B161" t="s">
        <v>579</v>
      </c>
      <c r="C161" t="s">
        <v>427</v>
      </c>
      <c r="D161" s="5">
        <v>9197088.6575132497</v>
      </c>
      <c r="E161" s="5">
        <v>9277148.3259894308</v>
      </c>
      <c r="F161" s="5">
        <v>9351792.2318070699</v>
      </c>
      <c r="G161" s="5">
        <v>12452701</v>
      </c>
      <c r="H161">
        <v>12599581</v>
      </c>
      <c r="I161">
        <v>12732437</v>
      </c>
      <c r="J161">
        <v>12852072</v>
      </c>
      <c r="K161">
        <v>12959261</v>
      </c>
      <c r="L161">
        <v>13054751</v>
      </c>
      <c r="M161">
        <v>13139262</v>
      </c>
      <c r="N161">
        <v>13213489</v>
      </c>
      <c r="O161">
        <v>13278096</v>
      </c>
      <c r="P161">
        <v>13333722</v>
      </c>
      <c r="Q161">
        <v>13380978</v>
      </c>
      <c r="R161">
        <v>13420447</v>
      </c>
      <c r="S161">
        <v>13452686</v>
      </c>
      <c r="T161">
        <v>13478223</v>
      </c>
      <c r="U161">
        <v>13497561</v>
      </c>
      <c r="V161">
        <v>13511173</v>
      </c>
      <c r="W161">
        <v>13519506</v>
      </c>
      <c r="X161">
        <v>13522980</v>
      </c>
      <c r="Y161">
        <v>13521987</v>
      </c>
      <c r="Z161">
        <v>13516892</v>
      </c>
      <c r="AA161">
        <v>13508032</v>
      </c>
      <c r="AB161">
        <v>13495717</v>
      </c>
      <c r="AC161">
        <v>13480230</v>
      </c>
      <c r="AD161">
        <v>13461826</v>
      </c>
      <c r="AE161">
        <v>13440734</v>
      </c>
      <c r="AF161">
        <v>13417154</v>
      </c>
      <c r="AG161">
        <v>13391259</v>
      </c>
      <c r="AH161">
        <v>13363196</v>
      </c>
      <c r="AI161">
        <v>13333083</v>
      </c>
      <c r="AJ161">
        <v>13301011</v>
      </c>
      <c r="AK161">
        <v>13267044</v>
      </c>
      <c r="AL161">
        <v>13231220</v>
      </c>
      <c r="AM161">
        <v>13193546</v>
      </c>
      <c r="AN161">
        <v>13154005</v>
      </c>
      <c r="AO161">
        <v>13112551</v>
      </c>
      <c r="AP161">
        <v>13069112</v>
      </c>
      <c r="AQ161">
        <v>13023587</v>
      </c>
      <c r="AR161">
        <v>12975849</v>
      </c>
      <c r="AS161">
        <v>12925743</v>
      </c>
      <c r="AT161">
        <v>12873086</v>
      </c>
      <c r="AU161">
        <v>12817669</v>
      </c>
      <c r="AV161">
        <v>12759256</v>
      </c>
    </row>
    <row r="162" spans="1:48" x14ac:dyDescent="0.3">
      <c r="A162" t="s">
        <v>195</v>
      </c>
      <c r="B162" t="s">
        <v>580</v>
      </c>
      <c r="C162" t="s">
        <v>427</v>
      </c>
      <c r="D162" s="5">
        <v>4885770.8492215797</v>
      </c>
      <c r="E162" s="5">
        <v>4912157.9744140496</v>
      </c>
      <c r="F162" s="5">
        <v>4936523.2325642304</v>
      </c>
      <c r="G162" s="5">
        <v>4796683</v>
      </c>
      <c r="H162">
        <v>4823497</v>
      </c>
      <c r="I162">
        <v>4851218</v>
      </c>
      <c r="J162">
        <v>4879454</v>
      </c>
      <c r="K162">
        <v>4907836</v>
      </c>
      <c r="L162">
        <v>4936021</v>
      </c>
      <c r="M162">
        <v>4963690</v>
      </c>
      <c r="N162">
        <v>4990547</v>
      </c>
      <c r="O162">
        <v>5016322</v>
      </c>
      <c r="P162">
        <v>5040768</v>
      </c>
      <c r="Q162">
        <v>5063664</v>
      </c>
      <c r="R162">
        <v>5084810</v>
      </c>
      <c r="S162">
        <v>5104035</v>
      </c>
      <c r="T162">
        <v>5121188</v>
      </c>
      <c r="U162">
        <v>5136144</v>
      </c>
      <c r="V162">
        <v>5148803</v>
      </c>
      <c r="W162">
        <v>5159089</v>
      </c>
      <c r="X162">
        <v>5166949</v>
      </c>
      <c r="Y162">
        <v>5172356</v>
      </c>
      <c r="Z162">
        <v>5175306</v>
      </c>
      <c r="AA162">
        <v>5175819</v>
      </c>
      <c r="AB162">
        <v>5173942</v>
      </c>
      <c r="AC162">
        <v>5169743</v>
      </c>
      <c r="AD162">
        <v>5163317</v>
      </c>
      <c r="AE162">
        <v>5154780</v>
      </c>
      <c r="AF162">
        <v>5144277</v>
      </c>
      <c r="AG162">
        <v>5131972</v>
      </c>
      <c r="AH162">
        <v>5118057</v>
      </c>
      <c r="AI162">
        <v>5102748</v>
      </c>
      <c r="AJ162">
        <v>5086283</v>
      </c>
      <c r="AK162">
        <v>5068926</v>
      </c>
      <c r="AL162">
        <v>5050967</v>
      </c>
      <c r="AM162">
        <v>5032716</v>
      </c>
      <c r="AN162">
        <v>5014511</v>
      </c>
      <c r="AO162">
        <v>4996712</v>
      </c>
      <c r="AP162">
        <v>4979706</v>
      </c>
      <c r="AQ162">
        <v>4963901</v>
      </c>
      <c r="AR162">
        <v>4949731</v>
      </c>
      <c r="AS162">
        <v>4937655</v>
      </c>
      <c r="AT162">
        <v>4928155</v>
      </c>
      <c r="AU162">
        <v>4921738</v>
      </c>
      <c r="AV162">
        <v>4918934</v>
      </c>
    </row>
    <row r="163" spans="1:48" x14ac:dyDescent="0.3">
      <c r="A163" t="s">
        <v>196</v>
      </c>
      <c r="B163" t="s">
        <v>581</v>
      </c>
      <c r="C163" t="s">
        <v>427</v>
      </c>
      <c r="D163" s="5">
        <v>6804756.74409818</v>
      </c>
      <c r="E163" s="5">
        <v>6842558.1939298697</v>
      </c>
      <c r="F163" s="5">
        <v>6878512.7543785498</v>
      </c>
      <c r="G163" s="5">
        <v>7003978</v>
      </c>
      <c r="H163">
        <v>7056103</v>
      </c>
      <c r="I163">
        <v>7107379</v>
      </c>
      <c r="J163">
        <v>7157361</v>
      </c>
      <c r="K163">
        <v>7205634</v>
      </c>
      <c r="L163">
        <v>7251816</v>
      </c>
      <c r="M163">
        <v>7295560</v>
      </c>
      <c r="N163">
        <v>7336550</v>
      </c>
      <c r="O163">
        <v>7374503</v>
      </c>
      <c r="P163">
        <v>7409169</v>
      </c>
      <c r="Q163">
        <v>7440333</v>
      </c>
      <c r="R163">
        <v>7467809</v>
      </c>
      <c r="S163">
        <v>7491448</v>
      </c>
      <c r="T163">
        <v>7511132</v>
      </c>
      <c r="U163">
        <v>7526774</v>
      </c>
      <c r="V163">
        <v>7538324</v>
      </c>
      <c r="W163">
        <v>7545762</v>
      </c>
      <c r="X163">
        <v>7549101</v>
      </c>
      <c r="Y163">
        <v>7548388</v>
      </c>
      <c r="Z163">
        <v>7543703</v>
      </c>
      <c r="AA163">
        <v>7535157</v>
      </c>
      <c r="AB163">
        <v>7522897</v>
      </c>
      <c r="AC163">
        <v>7507101</v>
      </c>
      <c r="AD163">
        <v>7487979</v>
      </c>
      <c r="AE163">
        <v>7465776</v>
      </c>
      <c r="AF163">
        <v>7440768</v>
      </c>
      <c r="AG163">
        <v>7413266</v>
      </c>
      <c r="AH163">
        <v>7383612</v>
      </c>
      <c r="AI163">
        <v>7352183</v>
      </c>
      <c r="AJ163">
        <v>7319385</v>
      </c>
      <c r="AK163">
        <v>7285662</v>
      </c>
      <c r="AL163">
        <v>7251488</v>
      </c>
      <c r="AM163">
        <v>7217369</v>
      </c>
      <c r="AN163">
        <v>7183846</v>
      </c>
      <c r="AO163">
        <v>7151492</v>
      </c>
      <c r="AP163">
        <v>7120914</v>
      </c>
      <c r="AQ163">
        <v>7092750</v>
      </c>
      <c r="AR163">
        <v>7067672</v>
      </c>
      <c r="AS163">
        <v>7046385</v>
      </c>
      <c r="AT163">
        <v>7029626</v>
      </c>
      <c r="AU163">
        <v>7018167</v>
      </c>
      <c r="AV163">
        <v>7012811</v>
      </c>
    </row>
    <row r="164" spans="1:48" x14ac:dyDescent="0.3">
      <c r="A164" t="s">
        <v>197</v>
      </c>
      <c r="B164" t="s">
        <v>582</v>
      </c>
      <c r="C164" t="s">
        <v>427</v>
      </c>
      <c r="D164" s="5">
        <v>5136714.0228754403</v>
      </c>
      <c r="E164" s="5">
        <v>5159671.00075706</v>
      </c>
      <c r="F164" s="5">
        <v>5179470.0356143303</v>
      </c>
      <c r="G164" s="5">
        <v>4972670</v>
      </c>
      <c r="H164">
        <v>4986670</v>
      </c>
      <c r="I164">
        <v>5002673</v>
      </c>
      <c r="J164">
        <v>5020211</v>
      </c>
      <c r="K164">
        <v>5038845</v>
      </c>
      <c r="L164">
        <v>5058158</v>
      </c>
      <c r="M164">
        <v>5077763</v>
      </c>
      <c r="N164">
        <v>5097295</v>
      </c>
      <c r="O164">
        <v>5116418</v>
      </c>
      <c r="P164">
        <v>5134818</v>
      </c>
      <c r="Q164">
        <v>5152212</v>
      </c>
      <c r="R164">
        <v>5168337</v>
      </c>
      <c r="S164">
        <v>5182960</v>
      </c>
      <c r="T164">
        <v>5195871</v>
      </c>
      <c r="U164">
        <v>5206888</v>
      </c>
      <c r="V164">
        <v>5215854</v>
      </c>
      <c r="W164">
        <v>5222637</v>
      </c>
      <c r="X164">
        <v>5227131</v>
      </c>
      <c r="Y164">
        <v>5229257</v>
      </c>
      <c r="Z164">
        <v>5228959</v>
      </c>
      <c r="AA164">
        <v>5226211</v>
      </c>
      <c r="AB164">
        <v>5221008</v>
      </c>
      <c r="AC164">
        <v>5213375</v>
      </c>
      <c r="AD164">
        <v>5203360</v>
      </c>
      <c r="AE164">
        <v>5191037</v>
      </c>
      <c r="AF164">
        <v>5176508</v>
      </c>
      <c r="AG164">
        <v>5159898</v>
      </c>
      <c r="AH164">
        <v>5141359</v>
      </c>
      <c r="AI164">
        <v>5121068</v>
      </c>
      <c r="AJ164">
        <v>5099230</v>
      </c>
      <c r="AK164">
        <v>5076074</v>
      </c>
      <c r="AL164">
        <v>5051854</v>
      </c>
      <c r="AM164">
        <v>5026851</v>
      </c>
      <c r="AN164">
        <v>5001372</v>
      </c>
      <c r="AO164">
        <v>4975748</v>
      </c>
      <c r="AP164">
        <v>4950339</v>
      </c>
      <c r="AQ164">
        <v>4925527</v>
      </c>
      <c r="AR164">
        <v>4901723</v>
      </c>
      <c r="AS164">
        <v>4879361</v>
      </c>
      <c r="AT164">
        <v>4858902</v>
      </c>
      <c r="AU164">
        <v>4840834</v>
      </c>
      <c r="AV164">
        <v>4825669</v>
      </c>
    </row>
    <row r="165" spans="1:48" x14ac:dyDescent="0.3">
      <c r="A165" t="s">
        <v>198</v>
      </c>
      <c r="B165" t="s">
        <v>583</v>
      </c>
      <c r="C165" t="s">
        <v>427</v>
      </c>
      <c r="D165" s="5">
        <v>5422871.9628966898</v>
      </c>
      <c r="E165" s="5">
        <v>5450964.3520905897</v>
      </c>
      <c r="F165" s="5">
        <v>5476220.8605808802</v>
      </c>
      <c r="G165" s="5">
        <v>5455314</v>
      </c>
      <c r="H165">
        <v>5477175</v>
      </c>
      <c r="I165">
        <v>5501344</v>
      </c>
      <c r="J165">
        <v>5527263</v>
      </c>
      <c r="K165">
        <v>5554407</v>
      </c>
      <c r="L165">
        <v>5582280</v>
      </c>
      <c r="M165">
        <v>5610420</v>
      </c>
      <c r="N165">
        <v>5638395</v>
      </c>
      <c r="O165">
        <v>5665805</v>
      </c>
      <c r="P165">
        <v>5692284</v>
      </c>
      <c r="Q165">
        <v>5717493</v>
      </c>
      <c r="R165">
        <v>5741129</v>
      </c>
      <c r="S165">
        <v>5762917</v>
      </c>
      <c r="T165">
        <v>5782617</v>
      </c>
      <c r="U165">
        <v>5800018</v>
      </c>
      <c r="V165">
        <v>5814942</v>
      </c>
      <c r="W165">
        <v>5827242</v>
      </c>
      <c r="X165">
        <v>5836803</v>
      </c>
      <c r="Y165">
        <v>5843541</v>
      </c>
      <c r="Z165">
        <v>5847405</v>
      </c>
      <c r="AA165">
        <v>5848373</v>
      </c>
      <c r="AB165">
        <v>5846457</v>
      </c>
      <c r="AC165">
        <v>5841700</v>
      </c>
      <c r="AD165">
        <v>5834176</v>
      </c>
      <c r="AE165">
        <v>5823992</v>
      </c>
      <c r="AF165">
        <v>5811284</v>
      </c>
      <c r="AG165">
        <v>5796223</v>
      </c>
      <c r="AH165">
        <v>5779010</v>
      </c>
      <c r="AI165">
        <v>5759875</v>
      </c>
      <c r="AJ165">
        <v>5739085</v>
      </c>
      <c r="AK165">
        <v>5716934</v>
      </c>
      <c r="AL165">
        <v>5693750</v>
      </c>
      <c r="AM165">
        <v>5669891</v>
      </c>
      <c r="AN165">
        <v>5645749</v>
      </c>
      <c r="AO165">
        <v>5621745</v>
      </c>
      <c r="AP165">
        <v>5598333</v>
      </c>
      <c r="AQ165">
        <v>5575999</v>
      </c>
      <c r="AR165">
        <v>5555259</v>
      </c>
      <c r="AS165">
        <v>5536662</v>
      </c>
      <c r="AT165">
        <v>5520788</v>
      </c>
      <c r="AU165">
        <v>5508249</v>
      </c>
      <c r="AV165">
        <v>5499689</v>
      </c>
    </row>
    <row r="166" spans="1:48" x14ac:dyDescent="0.3">
      <c r="A166" t="s">
        <v>199</v>
      </c>
      <c r="B166" t="s">
        <v>584</v>
      </c>
      <c r="C166" t="s">
        <v>427</v>
      </c>
      <c r="D166" s="5">
        <v>1643198.6711674</v>
      </c>
      <c r="E166" s="5">
        <v>1653014.8740763401</v>
      </c>
      <c r="F166" s="5">
        <v>1662230.6551296499</v>
      </c>
      <c r="G166" s="5">
        <v>1555806</v>
      </c>
      <c r="H166">
        <v>1565872</v>
      </c>
      <c r="I166">
        <v>1576371</v>
      </c>
      <c r="J166">
        <v>1587143</v>
      </c>
      <c r="K166">
        <v>1598041</v>
      </c>
      <c r="L166">
        <v>1608925</v>
      </c>
      <c r="M166">
        <v>1619665</v>
      </c>
      <c r="N166">
        <v>1630142</v>
      </c>
      <c r="O166">
        <v>1640245</v>
      </c>
      <c r="P166">
        <v>1649874</v>
      </c>
      <c r="Q166">
        <v>1658936</v>
      </c>
      <c r="R166">
        <v>1667351</v>
      </c>
      <c r="S166">
        <v>1675047</v>
      </c>
      <c r="T166">
        <v>1681959</v>
      </c>
      <c r="U166">
        <v>1688036</v>
      </c>
      <c r="V166">
        <v>1693233</v>
      </c>
      <c r="W166">
        <v>1697518</v>
      </c>
      <c r="X166">
        <v>1700864</v>
      </c>
      <c r="Y166">
        <v>1703258</v>
      </c>
      <c r="Z166">
        <v>1704693</v>
      </c>
      <c r="AA166">
        <v>1705175</v>
      </c>
      <c r="AB166">
        <v>1704716</v>
      </c>
      <c r="AC166">
        <v>1703340</v>
      </c>
      <c r="AD166">
        <v>1701081</v>
      </c>
      <c r="AE166">
        <v>1697979</v>
      </c>
      <c r="AF166">
        <v>1694087</v>
      </c>
      <c r="AG166">
        <v>1689467</v>
      </c>
      <c r="AH166">
        <v>1684189</v>
      </c>
      <c r="AI166">
        <v>1678335</v>
      </c>
      <c r="AJ166">
        <v>1671993</v>
      </c>
      <c r="AK166">
        <v>1665264</v>
      </c>
      <c r="AL166">
        <v>1658258</v>
      </c>
      <c r="AM166">
        <v>1651091</v>
      </c>
      <c r="AN166">
        <v>1643894</v>
      </c>
      <c r="AO166">
        <v>1636804</v>
      </c>
      <c r="AP166">
        <v>1629968</v>
      </c>
      <c r="AQ166">
        <v>1623543</v>
      </c>
      <c r="AR166">
        <v>1617695</v>
      </c>
      <c r="AS166">
        <v>1612601</v>
      </c>
      <c r="AT166">
        <v>1608446</v>
      </c>
      <c r="AU166">
        <v>1605425</v>
      </c>
      <c r="AV166">
        <v>1603744</v>
      </c>
    </row>
    <row r="167" spans="1:48" x14ac:dyDescent="0.3">
      <c r="A167" t="s">
        <v>200</v>
      </c>
      <c r="B167" t="s">
        <v>585</v>
      </c>
      <c r="C167" t="s">
        <v>427</v>
      </c>
      <c r="D167" s="5">
        <v>5986909.0012026802</v>
      </c>
      <c r="E167" s="5">
        <v>6020670.9078700002</v>
      </c>
      <c r="F167" s="5">
        <v>6051508.0695322696</v>
      </c>
      <c r="G167" s="5">
        <v>6217054</v>
      </c>
      <c r="H167">
        <v>6251368</v>
      </c>
      <c r="I167">
        <v>6286655</v>
      </c>
      <c r="J167">
        <v>6322440</v>
      </c>
      <c r="K167">
        <v>6358279</v>
      </c>
      <c r="L167">
        <v>6393754</v>
      </c>
      <c r="M167">
        <v>6428479</v>
      </c>
      <c r="N167">
        <v>6462094</v>
      </c>
      <c r="O167">
        <v>6494271</v>
      </c>
      <c r="P167">
        <v>6524708</v>
      </c>
      <c r="Q167">
        <v>6553134</v>
      </c>
      <c r="R167">
        <v>6579305</v>
      </c>
      <c r="S167">
        <v>6603007</v>
      </c>
      <c r="T167">
        <v>6624056</v>
      </c>
      <c r="U167">
        <v>6642295</v>
      </c>
      <c r="V167">
        <v>6657595</v>
      </c>
      <c r="W167">
        <v>6669860</v>
      </c>
      <c r="X167">
        <v>6679018</v>
      </c>
      <c r="Y167">
        <v>6685030</v>
      </c>
      <c r="Z167">
        <v>6687882</v>
      </c>
      <c r="AA167">
        <v>6687593</v>
      </c>
      <c r="AB167">
        <v>6684208</v>
      </c>
      <c r="AC167">
        <v>6677801</v>
      </c>
      <c r="AD167">
        <v>6668477</v>
      </c>
      <c r="AE167">
        <v>6656367</v>
      </c>
      <c r="AF167">
        <v>6641633</v>
      </c>
      <c r="AG167">
        <v>6624466</v>
      </c>
      <c r="AH167">
        <v>6605084</v>
      </c>
      <c r="AI167">
        <v>6583735</v>
      </c>
      <c r="AJ167">
        <v>6560697</v>
      </c>
      <c r="AK167">
        <v>6536275</v>
      </c>
      <c r="AL167">
        <v>6510803</v>
      </c>
      <c r="AM167">
        <v>6484645</v>
      </c>
      <c r="AN167">
        <v>6458194</v>
      </c>
      <c r="AO167">
        <v>6431871</v>
      </c>
      <c r="AP167">
        <v>6406127</v>
      </c>
      <c r="AQ167">
        <v>6381439</v>
      </c>
      <c r="AR167">
        <v>6358316</v>
      </c>
      <c r="AS167">
        <v>6337296</v>
      </c>
      <c r="AT167">
        <v>6318943</v>
      </c>
      <c r="AU167">
        <v>6303852</v>
      </c>
      <c r="AV167">
        <v>6292647</v>
      </c>
    </row>
    <row r="168" spans="1:48" x14ac:dyDescent="0.3">
      <c r="A168" t="s">
        <v>201</v>
      </c>
      <c r="B168" t="s">
        <v>586</v>
      </c>
      <c r="C168" t="s">
        <v>427</v>
      </c>
      <c r="D168" s="5">
        <v>3690369.5331901801</v>
      </c>
      <c r="E168" s="5">
        <v>3713957.2320912802</v>
      </c>
      <c r="F168" s="5">
        <v>3736555.32577813</v>
      </c>
      <c r="G168" s="5">
        <v>3488574</v>
      </c>
      <c r="H168">
        <v>3520778</v>
      </c>
      <c r="I168">
        <v>3551383</v>
      </c>
      <c r="J168">
        <v>3580284</v>
      </c>
      <c r="K168">
        <v>3607388</v>
      </c>
      <c r="L168">
        <v>3632610</v>
      </c>
      <c r="M168">
        <v>3655880</v>
      </c>
      <c r="N168">
        <v>3677137</v>
      </c>
      <c r="O168">
        <v>3696330</v>
      </c>
      <c r="P168">
        <v>3713421</v>
      </c>
      <c r="Q168">
        <v>3728383</v>
      </c>
      <c r="R168">
        <v>3741199</v>
      </c>
      <c r="S168">
        <v>3751862</v>
      </c>
      <c r="T168">
        <v>3760380</v>
      </c>
      <c r="U168">
        <v>3766768</v>
      </c>
      <c r="V168">
        <v>3771053</v>
      </c>
      <c r="W168">
        <v>3773276</v>
      </c>
      <c r="X168">
        <v>3773484</v>
      </c>
      <c r="Y168">
        <v>3771740</v>
      </c>
      <c r="Z168">
        <v>3768115</v>
      </c>
      <c r="AA168">
        <v>3762691</v>
      </c>
      <c r="AB168">
        <v>3755563</v>
      </c>
      <c r="AC168">
        <v>3746836</v>
      </c>
      <c r="AD168">
        <v>3736626</v>
      </c>
      <c r="AE168">
        <v>3725059</v>
      </c>
      <c r="AF168">
        <v>3712274</v>
      </c>
      <c r="AG168">
        <v>3698421</v>
      </c>
      <c r="AH168">
        <v>3683658</v>
      </c>
      <c r="AI168">
        <v>3668159</v>
      </c>
      <c r="AJ168">
        <v>3652105</v>
      </c>
      <c r="AK168">
        <v>3635689</v>
      </c>
      <c r="AL168">
        <v>3619116</v>
      </c>
      <c r="AM168">
        <v>3602601</v>
      </c>
      <c r="AN168">
        <v>3586372</v>
      </c>
      <c r="AO168">
        <v>3570665</v>
      </c>
      <c r="AP168">
        <v>3555729</v>
      </c>
      <c r="AQ168">
        <v>3541825</v>
      </c>
      <c r="AR168">
        <v>3529222</v>
      </c>
      <c r="AS168">
        <v>3518203</v>
      </c>
      <c r="AT168">
        <v>3509060</v>
      </c>
      <c r="AU168">
        <v>3502098</v>
      </c>
      <c r="AV168">
        <v>3497632</v>
      </c>
    </row>
    <row r="169" spans="1:48" x14ac:dyDescent="0.3">
      <c r="A169" t="s">
        <v>202</v>
      </c>
      <c r="B169" t="s">
        <v>587</v>
      </c>
      <c r="C169" t="s">
        <v>427</v>
      </c>
      <c r="D169" s="5">
        <v>3770462.50284814</v>
      </c>
      <c r="E169" s="5">
        <v>3791755.9989078902</v>
      </c>
      <c r="F169" s="5">
        <v>3811373.6844719402</v>
      </c>
      <c r="G169" s="5">
        <v>3751446</v>
      </c>
      <c r="H169">
        <v>3771781</v>
      </c>
      <c r="I169">
        <v>3793216</v>
      </c>
      <c r="J169">
        <v>3815403</v>
      </c>
      <c r="K169">
        <v>3838014</v>
      </c>
      <c r="L169">
        <v>3860744</v>
      </c>
      <c r="M169">
        <v>3883308</v>
      </c>
      <c r="N169">
        <v>3905439</v>
      </c>
      <c r="O169">
        <v>3926895</v>
      </c>
      <c r="P169">
        <v>3947451</v>
      </c>
      <c r="Q169">
        <v>3966903</v>
      </c>
      <c r="R169">
        <v>3985070</v>
      </c>
      <c r="S169">
        <v>4001788</v>
      </c>
      <c r="T169">
        <v>4016916</v>
      </c>
      <c r="U169">
        <v>4030333</v>
      </c>
      <c r="V169">
        <v>4041938</v>
      </c>
      <c r="W169">
        <v>4051653</v>
      </c>
      <c r="X169">
        <v>4059416</v>
      </c>
      <c r="Y169">
        <v>4065189</v>
      </c>
      <c r="Z169">
        <v>4068955</v>
      </c>
      <c r="AA169">
        <v>4070715</v>
      </c>
      <c r="AB169">
        <v>4070491</v>
      </c>
      <c r="AC169">
        <v>4068329</v>
      </c>
      <c r="AD169">
        <v>4064290</v>
      </c>
      <c r="AE169">
        <v>4058461</v>
      </c>
      <c r="AF169">
        <v>4050945</v>
      </c>
      <c r="AG169">
        <v>4041869</v>
      </c>
      <c r="AH169">
        <v>4031379</v>
      </c>
      <c r="AI169">
        <v>4019641</v>
      </c>
      <c r="AJ169">
        <v>4006843</v>
      </c>
      <c r="AK169">
        <v>3993193</v>
      </c>
      <c r="AL169">
        <v>3978919</v>
      </c>
      <c r="AM169">
        <v>3964270</v>
      </c>
      <c r="AN169">
        <v>3949515</v>
      </c>
      <c r="AO169">
        <v>3934945</v>
      </c>
      <c r="AP169">
        <v>3920870</v>
      </c>
      <c r="AQ169">
        <v>3907621</v>
      </c>
      <c r="AR169">
        <v>3895551</v>
      </c>
      <c r="AS169">
        <v>3885032</v>
      </c>
      <c r="AT169">
        <v>3876455</v>
      </c>
      <c r="AU169">
        <v>3870236</v>
      </c>
      <c r="AV169">
        <v>3866808</v>
      </c>
    </row>
    <row r="170" spans="1:48" x14ac:dyDescent="0.3">
      <c r="A170" t="s">
        <v>203</v>
      </c>
      <c r="B170" t="s">
        <v>588</v>
      </c>
      <c r="C170" t="s">
        <v>427</v>
      </c>
      <c r="D170" s="5">
        <v>4482321.3402368203</v>
      </c>
      <c r="E170" s="5">
        <v>4502395.0027318802</v>
      </c>
      <c r="F170" s="5">
        <v>4520387.5378640601</v>
      </c>
      <c r="G170" s="5">
        <v>4361110</v>
      </c>
      <c r="H170">
        <v>4379540</v>
      </c>
      <c r="I170">
        <v>4398737</v>
      </c>
      <c r="J170">
        <v>4418357</v>
      </c>
      <c r="K170">
        <v>4438076</v>
      </c>
      <c r="L170">
        <v>4457592</v>
      </c>
      <c r="M170">
        <v>4476625</v>
      </c>
      <c r="N170">
        <v>4494915</v>
      </c>
      <c r="O170">
        <v>4512225</v>
      </c>
      <c r="P170">
        <v>4528339</v>
      </c>
      <c r="Q170">
        <v>4543061</v>
      </c>
      <c r="R170">
        <v>4556218</v>
      </c>
      <c r="S170">
        <v>4567657</v>
      </c>
      <c r="T170">
        <v>4577248</v>
      </c>
      <c r="U170">
        <v>4584882</v>
      </c>
      <c r="V170">
        <v>4590469</v>
      </c>
      <c r="W170">
        <v>4593944</v>
      </c>
      <c r="X170">
        <v>4595262</v>
      </c>
      <c r="Y170">
        <v>4594398</v>
      </c>
      <c r="Z170">
        <v>4591350</v>
      </c>
      <c r="AA170">
        <v>4586136</v>
      </c>
      <c r="AB170">
        <v>4578798</v>
      </c>
      <c r="AC170">
        <v>4569396</v>
      </c>
      <c r="AD170">
        <v>4558014</v>
      </c>
      <c r="AE170">
        <v>4544756</v>
      </c>
      <c r="AF170">
        <v>4529748</v>
      </c>
      <c r="AG170">
        <v>4513137</v>
      </c>
      <c r="AH170">
        <v>4495092</v>
      </c>
      <c r="AI170">
        <v>4475802</v>
      </c>
      <c r="AJ170">
        <v>4455480</v>
      </c>
      <c r="AK170">
        <v>4434358</v>
      </c>
      <c r="AL170">
        <v>4412689</v>
      </c>
      <c r="AM170">
        <v>4390750</v>
      </c>
      <c r="AN170">
        <v>4368838</v>
      </c>
      <c r="AO170">
        <v>4347270</v>
      </c>
      <c r="AP170">
        <v>4326386</v>
      </c>
      <c r="AQ170">
        <v>4306548</v>
      </c>
      <c r="AR170">
        <v>4288138</v>
      </c>
      <c r="AS170">
        <v>4271559</v>
      </c>
      <c r="AT170">
        <v>4257238</v>
      </c>
      <c r="AU170">
        <v>4245620</v>
      </c>
      <c r="AV170">
        <v>4237174</v>
      </c>
    </row>
    <row r="171" spans="1:48" x14ac:dyDescent="0.3">
      <c r="A171" t="s">
        <v>204</v>
      </c>
      <c r="B171" t="s">
        <v>589</v>
      </c>
      <c r="C171" t="s">
        <v>427</v>
      </c>
      <c r="D171" s="5">
        <v>2642672.24596914</v>
      </c>
      <c r="E171" s="5">
        <v>2655317.8628727398</v>
      </c>
      <c r="F171" s="5">
        <v>2666855.8306761999</v>
      </c>
      <c r="G171" s="5">
        <v>2353506</v>
      </c>
      <c r="H171">
        <v>2367186</v>
      </c>
      <c r="I171">
        <v>2380292</v>
      </c>
      <c r="J171">
        <v>2392738</v>
      </c>
      <c r="K171">
        <v>2404446</v>
      </c>
      <c r="L171">
        <v>2415343</v>
      </c>
      <c r="M171">
        <v>2425365</v>
      </c>
      <c r="N171">
        <v>2434454</v>
      </c>
      <c r="O171">
        <v>2442561</v>
      </c>
      <c r="P171">
        <v>2449642</v>
      </c>
      <c r="Q171">
        <v>2455662</v>
      </c>
      <c r="R171">
        <v>2460590</v>
      </c>
      <c r="S171">
        <v>2464406</v>
      </c>
      <c r="T171">
        <v>2467096</v>
      </c>
      <c r="U171">
        <v>2468650</v>
      </c>
      <c r="V171">
        <v>2469070</v>
      </c>
      <c r="W171">
        <v>2468362</v>
      </c>
      <c r="X171">
        <v>2466541</v>
      </c>
      <c r="Y171">
        <v>2463626</v>
      </c>
      <c r="Z171">
        <v>2459647</v>
      </c>
      <c r="AA171">
        <v>2454639</v>
      </c>
      <c r="AB171">
        <v>2448644</v>
      </c>
      <c r="AC171">
        <v>2441712</v>
      </c>
      <c r="AD171">
        <v>2433901</v>
      </c>
      <c r="AE171">
        <v>2425273</v>
      </c>
      <c r="AF171">
        <v>2415900</v>
      </c>
      <c r="AG171">
        <v>2405861</v>
      </c>
      <c r="AH171">
        <v>2395240</v>
      </c>
      <c r="AI171">
        <v>2384130</v>
      </c>
      <c r="AJ171">
        <v>2372632</v>
      </c>
      <c r="AK171">
        <v>2360851</v>
      </c>
      <c r="AL171">
        <v>2348901</v>
      </c>
      <c r="AM171">
        <v>2336905</v>
      </c>
      <c r="AN171">
        <v>2324989</v>
      </c>
      <c r="AO171">
        <v>2313289</v>
      </c>
      <c r="AP171">
        <v>2301949</v>
      </c>
      <c r="AQ171">
        <v>2291117</v>
      </c>
      <c r="AR171">
        <v>2280950</v>
      </c>
      <c r="AS171">
        <v>2271612</v>
      </c>
      <c r="AT171">
        <v>2263275</v>
      </c>
      <c r="AU171">
        <v>2256116</v>
      </c>
      <c r="AV171">
        <v>2250321</v>
      </c>
    </row>
    <row r="172" spans="1:48" x14ac:dyDescent="0.3">
      <c r="A172" t="s">
        <v>205</v>
      </c>
      <c r="B172" t="s">
        <v>590</v>
      </c>
      <c r="C172" t="s">
        <v>427</v>
      </c>
      <c r="D172" s="5">
        <v>2331829.5631243498</v>
      </c>
      <c r="E172" s="5">
        <v>2345933.6098143002</v>
      </c>
      <c r="F172" s="5">
        <v>2359050.3032721202</v>
      </c>
      <c r="G172" s="5">
        <v>2017298</v>
      </c>
      <c r="H172">
        <v>2034724</v>
      </c>
      <c r="I172">
        <v>2050493</v>
      </c>
      <c r="J172">
        <v>2064638</v>
      </c>
      <c r="K172">
        <v>2077189</v>
      </c>
      <c r="L172">
        <v>2088182</v>
      </c>
      <c r="M172">
        <v>2097652</v>
      </c>
      <c r="N172">
        <v>2105637</v>
      </c>
      <c r="O172">
        <v>2112176</v>
      </c>
      <c r="P172">
        <v>2117311</v>
      </c>
      <c r="Q172">
        <v>2121084</v>
      </c>
      <c r="R172">
        <v>2123539</v>
      </c>
      <c r="S172">
        <v>2124722</v>
      </c>
      <c r="T172">
        <v>2124682</v>
      </c>
      <c r="U172">
        <v>2123466</v>
      </c>
      <c r="V172">
        <v>2121127</v>
      </c>
      <c r="W172">
        <v>2117717</v>
      </c>
      <c r="X172">
        <v>2113291</v>
      </c>
      <c r="Y172">
        <v>2107904</v>
      </c>
      <c r="Z172">
        <v>2101614</v>
      </c>
      <c r="AA172">
        <v>2094480</v>
      </c>
      <c r="AB172">
        <v>2086564</v>
      </c>
      <c r="AC172">
        <v>2077929</v>
      </c>
      <c r="AD172">
        <v>2068638</v>
      </c>
      <c r="AE172">
        <v>2058758</v>
      </c>
      <c r="AF172">
        <v>2048356</v>
      </c>
      <c r="AG172">
        <v>2037503</v>
      </c>
      <c r="AH172">
        <v>2026268</v>
      </c>
      <c r="AI172">
        <v>2014726</v>
      </c>
      <c r="AJ172">
        <v>2002949</v>
      </c>
      <c r="AK172">
        <v>1991015</v>
      </c>
      <c r="AL172">
        <v>1979002</v>
      </c>
      <c r="AM172">
        <v>1966988</v>
      </c>
      <c r="AN172">
        <v>1955054</v>
      </c>
      <c r="AO172">
        <v>1943285</v>
      </c>
      <c r="AP172">
        <v>1931763</v>
      </c>
      <c r="AQ172">
        <v>1920576</v>
      </c>
      <c r="AR172">
        <v>1909811</v>
      </c>
      <c r="AS172">
        <v>1899557</v>
      </c>
      <c r="AT172">
        <v>1889906</v>
      </c>
      <c r="AU172">
        <v>1880951</v>
      </c>
      <c r="AV172">
        <v>1872785</v>
      </c>
    </row>
    <row r="173" spans="1:48" x14ac:dyDescent="0.3">
      <c r="A173" t="s">
        <v>206</v>
      </c>
      <c r="B173" t="s">
        <v>591</v>
      </c>
      <c r="C173" t="s">
        <v>427</v>
      </c>
      <c r="D173" s="5">
        <v>10734430.4967943</v>
      </c>
      <c r="E173" s="5">
        <v>10777569.2763636</v>
      </c>
      <c r="F173" s="5">
        <v>10814241.3064742</v>
      </c>
      <c r="G173" s="5">
        <v>9700448</v>
      </c>
      <c r="H173">
        <v>9712360</v>
      </c>
      <c r="I173">
        <v>9732203</v>
      </c>
      <c r="J173">
        <v>9758625</v>
      </c>
      <c r="K173">
        <v>9790347</v>
      </c>
      <c r="L173">
        <v>9826160</v>
      </c>
      <c r="M173">
        <v>9864928</v>
      </c>
      <c r="N173">
        <v>9905585</v>
      </c>
      <c r="O173">
        <v>9947137</v>
      </c>
      <c r="P173">
        <v>9988661</v>
      </c>
      <c r="Q173">
        <v>10029307</v>
      </c>
      <c r="R173">
        <v>10068294</v>
      </c>
      <c r="S173">
        <v>10104914</v>
      </c>
      <c r="T173">
        <v>10138530</v>
      </c>
      <c r="U173">
        <v>10168577</v>
      </c>
      <c r="V173">
        <v>10194559</v>
      </c>
      <c r="W173">
        <v>10216055</v>
      </c>
      <c r="X173">
        <v>10232714</v>
      </c>
      <c r="Y173">
        <v>10244254</v>
      </c>
      <c r="Z173">
        <v>10250467</v>
      </c>
      <c r="AA173">
        <v>10251217</v>
      </c>
      <c r="AB173">
        <v>10246438</v>
      </c>
      <c r="AC173">
        <v>10236135</v>
      </c>
      <c r="AD173">
        <v>10220385</v>
      </c>
      <c r="AE173">
        <v>10199337</v>
      </c>
      <c r="AF173">
        <v>10173211</v>
      </c>
      <c r="AG173">
        <v>10142297</v>
      </c>
      <c r="AH173">
        <v>10106959</v>
      </c>
      <c r="AI173">
        <v>10067631</v>
      </c>
      <c r="AJ173">
        <v>10024818</v>
      </c>
      <c r="AK173">
        <v>9979097</v>
      </c>
      <c r="AL173">
        <v>9931117</v>
      </c>
      <c r="AM173">
        <v>9881596</v>
      </c>
      <c r="AN173">
        <v>9831327</v>
      </c>
      <c r="AO173">
        <v>9781172</v>
      </c>
      <c r="AP173">
        <v>9732065</v>
      </c>
      <c r="AQ173">
        <v>9685010</v>
      </c>
      <c r="AR173">
        <v>9641085</v>
      </c>
      <c r="AS173">
        <v>9601439</v>
      </c>
      <c r="AT173">
        <v>9567290</v>
      </c>
      <c r="AU173">
        <v>9539929</v>
      </c>
      <c r="AV173">
        <v>9520719</v>
      </c>
    </row>
    <row r="174" spans="1:48" x14ac:dyDescent="0.3">
      <c r="A174" t="s">
        <v>207</v>
      </c>
      <c r="B174" t="s">
        <v>592</v>
      </c>
      <c r="C174" t="s">
        <v>427</v>
      </c>
      <c r="D174" s="5">
        <v>7627542.4392344896</v>
      </c>
      <c r="E174" s="5">
        <v>7672919.5792315695</v>
      </c>
      <c r="F174" s="5">
        <v>7717335.5198902898</v>
      </c>
      <c r="G174" s="5">
        <v>7745083</v>
      </c>
      <c r="H174">
        <v>7815946</v>
      </c>
      <c r="I174">
        <v>7885364</v>
      </c>
      <c r="J174">
        <v>7952878</v>
      </c>
      <c r="K174">
        <v>8018062</v>
      </c>
      <c r="L174">
        <v>8080530</v>
      </c>
      <c r="M174">
        <v>8139929</v>
      </c>
      <c r="N174">
        <v>8195943</v>
      </c>
      <c r="O174">
        <v>8248290</v>
      </c>
      <c r="P174">
        <v>8296726</v>
      </c>
      <c r="Q174">
        <v>8341042</v>
      </c>
      <c r="R174">
        <v>8381066</v>
      </c>
      <c r="S174">
        <v>8416659</v>
      </c>
      <c r="T174">
        <v>8447720</v>
      </c>
      <c r="U174">
        <v>8474184</v>
      </c>
      <c r="V174">
        <v>8496021</v>
      </c>
      <c r="W174">
        <v>8513237</v>
      </c>
      <c r="X174">
        <v>8525874</v>
      </c>
      <c r="Y174">
        <v>8534010</v>
      </c>
      <c r="Z174">
        <v>8537759</v>
      </c>
      <c r="AA174">
        <v>8537269</v>
      </c>
      <c r="AB174">
        <v>8532727</v>
      </c>
      <c r="AC174">
        <v>8524353</v>
      </c>
      <c r="AD174">
        <v>8512404</v>
      </c>
      <c r="AE174">
        <v>8497174</v>
      </c>
      <c r="AF174">
        <v>8478991</v>
      </c>
      <c r="AG174">
        <v>8458219</v>
      </c>
      <c r="AH174">
        <v>8435259</v>
      </c>
      <c r="AI174">
        <v>8410546</v>
      </c>
      <c r="AJ174">
        <v>8384554</v>
      </c>
      <c r="AK174">
        <v>8357790</v>
      </c>
      <c r="AL174">
        <v>8330797</v>
      </c>
      <c r="AM174">
        <v>8304155</v>
      </c>
      <c r="AN174">
        <v>8278480</v>
      </c>
      <c r="AO174">
        <v>8254423</v>
      </c>
      <c r="AP174">
        <v>8232671</v>
      </c>
      <c r="AQ174">
        <v>8213947</v>
      </c>
      <c r="AR174">
        <v>8199009</v>
      </c>
      <c r="AS174">
        <v>8188652</v>
      </c>
      <c r="AT174">
        <v>8183707</v>
      </c>
      <c r="AU174">
        <v>8185040</v>
      </c>
      <c r="AV174">
        <v>8193553</v>
      </c>
    </row>
    <row r="175" spans="1:48" x14ac:dyDescent="0.3">
      <c r="A175" t="s">
        <v>208</v>
      </c>
      <c r="B175" t="s">
        <v>593</v>
      </c>
      <c r="C175" t="s">
        <v>427</v>
      </c>
      <c r="D175" s="5">
        <v>6270272.8748655096</v>
      </c>
      <c r="E175" s="5">
        <v>6290618.3573471801</v>
      </c>
      <c r="F175" s="5">
        <v>6309672.0608579796</v>
      </c>
      <c r="G175" s="5">
        <v>6215117</v>
      </c>
      <c r="H175">
        <v>6233908</v>
      </c>
      <c r="I175">
        <v>6257410</v>
      </c>
      <c r="J175">
        <v>6284641</v>
      </c>
      <c r="K175">
        <v>6314674</v>
      </c>
      <c r="L175">
        <v>6346641</v>
      </c>
      <c r="M175">
        <v>6379732</v>
      </c>
      <c r="N175">
        <v>6413194</v>
      </c>
      <c r="O175">
        <v>6446331</v>
      </c>
      <c r="P175">
        <v>6478506</v>
      </c>
      <c r="Q175">
        <v>6509136</v>
      </c>
      <c r="R175">
        <v>6537700</v>
      </c>
      <c r="S175">
        <v>6563731</v>
      </c>
      <c r="T175">
        <v>6586822</v>
      </c>
      <c r="U175">
        <v>6606621</v>
      </c>
      <c r="V175">
        <v>6622835</v>
      </c>
      <c r="W175">
        <v>6635229</v>
      </c>
      <c r="X175">
        <v>6643624</v>
      </c>
      <c r="Y175">
        <v>6647900</v>
      </c>
      <c r="Z175">
        <v>6647993</v>
      </c>
      <c r="AA175">
        <v>6643897</v>
      </c>
      <c r="AB175">
        <v>6635664</v>
      </c>
      <c r="AC175">
        <v>6623404</v>
      </c>
      <c r="AD175">
        <v>6607282</v>
      </c>
      <c r="AE175">
        <v>6587522</v>
      </c>
      <c r="AF175">
        <v>6564408</v>
      </c>
      <c r="AG175">
        <v>6538276</v>
      </c>
      <c r="AH175">
        <v>6509525</v>
      </c>
      <c r="AI175">
        <v>6478607</v>
      </c>
      <c r="AJ175">
        <v>6446035</v>
      </c>
      <c r="AK175">
        <v>6412377</v>
      </c>
      <c r="AL175">
        <v>6378260</v>
      </c>
      <c r="AM175">
        <v>6344368</v>
      </c>
      <c r="AN175">
        <v>6311442</v>
      </c>
      <c r="AO175">
        <v>6280282</v>
      </c>
      <c r="AP175">
        <v>6251742</v>
      </c>
      <c r="AQ175">
        <v>6226739</v>
      </c>
      <c r="AR175">
        <v>6206241</v>
      </c>
      <c r="AS175">
        <v>6191280</v>
      </c>
      <c r="AT175">
        <v>6182940</v>
      </c>
      <c r="AU175">
        <v>6182366</v>
      </c>
      <c r="AV175">
        <v>6190759</v>
      </c>
    </row>
    <row r="176" spans="1:48" x14ac:dyDescent="0.3">
      <c r="A176" t="s">
        <v>209</v>
      </c>
      <c r="B176" t="s">
        <v>594</v>
      </c>
      <c r="C176" t="s">
        <v>427</v>
      </c>
      <c r="D176" s="5">
        <v>9234596.4874806497</v>
      </c>
      <c r="E176" s="5">
        <v>9283409.9110670201</v>
      </c>
      <c r="F176" s="5">
        <v>9331727.92006162</v>
      </c>
      <c r="G176" s="5">
        <v>8957328</v>
      </c>
      <c r="H176">
        <v>9025102</v>
      </c>
      <c r="I176">
        <v>9095455</v>
      </c>
      <c r="J176">
        <v>9167366</v>
      </c>
      <c r="K176">
        <v>9239880</v>
      </c>
      <c r="L176">
        <v>9312110</v>
      </c>
      <c r="M176">
        <v>9383231</v>
      </c>
      <c r="N176">
        <v>9452488</v>
      </c>
      <c r="O176">
        <v>9519190</v>
      </c>
      <c r="P176">
        <v>9582712</v>
      </c>
      <c r="Q176">
        <v>9642493</v>
      </c>
      <c r="R176">
        <v>9698043</v>
      </c>
      <c r="S176">
        <v>9748932</v>
      </c>
      <c r="T176">
        <v>9794801</v>
      </c>
      <c r="U176">
        <v>9835353</v>
      </c>
      <c r="V176">
        <v>9870359</v>
      </c>
      <c r="W176">
        <v>9899656</v>
      </c>
      <c r="X176">
        <v>9923146</v>
      </c>
      <c r="Y176">
        <v>9940798</v>
      </c>
      <c r="Z176">
        <v>9952646</v>
      </c>
      <c r="AA176">
        <v>9958789</v>
      </c>
      <c r="AB176">
        <v>9959395</v>
      </c>
      <c r="AC176">
        <v>9954695</v>
      </c>
      <c r="AD176">
        <v>9944987</v>
      </c>
      <c r="AE176">
        <v>9930636</v>
      </c>
      <c r="AF176">
        <v>9912070</v>
      </c>
      <c r="AG176">
        <v>9889786</v>
      </c>
      <c r="AH176">
        <v>9864346</v>
      </c>
      <c r="AI176">
        <v>9836377</v>
      </c>
      <c r="AJ176">
        <v>9806572</v>
      </c>
      <c r="AK176">
        <v>9775692</v>
      </c>
      <c r="AL176">
        <v>9744561</v>
      </c>
      <c r="AM176">
        <v>9714071</v>
      </c>
      <c r="AN176">
        <v>9685178</v>
      </c>
      <c r="AO176">
        <v>9658908</v>
      </c>
      <c r="AP176">
        <v>9636347</v>
      </c>
      <c r="AQ176">
        <v>9618652</v>
      </c>
      <c r="AR176">
        <v>9607043</v>
      </c>
      <c r="AS176">
        <v>9602808</v>
      </c>
      <c r="AT176">
        <v>9607298</v>
      </c>
      <c r="AU176">
        <v>9621933</v>
      </c>
      <c r="AV176">
        <v>9648198</v>
      </c>
    </row>
    <row r="177" spans="1:48" x14ac:dyDescent="0.3">
      <c r="A177" t="s">
        <v>210</v>
      </c>
      <c r="B177" t="s">
        <v>595</v>
      </c>
      <c r="C177" t="s">
        <v>427</v>
      </c>
      <c r="D177" s="5">
        <v>7440758.0358009599</v>
      </c>
      <c r="E177" s="5">
        <v>7467900.5320021901</v>
      </c>
      <c r="F177" s="5">
        <v>7493347.4884193698</v>
      </c>
      <c r="G177" s="5">
        <v>6980998</v>
      </c>
      <c r="H177">
        <v>7007675</v>
      </c>
      <c r="I177">
        <v>7038492</v>
      </c>
      <c r="J177">
        <v>7072489</v>
      </c>
      <c r="K177">
        <v>7108762</v>
      </c>
      <c r="L177">
        <v>7146464</v>
      </c>
      <c r="M177">
        <v>7184807</v>
      </c>
      <c r="N177">
        <v>7223055</v>
      </c>
      <c r="O177">
        <v>7260534</v>
      </c>
      <c r="P177">
        <v>7296622</v>
      </c>
      <c r="Q177">
        <v>7330757</v>
      </c>
      <c r="R177">
        <v>7362431</v>
      </c>
      <c r="S177">
        <v>7391195</v>
      </c>
      <c r="T177">
        <v>7416656</v>
      </c>
      <c r="U177">
        <v>7438476</v>
      </c>
      <c r="V177">
        <v>7456375</v>
      </c>
      <c r="W177">
        <v>7470131</v>
      </c>
      <c r="X177">
        <v>7479576</v>
      </c>
      <c r="Y177">
        <v>7484601</v>
      </c>
      <c r="Z177">
        <v>7485152</v>
      </c>
      <c r="AA177">
        <v>7481233</v>
      </c>
      <c r="AB177">
        <v>7472902</v>
      </c>
      <c r="AC177">
        <v>7460278</v>
      </c>
      <c r="AD177">
        <v>7443533</v>
      </c>
      <c r="AE177">
        <v>7422898</v>
      </c>
      <c r="AF177">
        <v>7398658</v>
      </c>
      <c r="AG177">
        <v>7371157</v>
      </c>
      <c r="AH177">
        <v>7340795</v>
      </c>
      <c r="AI177">
        <v>7308029</v>
      </c>
      <c r="AJ177">
        <v>7273372</v>
      </c>
      <c r="AK177">
        <v>7237394</v>
      </c>
      <c r="AL177">
        <v>7200721</v>
      </c>
      <c r="AM177">
        <v>7164037</v>
      </c>
      <c r="AN177">
        <v>7128081</v>
      </c>
      <c r="AO177">
        <v>7093651</v>
      </c>
      <c r="AP177">
        <v>7061599</v>
      </c>
      <c r="AQ177">
        <v>7032835</v>
      </c>
      <c r="AR177">
        <v>7008326</v>
      </c>
      <c r="AS177">
        <v>6989095</v>
      </c>
      <c r="AT177">
        <v>6976223</v>
      </c>
      <c r="AU177">
        <v>6970845</v>
      </c>
      <c r="AV177">
        <v>6974155</v>
      </c>
    </row>
    <row r="178" spans="1:48" x14ac:dyDescent="0.3">
      <c r="A178" t="s">
        <v>211</v>
      </c>
      <c r="B178" t="s">
        <v>596</v>
      </c>
      <c r="C178" t="s">
        <v>427</v>
      </c>
      <c r="D178" s="5">
        <v>707632.91476392804</v>
      </c>
      <c r="E178" s="5">
        <v>712403.04579731298</v>
      </c>
      <c r="F178" s="5">
        <v>716910.57798751199</v>
      </c>
      <c r="G178" s="5">
        <v>720495</v>
      </c>
      <c r="H178">
        <v>727210</v>
      </c>
      <c r="I178">
        <v>733444</v>
      </c>
      <c r="J178">
        <v>739196</v>
      </c>
      <c r="K178">
        <v>744464</v>
      </c>
      <c r="L178">
        <v>749248</v>
      </c>
      <c r="M178">
        <v>753551</v>
      </c>
      <c r="N178">
        <v>757374</v>
      </c>
      <c r="O178">
        <v>760723</v>
      </c>
      <c r="P178">
        <v>763601</v>
      </c>
      <c r="Q178">
        <v>766017</v>
      </c>
      <c r="R178">
        <v>767978</v>
      </c>
      <c r="S178">
        <v>769492</v>
      </c>
      <c r="T178">
        <v>770572</v>
      </c>
      <c r="U178">
        <v>771228</v>
      </c>
      <c r="V178">
        <v>771474</v>
      </c>
      <c r="W178">
        <v>771323</v>
      </c>
      <c r="X178">
        <v>770792</v>
      </c>
      <c r="Y178">
        <v>769898</v>
      </c>
      <c r="Z178">
        <v>768658</v>
      </c>
      <c r="AA178">
        <v>767092</v>
      </c>
      <c r="AB178">
        <v>765221</v>
      </c>
      <c r="AC178">
        <v>763066</v>
      </c>
      <c r="AD178">
        <v>760652</v>
      </c>
      <c r="AE178">
        <v>758003</v>
      </c>
      <c r="AF178">
        <v>755143</v>
      </c>
      <c r="AG178">
        <v>752102</v>
      </c>
      <c r="AH178">
        <v>748906</v>
      </c>
      <c r="AI178">
        <v>745587</v>
      </c>
      <c r="AJ178">
        <v>742174</v>
      </c>
      <c r="AK178">
        <v>738699</v>
      </c>
      <c r="AL178">
        <v>735198</v>
      </c>
      <c r="AM178">
        <v>731703</v>
      </c>
      <c r="AN178">
        <v>728252</v>
      </c>
      <c r="AO178">
        <v>724882</v>
      </c>
      <c r="AP178">
        <v>721630</v>
      </c>
      <c r="AQ178">
        <v>718538</v>
      </c>
      <c r="AR178">
        <v>715647</v>
      </c>
      <c r="AS178">
        <v>712998</v>
      </c>
      <c r="AT178">
        <v>710636</v>
      </c>
      <c r="AU178">
        <v>708605</v>
      </c>
      <c r="AV178">
        <v>706953</v>
      </c>
    </row>
    <row r="179" spans="1:48" x14ac:dyDescent="0.3">
      <c r="A179" t="s">
        <v>213</v>
      </c>
      <c r="B179" t="s">
        <v>597</v>
      </c>
      <c r="C179" t="s">
        <v>428</v>
      </c>
      <c r="D179" s="5">
        <v>10336243.303530199</v>
      </c>
      <c r="E179" s="5">
        <v>10422785.4987581</v>
      </c>
      <c r="F179" s="5">
        <v>10503781.623002101</v>
      </c>
      <c r="G179" s="5">
        <v>12157596</v>
      </c>
      <c r="H179">
        <v>12325536</v>
      </c>
      <c r="I179">
        <v>12467232</v>
      </c>
      <c r="J179">
        <v>12584748</v>
      </c>
      <c r="K179">
        <v>12680067</v>
      </c>
      <c r="L179">
        <v>12755090</v>
      </c>
      <c r="M179">
        <v>12811638</v>
      </c>
      <c r="N179">
        <v>12851448</v>
      </c>
      <c r="O179">
        <v>12876177</v>
      </c>
      <c r="P179">
        <v>12887399</v>
      </c>
      <c r="Q179">
        <v>12886607</v>
      </c>
      <c r="R179">
        <v>12875213</v>
      </c>
      <c r="S179">
        <v>12854546</v>
      </c>
      <c r="T179">
        <v>12825854</v>
      </c>
      <c r="U179">
        <v>12790303</v>
      </c>
      <c r="V179">
        <v>12748978</v>
      </c>
      <c r="W179">
        <v>12702881</v>
      </c>
      <c r="X179">
        <v>12652934</v>
      </c>
      <c r="Y179">
        <v>12599976</v>
      </c>
      <c r="Z179">
        <v>12544765</v>
      </c>
      <c r="AA179">
        <v>12487976</v>
      </c>
      <c r="AB179">
        <v>12430205</v>
      </c>
      <c r="AC179">
        <v>12371964</v>
      </c>
      <c r="AD179">
        <v>12313684</v>
      </c>
      <c r="AE179">
        <v>12255714</v>
      </c>
      <c r="AF179">
        <v>12198322</v>
      </c>
      <c r="AG179">
        <v>12141693</v>
      </c>
      <c r="AH179">
        <v>12085932</v>
      </c>
      <c r="AI179">
        <v>12031062</v>
      </c>
      <c r="AJ179">
        <v>11977023</v>
      </c>
      <c r="AK179">
        <v>11923674</v>
      </c>
      <c r="AL179">
        <v>11870793</v>
      </c>
      <c r="AM179">
        <v>11818076</v>
      </c>
      <c r="AN179">
        <v>11765137</v>
      </c>
      <c r="AO179">
        <v>11711507</v>
      </c>
      <c r="AP179">
        <v>11656639</v>
      </c>
      <c r="AQ179">
        <v>11599900</v>
      </c>
      <c r="AR179">
        <v>11540578</v>
      </c>
      <c r="AS179">
        <v>11477879</v>
      </c>
      <c r="AT179">
        <v>11410927</v>
      </c>
      <c r="AU179">
        <v>11338763</v>
      </c>
      <c r="AV179">
        <v>11260349</v>
      </c>
    </row>
    <row r="180" spans="1:48" x14ac:dyDescent="0.3">
      <c r="A180" t="s">
        <v>214</v>
      </c>
      <c r="B180" t="s">
        <v>598</v>
      </c>
      <c r="C180" t="s">
        <v>428</v>
      </c>
      <c r="D180" s="5">
        <v>2537151.0112435701</v>
      </c>
      <c r="E180" s="5">
        <v>2552585.7544672298</v>
      </c>
      <c r="F180" s="5">
        <v>2567100.5333433198</v>
      </c>
      <c r="G180" s="5">
        <v>2448955</v>
      </c>
      <c r="H180">
        <v>2468906</v>
      </c>
      <c r="I180">
        <v>2487850</v>
      </c>
      <c r="J180">
        <v>2505725</v>
      </c>
      <c r="K180">
        <v>2522477</v>
      </c>
      <c r="L180">
        <v>2538058</v>
      </c>
      <c r="M180">
        <v>2552425</v>
      </c>
      <c r="N180">
        <v>2565543</v>
      </c>
      <c r="O180">
        <v>2577382</v>
      </c>
      <c r="P180">
        <v>2587919</v>
      </c>
      <c r="Q180">
        <v>2597136</v>
      </c>
      <c r="R180">
        <v>2605023</v>
      </c>
      <c r="S180">
        <v>2611575</v>
      </c>
      <c r="T180">
        <v>2616794</v>
      </c>
      <c r="U180">
        <v>2620687</v>
      </c>
      <c r="V180">
        <v>2623267</v>
      </c>
      <c r="W180">
        <v>2624556</v>
      </c>
      <c r="X180">
        <v>2624580</v>
      </c>
      <c r="Y180">
        <v>2623371</v>
      </c>
      <c r="Z180">
        <v>2620969</v>
      </c>
      <c r="AA180">
        <v>2617418</v>
      </c>
      <c r="AB180">
        <v>2612770</v>
      </c>
      <c r="AC180">
        <v>2607082</v>
      </c>
      <c r="AD180">
        <v>2600418</v>
      </c>
      <c r="AE180">
        <v>2592848</v>
      </c>
      <c r="AF180">
        <v>2584448</v>
      </c>
      <c r="AG180">
        <v>2575301</v>
      </c>
      <c r="AH180">
        <v>2565496</v>
      </c>
      <c r="AI180">
        <v>2555127</v>
      </c>
      <c r="AJ180">
        <v>2544295</v>
      </c>
      <c r="AK180">
        <v>2533108</v>
      </c>
      <c r="AL180">
        <v>2521680</v>
      </c>
      <c r="AM180">
        <v>2510130</v>
      </c>
      <c r="AN180">
        <v>2498584</v>
      </c>
      <c r="AO180">
        <v>2487175</v>
      </c>
      <c r="AP180">
        <v>2476042</v>
      </c>
      <c r="AQ180">
        <v>2465328</v>
      </c>
      <c r="AR180">
        <v>2455184</v>
      </c>
      <c r="AS180">
        <v>2445769</v>
      </c>
      <c r="AT180">
        <v>2437245</v>
      </c>
      <c r="AU180">
        <v>2429782</v>
      </c>
      <c r="AV180">
        <v>2423556</v>
      </c>
    </row>
    <row r="181" spans="1:48" x14ac:dyDescent="0.3">
      <c r="A181" t="s">
        <v>215</v>
      </c>
      <c r="B181" t="s">
        <v>599</v>
      </c>
      <c r="C181" t="s">
        <v>428</v>
      </c>
      <c r="D181" s="5">
        <v>3482133.0899974098</v>
      </c>
      <c r="E181" s="5">
        <v>3501077.4909806498</v>
      </c>
      <c r="F181" s="5">
        <v>3518387.8570080702</v>
      </c>
      <c r="G181" s="5">
        <v>3186003</v>
      </c>
      <c r="H181">
        <v>3208734</v>
      </c>
      <c r="I181">
        <v>3229260</v>
      </c>
      <c r="J181">
        <v>3247614</v>
      </c>
      <c r="K181">
        <v>3263829</v>
      </c>
      <c r="L181">
        <v>3277945</v>
      </c>
      <c r="M181">
        <v>3290000</v>
      </c>
      <c r="N181">
        <v>3300038</v>
      </c>
      <c r="O181">
        <v>3308104</v>
      </c>
      <c r="P181">
        <v>3314245</v>
      </c>
      <c r="Q181">
        <v>3318511</v>
      </c>
      <c r="R181">
        <v>3320955</v>
      </c>
      <c r="S181">
        <v>3321633</v>
      </c>
      <c r="T181">
        <v>3320603</v>
      </c>
      <c r="U181">
        <v>3317925</v>
      </c>
      <c r="V181">
        <v>3313662</v>
      </c>
      <c r="W181">
        <v>3307879</v>
      </c>
      <c r="X181">
        <v>3300645</v>
      </c>
      <c r="Y181">
        <v>3292031</v>
      </c>
      <c r="Z181">
        <v>3282110</v>
      </c>
      <c r="AA181">
        <v>3270957</v>
      </c>
      <c r="AB181">
        <v>3258652</v>
      </c>
      <c r="AC181">
        <v>3245274</v>
      </c>
      <c r="AD181">
        <v>3230908</v>
      </c>
      <c r="AE181">
        <v>3215639</v>
      </c>
      <c r="AF181">
        <v>3199556</v>
      </c>
      <c r="AG181">
        <v>3182751</v>
      </c>
      <c r="AH181">
        <v>3165317</v>
      </c>
      <c r="AI181">
        <v>3147350</v>
      </c>
      <c r="AJ181">
        <v>3128949</v>
      </c>
      <c r="AK181">
        <v>3110216</v>
      </c>
      <c r="AL181">
        <v>3091255</v>
      </c>
      <c r="AM181">
        <v>3072172</v>
      </c>
      <c r="AN181">
        <v>3053076</v>
      </c>
      <c r="AO181">
        <v>3034079</v>
      </c>
      <c r="AP181">
        <v>3015295</v>
      </c>
      <c r="AQ181">
        <v>2996840</v>
      </c>
      <c r="AR181">
        <v>2978835</v>
      </c>
      <c r="AS181">
        <v>2961401</v>
      </c>
      <c r="AT181">
        <v>2944663</v>
      </c>
      <c r="AU181">
        <v>2928746</v>
      </c>
      <c r="AV181">
        <v>2913782</v>
      </c>
    </row>
    <row r="182" spans="1:48" x14ac:dyDescent="0.3">
      <c r="A182" t="s">
        <v>216</v>
      </c>
      <c r="B182" t="s">
        <v>600</v>
      </c>
      <c r="C182" t="s">
        <v>428</v>
      </c>
      <c r="D182" s="5">
        <v>4182544.1508758301</v>
      </c>
      <c r="E182" s="5">
        <v>4197581.8619992398</v>
      </c>
      <c r="F182" s="5">
        <v>4210364.7601195797</v>
      </c>
      <c r="G182" s="5">
        <v>3994116</v>
      </c>
      <c r="H182">
        <v>4017126</v>
      </c>
      <c r="I182">
        <v>4034992</v>
      </c>
      <c r="J182">
        <v>4048013</v>
      </c>
      <c r="K182">
        <v>4056483</v>
      </c>
      <c r="L182">
        <v>4060685</v>
      </c>
      <c r="M182">
        <v>4060896</v>
      </c>
      <c r="N182">
        <v>4057384</v>
      </c>
      <c r="O182">
        <v>4050409</v>
      </c>
      <c r="P182">
        <v>4040222</v>
      </c>
      <c r="Q182">
        <v>4027069</v>
      </c>
      <c r="R182">
        <v>4011183</v>
      </c>
      <c r="S182">
        <v>3992793</v>
      </c>
      <c r="T182">
        <v>3972119</v>
      </c>
      <c r="U182">
        <v>3949370</v>
      </c>
      <c r="V182">
        <v>3924752</v>
      </c>
      <c r="W182">
        <v>3898458</v>
      </c>
      <c r="X182">
        <v>3870675</v>
      </c>
      <c r="Y182">
        <v>3841583</v>
      </c>
      <c r="Z182">
        <v>3811352</v>
      </c>
      <c r="AA182">
        <v>3780145</v>
      </c>
      <c r="AB182">
        <v>3748116</v>
      </c>
      <c r="AC182">
        <v>3715411</v>
      </c>
      <c r="AD182">
        <v>3682169</v>
      </c>
      <c r="AE182">
        <v>3648520</v>
      </c>
      <c r="AF182">
        <v>3614585</v>
      </c>
      <c r="AG182">
        <v>3580479</v>
      </c>
      <c r="AH182">
        <v>3546308</v>
      </c>
      <c r="AI182">
        <v>3512168</v>
      </c>
      <c r="AJ182">
        <v>3478150</v>
      </c>
      <c r="AK182">
        <v>3444334</v>
      </c>
      <c r="AL182">
        <v>3410795</v>
      </c>
      <c r="AM182">
        <v>3377597</v>
      </c>
      <c r="AN182">
        <v>3344797</v>
      </c>
      <c r="AO182">
        <v>3312444</v>
      </c>
      <c r="AP182">
        <v>3280579</v>
      </c>
      <c r="AQ182">
        <v>3249235</v>
      </c>
      <c r="AR182">
        <v>3218436</v>
      </c>
      <c r="AS182">
        <v>3188199</v>
      </c>
      <c r="AT182">
        <v>3158531</v>
      </c>
      <c r="AU182">
        <v>3129434</v>
      </c>
      <c r="AV182">
        <v>3100898</v>
      </c>
    </row>
    <row r="183" spans="1:48" x14ac:dyDescent="0.3">
      <c r="A183" t="s">
        <v>217</v>
      </c>
      <c r="B183" t="s">
        <v>601</v>
      </c>
      <c r="C183" t="s">
        <v>428</v>
      </c>
      <c r="D183" s="5">
        <v>5724586.7524093501</v>
      </c>
      <c r="E183" s="5">
        <v>5754004.4075248996</v>
      </c>
      <c r="F183" s="5">
        <v>5780690.6495781001</v>
      </c>
      <c r="G183" s="5">
        <v>5224700</v>
      </c>
      <c r="H183">
        <v>5260536</v>
      </c>
      <c r="I183">
        <v>5292517</v>
      </c>
      <c r="J183">
        <v>5320707</v>
      </c>
      <c r="K183">
        <v>5345175</v>
      </c>
      <c r="L183">
        <v>5365995</v>
      </c>
      <c r="M183">
        <v>5383244</v>
      </c>
      <c r="N183">
        <v>5397004</v>
      </c>
      <c r="O183">
        <v>5407362</v>
      </c>
      <c r="P183">
        <v>5414408</v>
      </c>
      <c r="Q183">
        <v>5418239</v>
      </c>
      <c r="R183">
        <v>5418953</v>
      </c>
      <c r="S183">
        <v>5416655</v>
      </c>
      <c r="T183">
        <v>5411453</v>
      </c>
      <c r="U183">
        <v>5403461</v>
      </c>
      <c r="V183">
        <v>5392795</v>
      </c>
      <c r="W183">
        <v>5379578</v>
      </c>
      <c r="X183">
        <v>5363935</v>
      </c>
      <c r="Y183">
        <v>5345998</v>
      </c>
      <c r="Z183">
        <v>5325900</v>
      </c>
      <c r="AA183">
        <v>5303781</v>
      </c>
      <c r="AB183">
        <v>5279786</v>
      </c>
      <c r="AC183">
        <v>5254062</v>
      </c>
      <c r="AD183">
        <v>5226762</v>
      </c>
      <c r="AE183">
        <v>5198042</v>
      </c>
      <c r="AF183">
        <v>5168065</v>
      </c>
      <c r="AG183">
        <v>5136996</v>
      </c>
      <c r="AH183">
        <v>5105004</v>
      </c>
      <c r="AI183">
        <v>5072265</v>
      </c>
      <c r="AJ183">
        <v>5038958</v>
      </c>
      <c r="AK183">
        <v>5005266</v>
      </c>
      <c r="AL183">
        <v>4971376</v>
      </c>
      <c r="AM183">
        <v>4937482</v>
      </c>
      <c r="AN183">
        <v>4903779</v>
      </c>
      <c r="AO183">
        <v>4870468</v>
      </c>
      <c r="AP183">
        <v>4837756</v>
      </c>
      <c r="AQ183">
        <v>4805850</v>
      </c>
      <c r="AR183">
        <v>4774967</v>
      </c>
      <c r="AS183">
        <v>4745325</v>
      </c>
      <c r="AT183">
        <v>4717145</v>
      </c>
      <c r="AU183">
        <v>4690657</v>
      </c>
      <c r="AV183">
        <v>4666091</v>
      </c>
    </row>
    <row r="184" spans="1:48" x14ac:dyDescent="0.3">
      <c r="A184" t="s">
        <v>218</v>
      </c>
      <c r="B184" t="s">
        <v>602</v>
      </c>
      <c r="C184" t="s">
        <v>428</v>
      </c>
      <c r="D184" s="5">
        <v>1091738.8431709299</v>
      </c>
      <c r="E184" s="5">
        <v>1098227.2683453299</v>
      </c>
      <c r="F184" s="5">
        <v>1104324.05610326</v>
      </c>
      <c r="G184" s="5">
        <v>1069831</v>
      </c>
      <c r="H184">
        <v>1079276</v>
      </c>
      <c r="I184">
        <v>1087840</v>
      </c>
      <c r="J184">
        <v>1095538</v>
      </c>
      <c r="K184">
        <v>1102386</v>
      </c>
      <c r="L184">
        <v>1108404</v>
      </c>
      <c r="M184">
        <v>1113610</v>
      </c>
      <c r="N184">
        <v>1118024</v>
      </c>
      <c r="O184">
        <v>1121666</v>
      </c>
      <c r="P184">
        <v>1124558</v>
      </c>
      <c r="Q184">
        <v>1126723</v>
      </c>
      <c r="R184">
        <v>1128186</v>
      </c>
      <c r="S184">
        <v>1128969</v>
      </c>
      <c r="T184">
        <v>1129099</v>
      </c>
      <c r="U184">
        <v>1128603</v>
      </c>
      <c r="V184">
        <v>1127508</v>
      </c>
      <c r="W184">
        <v>1125842</v>
      </c>
      <c r="X184">
        <v>1123635</v>
      </c>
      <c r="Y184">
        <v>1120917</v>
      </c>
      <c r="Z184">
        <v>1117719</v>
      </c>
      <c r="AA184">
        <v>1114075</v>
      </c>
      <c r="AB184">
        <v>1110016</v>
      </c>
      <c r="AC184">
        <v>1105577</v>
      </c>
      <c r="AD184">
        <v>1100793</v>
      </c>
      <c r="AE184">
        <v>1095701</v>
      </c>
      <c r="AF184">
        <v>1090338</v>
      </c>
      <c r="AG184">
        <v>1084740</v>
      </c>
      <c r="AH184">
        <v>1078948</v>
      </c>
      <c r="AI184">
        <v>1073001</v>
      </c>
      <c r="AJ184">
        <v>1066941</v>
      </c>
      <c r="AK184">
        <v>1060808</v>
      </c>
      <c r="AL184">
        <v>1054646</v>
      </c>
      <c r="AM184">
        <v>1048499</v>
      </c>
      <c r="AN184">
        <v>1042411</v>
      </c>
      <c r="AO184">
        <v>1036427</v>
      </c>
      <c r="AP184">
        <v>1030595</v>
      </c>
      <c r="AQ184">
        <v>1024962</v>
      </c>
      <c r="AR184">
        <v>1019577</v>
      </c>
      <c r="AS184">
        <v>1014488</v>
      </c>
      <c r="AT184">
        <v>1009747</v>
      </c>
      <c r="AU184">
        <v>1005404</v>
      </c>
      <c r="AV184">
        <v>1001513</v>
      </c>
    </row>
    <row r="185" spans="1:48" x14ac:dyDescent="0.3">
      <c r="A185" t="s">
        <v>219</v>
      </c>
      <c r="B185" t="s">
        <v>603</v>
      </c>
      <c r="C185" t="s">
        <v>428</v>
      </c>
      <c r="D185" s="5">
        <v>2981737.18422584</v>
      </c>
      <c r="E185" s="5">
        <v>2997170.9744914598</v>
      </c>
      <c r="F185" s="5">
        <v>3011234.65283912</v>
      </c>
      <c r="G185" s="5">
        <v>2575447</v>
      </c>
      <c r="H185">
        <v>2596700</v>
      </c>
      <c r="I185">
        <v>2614643</v>
      </c>
      <c r="J185">
        <v>2629443</v>
      </c>
      <c r="K185">
        <v>2641264</v>
      </c>
      <c r="L185">
        <v>2650265</v>
      </c>
      <c r="M185">
        <v>2656603</v>
      </c>
      <c r="N185">
        <v>2660429</v>
      </c>
      <c r="O185">
        <v>2661894</v>
      </c>
      <c r="P185">
        <v>2661142</v>
      </c>
      <c r="Q185">
        <v>2658315</v>
      </c>
      <c r="R185">
        <v>2653552</v>
      </c>
      <c r="S185">
        <v>2646987</v>
      </c>
      <c r="T185">
        <v>2638751</v>
      </c>
      <c r="U185">
        <v>2628972</v>
      </c>
      <c r="V185">
        <v>2617773</v>
      </c>
      <c r="W185">
        <v>2605274</v>
      </c>
      <c r="X185">
        <v>2591592</v>
      </c>
      <c r="Y185">
        <v>2576841</v>
      </c>
      <c r="Z185">
        <v>2561129</v>
      </c>
      <c r="AA185">
        <v>2544563</v>
      </c>
      <c r="AB185">
        <v>2527244</v>
      </c>
      <c r="AC185">
        <v>2509271</v>
      </c>
      <c r="AD185">
        <v>2490740</v>
      </c>
      <c r="AE185">
        <v>2471741</v>
      </c>
      <c r="AF185">
        <v>2452363</v>
      </c>
      <c r="AG185">
        <v>2432689</v>
      </c>
      <c r="AH185">
        <v>2412801</v>
      </c>
      <c r="AI185">
        <v>2392776</v>
      </c>
      <c r="AJ185">
        <v>2372686</v>
      </c>
      <c r="AK185">
        <v>2352602</v>
      </c>
      <c r="AL185">
        <v>2332590</v>
      </c>
      <c r="AM185">
        <v>2312713</v>
      </c>
      <c r="AN185">
        <v>2293029</v>
      </c>
      <c r="AO185">
        <v>2273595</v>
      </c>
      <c r="AP185">
        <v>2254462</v>
      </c>
      <c r="AQ185">
        <v>2235677</v>
      </c>
      <c r="AR185">
        <v>2217287</v>
      </c>
      <c r="AS185">
        <v>2199332</v>
      </c>
      <c r="AT185">
        <v>2181849</v>
      </c>
      <c r="AU185">
        <v>2164872</v>
      </c>
      <c r="AV185">
        <v>2148432</v>
      </c>
    </row>
    <row r="186" spans="1:48" x14ac:dyDescent="0.3">
      <c r="A186" t="s">
        <v>220</v>
      </c>
      <c r="B186" t="s">
        <v>604</v>
      </c>
      <c r="C186" t="s">
        <v>428</v>
      </c>
      <c r="D186" s="5">
        <v>4995929.53915386</v>
      </c>
      <c r="E186" s="5">
        <v>5023084.5332723698</v>
      </c>
      <c r="F186" s="5">
        <v>5048391.7222375199</v>
      </c>
      <c r="G186" s="5">
        <v>4234844</v>
      </c>
      <c r="H186">
        <v>4270040</v>
      </c>
      <c r="I186">
        <v>4301418</v>
      </c>
      <c r="J186">
        <v>4329088</v>
      </c>
      <c r="K186">
        <v>4353159</v>
      </c>
      <c r="L186">
        <v>4373746</v>
      </c>
      <c r="M186">
        <v>4390961</v>
      </c>
      <c r="N186">
        <v>4404919</v>
      </c>
      <c r="O186">
        <v>4415739</v>
      </c>
      <c r="P186">
        <v>4423539</v>
      </c>
      <c r="Q186">
        <v>4428440</v>
      </c>
      <c r="R186">
        <v>4430563</v>
      </c>
      <c r="S186">
        <v>4430032</v>
      </c>
      <c r="T186">
        <v>4426972</v>
      </c>
      <c r="U186">
        <v>4421511</v>
      </c>
      <c r="V186">
        <v>4413776</v>
      </c>
      <c r="W186">
        <v>4403899</v>
      </c>
      <c r="X186">
        <v>4392011</v>
      </c>
      <c r="Y186">
        <v>4378244</v>
      </c>
      <c r="Z186">
        <v>4362735</v>
      </c>
      <c r="AA186">
        <v>4345620</v>
      </c>
      <c r="AB186">
        <v>4327037</v>
      </c>
      <c r="AC186">
        <v>4307126</v>
      </c>
      <c r="AD186">
        <v>4286029</v>
      </c>
      <c r="AE186">
        <v>4263889</v>
      </c>
      <c r="AF186">
        <v>4240850</v>
      </c>
      <c r="AG186">
        <v>4217058</v>
      </c>
      <c r="AH186">
        <v>4192663</v>
      </c>
      <c r="AI186">
        <v>4167813</v>
      </c>
      <c r="AJ186">
        <v>4142660</v>
      </c>
      <c r="AK186">
        <v>4117357</v>
      </c>
      <c r="AL186">
        <v>4092057</v>
      </c>
      <c r="AM186">
        <v>4066918</v>
      </c>
      <c r="AN186">
        <v>4042097</v>
      </c>
      <c r="AO186">
        <v>4017753</v>
      </c>
      <c r="AP186">
        <v>3994048</v>
      </c>
      <c r="AQ186">
        <v>3971144</v>
      </c>
      <c r="AR186">
        <v>3949204</v>
      </c>
      <c r="AS186">
        <v>3928396</v>
      </c>
      <c r="AT186">
        <v>3908886</v>
      </c>
      <c r="AU186">
        <v>3890844</v>
      </c>
      <c r="AV186">
        <v>3874440</v>
      </c>
    </row>
    <row r="187" spans="1:48" x14ac:dyDescent="0.3">
      <c r="A187" t="s">
        <v>221</v>
      </c>
      <c r="B187" t="s">
        <v>605</v>
      </c>
      <c r="C187" t="s">
        <v>428</v>
      </c>
      <c r="D187" s="5">
        <v>5885063.13609525</v>
      </c>
      <c r="E187" s="5">
        <v>5910642.6012265701</v>
      </c>
      <c r="F187" s="5">
        <v>5933500.5772359101</v>
      </c>
      <c r="G187" s="5">
        <v>5196918</v>
      </c>
      <c r="H187">
        <v>5230702</v>
      </c>
      <c r="I187">
        <v>5259520</v>
      </c>
      <c r="J187">
        <v>5283562</v>
      </c>
      <c r="K187">
        <v>5303012</v>
      </c>
      <c r="L187">
        <v>5318058</v>
      </c>
      <c r="M187">
        <v>5328884</v>
      </c>
      <c r="N187">
        <v>5335675</v>
      </c>
      <c r="O187">
        <v>5338614</v>
      </c>
      <c r="P187">
        <v>5337883</v>
      </c>
      <c r="Q187">
        <v>5333664</v>
      </c>
      <c r="R187">
        <v>5326138</v>
      </c>
      <c r="S187">
        <v>5315484</v>
      </c>
      <c r="T187">
        <v>5301883</v>
      </c>
      <c r="U187">
        <v>5285512</v>
      </c>
      <c r="V187">
        <v>5266548</v>
      </c>
      <c r="W187">
        <v>5245168</v>
      </c>
      <c r="X187">
        <v>5221548</v>
      </c>
      <c r="Y187">
        <v>5195862</v>
      </c>
      <c r="Z187">
        <v>5168284</v>
      </c>
      <c r="AA187">
        <v>5138988</v>
      </c>
      <c r="AB187">
        <v>5108145</v>
      </c>
      <c r="AC187">
        <v>5075927</v>
      </c>
      <c r="AD187">
        <v>5042504</v>
      </c>
      <c r="AE187">
        <v>5008047</v>
      </c>
      <c r="AF187">
        <v>4972723</v>
      </c>
      <c r="AG187">
        <v>4936701</v>
      </c>
      <c r="AH187">
        <v>4900147</v>
      </c>
      <c r="AI187">
        <v>4863229</v>
      </c>
      <c r="AJ187">
        <v>4826111</v>
      </c>
      <c r="AK187">
        <v>4788958</v>
      </c>
      <c r="AL187">
        <v>4751933</v>
      </c>
      <c r="AM187">
        <v>4715199</v>
      </c>
      <c r="AN187">
        <v>4678918</v>
      </c>
      <c r="AO187">
        <v>4643251</v>
      </c>
      <c r="AP187">
        <v>4608359</v>
      </c>
      <c r="AQ187">
        <v>4574400</v>
      </c>
      <c r="AR187">
        <v>4541534</v>
      </c>
      <c r="AS187">
        <v>4509917</v>
      </c>
      <c r="AT187">
        <v>4479706</v>
      </c>
      <c r="AU187">
        <v>4451058</v>
      </c>
      <c r="AV187">
        <v>4424128</v>
      </c>
    </row>
    <row r="188" spans="1:48" x14ac:dyDescent="0.3">
      <c r="A188" t="s">
        <v>222</v>
      </c>
      <c r="B188" t="s">
        <v>606</v>
      </c>
      <c r="C188" t="s">
        <v>428</v>
      </c>
      <c r="D188" s="5">
        <v>6339610.4997289004</v>
      </c>
      <c r="E188" s="5">
        <v>6366161.7550325096</v>
      </c>
      <c r="F188" s="5">
        <v>6390939.7955834102</v>
      </c>
      <c r="G188" s="5">
        <v>5844910</v>
      </c>
      <c r="H188">
        <v>5882241</v>
      </c>
      <c r="I188">
        <v>5916680</v>
      </c>
      <c r="J188">
        <v>5948097</v>
      </c>
      <c r="K188">
        <v>5976377</v>
      </c>
      <c r="L188">
        <v>6001425</v>
      </c>
      <c r="M188">
        <v>6023160</v>
      </c>
      <c r="N188">
        <v>6041519</v>
      </c>
      <c r="O188">
        <v>6056459</v>
      </c>
      <c r="P188">
        <v>6067949</v>
      </c>
      <c r="Q188">
        <v>6075979</v>
      </c>
      <c r="R188">
        <v>6080555</v>
      </c>
      <c r="S188">
        <v>6081698</v>
      </c>
      <c r="T188">
        <v>6079450</v>
      </c>
      <c r="U188">
        <v>6073866</v>
      </c>
      <c r="V188">
        <v>6065021</v>
      </c>
      <c r="W188">
        <v>6053006</v>
      </c>
      <c r="X188">
        <v>6037928</v>
      </c>
      <c r="Y188">
        <v>6019913</v>
      </c>
      <c r="Z188">
        <v>5999103</v>
      </c>
      <c r="AA188">
        <v>5975657</v>
      </c>
      <c r="AB188">
        <v>5949751</v>
      </c>
      <c r="AC188">
        <v>5921579</v>
      </c>
      <c r="AD188">
        <v>5891350</v>
      </c>
      <c r="AE188">
        <v>5859293</v>
      </c>
      <c r="AF188">
        <v>5825652</v>
      </c>
      <c r="AG188">
        <v>5790687</v>
      </c>
      <c r="AH188">
        <v>5754678</v>
      </c>
      <c r="AI188">
        <v>5717921</v>
      </c>
      <c r="AJ188">
        <v>5680728</v>
      </c>
      <c r="AK188">
        <v>5643428</v>
      </c>
      <c r="AL188">
        <v>5606369</v>
      </c>
      <c r="AM188">
        <v>5569914</v>
      </c>
      <c r="AN188">
        <v>5534444</v>
      </c>
      <c r="AO188">
        <v>5500357</v>
      </c>
      <c r="AP188">
        <v>5468069</v>
      </c>
      <c r="AQ188">
        <v>5438010</v>
      </c>
      <c r="AR188">
        <v>5410630</v>
      </c>
      <c r="AS188">
        <v>5386396</v>
      </c>
      <c r="AT188">
        <v>5365790</v>
      </c>
      <c r="AU188">
        <v>5349313</v>
      </c>
      <c r="AV188">
        <v>5337482</v>
      </c>
    </row>
    <row r="189" spans="1:48" x14ac:dyDescent="0.3">
      <c r="A189" t="s">
        <v>223</v>
      </c>
      <c r="B189" t="s">
        <v>607</v>
      </c>
      <c r="C189" t="s">
        <v>428</v>
      </c>
      <c r="D189" s="5">
        <v>2560558.6067288602</v>
      </c>
      <c r="E189" s="5">
        <v>2573709.1820493801</v>
      </c>
      <c r="F189" s="5">
        <v>2585939.7454867298</v>
      </c>
      <c r="G189" s="5">
        <v>2641424</v>
      </c>
      <c r="H189">
        <v>2658105</v>
      </c>
      <c r="I189">
        <v>2674403</v>
      </c>
      <c r="J189">
        <v>2690171</v>
      </c>
      <c r="K189">
        <v>2705272</v>
      </c>
      <c r="L189">
        <v>2719579</v>
      </c>
      <c r="M189">
        <v>2732978</v>
      </c>
      <c r="N189">
        <v>2745364</v>
      </c>
      <c r="O189">
        <v>2756644</v>
      </c>
      <c r="P189">
        <v>2766736</v>
      </c>
      <c r="Q189">
        <v>2775567</v>
      </c>
      <c r="R189">
        <v>2783077</v>
      </c>
      <c r="S189">
        <v>2789217</v>
      </c>
      <c r="T189">
        <v>2793946</v>
      </c>
      <c r="U189">
        <v>2797238</v>
      </c>
      <c r="V189">
        <v>2799074</v>
      </c>
      <c r="W189">
        <v>2799448</v>
      </c>
      <c r="X189">
        <v>2798366</v>
      </c>
      <c r="Y189">
        <v>2795841</v>
      </c>
      <c r="Z189">
        <v>2791901</v>
      </c>
      <c r="AA189">
        <v>2786582</v>
      </c>
      <c r="AB189">
        <v>2779933</v>
      </c>
      <c r="AC189">
        <v>2772012</v>
      </c>
      <c r="AD189">
        <v>2762889</v>
      </c>
      <c r="AE189">
        <v>2752645</v>
      </c>
      <c r="AF189">
        <v>2741371</v>
      </c>
      <c r="AG189">
        <v>2729169</v>
      </c>
      <c r="AH189">
        <v>2716153</v>
      </c>
      <c r="AI189">
        <v>2702447</v>
      </c>
      <c r="AJ189">
        <v>2688185</v>
      </c>
      <c r="AK189">
        <v>2673514</v>
      </c>
      <c r="AL189">
        <v>2658590</v>
      </c>
      <c r="AM189">
        <v>2643581</v>
      </c>
      <c r="AN189">
        <v>2628666</v>
      </c>
      <c r="AO189">
        <v>2614033</v>
      </c>
      <c r="AP189">
        <v>2599883</v>
      </c>
      <c r="AQ189">
        <v>2586428</v>
      </c>
      <c r="AR189">
        <v>2573888</v>
      </c>
      <c r="AS189">
        <v>2562497</v>
      </c>
      <c r="AT189">
        <v>2552498</v>
      </c>
      <c r="AU189">
        <v>2544146</v>
      </c>
      <c r="AV189">
        <v>2537708</v>
      </c>
    </row>
    <row r="190" spans="1:48" x14ac:dyDescent="0.3">
      <c r="A190" t="s">
        <v>224</v>
      </c>
      <c r="B190" t="s">
        <v>608</v>
      </c>
      <c r="C190" t="s">
        <v>428</v>
      </c>
      <c r="D190" s="5">
        <v>2246239.8912340598</v>
      </c>
      <c r="E190" s="5">
        <v>2257356.2561298702</v>
      </c>
      <c r="F190" s="5">
        <v>2267407.1109481701</v>
      </c>
      <c r="G190" s="5">
        <v>2033353</v>
      </c>
      <c r="H190">
        <v>2047758</v>
      </c>
      <c r="I190">
        <v>2060356</v>
      </c>
      <c r="J190">
        <v>2071205</v>
      </c>
      <c r="K190">
        <v>2080362</v>
      </c>
      <c r="L190">
        <v>2087885</v>
      </c>
      <c r="M190">
        <v>2093831</v>
      </c>
      <c r="N190">
        <v>2098260</v>
      </c>
      <c r="O190">
        <v>2101231</v>
      </c>
      <c r="P190">
        <v>2102802</v>
      </c>
      <c r="Q190">
        <v>2103032</v>
      </c>
      <c r="R190">
        <v>2101983</v>
      </c>
      <c r="S190">
        <v>2099713</v>
      </c>
      <c r="T190">
        <v>2096284</v>
      </c>
      <c r="U190">
        <v>2091757</v>
      </c>
      <c r="V190">
        <v>2086192</v>
      </c>
      <c r="W190">
        <v>2079651</v>
      </c>
      <c r="X190">
        <v>2072196</v>
      </c>
      <c r="Y190">
        <v>2063890</v>
      </c>
      <c r="Z190">
        <v>2054795</v>
      </c>
      <c r="AA190">
        <v>2044973</v>
      </c>
      <c r="AB190">
        <v>2034488</v>
      </c>
      <c r="AC190">
        <v>2023405</v>
      </c>
      <c r="AD190">
        <v>2011786</v>
      </c>
      <c r="AE190">
        <v>1999696</v>
      </c>
      <c r="AF190">
        <v>1987199</v>
      </c>
      <c r="AG190">
        <v>1974362</v>
      </c>
      <c r="AH190">
        <v>1961248</v>
      </c>
      <c r="AI190">
        <v>1947924</v>
      </c>
      <c r="AJ190">
        <v>1934455</v>
      </c>
      <c r="AK190">
        <v>1920909</v>
      </c>
      <c r="AL190">
        <v>1907351</v>
      </c>
      <c r="AM190">
        <v>1893849</v>
      </c>
      <c r="AN190">
        <v>1880471</v>
      </c>
      <c r="AO190">
        <v>1867283</v>
      </c>
      <c r="AP190">
        <v>1854354</v>
      </c>
      <c r="AQ190">
        <v>1841753</v>
      </c>
      <c r="AR190">
        <v>1829548</v>
      </c>
      <c r="AS190">
        <v>1817808</v>
      </c>
      <c r="AT190">
        <v>1806603</v>
      </c>
      <c r="AU190">
        <v>1796002</v>
      </c>
      <c r="AV190">
        <v>1786076</v>
      </c>
    </row>
    <row r="191" spans="1:48" x14ac:dyDescent="0.3">
      <c r="A191" t="s">
        <v>225</v>
      </c>
      <c r="B191" t="s">
        <v>609</v>
      </c>
      <c r="C191" t="s">
        <v>428</v>
      </c>
      <c r="D191" s="5">
        <v>3369462.1091224402</v>
      </c>
      <c r="E191" s="5">
        <v>3378154.3775818902</v>
      </c>
      <c r="F191" s="5">
        <v>3385691.3465938899</v>
      </c>
      <c r="G191" s="5">
        <v>3446566</v>
      </c>
      <c r="H191">
        <v>3455765</v>
      </c>
      <c r="I191">
        <v>3465345</v>
      </c>
      <c r="J191">
        <v>3475037</v>
      </c>
      <c r="K191">
        <v>3484589</v>
      </c>
      <c r="L191">
        <v>3493768</v>
      </c>
      <c r="M191">
        <v>3502360</v>
      </c>
      <c r="N191">
        <v>3510166</v>
      </c>
      <c r="O191">
        <v>3517009</v>
      </c>
      <c r="P191">
        <v>3522726</v>
      </c>
      <c r="Q191">
        <v>3527176</v>
      </c>
      <c r="R191">
        <v>3530232</v>
      </c>
      <c r="S191">
        <v>3531789</v>
      </c>
      <c r="T191">
        <v>3531757</v>
      </c>
      <c r="U191">
        <v>3530065</v>
      </c>
      <c r="V191">
        <v>3526661</v>
      </c>
      <c r="W191">
        <v>3521510</v>
      </c>
      <c r="X191">
        <v>3514594</v>
      </c>
      <c r="Y191">
        <v>3505916</v>
      </c>
      <c r="Z191">
        <v>3495494</v>
      </c>
      <c r="AA191">
        <v>3483366</v>
      </c>
      <c r="AB191">
        <v>3469587</v>
      </c>
      <c r="AC191">
        <v>3454230</v>
      </c>
      <c r="AD191">
        <v>3437388</v>
      </c>
      <c r="AE191">
        <v>3419168</v>
      </c>
      <c r="AF191">
        <v>3399700</v>
      </c>
      <c r="AG191">
        <v>3379128</v>
      </c>
      <c r="AH191">
        <v>3357615</v>
      </c>
      <c r="AI191">
        <v>3335344</v>
      </c>
      <c r="AJ191">
        <v>3312514</v>
      </c>
      <c r="AK191">
        <v>3289342</v>
      </c>
      <c r="AL191">
        <v>3266065</v>
      </c>
      <c r="AM191">
        <v>3242935</v>
      </c>
      <c r="AN191">
        <v>3220225</v>
      </c>
      <c r="AO191">
        <v>3198224</v>
      </c>
      <c r="AP191">
        <v>3177241</v>
      </c>
      <c r="AQ191">
        <v>3157600</v>
      </c>
      <c r="AR191">
        <v>3139646</v>
      </c>
      <c r="AS191">
        <v>3123740</v>
      </c>
      <c r="AT191">
        <v>3110263</v>
      </c>
      <c r="AU191">
        <v>3099612</v>
      </c>
      <c r="AV191">
        <v>3092203</v>
      </c>
    </row>
    <row r="192" spans="1:48" x14ac:dyDescent="0.3">
      <c r="A192" t="s">
        <v>226</v>
      </c>
      <c r="B192" t="s">
        <v>610</v>
      </c>
      <c r="C192" t="s">
        <v>428</v>
      </c>
      <c r="D192" s="5">
        <v>1304558.5221589</v>
      </c>
      <c r="E192" s="5">
        <v>1310313.8707640299</v>
      </c>
      <c r="F192" s="5">
        <v>1315546.09247772</v>
      </c>
      <c r="G192" s="5">
        <v>1126911</v>
      </c>
      <c r="H192">
        <v>1134613</v>
      </c>
      <c r="I192">
        <v>1141247</v>
      </c>
      <c r="J192">
        <v>1146848</v>
      </c>
      <c r="K192">
        <v>1151452</v>
      </c>
      <c r="L192">
        <v>1155096</v>
      </c>
      <c r="M192">
        <v>1157814</v>
      </c>
      <c r="N192">
        <v>1159645</v>
      </c>
      <c r="O192">
        <v>1160625</v>
      </c>
      <c r="P192">
        <v>1160790</v>
      </c>
      <c r="Q192">
        <v>1160179</v>
      </c>
      <c r="R192">
        <v>1158829</v>
      </c>
      <c r="S192">
        <v>1156778</v>
      </c>
      <c r="T192">
        <v>1154064</v>
      </c>
      <c r="U192">
        <v>1150726</v>
      </c>
      <c r="V192">
        <v>1146801</v>
      </c>
      <c r="W192">
        <v>1142329</v>
      </c>
      <c r="X192">
        <v>1137349</v>
      </c>
      <c r="Y192">
        <v>1131900</v>
      </c>
      <c r="Z192">
        <v>1126023</v>
      </c>
      <c r="AA192">
        <v>1119756</v>
      </c>
      <c r="AB192">
        <v>1113140</v>
      </c>
      <c r="AC192">
        <v>1106216</v>
      </c>
      <c r="AD192">
        <v>1099023</v>
      </c>
      <c r="AE192">
        <v>1091603</v>
      </c>
      <c r="AF192">
        <v>1083998</v>
      </c>
      <c r="AG192">
        <v>1076248</v>
      </c>
      <c r="AH192">
        <v>1068394</v>
      </c>
      <c r="AI192">
        <v>1060480</v>
      </c>
      <c r="AJ192">
        <v>1052547</v>
      </c>
      <c r="AK192">
        <v>1044637</v>
      </c>
      <c r="AL192">
        <v>1036793</v>
      </c>
      <c r="AM192">
        <v>1029059</v>
      </c>
      <c r="AN192">
        <v>1021476</v>
      </c>
      <c r="AO192">
        <v>1014089</v>
      </c>
      <c r="AP192">
        <v>1006942</v>
      </c>
      <c r="AQ192">
        <v>1000077</v>
      </c>
      <c r="AR192">
        <v>993539</v>
      </c>
      <c r="AS192">
        <v>987374</v>
      </c>
      <c r="AT192">
        <v>981624</v>
      </c>
      <c r="AU192">
        <v>976336</v>
      </c>
      <c r="AV192">
        <v>971554</v>
      </c>
    </row>
    <row r="193" spans="1:48" x14ac:dyDescent="0.3">
      <c r="A193" t="s">
        <v>227</v>
      </c>
      <c r="B193" t="s">
        <v>611</v>
      </c>
      <c r="C193" t="s">
        <v>428</v>
      </c>
      <c r="D193" s="5">
        <v>1019244.87130637</v>
      </c>
      <c r="E193" s="5">
        <v>1023741.49560395</v>
      </c>
      <c r="F193" s="5">
        <v>1027829.40354877</v>
      </c>
      <c r="G193" s="5">
        <v>880450</v>
      </c>
      <c r="H193">
        <v>886468</v>
      </c>
      <c r="I193">
        <v>891651</v>
      </c>
      <c r="J193">
        <v>896027</v>
      </c>
      <c r="K193">
        <v>899624</v>
      </c>
      <c r="L193">
        <v>902470</v>
      </c>
      <c r="M193">
        <v>904594</v>
      </c>
      <c r="N193">
        <v>906025</v>
      </c>
      <c r="O193">
        <v>906790</v>
      </c>
      <c r="P193">
        <v>906920</v>
      </c>
      <c r="Q193">
        <v>906442</v>
      </c>
      <c r="R193">
        <v>905387</v>
      </c>
      <c r="S193">
        <v>903785</v>
      </c>
      <c r="T193">
        <v>901664</v>
      </c>
      <c r="U193">
        <v>899056</v>
      </c>
      <c r="V193">
        <v>895989</v>
      </c>
      <c r="W193">
        <v>892496</v>
      </c>
      <c r="X193">
        <v>888605</v>
      </c>
      <c r="Y193">
        <v>884348</v>
      </c>
      <c r="Z193">
        <v>879756</v>
      </c>
      <c r="AA193">
        <v>874859</v>
      </c>
      <c r="AB193">
        <v>869690</v>
      </c>
      <c r="AC193">
        <v>864280</v>
      </c>
      <c r="AD193">
        <v>858661</v>
      </c>
      <c r="AE193">
        <v>852864</v>
      </c>
      <c r="AF193">
        <v>846922</v>
      </c>
      <c r="AG193">
        <v>840866</v>
      </c>
      <c r="AH193">
        <v>834731</v>
      </c>
      <c r="AI193">
        <v>828547</v>
      </c>
      <c r="AJ193">
        <v>822349</v>
      </c>
      <c r="AK193">
        <v>816169</v>
      </c>
      <c r="AL193">
        <v>810041</v>
      </c>
      <c r="AM193">
        <v>803998</v>
      </c>
      <c r="AN193">
        <v>798074</v>
      </c>
      <c r="AO193">
        <v>792302</v>
      </c>
      <c r="AP193">
        <v>786718</v>
      </c>
      <c r="AQ193">
        <v>781354</v>
      </c>
      <c r="AR193">
        <v>776247</v>
      </c>
      <c r="AS193">
        <v>771429</v>
      </c>
      <c r="AT193">
        <v>766937</v>
      </c>
      <c r="AU193">
        <v>762806</v>
      </c>
      <c r="AV193">
        <v>759070</v>
      </c>
    </row>
    <row r="194" spans="1:48" x14ac:dyDescent="0.3">
      <c r="A194" t="s">
        <v>228</v>
      </c>
      <c r="B194" t="s">
        <v>612</v>
      </c>
      <c r="C194" t="s">
        <v>428</v>
      </c>
      <c r="D194" s="5">
        <v>1332064.6031066701</v>
      </c>
      <c r="E194" s="5">
        <v>1337941.3008747001</v>
      </c>
      <c r="F194" s="5">
        <v>1343283.84183552</v>
      </c>
      <c r="G194" s="5">
        <v>1150671</v>
      </c>
      <c r="H194">
        <v>1158536</v>
      </c>
      <c r="I194">
        <v>1165310</v>
      </c>
      <c r="J194">
        <v>1171029</v>
      </c>
      <c r="K194">
        <v>1175730</v>
      </c>
      <c r="L194">
        <v>1179450</v>
      </c>
      <c r="M194">
        <v>1182226</v>
      </c>
      <c r="N194">
        <v>1184096</v>
      </c>
      <c r="O194">
        <v>1185096</v>
      </c>
      <c r="P194">
        <v>1185265</v>
      </c>
      <c r="Q194">
        <v>1184641</v>
      </c>
      <c r="R194">
        <v>1183263</v>
      </c>
      <c r="S194">
        <v>1181168</v>
      </c>
      <c r="T194">
        <v>1178397</v>
      </c>
      <c r="U194">
        <v>1174988</v>
      </c>
      <c r="V194">
        <v>1170980</v>
      </c>
      <c r="W194">
        <v>1166414</v>
      </c>
      <c r="X194">
        <v>1161329</v>
      </c>
      <c r="Y194">
        <v>1155765</v>
      </c>
      <c r="Z194">
        <v>1149764</v>
      </c>
      <c r="AA194">
        <v>1143365</v>
      </c>
      <c r="AB194">
        <v>1136609</v>
      </c>
      <c r="AC194">
        <v>1129539</v>
      </c>
      <c r="AD194">
        <v>1122195</v>
      </c>
      <c r="AE194">
        <v>1114619</v>
      </c>
      <c r="AF194">
        <v>1106853</v>
      </c>
      <c r="AG194">
        <v>1098939</v>
      </c>
      <c r="AH194">
        <v>1090920</v>
      </c>
      <c r="AI194">
        <v>1082839</v>
      </c>
      <c r="AJ194">
        <v>1074738</v>
      </c>
      <c r="AK194">
        <v>1066662</v>
      </c>
      <c r="AL194">
        <v>1058653</v>
      </c>
      <c r="AM194">
        <v>1050755</v>
      </c>
      <c r="AN194">
        <v>1043013</v>
      </c>
      <c r="AO194">
        <v>1035470</v>
      </c>
      <c r="AP194">
        <v>1028172</v>
      </c>
      <c r="AQ194">
        <v>1021162</v>
      </c>
      <c r="AR194">
        <v>1014487</v>
      </c>
      <c r="AS194">
        <v>1008191</v>
      </c>
      <c r="AT194">
        <v>1002321</v>
      </c>
      <c r="AU194">
        <v>996921</v>
      </c>
      <c r="AV194">
        <v>992038</v>
      </c>
    </row>
    <row r="195" spans="1:48" x14ac:dyDescent="0.3">
      <c r="A195" t="s">
        <v>229</v>
      </c>
      <c r="B195" t="s">
        <v>613</v>
      </c>
      <c r="C195" t="s">
        <v>428</v>
      </c>
      <c r="D195" s="5">
        <v>76535.310962347197</v>
      </c>
      <c r="E195" s="5">
        <v>76872.963423090798</v>
      </c>
      <c r="F195" s="5">
        <v>77179.925287260994</v>
      </c>
      <c r="G195" s="5">
        <v>66113</v>
      </c>
      <c r="H195">
        <v>66565</v>
      </c>
      <c r="I195">
        <v>66954</v>
      </c>
      <c r="J195">
        <v>67283</v>
      </c>
      <c r="K195">
        <v>67553</v>
      </c>
      <c r="L195">
        <v>67767</v>
      </c>
      <c r="M195">
        <v>67926</v>
      </c>
      <c r="N195">
        <v>68034</v>
      </c>
      <c r="O195">
        <v>68091</v>
      </c>
      <c r="P195">
        <v>68101</v>
      </c>
      <c r="Q195">
        <v>68065</v>
      </c>
      <c r="R195">
        <v>67986</v>
      </c>
      <c r="S195">
        <v>67866</v>
      </c>
      <c r="T195">
        <v>67706</v>
      </c>
      <c r="U195">
        <v>67510</v>
      </c>
      <c r="V195">
        <v>67280</v>
      </c>
      <c r="W195">
        <v>67018</v>
      </c>
      <c r="X195">
        <v>66726</v>
      </c>
      <c r="Y195">
        <v>66406</v>
      </c>
      <c r="Z195">
        <v>66061</v>
      </c>
      <c r="AA195">
        <v>65694</v>
      </c>
      <c r="AB195">
        <v>65306</v>
      </c>
      <c r="AC195">
        <v>64899</v>
      </c>
      <c r="AD195">
        <v>64477</v>
      </c>
      <c r="AE195">
        <v>64042</v>
      </c>
      <c r="AF195">
        <v>63596</v>
      </c>
      <c r="AG195">
        <v>63141</v>
      </c>
      <c r="AH195">
        <v>62680</v>
      </c>
      <c r="AI195">
        <v>62216</v>
      </c>
      <c r="AJ195">
        <v>61751</v>
      </c>
      <c r="AK195">
        <v>61287</v>
      </c>
      <c r="AL195">
        <v>60827</v>
      </c>
      <c r="AM195">
        <v>60373</v>
      </c>
      <c r="AN195">
        <v>59928</v>
      </c>
      <c r="AO195">
        <v>59495</v>
      </c>
      <c r="AP195">
        <v>59075</v>
      </c>
      <c r="AQ195">
        <v>58672</v>
      </c>
      <c r="AR195">
        <v>58289</v>
      </c>
      <c r="AS195">
        <v>57927</v>
      </c>
      <c r="AT195">
        <v>57590</v>
      </c>
      <c r="AU195">
        <v>57280</v>
      </c>
      <c r="AV195">
        <v>56999</v>
      </c>
    </row>
    <row r="196" spans="1:48" x14ac:dyDescent="0.3">
      <c r="A196" t="s">
        <v>231</v>
      </c>
      <c r="B196" t="s">
        <v>614</v>
      </c>
      <c r="C196" t="s">
        <v>428</v>
      </c>
      <c r="D196" s="5">
        <v>7414590.9761208901</v>
      </c>
      <c r="E196" s="5">
        <v>7462703.9208639003</v>
      </c>
      <c r="F196" s="5">
        <v>7506002.3630290199</v>
      </c>
      <c r="G196" s="5">
        <v>9960891</v>
      </c>
      <c r="H196">
        <v>10046963</v>
      </c>
      <c r="I196">
        <v>10120601</v>
      </c>
      <c r="J196">
        <v>10182652</v>
      </c>
      <c r="K196">
        <v>10233932</v>
      </c>
      <c r="L196">
        <v>10275225</v>
      </c>
      <c r="M196">
        <v>10307281</v>
      </c>
      <c r="N196">
        <v>10330821</v>
      </c>
      <c r="O196">
        <v>10346530</v>
      </c>
      <c r="P196">
        <v>10355065</v>
      </c>
      <c r="Q196">
        <v>10357047</v>
      </c>
      <c r="R196">
        <v>10353067</v>
      </c>
      <c r="S196">
        <v>10343684</v>
      </c>
      <c r="T196">
        <v>10329424</v>
      </c>
      <c r="U196">
        <v>10310780</v>
      </c>
      <c r="V196">
        <v>10288215</v>
      </c>
      <c r="W196">
        <v>10262158</v>
      </c>
      <c r="X196">
        <v>10233007</v>
      </c>
      <c r="Y196">
        <v>10201128</v>
      </c>
      <c r="Z196">
        <v>10166853</v>
      </c>
      <c r="AA196">
        <v>10130484</v>
      </c>
      <c r="AB196">
        <v>10092290</v>
      </c>
      <c r="AC196">
        <v>10052507</v>
      </c>
      <c r="AD196">
        <v>10011340</v>
      </c>
      <c r="AE196">
        <v>9968962</v>
      </c>
      <c r="AF196">
        <v>9925512</v>
      </c>
      <c r="AG196">
        <v>9881099</v>
      </c>
      <c r="AH196">
        <v>9835799</v>
      </c>
      <c r="AI196">
        <v>9789656</v>
      </c>
      <c r="AJ196">
        <v>9742681</v>
      </c>
      <c r="AK196">
        <v>9694854</v>
      </c>
      <c r="AL196">
        <v>9646122</v>
      </c>
      <c r="AM196">
        <v>9596401</v>
      </c>
      <c r="AN196">
        <v>9545573</v>
      </c>
      <c r="AO196">
        <v>9493489</v>
      </c>
      <c r="AP196">
        <v>9439968</v>
      </c>
      <c r="AQ196">
        <v>9384796</v>
      </c>
      <c r="AR196">
        <v>9327728</v>
      </c>
      <c r="AS196">
        <v>9268487</v>
      </c>
      <c r="AT196">
        <v>9206761</v>
      </c>
      <c r="AU196">
        <v>9142209</v>
      </c>
      <c r="AV196">
        <v>9074457</v>
      </c>
    </row>
    <row r="197" spans="1:48" x14ac:dyDescent="0.3">
      <c r="A197" t="s">
        <v>232</v>
      </c>
      <c r="B197" t="s">
        <v>615</v>
      </c>
      <c r="C197" t="s">
        <v>428</v>
      </c>
      <c r="D197" s="5">
        <v>4026503.3714462002</v>
      </c>
      <c r="E197" s="5">
        <v>4044495.5755267199</v>
      </c>
      <c r="F197" s="5">
        <v>4059837.11103212</v>
      </c>
      <c r="G197" s="5">
        <v>3884715</v>
      </c>
      <c r="H197">
        <v>3902352</v>
      </c>
      <c r="I197">
        <v>3917712</v>
      </c>
      <c r="J197">
        <v>3930847</v>
      </c>
      <c r="K197">
        <v>3941809</v>
      </c>
      <c r="L197">
        <v>3950654</v>
      </c>
      <c r="M197">
        <v>3957434</v>
      </c>
      <c r="N197">
        <v>3962206</v>
      </c>
      <c r="O197">
        <v>3965025</v>
      </c>
      <c r="P197">
        <v>3965949</v>
      </c>
      <c r="Q197">
        <v>3965035</v>
      </c>
      <c r="R197">
        <v>3962342</v>
      </c>
      <c r="S197">
        <v>3957930</v>
      </c>
      <c r="T197">
        <v>3951859</v>
      </c>
      <c r="U197">
        <v>3944190</v>
      </c>
      <c r="V197">
        <v>3934986</v>
      </c>
      <c r="W197">
        <v>3924308</v>
      </c>
      <c r="X197">
        <v>3912222</v>
      </c>
      <c r="Y197">
        <v>3898791</v>
      </c>
      <c r="Z197">
        <v>3884081</v>
      </c>
      <c r="AA197">
        <v>3868158</v>
      </c>
      <c r="AB197">
        <v>3851089</v>
      </c>
      <c r="AC197">
        <v>3832943</v>
      </c>
      <c r="AD197">
        <v>3813788</v>
      </c>
      <c r="AE197">
        <v>3793693</v>
      </c>
      <c r="AF197">
        <v>3772730</v>
      </c>
      <c r="AG197">
        <v>3750969</v>
      </c>
      <c r="AH197">
        <v>3728482</v>
      </c>
      <c r="AI197">
        <v>3705344</v>
      </c>
      <c r="AJ197">
        <v>3681627</v>
      </c>
      <c r="AK197">
        <v>3657406</v>
      </c>
      <c r="AL197">
        <v>3632756</v>
      </c>
      <c r="AM197">
        <v>3607755</v>
      </c>
      <c r="AN197">
        <v>3582479</v>
      </c>
      <c r="AO197">
        <v>3557006</v>
      </c>
      <c r="AP197">
        <v>3531415</v>
      </c>
      <c r="AQ197">
        <v>3505787</v>
      </c>
      <c r="AR197">
        <v>3480200</v>
      </c>
      <c r="AS197">
        <v>3454738</v>
      </c>
      <c r="AT197">
        <v>3429482</v>
      </c>
      <c r="AU197">
        <v>3404515</v>
      </c>
      <c r="AV197">
        <v>3379921</v>
      </c>
    </row>
    <row r="198" spans="1:48" x14ac:dyDescent="0.3">
      <c r="A198" t="s">
        <v>233</v>
      </c>
      <c r="B198" t="s">
        <v>616</v>
      </c>
      <c r="C198" t="s">
        <v>428</v>
      </c>
      <c r="D198" s="5">
        <v>2846823.3327143299</v>
      </c>
      <c r="E198" s="5">
        <v>2858419.9537016298</v>
      </c>
      <c r="F198" s="5">
        <v>2868548.2653739699</v>
      </c>
      <c r="G198" s="5">
        <v>2710752</v>
      </c>
      <c r="H198">
        <v>2725862</v>
      </c>
      <c r="I198">
        <v>2738586</v>
      </c>
      <c r="J198">
        <v>2749036</v>
      </c>
      <c r="K198">
        <v>2757320</v>
      </c>
      <c r="L198">
        <v>2763547</v>
      </c>
      <c r="M198">
        <v>2767820</v>
      </c>
      <c r="N198">
        <v>2770243</v>
      </c>
      <c r="O198">
        <v>2770917</v>
      </c>
      <c r="P198">
        <v>2769941</v>
      </c>
      <c r="Q198">
        <v>2767412</v>
      </c>
      <c r="R198">
        <v>2763424</v>
      </c>
      <c r="S198">
        <v>2758072</v>
      </c>
      <c r="T198">
        <v>2751445</v>
      </c>
      <c r="U198">
        <v>2743633</v>
      </c>
      <c r="V198">
        <v>2734722</v>
      </c>
      <c r="W198">
        <v>2724798</v>
      </c>
      <c r="X198">
        <v>2713943</v>
      </c>
      <c r="Y198">
        <v>2702239</v>
      </c>
      <c r="Z198">
        <v>2689763</v>
      </c>
      <c r="AA198">
        <v>2676593</v>
      </c>
      <c r="AB198">
        <v>2662803</v>
      </c>
      <c r="AC198">
        <v>2648467</v>
      </c>
      <c r="AD198">
        <v>2633654</v>
      </c>
      <c r="AE198">
        <v>2618435</v>
      </c>
      <c r="AF198">
        <v>2602874</v>
      </c>
      <c r="AG198">
        <v>2587038</v>
      </c>
      <c r="AH198">
        <v>2570988</v>
      </c>
      <c r="AI198">
        <v>2554786</v>
      </c>
      <c r="AJ198">
        <v>2538490</v>
      </c>
      <c r="AK198">
        <v>2522156</v>
      </c>
      <c r="AL198">
        <v>2505840</v>
      </c>
      <c r="AM198">
        <v>2489593</v>
      </c>
      <c r="AN198">
        <v>2473466</v>
      </c>
      <c r="AO198">
        <v>2457508</v>
      </c>
      <c r="AP198">
        <v>2441765</v>
      </c>
      <c r="AQ198">
        <v>2426282</v>
      </c>
      <c r="AR198">
        <v>2411101</v>
      </c>
      <c r="AS198">
        <v>2396263</v>
      </c>
      <c r="AT198">
        <v>2381806</v>
      </c>
      <c r="AU198">
        <v>2367766</v>
      </c>
      <c r="AV198">
        <v>2354178</v>
      </c>
    </row>
    <row r="199" spans="1:48" x14ac:dyDescent="0.3">
      <c r="A199" t="s">
        <v>234</v>
      </c>
      <c r="B199" t="s">
        <v>617</v>
      </c>
      <c r="C199" t="s">
        <v>428</v>
      </c>
      <c r="D199" s="5">
        <v>7416091.9087097598</v>
      </c>
      <c r="E199" s="5">
        <v>7446553.2360382397</v>
      </c>
      <c r="F199" s="5">
        <v>7473913.9237465505</v>
      </c>
      <c r="G199" s="5">
        <v>6620593</v>
      </c>
      <c r="H199">
        <v>6644564</v>
      </c>
      <c r="I199">
        <v>6670330</v>
      </c>
      <c r="J199">
        <v>6697304</v>
      </c>
      <c r="K199">
        <v>6724939</v>
      </c>
      <c r="L199">
        <v>6752719</v>
      </c>
      <c r="M199">
        <v>6780165</v>
      </c>
      <c r="N199">
        <v>6806834</v>
      </c>
      <c r="O199">
        <v>6832317</v>
      </c>
      <c r="P199">
        <v>6856241</v>
      </c>
      <c r="Q199">
        <v>6878268</v>
      </c>
      <c r="R199">
        <v>6898095</v>
      </c>
      <c r="S199">
        <v>6915453</v>
      </c>
      <c r="T199">
        <v>6930112</v>
      </c>
      <c r="U199">
        <v>6941873</v>
      </c>
      <c r="V199">
        <v>6950574</v>
      </c>
      <c r="W199">
        <v>6956088</v>
      </c>
      <c r="X199">
        <v>6958325</v>
      </c>
      <c r="Y199">
        <v>6957227</v>
      </c>
      <c r="Z199">
        <v>6952774</v>
      </c>
      <c r="AA199">
        <v>6944979</v>
      </c>
      <c r="AB199">
        <v>6933892</v>
      </c>
      <c r="AC199">
        <v>6919597</v>
      </c>
      <c r="AD199">
        <v>6902214</v>
      </c>
      <c r="AE199">
        <v>6881898</v>
      </c>
      <c r="AF199">
        <v>6858839</v>
      </c>
      <c r="AG199">
        <v>6833263</v>
      </c>
      <c r="AH199">
        <v>6805429</v>
      </c>
      <c r="AI199">
        <v>6775635</v>
      </c>
      <c r="AJ199">
        <v>6744210</v>
      </c>
      <c r="AK199">
        <v>6711521</v>
      </c>
      <c r="AL199">
        <v>6677970</v>
      </c>
      <c r="AM199">
        <v>6643993</v>
      </c>
      <c r="AN199">
        <v>6610062</v>
      </c>
      <c r="AO199">
        <v>6576684</v>
      </c>
      <c r="AP199">
        <v>6544401</v>
      </c>
      <c r="AQ199">
        <v>6513792</v>
      </c>
      <c r="AR199">
        <v>6485469</v>
      </c>
      <c r="AS199">
        <v>6460079</v>
      </c>
      <c r="AT199">
        <v>6438306</v>
      </c>
      <c r="AU199">
        <v>6420869</v>
      </c>
      <c r="AV199">
        <v>6408521</v>
      </c>
    </row>
    <row r="200" spans="1:48" x14ac:dyDescent="0.3">
      <c r="A200" t="s">
        <v>235</v>
      </c>
      <c r="B200" t="s">
        <v>618</v>
      </c>
      <c r="C200" t="s">
        <v>428</v>
      </c>
      <c r="D200" s="5">
        <v>7352213.7240901804</v>
      </c>
      <c r="E200" s="5">
        <v>7378079.6652015699</v>
      </c>
      <c r="F200" s="5">
        <v>7399976.08349285</v>
      </c>
      <c r="G200" s="5">
        <v>6552936</v>
      </c>
      <c r="H200">
        <v>6562799</v>
      </c>
      <c r="I200">
        <v>6576485</v>
      </c>
      <c r="J200">
        <v>6593273</v>
      </c>
      <c r="K200">
        <v>6612485</v>
      </c>
      <c r="L200">
        <v>6633478</v>
      </c>
      <c r="M200">
        <v>6655649</v>
      </c>
      <c r="N200">
        <v>6678434</v>
      </c>
      <c r="O200">
        <v>6701307</v>
      </c>
      <c r="P200">
        <v>6723781</v>
      </c>
      <c r="Q200">
        <v>6745409</v>
      </c>
      <c r="R200">
        <v>6765781</v>
      </c>
      <c r="S200">
        <v>6784525</v>
      </c>
      <c r="T200">
        <v>6801311</v>
      </c>
      <c r="U200">
        <v>6815844</v>
      </c>
      <c r="V200">
        <v>6827870</v>
      </c>
      <c r="W200">
        <v>6837172</v>
      </c>
      <c r="X200">
        <v>6843575</v>
      </c>
      <c r="Y200">
        <v>6846938</v>
      </c>
      <c r="Z200">
        <v>6847163</v>
      </c>
      <c r="AA200">
        <v>6844188</v>
      </c>
      <c r="AB200">
        <v>6837990</v>
      </c>
      <c r="AC200">
        <v>6828585</v>
      </c>
      <c r="AD200">
        <v>6816030</v>
      </c>
      <c r="AE200">
        <v>6800417</v>
      </c>
      <c r="AF200">
        <v>6781878</v>
      </c>
      <c r="AG200">
        <v>6760585</v>
      </c>
      <c r="AH200">
        <v>6736747</v>
      </c>
      <c r="AI200">
        <v>6710613</v>
      </c>
      <c r="AJ200">
        <v>6682470</v>
      </c>
      <c r="AK200">
        <v>6652644</v>
      </c>
      <c r="AL200">
        <v>6621498</v>
      </c>
      <c r="AM200">
        <v>6589438</v>
      </c>
      <c r="AN200">
        <v>6556903</v>
      </c>
      <c r="AO200">
        <v>6524376</v>
      </c>
      <c r="AP200">
        <v>6492375</v>
      </c>
      <c r="AQ200">
        <v>6461458</v>
      </c>
      <c r="AR200">
        <v>6432222</v>
      </c>
      <c r="AS200">
        <v>6405303</v>
      </c>
      <c r="AT200">
        <v>6381374</v>
      </c>
      <c r="AU200">
        <v>6361149</v>
      </c>
      <c r="AV200">
        <v>6345379</v>
      </c>
    </row>
    <row r="201" spans="1:48" x14ac:dyDescent="0.3">
      <c r="A201" t="s">
        <v>236</v>
      </c>
      <c r="B201" t="s">
        <v>619</v>
      </c>
      <c r="C201" t="s">
        <v>428</v>
      </c>
      <c r="D201" s="5">
        <v>5694836.6305914996</v>
      </c>
      <c r="E201" s="5">
        <v>5721890.8769130101</v>
      </c>
      <c r="F201" s="5">
        <v>5746124.4419879196</v>
      </c>
      <c r="G201" s="5">
        <v>5022842</v>
      </c>
      <c r="H201">
        <v>5051459</v>
      </c>
      <c r="I201">
        <v>5077489</v>
      </c>
      <c r="J201">
        <v>5100907</v>
      </c>
      <c r="K201">
        <v>5121695</v>
      </c>
      <c r="L201">
        <v>5139842</v>
      </c>
      <c r="M201">
        <v>5155344</v>
      </c>
      <c r="N201">
        <v>5168204</v>
      </c>
      <c r="O201">
        <v>5178432</v>
      </c>
      <c r="P201">
        <v>5186045</v>
      </c>
      <c r="Q201">
        <v>5191066</v>
      </c>
      <c r="R201">
        <v>5193528</v>
      </c>
      <c r="S201">
        <v>5193467</v>
      </c>
      <c r="T201">
        <v>5190928</v>
      </c>
      <c r="U201">
        <v>5185964</v>
      </c>
      <c r="V201">
        <v>5178633</v>
      </c>
      <c r="W201">
        <v>5169001</v>
      </c>
      <c r="X201">
        <v>5157140</v>
      </c>
      <c r="Y201">
        <v>5143131</v>
      </c>
      <c r="Z201">
        <v>5127059</v>
      </c>
      <c r="AA201">
        <v>5109020</v>
      </c>
      <c r="AB201">
        <v>5089113</v>
      </c>
      <c r="AC201">
        <v>5067446</v>
      </c>
      <c r="AD201">
        <v>5044133</v>
      </c>
      <c r="AE201">
        <v>5019297</v>
      </c>
      <c r="AF201">
        <v>4993066</v>
      </c>
      <c r="AG201">
        <v>4965575</v>
      </c>
      <c r="AH201">
        <v>4936967</v>
      </c>
      <c r="AI201">
        <v>4907392</v>
      </c>
      <c r="AJ201">
        <v>4877005</v>
      </c>
      <c r="AK201">
        <v>4845971</v>
      </c>
      <c r="AL201">
        <v>4814459</v>
      </c>
      <c r="AM201">
        <v>4782648</v>
      </c>
      <c r="AN201">
        <v>4750721</v>
      </c>
      <c r="AO201">
        <v>4718870</v>
      </c>
      <c r="AP201">
        <v>4687294</v>
      </c>
      <c r="AQ201">
        <v>4656196</v>
      </c>
      <c r="AR201">
        <v>4625791</v>
      </c>
      <c r="AS201">
        <v>4596297</v>
      </c>
      <c r="AT201">
        <v>4567940</v>
      </c>
      <c r="AU201">
        <v>4540954</v>
      </c>
      <c r="AV201">
        <v>4515579</v>
      </c>
    </row>
    <row r="202" spans="1:48" x14ac:dyDescent="0.3">
      <c r="A202" t="s">
        <v>237</v>
      </c>
      <c r="B202" t="s">
        <v>620</v>
      </c>
      <c r="C202" t="s">
        <v>428</v>
      </c>
      <c r="D202" s="5">
        <v>5862854.6033145599</v>
      </c>
      <c r="E202" s="5">
        <v>5878988.7304464597</v>
      </c>
      <c r="F202" s="5">
        <v>5892191.1729116496</v>
      </c>
      <c r="G202" s="5">
        <v>5259812</v>
      </c>
      <c r="H202">
        <v>5278493</v>
      </c>
      <c r="I202">
        <v>5293283</v>
      </c>
      <c r="J202">
        <v>5304290</v>
      </c>
      <c r="K202">
        <v>5311627</v>
      </c>
      <c r="L202">
        <v>5315408</v>
      </c>
      <c r="M202">
        <v>5315748</v>
      </c>
      <c r="N202">
        <v>5312765</v>
      </c>
      <c r="O202">
        <v>5306580</v>
      </c>
      <c r="P202">
        <v>5297313</v>
      </c>
      <c r="Q202">
        <v>5285090</v>
      </c>
      <c r="R202">
        <v>5270037</v>
      </c>
      <c r="S202">
        <v>5252281</v>
      </c>
      <c r="T202">
        <v>5231953</v>
      </c>
      <c r="U202">
        <v>5209186</v>
      </c>
      <c r="V202">
        <v>5184114</v>
      </c>
      <c r="W202">
        <v>5156873</v>
      </c>
      <c r="X202">
        <v>5127603</v>
      </c>
      <c r="Y202">
        <v>5096444</v>
      </c>
      <c r="Z202">
        <v>5063538</v>
      </c>
      <c r="AA202">
        <v>5029031</v>
      </c>
      <c r="AB202">
        <v>4993070</v>
      </c>
      <c r="AC202">
        <v>4955803</v>
      </c>
      <c r="AD202">
        <v>4917381</v>
      </c>
      <c r="AE202">
        <v>4877959</v>
      </c>
      <c r="AF202">
        <v>4837690</v>
      </c>
      <c r="AG202">
        <v>4796733</v>
      </c>
      <c r="AH202">
        <v>4755246</v>
      </c>
      <c r="AI202">
        <v>4713392</v>
      </c>
      <c r="AJ202">
        <v>4671333</v>
      </c>
      <c r="AK202">
        <v>4629236</v>
      </c>
      <c r="AL202">
        <v>4587267</v>
      </c>
      <c r="AM202">
        <v>4545597</v>
      </c>
      <c r="AN202">
        <v>4504398</v>
      </c>
      <c r="AO202">
        <v>4463843</v>
      </c>
      <c r="AP202">
        <v>4424109</v>
      </c>
      <c r="AQ202">
        <v>4385373</v>
      </c>
      <c r="AR202">
        <v>4347816</v>
      </c>
      <c r="AS202">
        <v>4311619</v>
      </c>
      <c r="AT202">
        <v>4276968</v>
      </c>
      <c r="AU202">
        <v>4244048</v>
      </c>
      <c r="AV202">
        <v>4213047</v>
      </c>
    </row>
    <row r="203" spans="1:48" x14ac:dyDescent="0.3">
      <c r="A203" t="s">
        <v>238</v>
      </c>
      <c r="B203" t="s">
        <v>621</v>
      </c>
      <c r="C203" t="s">
        <v>428</v>
      </c>
      <c r="D203" s="5">
        <v>1522209.1161182499</v>
      </c>
      <c r="E203" s="5">
        <v>1526347.2628858699</v>
      </c>
      <c r="F203" s="5">
        <v>1529714.5270781801</v>
      </c>
      <c r="G203" s="5">
        <v>1514082</v>
      </c>
      <c r="H203">
        <v>1516846</v>
      </c>
      <c r="I203">
        <v>1519621</v>
      </c>
      <c r="J203">
        <v>1522329</v>
      </c>
      <c r="K203">
        <v>1524894</v>
      </c>
      <c r="L203">
        <v>1527249</v>
      </c>
      <c r="M203">
        <v>1529330</v>
      </c>
      <c r="N203">
        <v>1531077</v>
      </c>
      <c r="O203">
        <v>1532440</v>
      </c>
      <c r="P203">
        <v>1533370</v>
      </c>
      <c r="Q203">
        <v>1533824</v>
      </c>
      <c r="R203">
        <v>1533767</v>
      </c>
      <c r="S203">
        <v>1533166</v>
      </c>
      <c r="T203">
        <v>1531996</v>
      </c>
      <c r="U203">
        <v>1530235</v>
      </c>
      <c r="V203">
        <v>1527868</v>
      </c>
      <c r="W203">
        <v>1524886</v>
      </c>
      <c r="X203">
        <v>1521283</v>
      </c>
      <c r="Y203">
        <v>1517060</v>
      </c>
      <c r="Z203">
        <v>1512223</v>
      </c>
      <c r="AA203">
        <v>1506782</v>
      </c>
      <c r="AB203">
        <v>1500756</v>
      </c>
      <c r="AC203">
        <v>1494165</v>
      </c>
      <c r="AD203">
        <v>1487037</v>
      </c>
      <c r="AE203">
        <v>1479404</v>
      </c>
      <c r="AF203">
        <v>1471305</v>
      </c>
      <c r="AG203">
        <v>1462783</v>
      </c>
      <c r="AH203">
        <v>1453886</v>
      </c>
      <c r="AI203">
        <v>1444669</v>
      </c>
      <c r="AJ203">
        <v>1435191</v>
      </c>
      <c r="AK203">
        <v>1425516</v>
      </c>
      <c r="AL203">
        <v>1415715</v>
      </c>
      <c r="AM203">
        <v>1405862</v>
      </c>
      <c r="AN203">
        <v>1396040</v>
      </c>
      <c r="AO203">
        <v>1386333</v>
      </c>
      <c r="AP203">
        <v>1376833</v>
      </c>
      <c r="AQ203">
        <v>1367638</v>
      </c>
      <c r="AR203">
        <v>1358848</v>
      </c>
      <c r="AS203">
        <v>1350571</v>
      </c>
      <c r="AT203">
        <v>1342921</v>
      </c>
      <c r="AU203">
        <v>1336016</v>
      </c>
      <c r="AV203">
        <v>1329978</v>
      </c>
    </row>
    <row r="204" spans="1:48" x14ac:dyDescent="0.3">
      <c r="A204" t="s">
        <v>239</v>
      </c>
      <c r="B204" t="s">
        <v>622</v>
      </c>
      <c r="C204" t="s">
        <v>428</v>
      </c>
      <c r="D204" s="5">
        <v>4461909.8204829302</v>
      </c>
      <c r="E204" s="5">
        <v>4477911.1011609603</v>
      </c>
      <c r="F204" s="5">
        <v>4491297.6581684202</v>
      </c>
      <c r="G204" s="5">
        <v>3836292</v>
      </c>
      <c r="H204">
        <v>3851078</v>
      </c>
      <c r="I204">
        <v>3863796</v>
      </c>
      <c r="J204">
        <v>3874483</v>
      </c>
      <c r="K204">
        <v>3883174</v>
      </c>
      <c r="L204">
        <v>3889909</v>
      </c>
      <c r="M204">
        <v>3894729</v>
      </c>
      <c r="N204">
        <v>3897675</v>
      </c>
      <c r="O204">
        <v>3898792</v>
      </c>
      <c r="P204">
        <v>3898126</v>
      </c>
      <c r="Q204">
        <v>3895725</v>
      </c>
      <c r="R204">
        <v>3891639</v>
      </c>
      <c r="S204">
        <v>3885918</v>
      </c>
      <c r="T204">
        <v>3878617</v>
      </c>
      <c r="U204">
        <v>3869791</v>
      </c>
      <c r="V204">
        <v>3859496</v>
      </c>
      <c r="W204">
        <v>3847791</v>
      </c>
      <c r="X204">
        <v>3834737</v>
      </c>
      <c r="Y204">
        <v>3820397</v>
      </c>
      <c r="Z204">
        <v>3804834</v>
      </c>
      <c r="AA204">
        <v>3788115</v>
      </c>
      <c r="AB204">
        <v>3770308</v>
      </c>
      <c r="AC204">
        <v>3751482</v>
      </c>
      <c r="AD204">
        <v>3731709</v>
      </c>
      <c r="AE204">
        <v>3711062</v>
      </c>
      <c r="AF204">
        <v>3689617</v>
      </c>
      <c r="AG204">
        <v>3667450</v>
      </c>
      <c r="AH204">
        <v>3644641</v>
      </c>
      <c r="AI204">
        <v>3621269</v>
      </c>
      <c r="AJ204">
        <v>3597418</v>
      </c>
      <c r="AK204">
        <v>3573172</v>
      </c>
      <c r="AL204">
        <v>3548617</v>
      </c>
      <c r="AM204">
        <v>3523841</v>
      </c>
      <c r="AN204">
        <v>3498933</v>
      </c>
      <c r="AO204">
        <v>3473986</v>
      </c>
      <c r="AP204">
        <v>3449092</v>
      </c>
      <c r="AQ204">
        <v>3424347</v>
      </c>
      <c r="AR204">
        <v>3399848</v>
      </c>
      <c r="AS204">
        <v>3375694</v>
      </c>
      <c r="AT204">
        <v>3351985</v>
      </c>
      <c r="AU204">
        <v>3328824</v>
      </c>
      <c r="AV204">
        <v>3306316</v>
      </c>
    </row>
    <row r="205" spans="1:48" x14ac:dyDescent="0.3">
      <c r="A205" t="s">
        <v>240</v>
      </c>
      <c r="B205" t="s">
        <v>623</v>
      </c>
      <c r="C205" t="s">
        <v>428</v>
      </c>
      <c r="D205" s="5">
        <v>4807575.2491455004</v>
      </c>
      <c r="E205" s="5">
        <v>4827111.5739570698</v>
      </c>
      <c r="F205" s="5">
        <v>4843491.48987165</v>
      </c>
      <c r="G205" s="5">
        <v>4662263</v>
      </c>
      <c r="H205">
        <v>4666720</v>
      </c>
      <c r="I205">
        <v>4674886</v>
      </c>
      <c r="J205">
        <v>4686153</v>
      </c>
      <c r="K205">
        <v>4699940</v>
      </c>
      <c r="L205">
        <v>4715701</v>
      </c>
      <c r="M205">
        <v>4732918</v>
      </c>
      <c r="N205">
        <v>4751107</v>
      </c>
      <c r="O205">
        <v>4769813</v>
      </c>
      <c r="P205">
        <v>4788612</v>
      </c>
      <c r="Q205">
        <v>4807113</v>
      </c>
      <c r="R205">
        <v>4824955</v>
      </c>
      <c r="S205">
        <v>4841807</v>
      </c>
      <c r="T205">
        <v>4857370</v>
      </c>
      <c r="U205">
        <v>4871378</v>
      </c>
      <c r="V205">
        <v>4883592</v>
      </c>
      <c r="W205">
        <v>4893809</v>
      </c>
      <c r="X205">
        <v>4901852</v>
      </c>
      <c r="Y205">
        <v>4907579</v>
      </c>
      <c r="Z205">
        <v>4910877</v>
      </c>
      <c r="AA205">
        <v>4911665</v>
      </c>
      <c r="AB205">
        <v>4909894</v>
      </c>
      <c r="AC205">
        <v>4905543</v>
      </c>
      <c r="AD205">
        <v>4898625</v>
      </c>
      <c r="AE205">
        <v>4889184</v>
      </c>
      <c r="AF205">
        <v>4877294</v>
      </c>
      <c r="AG205">
        <v>4863059</v>
      </c>
      <c r="AH205">
        <v>4846616</v>
      </c>
      <c r="AI205">
        <v>4828134</v>
      </c>
      <c r="AJ205">
        <v>4807810</v>
      </c>
      <c r="AK205">
        <v>4785874</v>
      </c>
      <c r="AL205">
        <v>4762588</v>
      </c>
      <c r="AM205">
        <v>4738242</v>
      </c>
      <c r="AN205">
        <v>4713161</v>
      </c>
      <c r="AO205">
        <v>4687698</v>
      </c>
      <c r="AP205">
        <v>4662239</v>
      </c>
      <c r="AQ205">
        <v>4637199</v>
      </c>
      <c r="AR205">
        <v>4613027</v>
      </c>
      <c r="AS205">
        <v>4590200</v>
      </c>
      <c r="AT205">
        <v>4569229</v>
      </c>
      <c r="AU205">
        <v>4550654</v>
      </c>
      <c r="AV205">
        <v>4535046</v>
      </c>
    </row>
    <row r="206" spans="1:48" x14ac:dyDescent="0.3">
      <c r="A206" t="s">
        <v>241</v>
      </c>
      <c r="B206" t="s">
        <v>624</v>
      </c>
      <c r="C206" t="s">
        <v>428</v>
      </c>
      <c r="D206" s="5">
        <v>5412256.0948325498</v>
      </c>
      <c r="E206" s="5">
        <v>5434322.59086983</v>
      </c>
      <c r="F206" s="5">
        <v>5453524.7442620303</v>
      </c>
      <c r="G206" s="5">
        <v>5275986</v>
      </c>
      <c r="H206">
        <v>5289326</v>
      </c>
      <c r="I206">
        <v>5304963</v>
      </c>
      <c r="J206">
        <v>5322387</v>
      </c>
      <c r="K206">
        <v>5341117</v>
      </c>
      <c r="L206">
        <v>5360702</v>
      </c>
      <c r="M206">
        <v>5380718</v>
      </c>
      <c r="N206">
        <v>5400769</v>
      </c>
      <c r="O206">
        <v>5420487</v>
      </c>
      <c r="P206">
        <v>5439534</v>
      </c>
      <c r="Q206">
        <v>5457599</v>
      </c>
      <c r="R206">
        <v>5474399</v>
      </c>
      <c r="S206">
        <v>5489679</v>
      </c>
      <c r="T206">
        <v>5503215</v>
      </c>
      <c r="U206">
        <v>5514808</v>
      </c>
      <c r="V206">
        <v>5524288</v>
      </c>
      <c r="W206">
        <v>5531516</v>
      </c>
      <c r="X206">
        <v>5536378</v>
      </c>
      <c r="Y206">
        <v>5538789</v>
      </c>
      <c r="Z206">
        <v>5538693</v>
      </c>
      <c r="AA206">
        <v>5536063</v>
      </c>
      <c r="AB206">
        <v>5530898</v>
      </c>
      <c r="AC206">
        <v>5523227</v>
      </c>
      <c r="AD206">
        <v>5513108</v>
      </c>
      <c r="AE206">
        <v>5500625</v>
      </c>
      <c r="AF206">
        <v>5485891</v>
      </c>
      <c r="AG206">
        <v>5469050</v>
      </c>
      <c r="AH206">
        <v>5450269</v>
      </c>
      <c r="AI206">
        <v>5429749</v>
      </c>
      <c r="AJ206">
        <v>5407716</v>
      </c>
      <c r="AK206">
        <v>5384423</v>
      </c>
      <c r="AL206">
        <v>5360156</v>
      </c>
      <c r="AM206">
        <v>5335224</v>
      </c>
      <c r="AN206">
        <v>5309969</v>
      </c>
      <c r="AO206">
        <v>5284757</v>
      </c>
      <c r="AP206">
        <v>5259985</v>
      </c>
      <c r="AQ206">
        <v>5236079</v>
      </c>
      <c r="AR206">
        <v>5213490</v>
      </c>
      <c r="AS206">
        <v>5192700</v>
      </c>
      <c r="AT206">
        <v>5174219</v>
      </c>
      <c r="AU206">
        <v>5158583</v>
      </c>
      <c r="AV206">
        <v>5146360</v>
      </c>
    </row>
    <row r="207" spans="1:48" x14ac:dyDescent="0.3">
      <c r="A207" t="s">
        <v>242</v>
      </c>
      <c r="B207" t="s">
        <v>625</v>
      </c>
      <c r="C207" t="s">
        <v>428</v>
      </c>
      <c r="D207" s="5">
        <v>4923306.6031327397</v>
      </c>
      <c r="E207" s="5">
        <v>4941533.9698125897</v>
      </c>
      <c r="F207" s="5">
        <v>4956838.28053346</v>
      </c>
      <c r="G207" s="5">
        <v>4572891</v>
      </c>
      <c r="H207">
        <v>4587107</v>
      </c>
      <c r="I207">
        <v>4600368</v>
      </c>
      <c r="J207">
        <v>4612557</v>
      </c>
      <c r="K207">
        <v>4623568</v>
      </c>
      <c r="L207">
        <v>4633301</v>
      </c>
      <c r="M207">
        <v>4641667</v>
      </c>
      <c r="N207">
        <v>4648586</v>
      </c>
      <c r="O207">
        <v>4653989</v>
      </c>
      <c r="P207">
        <v>4657815</v>
      </c>
      <c r="Q207">
        <v>4660011</v>
      </c>
      <c r="R207">
        <v>4660537</v>
      </c>
      <c r="S207">
        <v>4659359</v>
      </c>
      <c r="T207">
        <v>4656455</v>
      </c>
      <c r="U207">
        <v>4651810</v>
      </c>
      <c r="V207">
        <v>4645420</v>
      </c>
      <c r="W207">
        <v>4637291</v>
      </c>
      <c r="X207">
        <v>4627436</v>
      </c>
      <c r="Y207">
        <v>4615880</v>
      </c>
      <c r="Z207">
        <v>4602655</v>
      </c>
      <c r="AA207">
        <v>4587805</v>
      </c>
      <c r="AB207">
        <v>4571382</v>
      </c>
      <c r="AC207">
        <v>4553446</v>
      </c>
      <c r="AD207">
        <v>4534070</v>
      </c>
      <c r="AE207">
        <v>4513333</v>
      </c>
      <c r="AF207">
        <v>4491325</v>
      </c>
      <c r="AG207">
        <v>4468146</v>
      </c>
      <c r="AH207">
        <v>4443903</v>
      </c>
      <c r="AI207">
        <v>4418715</v>
      </c>
      <c r="AJ207">
        <v>4392708</v>
      </c>
      <c r="AK207">
        <v>4366021</v>
      </c>
      <c r="AL207">
        <v>4338799</v>
      </c>
      <c r="AM207">
        <v>4311197</v>
      </c>
      <c r="AN207">
        <v>4283382</v>
      </c>
      <c r="AO207">
        <v>4255526</v>
      </c>
      <c r="AP207">
        <v>4227814</v>
      </c>
      <c r="AQ207">
        <v>4200439</v>
      </c>
      <c r="AR207">
        <v>4173604</v>
      </c>
      <c r="AS207">
        <v>4147521</v>
      </c>
      <c r="AT207">
        <v>4122412</v>
      </c>
      <c r="AU207">
        <v>4098507</v>
      </c>
      <c r="AV207">
        <v>4076046</v>
      </c>
    </row>
    <row r="208" spans="1:48" x14ac:dyDescent="0.3">
      <c r="A208" t="s">
        <v>243</v>
      </c>
      <c r="B208" t="s">
        <v>626</v>
      </c>
      <c r="C208" t="s">
        <v>428</v>
      </c>
      <c r="D208" s="5">
        <v>3929112.7914236998</v>
      </c>
      <c r="E208" s="5">
        <v>3945594.41185873</v>
      </c>
      <c r="F208" s="5">
        <v>3960258.2949979501</v>
      </c>
      <c r="G208" s="5">
        <v>3811408</v>
      </c>
      <c r="H208">
        <v>3826564</v>
      </c>
      <c r="I208">
        <v>3841933</v>
      </c>
      <c r="J208">
        <v>3857290</v>
      </c>
      <c r="K208">
        <v>3872423</v>
      </c>
      <c r="L208">
        <v>3887137</v>
      </c>
      <c r="M208">
        <v>3901249</v>
      </c>
      <c r="N208">
        <v>3914592</v>
      </c>
      <c r="O208">
        <v>3927011</v>
      </c>
      <c r="P208">
        <v>3938367</v>
      </c>
      <c r="Q208">
        <v>3948534</v>
      </c>
      <c r="R208">
        <v>3957403</v>
      </c>
      <c r="S208">
        <v>3964875</v>
      </c>
      <c r="T208">
        <v>3970869</v>
      </c>
      <c r="U208">
        <v>3975316</v>
      </c>
      <c r="V208">
        <v>3978162</v>
      </c>
      <c r="W208">
        <v>3979367</v>
      </c>
      <c r="X208">
        <v>3978906</v>
      </c>
      <c r="Y208">
        <v>3976767</v>
      </c>
      <c r="Z208">
        <v>3972954</v>
      </c>
      <c r="AA208">
        <v>3967482</v>
      </c>
      <c r="AB208">
        <v>3960385</v>
      </c>
      <c r="AC208">
        <v>3951707</v>
      </c>
      <c r="AD208">
        <v>3941508</v>
      </c>
      <c r="AE208">
        <v>3929862</v>
      </c>
      <c r="AF208">
        <v>3916858</v>
      </c>
      <c r="AG208">
        <v>3902598</v>
      </c>
      <c r="AH208">
        <v>3887199</v>
      </c>
      <c r="AI208">
        <v>3870792</v>
      </c>
      <c r="AJ208">
        <v>3853523</v>
      </c>
      <c r="AK208">
        <v>3835551</v>
      </c>
      <c r="AL208">
        <v>3817049</v>
      </c>
      <c r="AM208">
        <v>3798207</v>
      </c>
      <c r="AN208">
        <v>3779225</v>
      </c>
      <c r="AO208">
        <v>3760321</v>
      </c>
      <c r="AP208">
        <v>3741725</v>
      </c>
      <c r="AQ208">
        <v>3723682</v>
      </c>
      <c r="AR208">
        <v>3706452</v>
      </c>
      <c r="AS208">
        <v>3690308</v>
      </c>
      <c r="AT208">
        <v>3675538</v>
      </c>
      <c r="AU208">
        <v>3662443</v>
      </c>
      <c r="AV208">
        <v>3651340</v>
      </c>
    </row>
    <row r="209" spans="1:48" x14ac:dyDescent="0.3">
      <c r="A209" t="s">
        <v>244</v>
      </c>
      <c r="B209" t="s">
        <v>627</v>
      </c>
      <c r="C209" t="s">
        <v>428</v>
      </c>
      <c r="D209" s="5">
        <v>2637978.74811449</v>
      </c>
      <c r="E209" s="5">
        <v>2651289.4528123899</v>
      </c>
      <c r="F209" s="5">
        <v>2663963.8081474602</v>
      </c>
      <c r="G209" s="5">
        <v>2471188</v>
      </c>
      <c r="H209">
        <v>2487853</v>
      </c>
      <c r="I209">
        <v>2504305</v>
      </c>
      <c r="J209">
        <v>2520405</v>
      </c>
      <c r="K209">
        <v>2536021</v>
      </c>
      <c r="L209">
        <v>2551034</v>
      </c>
      <c r="M209">
        <v>2565335</v>
      </c>
      <c r="N209">
        <v>2578822</v>
      </c>
      <c r="O209">
        <v>2591407</v>
      </c>
      <c r="P209">
        <v>2603008</v>
      </c>
      <c r="Q209">
        <v>2613557</v>
      </c>
      <c r="R209">
        <v>2622992</v>
      </c>
      <c r="S209">
        <v>2631265</v>
      </c>
      <c r="T209">
        <v>2638334</v>
      </c>
      <c r="U209">
        <v>2644170</v>
      </c>
      <c r="V209">
        <v>2648754</v>
      </c>
      <c r="W209">
        <v>2652074</v>
      </c>
      <c r="X209">
        <v>2654131</v>
      </c>
      <c r="Y209">
        <v>2654935</v>
      </c>
      <c r="Z209">
        <v>2654505</v>
      </c>
      <c r="AA209">
        <v>2652873</v>
      </c>
      <c r="AB209">
        <v>2650077</v>
      </c>
      <c r="AC209">
        <v>2646169</v>
      </c>
      <c r="AD209">
        <v>2641207</v>
      </c>
      <c r="AE209">
        <v>2635261</v>
      </c>
      <c r="AF209">
        <v>2628413</v>
      </c>
      <c r="AG209">
        <v>2620751</v>
      </c>
      <c r="AH209">
        <v>2612376</v>
      </c>
      <c r="AI209">
        <v>2603397</v>
      </c>
      <c r="AJ209">
        <v>2593936</v>
      </c>
      <c r="AK209">
        <v>2584120</v>
      </c>
      <c r="AL209">
        <v>2574092</v>
      </c>
      <c r="AM209">
        <v>2564000</v>
      </c>
      <c r="AN209">
        <v>2554004</v>
      </c>
      <c r="AO209">
        <v>2544275</v>
      </c>
      <c r="AP209">
        <v>2534993</v>
      </c>
      <c r="AQ209">
        <v>2526347</v>
      </c>
      <c r="AR209">
        <v>2518537</v>
      </c>
      <c r="AS209">
        <v>2511774</v>
      </c>
      <c r="AT209">
        <v>2506278</v>
      </c>
      <c r="AU209">
        <v>2502277</v>
      </c>
      <c r="AV209">
        <v>2500013</v>
      </c>
    </row>
    <row r="210" spans="1:48" x14ac:dyDescent="0.3">
      <c r="A210" t="s">
        <v>246</v>
      </c>
      <c r="B210" t="s">
        <v>628</v>
      </c>
      <c r="C210" t="s">
        <v>428</v>
      </c>
      <c r="D210" s="5">
        <v>13591601.8117509</v>
      </c>
      <c r="E210" s="5">
        <v>13727032.9670006</v>
      </c>
      <c r="F210" s="5">
        <v>13854308.2545365</v>
      </c>
      <c r="G210" s="5">
        <v>18402895</v>
      </c>
      <c r="H210">
        <v>18675050</v>
      </c>
      <c r="I210">
        <v>18910104</v>
      </c>
      <c r="J210">
        <v>19111063</v>
      </c>
      <c r="K210">
        <v>19280805</v>
      </c>
      <c r="L210">
        <v>19422077</v>
      </c>
      <c r="M210">
        <v>19537495</v>
      </c>
      <c r="N210">
        <v>19629545</v>
      </c>
      <c r="O210">
        <v>19700581</v>
      </c>
      <c r="P210">
        <v>19752829</v>
      </c>
      <c r="Q210">
        <v>19788380</v>
      </c>
      <c r="R210">
        <v>19809200</v>
      </c>
      <c r="S210">
        <v>19817120</v>
      </c>
      <c r="T210">
        <v>19813843</v>
      </c>
      <c r="U210">
        <v>19800939</v>
      </c>
      <c r="V210">
        <v>19779849</v>
      </c>
      <c r="W210">
        <v>19751884</v>
      </c>
      <c r="X210">
        <v>19718223</v>
      </c>
      <c r="Y210">
        <v>19679915</v>
      </c>
      <c r="Z210">
        <v>19637878</v>
      </c>
      <c r="AA210">
        <v>19592900</v>
      </c>
      <c r="AB210">
        <v>19545638</v>
      </c>
      <c r="AC210">
        <v>19496618</v>
      </c>
      <c r="AD210">
        <v>19446237</v>
      </c>
      <c r="AE210">
        <v>19394759</v>
      </c>
      <c r="AF210">
        <v>19342320</v>
      </c>
      <c r="AG210">
        <v>19288923</v>
      </c>
      <c r="AH210">
        <v>19234441</v>
      </c>
      <c r="AI210">
        <v>19178619</v>
      </c>
      <c r="AJ210">
        <v>19121067</v>
      </c>
      <c r="AK210">
        <v>19061267</v>
      </c>
      <c r="AL210">
        <v>18998571</v>
      </c>
      <c r="AM210">
        <v>18932199</v>
      </c>
      <c r="AN210">
        <v>18861241</v>
      </c>
      <c r="AO210">
        <v>18784655</v>
      </c>
      <c r="AP210">
        <v>18701272</v>
      </c>
      <c r="AQ210">
        <v>18609787</v>
      </c>
      <c r="AR210">
        <v>18508770</v>
      </c>
      <c r="AS210">
        <v>18396656</v>
      </c>
      <c r="AT210">
        <v>18271752</v>
      </c>
      <c r="AU210">
        <v>18132233</v>
      </c>
      <c r="AV210">
        <v>17976145</v>
      </c>
    </row>
    <row r="211" spans="1:48" x14ac:dyDescent="0.3">
      <c r="A211" t="s">
        <v>247</v>
      </c>
      <c r="B211" t="s">
        <v>629</v>
      </c>
      <c r="C211" t="s">
        <v>428</v>
      </c>
      <c r="D211" s="5">
        <v>2891205.64897796</v>
      </c>
      <c r="E211" s="5">
        <v>2899997.3806014098</v>
      </c>
      <c r="F211" s="5">
        <v>2908153.8714397899</v>
      </c>
      <c r="G211" s="5">
        <v>2844937</v>
      </c>
      <c r="H211">
        <v>2854785</v>
      </c>
      <c r="I211">
        <v>2865054</v>
      </c>
      <c r="J211">
        <v>2875489</v>
      </c>
      <c r="K211">
        <v>2885856</v>
      </c>
      <c r="L211">
        <v>2895936</v>
      </c>
      <c r="M211">
        <v>2905526</v>
      </c>
      <c r="N211">
        <v>2914441</v>
      </c>
      <c r="O211">
        <v>2922510</v>
      </c>
      <c r="P211">
        <v>2929580</v>
      </c>
      <c r="Q211">
        <v>2935515</v>
      </c>
      <c r="R211">
        <v>2940195</v>
      </c>
      <c r="S211">
        <v>2943515</v>
      </c>
      <c r="T211">
        <v>2945389</v>
      </c>
      <c r="U211">
        <v>2945747</v>
      </c>
      <c r="V211">
        <v>2944532</v>
      </c>
      <c r="W211">
        <v>2941709</v>
      </c>
      <c r="X211">
        <v>2937256</v>
      </c>
      <c r="Y211">
        <v>2931167</v>
      </c>
      <c r="Z211">
        <v>2923456</v>
      </c>
      <c r="AA211">
        <v>2914148</v>
      </c>
      <c r="AB211">
        <v>2903291</v>
      </c>
      <c r="AC211">
        <v>2890944</v>
      </c>
      <c r="AD211">
        <v>2877185</v>
      </c>
      <c r="AE211">
        <v>2862108</v>
      </c>
      <c r="AF211">
        <v>2845824</v>
      </c>
      <c r="AG211">
        <v>2828461</v>
      </c>
      <c r="AH211">
        <v>2810160</v>
      </c>
      <c r="AI211">
        <v>2791084</v>
      </c>
      <c r="AJ211">
        <v>2771407</v>
      </c>
      <c r="AK211">
        <v>2751323</v>
      </c>
      <c r="AL211">
        <v>2731042</v>
      </c>
      <c r="AM211">
        <v>2710789</v>
      </c>
      <c r="AN211">
        <v>2690807</v>
      </c>
      <c r="AO211">
        <v>2671355</v>
      </c>
      <c r="AP211">
        <v>2652708</v>
      </c>
      <c r="AQ211">
        <v>2635158</v>
      </c>
      <c r="AR211">
        <v>2619013</v>
      </c>
      <c r="AS211">
        <v>2604599</v>
      </c>
      <c r="AT211">
        <v>2592256</v>
      </c>
      <c r="AU211">
        <v>2582343</v>
      </c>
      <c r="AV211">
        <v>2575234</v>
      </c>
    </row>
    <row r="212" spans="1:48" x14ac:dyDescent="0.3">
      <c r="A212" t="s">
        <v>248</v>
      </c>
      <c r="B212" t="s">
        <v>630</v>
      </c>
      <c r="C212" t="s">
        <v>428</v>
      </c>
      <c r="D212" s="5">
        <v>11564374.0871746</v>
      </c>
      <c r="E212" s="5">
        <v>11744739.7860396</v>
      </c>
      <c r="F212" s="5">
        <v>11914877.728333199</v>
      </c>
      <c r="G212" s="5">
        <v>17182096</v>
      </c>
      <c r="H212">
        <v>17559804</v>
      </c>
      <c r="I212">
        <v>17888768</v>
      </c>
      <c r="J212">
        <v>18173498</v>
      </c>
      <c r="K212">
        <v>18418288</v>
      </c>
      <c r="L212">
        <v>18627210</v>
      </c>
      <c r="M212">
        <v>18804123</v>
      </c>
      <c r="N212">
        <v>18952663</v>
      </c>
      <c r="O212">
        <v>19076252</v>
      </c>
      <c r="P212">
        <v>19178091</v>
      </c>
      <c r="Q212">
        <v>19261164</v>
      </c>
      <c r="R212">
        <v>19328237</v>
      </c>
      <c r="S212">
        <v>19381858</v>
      </c>
      <c r="T212">
        <v>19424357</v>
      </c>
      <c r="U212">
        <v>19457845</v>
      </c>
      <c r="V212">
        <v>19484217</v>
      </c>
      <c r="W212">
        <v>19505147</v>
      </c>
      <c r="X212">
        <v>19522093</v>
      </c>
      <c r="Y212">
        <v>19536294</v>
      </c>
      <c r="Z212">
        <v>19548772</v>
      </c>
      <c r="AA212">
        <v>19560330</v>
      </c>
      <c r="AB212">
        <v>19571553</v>
      </c>
      <c r="AC212">
        <v>19582807</v>
      </c>
      <c r="AD212">
        <v>19594242</v>
      </c>
      <c r="AE212">
        <v>19605789</v>
      </c>
      <c r="AF212">
        <v>19617160</v>
      </c>
      <c r="AG212">
        <v>19627850</v>
      </c>
      <c r="AH212">
        <v>19637136</v>
      </c>
      <c r="AI212">
        <v>19644076</v>
      </c>
      <c r="AJ212">
        <v>19647510</v>
      </c>
      <c r="AK212">
        <v>19646061</v>
      </c>
      <c r="AL212">
        <v>19638134</v>
      </c>
      <c r="AM212">
        <v>19621913</v>
      </c>
      <c r="AN212">
        <v>19595368</v>
      </c>
      <c r="AO212">
        <v>19556249</v>
      </c>
      <c r="AP212">
        <v>19502086</v>
      </c>
      <c r="AQ212">
        <v>19430195</v>
      </c>
      <c r="AR212">
        <v>19337670</v>
      </c>
      <c r="AS212">
        <v>19221390</v>
      </c>
      <c r="AT212">
        <v>19078015</v>
      </c>
      <c r="AU212">
        <v>18903984</v>
      </c>
      <c r="AV212">
        <v>18695523</v>
      </c>
    </row>
    <row r="213" spans="1:48" x14ac:dyDescent="0.3">
      <c r="A213" t="s">
        <v>249</v>
      </c>
      <c r="B213" t="s">
        <v>631</v>
      </c>
      <c r="C213" t="s">
        <v>428</v>
      </c>
      <c r="D213" s="5">
        <v>1672089.51610802</v>
      </c>
      <c r="E213" s="5">
        <v>1689409.80865597</v>
      </c>
      <c r="F213" s="5">
        <v>1705924.4965546001</v>
      </c>
      <c r="G213" s="5">
        <v>2402908</v>
      </c>
      <c r="H213">
        <v>2439449</v>
      </c>
      <c r="I213">
        <v>2471918</v>
      </c>
      <c r="J213">
        <v>2500596</v>
      </c>
      <c r="K213">
        <v>2525753</v>
      </c>
      <c r="L213">
        <v>2547648</v>
      </c>
      <c r="M213">
        <v>2566528</v>
      </c>
      <c r="N213">
        <v>2582628</v>
      </c>
      <c r="O213">
        <v>2596174</v>
      </c>
      <c r="P213">
        <v>2607380</v>
      </c>
      <c r="Q213">
        <v>2616447</v>
      </c>
      <c r="R213">
        <v>2623567</v>
      </c>
      <c r="S213">
        <v>2628920</v>
      </c>
      <c r="T213">
        <v>2632675</v>
      </c>
      <c r="U213">
        <v>2634990</v>
      </c>
      <c r="V213">
        <v>2636011</v>
      </c>
      <c r="W213">
        <v>2635872</v>
      </c>
      <c r="X213">
        <v>2634699</v>
      </c>
      <c r="Y213">
        <v>2632604</v>
      </c>
      <c r="Z213">
        <v>2629689</v>
      </c>
      <c r="AA213">
        <v>2626043</v>
      </c>
      <c r="AB213">
        <v>2621747</v>
      </c>
      <c r="AC213">
        <v>2616868</v>
      </c>
      <c r="AD213">
        <v>2611463</v>
      </c>
      <c r="AE213">
        <v>2605577</v>
      </c>
      <c r="AF213">
        <v>2599246</v>
      </c>
      <c r="AG213">
        <v>2592491</v>
      </c>
      <c r="AH213">
        <v>2585326</v>
      </c>
      <c r="AI213">
        <v>2577751</v>
      </c>
      <c r="AJ213">
        <v>2569755</v>
      </c>
      <c r="AK213">
        <v>2561317</v>
      </c>
      <c r="AL213">
        <v>2552404</v>
      </c>
      <c r="AM213">
        <v>2542971</v>
      </c>
      <c r="AN213">
        <v>2532965</v>
      </c>
      <c r="AO213">
        <v>2522317</v>
      </c>
      <c r="AP213">
        <v>2510952</v>
      </c>
      <c r="AQ213">
        <v>2498779</v>
      </c>
      <c r="AR213">
        <v>2485698</v>
      </c>
      <c r="AS213">
        <v>2471599</v>
      </c>
      <c r="AT213">
        <v>2456359</v>
      </c>
      <c r="AU213">
        <v>2439844</v>
      </c>
      <c r="AV213">
        <v>2421909</v>
      </c>
    </row>
    <row r="214" spans="1:48" x14ac:dyDescent="0.3">
      <c r="A214" t="s">
        <v>250</v>
      </c>
      <c r="B214" t="s">
        <v>632</v>
      </c>
      <c r="C214" t="s">
        <v>428</v>
      </c>
      <c r="D214" s="5">
        <v>5563238.05634706</v>
      </c>
      <c r="E214" s="5">
        <v>5605074.9668012001</v>
      </c>
      <c r="F214" s="5">
        <v>5648201.7874652902</v>
      </c>
      <c r="G214" s="5">
        <v>5432228</v>
      </c>
      <c r="H214">
        <v>5501462</v>
      </c>
      <c r="I214">
        <v>5568630</v>
      </c>
      <c r="J214">
        <v>5633430</v>
      </c>
      <c r="K214">
        <v>5695584</v>
      </c>
      <c r="L214">
        <v>5754845</v>
      </c>
      <c r="M214">
        <v>5810989</v>
      </c>
      <c r="N214">
        <v>5863818</v>
      </c>
      <c r="O214">
        <v>5913163</v>
      </c>
      <c r="P214">
        <v>5958880</v>
      </c>
      <c r="Q214">
        <v>6000851</v>
      </c>
      <c r="R214">
        <v>6038985</v>
      </c>
      <c r="S214">
        <v>6073216</v>
      </c>
      <c r="T214">
        <v>6103508</v>
      </c>
      <c r="U214">
        <v>6129847</v>
      </c>
      <c r="V214">
        <v>6152249</v>
      </c>
      <c r="W214">
        <v>6170753</v>
      </c>
      <c r="X214">
        <v>6185428</v>
      </c>
      <c r="Y214">
        <v>6196365</v>
      </c>
      <c r="Z214">
        <v>6203687</v>
      </c>
      <c r="AA214">
        <v>6207538</v>
      </c>
      <c r="AB214">
        <v>6208092</v>
      </c>
      <c r="AC214">
        <v>6205547</v>
      </c>
      <c r="AD214">
        <v>6200130</v>
      </c>
      <c r="AE214">
        <v>6192092</v>
      </c>
      <c r="AF214">
        <v>6181710</v>
      </c>
      <c r="AG214">
        <v>6169291</v>
      </c>
      <c r="AH214">
        <v>6155165</v>
      </c>
      <c r="AI214">
        <v>6139690</v>
      </c>
      <c r="AJ214">
        <v>6123249</v>
      </c>
      <c r="AK214">
        <v>6106252</v>
      </c>
      <c r="AL214">
        <v>6089137</v>
      </c>
      <c r="AM214">
        <v>6072366</v>
      </c>
      <c r="AN214">
        <v>6056428</v>
      </c>
      <c r="AO214">
        <v>6041840</v>
      </c>
      <c r="AP214">
        <v>6029143</v>
      </c>
      <c r="AQ214">
        <v>6018907</v>
      </c>
      <c r="AR214">
        <v>6011725</v>
      </c>
      <c r="AS214">
        <v>6008220</v>
      </c>
      <c r="AT214">
        <v>6009039</v>
      </c>
      <c r="AU214">
        <v>6014857</v>
      </c>
      <c r="AV214">
        <v>6026373</v>
      </c>
    </row>
    <row r="215" spans="1:48" x14ac:dyDescent="0.3">
      <c r="A215" t="s">
        <v>251</v>
      </c>
      <c r="B215" t="s">
        <v>633</v>
      </c>
      <c r="C215" t="s">
        <v>428</v>
      </c>
      <c r="D215" s="5">
        <v>7710190.6213900503</v>
      </c>
      <c r="E215" s="5">
        <v>7789581.5035305899</v>
      </c>
      <c r="F215" s="5">
        <v>7864704.9634969598</v>
      </c>
      <c r="G215" s="5">
        <v>9357480</v>
      </c>
      <c r="H215">
        <v>9498230</v>
      </c>
      <c r="I215">
        <v>9621603</v>
      </c>
      <c r="J215">
        <v>9728896</v>
      </c>
      <c r="K215">
        <v>9821354</v>
      </c>
      <c r="L215">
        <v>9900164</v>
      </c>
      <c r="M215">
        <v>9966461</v>
      </c>
      <c r="N215">
        <v>10021323</v>
      </c>
      <c r="O215">
        <v>10065774</v>
      </c>
      <c r="P215">
        <v>10100782</v>
      </c>
      <c r="Q215">
        <v>10127263</v>
      </c>
      <c r="R215">
        <v>10146074</v>
      </c>
      <c r="S215">
        <v>10158020</v>
      </c>
      <c r="T215">
        <v>10163850</v>
      </c>
      <c r="U215">
        <v>10164258</v>
      </c>
      <c r="V215">
        <v>10159885</v>
      </c>
      <c r="W215">
        <v>10151313</v>
      </c>
      <c r="X215">
        <v>10139073</v>
      </c>
      <c r="Y215">
        <v>10123640</v>
      </c>
      <c r="Z215">
        <v>10105433</v>
      </c>
      <c r="AA215">
        <v>10084817</v>
      </c>
      <c r="AB215">
        <v>10062101</v>
      </c>
      <c r="AC215">
        <v>10037541</v>
      </c>
      <c r="AD215">
        <v>10011338</v>
      </c>
      <c r="AE215">
        <v>9983635</v>
      </c>
      <c r="AF215">
        <v>9954523</v>
      </c>
      <c r="AG215">
        <v>9924038</v>
      </c>
      <c r="AH215">
        <v>9892160</v>
      </c>
      <c r="AI215">
        <v>9858814</v>
      </c>
      <c r="AJ215">
        <v>9823871</v>
      </c>
      <c r="AK215">
        <v>9787146</v>
      </c>
      <c r="AL215">
        <v>9748401</v>
      </c>
      <c r="AM215">
        <v>9707341</v>
      </c>
      <c r="AN215">
        <v>9663617</v>
      </c>
      <c r="AO215">
        <v>9616825</v>
      </c>
      <c r="AP215">
        <v>9566506</v>
      </c>
      <c r="AQ215">
        <v>9512146</v>
      </c>
      <c r="AR215">
        <v>9453177</v>
      </c>
      <c r="AS215">
        <v>9388975</v>
      </c>
      <c r="AT215">
        <v>9318860</v>
      </c>
      <c r="AU215">
        <v>9242101</v>
      </c>
      <c r="AV215">
        <v>9157907</v>
      </c>
    </row>
    <row r="216" spans="1:48" x14ac:dyDescent="0.3">
      <c r="A216" t="s">
        <v>252</v>
      </c>
      <c r="B216" t="s">
        <v>634</v>
      </c>
      <c r="C216" t="s">
        <v>428</v>
      </c>
      <c r="D216" s="5">
        <v>4604415.2245413996</v>
      </c>
      <c r="E216" s="5">
        <v>4630512.1633395301</v>
      </c>
      <c r="F216" s="5">
        <v>4655408.5989654204</v>
      </c>
      <c r="G216" s="5">
        <v>4754551</v>
      </c>
      <c r="H216">
        <v>4797405</v>
      </c>
      <c r="I216">
        <v>4835400</v>
      </c>
      <c r="J216">
        <v>4868726</v>
      </c>
      <c r="K216">
        <v>4897574</v>
      </c>
      <c r="L216">
        <v>4922129</v>
      </c>
      <c r="M216">
        <v>4942578</v>
      </c>
      <c r="N216">
        <v>4959103</v>
      </c>
      <c r="O216">
        <v>4971887</v>
      </c>
      <c r="P216">
        <v>4981107</v>
      </c>
      <c r="Q216">
        <v>4986943</v>
      </c>
      <c r="R216">
        <v>4989568</v>
      </c>
      <c r="S216">
        <v>4989156</v>
      </c>
      <c r="T216">
        <v>4985880</v>
      </c>
      <c r="U216">
        <v>4979908</v>
      </c>
      <c r="V216">
        <v>4971408</v>
      </c>
      <c r="W216">
        <v>4960545</v>
      </c>
      <c r="X216">
        <v>4947483</v>
      </c>
      <c r="Y216">
        <v>4932384</v>
      </c>
      <c r="Z216">
        <v>4915408</v>
      </c>
      <c r="AA216">
        <v>4896711</v>
      </c>
      <c r="AB216">
        <v>4876451</v>
      </c>
      <c r="AC216">
        <v>4854780</v>
      </c>
      <c r="AD216">
        <v>4831850</v>
      </c>
      <c r="AE216">
        <v>4807811</v>
      </c>
      <c r="AF216">
        <v>4782812</v>
      </c>
      <c r="AG216">
        <v>4756997</v>
      </c>
      <c r="AH216">
        <v>4730511</v>
      </c>
      <c r="AI216">
        <v>4703496</v>
      </c>
      <c r="AJ216">
        <v>4676091</v>
      </c>
      <c r="AK216">
        <v>4648436</v>
      </c>
      <c r="AL216">
        <v>4620665</v>
      </c>
      <c r="AM216">
        <v>4592913</v>
      </c>
      <c r="AN216">
        <v>4565312</v>
      </c>
      <c r="AO216">
        <v>4537992</v>
      </c>
      <c r="AP216">
        <v>4511082</v>
      </c>
      <c r="AQ216">
        <v>4484707</v>
      </c>
      <c r="AR216">
        <v>4458992</v>
      </c>
      <c r="AS216">
        <v>4434059</v>
      </c>
      <c r="AT216">
        <v>4410029</v>
      </c>
      <c r="AU216">
        <v>4387019</v>
      </c>
      <c r="AV216">
        <v>4365146</v>
      </c>
    </row>
    <row r="217" spans="1:48" x14ac:dyDescent="0.3">
      <c r="A217" t="s">
        <v>253</v>
      </c>
      <c r="B217" t="s">
        <v>635</v>
      </c>
      <c r="C217" t="s">
        <v>428</v>
      </c>
      <c r="D217" s="5">
        <v>7180691.65540908</v>
      </c>
      <c r="E217" s="5">
        <v>7226013.1860766197</v>
      </c>
      <c r="F217" s="5">
        <v>7272925.8713231999</v>
      </c>
      <c r="G217" s="5">
        <v>6906768</v>
      </c>
      <c r="H217">
        <v>6980364</v>
      </c>
      <c r="I217">
        <v>7053361</v>
      </c>
      <c r="J217">
        <v>7125201</v>
      </c>
      <c r="K217">
        <v>7195370</v>
      </c>
      <c r="L217">
        <v>7263390</v>
      </c>
      <c r="M217">
        <v>7328829</v>
      </c>
      <c r="N217">
        <v>7391293</v>
      </c>
      <c r="O217">
        <v>7450428</v>
      </c>
      <c r="P217">
        <v>7505923</v>
      </c>
      <c r="Q217">
        <v>7557508</v>
      </c>
      <c r="R217">
        <v>7604951</v>
      </c>
      <c r="S217">
        <v>7648064</v>
      </c>
      <c r="T217">
        <v>7686698</v>
      </c>
      <c r="U217">
        <v>7720746</v>
      </c>
      <c r="V217">
        <v>7750141</v>
      </c>
      <c r="W217">
        <v>7774857</v>
      </c>
      <c r="X217">
        <v>7794908</v>
      </c>
      <c r="Y217">
        <v>7810352</v>
      </c>
      <c r="Z217">
        <v>7821284</v>
      </c>
      <c r="AA217">
        <v>7827843</v>
      </c>
      <c r="AB217">
        <v>7830205</v>
      </c>
      <c r="AC217">
        <v>7828592</v>
      </c>
      <c r="AD217">
        <v>7823262</v>
      </c>
      <c r="AE217">
        <v>7814517</v>
      </c>
      <c r="AF217">
        <v>7802699</v>
      </c>
      <c r="AG217">
        <v>7788189</v>
      </c>
      <c r="AH217">
        <v>7771413</v>
      </c>
      <c r="AI217">
        <v>7752834</v>
      </c>
      <c r="AJ217">
        <v>7732956</v>
      </c>
      <c r="AK217">
        <v>7712328</v>
      </c>
      <c r="AL217">
        <v>7691534</v>
      </c>
      <c r="AM217">
        <v>7671203</v>
      </c>
      <c r="AN217">
        <v>7652004</v>
      </c>
      <c r="AO217">
        <v>7634647</v>
      </c>
      <c r="AP217">
        <v>7619880</v>
      </c>
      <c r="AQ217">
        <v>7608496</v>
      </c>
      <c r="AR217">
        <v>7601327</v>
      </c>
      <c r="AS217">
        <v>7599245</v>
      </c>
      <c r="AT217">
        <v>7603164</v>
      </c>
      <c r="AU217">
        <v>7614040</v>
      </c>
      <c r="AV217">
        <v>7632866</v>
      </c>
    </row>
    <row r="218" spans="1:48" x14ac:dyDescent="0.3">
      <c r="A218" t="s">
        <v>254</v>
      </c>
      <c r="B218" t="s">
        <v>636</v>
      </c>
      <c r="C218" t="s">
        <v>428</v>
      </c>
      <c r="D218" s="5">
        <v>5913913.4590554498</v>
      </c>
      <c r="E218" s="5">
        <v>5941352.9915964203</v>
      </c>
      <c r="F218" s="5">
        <v>5970763.8683544602</v>
      </c>
      <c r="G218" s="5">
        <v>6128516</v>
      </c>
      <c r="H218">
        <v>6173260</v>
      </c>
      <c r="I218">
        <v>6222647</v>
      </c>
      <c r="J218">
        <v>6275608</v>
      </c>
      <c r="K218">
        <v>6331138</v>
      </c>
      <c r="L218">
        <v>6388295</v>
      </c>
      <c r="M218">
        <v>6446202</v>
      </c>
      <c r="N218">
        <v>6504049</v>
      </c>
      <c r="O218">
        <v>6561088</v>
      </c>
      <c r="P218">
        <v>6616634</v>
      </c>
      <c r="Q218">
        <v>6670070</v>
      </c>
      <c r="R218">
        <v>6720841</v>
      </c>
      <c r="S218">
        <v>6768457</v>
      </c>
      <c r="T218">
        <v>6812492</v>
      </c>
      <c r="U218">
        <v>6852585</v>
      </c>
      <c r="V218">
        <v>6888439</v>
      </c>
      <c r="W218">
        <v>6919823</v>
      </c>
      <c r="X218">
        <v>6946567</v>
      </c>
      <c r="Y218">
        <v>6968568</v>
      </c>
      <c r="Z218">
        <v>6985788</v>
      </c>
      <c r="AA218">
        <v>6998250</v>
      </c>
      <c r="AB218">
        <v>7006046</v>
      </c>
      <c r="AC218">
        <v>7009328</v>
      </c>
      <c r="AD218">
        <v>7008316</v>
      </c>
      <c r="AE218">
        <v>7003291</v>
      </c>
      <c r="AF218">
        <v>6994602</v>
      </c>
      <c r="AG218">
        <v>6982660</v>
      </c>
      <c r="AH218">
        <v>6967940</v>
      </c>
      <c r="AI218">
        <v>6950984</v>
      </c>
      <c r="AJ218">
        <v>6932396</v>
      </c>
      <c r="AK218">
        <v>6912845</v>
      </c>
      <c r="AL218">
        <v>6893065</v>
      </c>
      <c r="AM218">
        <v>6873854</v>
      </c>
      <c r="AN218">
        <v>6856075</v>
      </c>
      <c r="AO218">
        <v>6840653</v>
      </c>
      <c r="AP218">
        <v>6828581</v>
      </c>
      <c r="AQ218">
        <v>6820914</v>
      </c>
      <c r="AR218">
        <v>6818772</v>
      </c>
      <c r="AS218">
        <v>6823339</v>
      </c>
      <c r="AT218">
        <v>6835865</v>
      </c>
      <c r="AU218">
        <v>6857662</v>
      </c>
      <c r="AV218">
        <v>6890109</v>
      </c>
    </row>
    <row r="219" spans="1:48" x14ac:dyDescent="0.3">
      <c r="A219" t="s">
        <v>255</v>
      </c>
      <c r="B219" t="s">
        <v>637</v>
      </c>
      <c r="C219" t="s">
        <v>428</v>
      </c>
      <c r="D219" s="5">
        <v>4027261.4671801799</v>
      </c>
      <c r="E219" s="5">
        <v>4046756.0985077498</v>
      </c>
      <c r="F219" s="5">
        <v>4065979.3370423298</v>
      </c>
      <c r="G219" s="5">
        <v>4085565</v>
      </c>
      <c r="H219">
        <v>4113118</v>
      </c>
      <c r="I219">
        <v>4140951</v>
      </c>
      <c r="J219">
        <v>4168716</v>
      </c>
      <c r="K219">
        <v>4196089</v>
      </c>
      <c r="L219">
        <v>4222771</v>
      </c>
      <c r="M219">
        <v>4248484</v>
      </c>
      <c r="N219">
        <v>4272974</v>
      </c>
      <c r="O219">
        <v>4296010</v>
      </c>
      <c r="P219">
        <v>4317387</v>
      </c>
      <c r="Q219">
        <v>4336919</v>
      </c>
      <c r="R219">
        <v>4354446</v>
      </c>
      <c r="S219">
        <v>4369830</v>
      </c>
      <c r="T219">
        <v>4382958</v>
      </c>
      <c r="U219">
        <v>4393739</v>
      </c>
      <c r="V219">
        <v>4402106</v>
      </c>
      <c r="W219">
        <v>4408014</v>
      </c>
      <c r="X219">
        <v>4411443</v>
      </c>
      <c r="Y219">
        <v>4412395</v>
      </c>
      <c r="Z219">
        <v>4410895</v>
      </c>
      <c r="AA219">
        <v>4406994</v>
      </c>
      <c r="AB219">
        <v>4400763</v>
      </c>
      <c r="AC219">
        <v>4392299</v>
      </c>
      <c r="AD219">
        <v>4381719</v>
      </c>
      <c r="AE219">
        <v>4369167</v>
      </c>
      <c r="AF219">
        <v>4354808</v>
      </c>
      <c r="AG219">
        <v>4338831</v>
      </c>
      <c r="AH219">
        <v>4321448</v>
      </c>
      <c r="AI219">
        <v>4302895</v>
      </c>
      <c r="AJ219">
        <v>4283430</v>
      </c>
      <c r="AK219">
        <v>4263336</v>
      </c>
      <c r="AL219">
        <v>4242919</v>
      </c>
      <c r="AM219">
        <v>4222506</v>
      </c>
      <c r="AN219">
        <v>4202450</v>
      </c>
      <c r="AO219">
        <v>4183126</v>
      </c>
      <c r="AP219">
        <v>4164933</v>
      </c>
      <c r="AQ219">
        <v>4148293</v>
      </c>
      <c r="AR219">
        <v>4133651</v>
      </c>
      <c r="AS219">
        <v>4121475</v>
      </c>
      <c r="AT219">
        <v>4112258</v>
      </c>
      <c r="AU219">
        <v>4106514</v>
      </c>
      <c r="AV219">
        <v>4104783</v>
      </c>
    </row>
    <row r="220" spans="1:48" x14ac:dyDescent="0.3">
      <c r="A220" t="s">
        <v>256</v>
      </c>
      <c r="B220" t="s">
        <v>638</v>
      </c>
      <c r="C220" t="s">
        <v>428</v>
      </c>
      <c r="D220" s="5">
        <v>4863007.6400533495</v>
      </c>
      <c r="E220" s="5">
        <v>4906794.9279824104</v>
      </c>
      <c r="F220" s="5">
        <v>4949339.9062711904</v>
      </c>
      <c r="G220" s="5">
        <v>5964944</v>
      </c>
      <c r="H220">
        <v>6042363</v>
      </c>
      <c r="I220">
        <v>6114906</v>
      </c>
      <c r="J220">
        <v>6182669</v>
      </c>
      <c r="K220">
        <v>6245749</v>
      </c>
      <c r="L220">
        <v>6304247</v>
      </c>
      <c r="M220">
        <v>6358265</v>
      </c>
      <c r="N220">
        <v>6407906</v>
      </c>
      <c r="O220">
        <v>6453275</v>
      </c>
      <c r="P220">
        <v>6494480</v>
      </c>
      <c r="Q220">
        <v>6531630</v>
      </c>
      <c r="R220">
        <v>6564837</v>
      </c>
      <c r="S220">
        <v>6594215</v>
      </c>
      <c r="T220">
        <v>6619877</v>
      </c>
      <c r="U220">
        <v>6641942</v>
      </c>
      <c r="V220">
        <v>6660528</v>
      </c>
      <c r="W220">
        <v>6675756</v>
      </c>
      <c r="X220">
        <v>6687750</v>
      </c>
      <c r="Y220">
        <v>6696633</v>
      </c>
      <c r="Z220">
        <v>6702533</v>
      </c>
      <c r="AA220">
        <v>6705578</v>
      </c>
      <c r="AB220">
        <v>6705899</v>
      </c>
      <c r="AC220">
        <v>6703629</v>
      </c>
      <c r="AD220">
        <v>6698901</v>
      </c>
      <c r="AE220">
        <v>6691852</v>
      </c>
      <c r="AF220">
        <v>6682621</v>
      </c>
      <c r="AG220">
        <v>6671347</v>
      </c>
      <c r="AH220">
        <v>6658172</v>
      </c>
      <c r="AI220">
        <v>6643242</v>
      </c>
      <c r="AJ220">
        <v>6626701</v>
      </c>
      <c r="AK220">
        <v>6608697</v>
      </c>
      <c r="AL220">
        <v>6589381</v>
      </c>
      <c r="AM220">
        <v>6568904</v>
      </c>
      <c r="AN220">
        <v>6547419</v>
      </c>
      <c r="AO220">
        <v>6525083</v>
      </c>
      <c r="AP220">
        <v>6502053</v>
      </c>
      <c r="AQ220">
        <v>6478487</v>
      </c>
      <c r="AR220">
        <v>6454548</v>
      </c>
      <c r="AS220">
        <v>6430399</v>
      </c>
      <c r="AT220">
        <v>6406205</v>
      </c>
      <c r="AU220">
        <v>6382132</v>
      </c>
      <c r="AV220">
        <v>6358351</v>
      </c>
    </row>
    <row r="221" spans="1:48" x14ac:dyDescent="0.3">
      <c r="A221" t="s">
        <v>257</v>
      </c>
      <c r="B221" t="s">
        <v>639</v>
      </c>
      <c r="C221" t="s">
        <v>428</v>
      </c>
      <c r="D221" s="5">
        <v>4318260.4246002799</v>
      </c>
      <c r="E221" s="5">
        <v>4334463.6704140296</v>
      </c>
      <c r="F221" s="5">
        <v>4350798.5264778202</v>
      </c>
      <c r="G221" s="5">
        <v>3850462</v>
      </c>
      <c r="H221">
        <v>3872631</v>
      </c>
      <c r="I221">
        <v>3895489</v>
      </c>
      <c r="J221">
        <v>3918655</v>
      </c>
      <c r="K221">
        <v>3941776</v>
      </c>
      <c r="L221">
        <v>3964521</v>
      </c>
      <c r="M221">
        <v>3986586</v>
      </c>
      <c r="N221">
        <v>4007693</v>
      </c>
      <c r="O221">
        <v>4027587</v>
      </c>
      <c r="P221">
        <v>4046041</v>
      </c>
      <c r="Q221">
        <v>4062851</v>
      </c>
      <c r="R221">
        <v>4077838</v>
      </c>
      <c r="S221">
        <v>4090852</v>
      </c>
      <c r="T221">
        <v>4101763</v>
      </c>
      <c r="U221">
        <v>4110469</v>
      </c>
      <c r="V221">
        <v>4116895</v>
      </c>
      <c r="W221">
        <v>4120987</v>
      </c>
      <c r="X221">
        <v>4122719</v>
      </c>
      <c r="Y221">
        <v>4122091</v>
      </c>
      <c r="Z221">
        <v>4119125</v>
      </c>
      <c r="AA221">
        <v>4113872</v>
      </c>
      <c r="AB221">
        <v>4106405</v>
      </c>
      <c r="AC221">
        <v>4096824</v>
      </c>
      <c r="AD221">
        <v>4085255</v>
      </c>
      <c r="AE221">
        <v>4071847</v>
      </c>
      <c r="AF221">
        <v>4056776</v>
      </c>
      <c r="AG221">
        <v>4040242</v>
      </c>
      <c r="AH221">
        <v>4022471</v>
      </c>
      <c r="AI221">
        <v>4003715</v>
      </c>
      <c r="AJ221">
        <v>3984249</v>
      </c>
      <c r="AK221">
        <v>3964376</v>
      </c>
      <c r="AL221">
        <v>3944422</v>
      </c>
      <c r="AM221">
        <v>3924739</v>
      </c>
      <c r="AN221">
        <v>3905704</v>
      </c>
      <c r="AO221">
        <v>3887721</v>
      </c>
      <c r="AP221">
        <v>3871216</v>
      </c>
      <c r="AQ221">
        <v>3856643</v>
      </c>
      <c r="AR221">
        <v>3844481</v>
      </c>
      <c r="AS221">
        <v>3835232</v>
      </c>
      <c r="AT221">
        <v>3829426</v>
      </c>
      <c r="AU221">
        <v>3827616</v>
      </c>
      <c r="AV221">
        <v>3830382</v>
      </c>
    </row>
    <row r="222" spans="1:48" x14ac:dyDescent="0.3">
      <c r="A222" t="s">
        <v>258</v>
      </c>
      <c r="B222" t="s">
        <v>640</v>
      </c>
      <c r="C222" t="s">
        <v>428</v>
      </c>
      <c r="D222" s="5">
        <v>3028407.8938668598</v>
      </c>
      <c r="E222" s="5">
        <v>3053286.7051503402</v>
      </c>
      <c r="F222" s="5">
        <v>3079332.62582283</v>
      </c>
      <c r="G222" s="5">
        <v>2634629</v>
      </c>
      <c r="H222">
        <v>2672559</v>
      </c>
      <c r="I222">
        <v>2709707</v>
      </c>
      <c r="J222">
        <v>2745887</v>
      </c>
      <c r="K222">
        <v>2780930</v>
      </c>
      <c r="L222">
        <v>2814681</v>
      </c>
      <c r="M222">
        <v>2847000</v>
      </c>
      <c r="N222">
        <v>2877762</v>
      </c>
      <c r="O222">
        <v>2906857</v>
      </c>
      <c r="P222">
        <v>2934190</v>
      </c>
      <c r="Q222">
        <v>2959681</v>
      </c>
      <c r="R222">
        <v>2983266</v>
      </c>
      <c r="S222">
        <v>3004895</v>
      </c>
      <c r="T222">
        <v>3024532</v>
      </c>
      <c r="U222">
        <v>3042159</v>
      </c>
      <c r="V222">
        <v>3057770</v>
      </c>
      <c r="W222">
        <v>3071376</v>
      </c>
      <c r="X222">
        <v>3083001</v>
      </c>
      <c r="Y222">
        <v>3092687</v>
      </c>
      <c r="Z222">
        <v>3100488</v>
      </c>
      <c r="AA222">
        <v>3106475</v>
      </c>
      <c r="AB222">
        <v>3110733</v>
      </c>
      <c r="AC222">
        <v>3113363</v>
      </c>
      <c r="AD222">
        <v>3114479</v>
      </c>
      <c r="AE222">
        <v>3114212</v>
      </c>
      <c r="AF222">
        <v>3112708</v>
      </c>
      <c r="AG222">
        <v>3110126</v>
      </c>
      <c r="AH222">
        <v>3106643</v>
      </c>
      <c r="AI222">
        <v>3102449</v>
      </c>
      <c r="AJ222">
        <v>3097749</v>
      </c>
      <c r="AK222">
        <v>3092764</v>
      </c>
      <c r="AL222">
        <v>3087729</v>
      </c>
      <c r="AM222">
        <v>3082894</v>
      </c>
      <c r="AN222">
        <v>3078526</v>
      </c>
      <c r="AO222">
        <v>3074905</v>
      </c>
      <c r="AP222">
        <v>3072325</v>
      </c>
      <c r="AQ222">
        <v>3071099</v>
      </c>
      <c r="AR222">
        <v>3071551</v>
      </c>
      <c r="AS222">
        <v>3074021</v>
      </c>
      <c r="AT222">
        <v>3078867</v>
      </c>
      <c r="AU222">
        <v>3086457</v>
      </c>
      <c r="AV222">
        <v>3097179</v>
      </c>
    </row>
    <row r="223" spans="1:48" x14ac:dyDescent="0.3">
      <c r="A223" t="s">
        <v>259</v>
      </c>
      <c r="B223" t="s">
        <v>641</v>
      </c>
      <c r="C223" t="s">
        <v>428</v>
      </c>
      <c r="D223" s="5">
        <v>3034672.4457431999</v>
      </c>
      <c r="E223" s="5">
        <v>3046124.8415151699</v>
      </c>
      <c r="F223" s="5">
        <v>3057178.1440918902</v>
      </c>
      <c r="G223" s="5">
        <v>2828469</v>
      </c>
      <c r="H223">
        <v>2837349</v>
      </c>
      <c r="I223">
        <v>2848946</v>
      </c>
      <c r="J223">
        <v>2862773</v>
      </c>
      <c r="K223">
        <v>2878375</v>
      </c>
      <c r="L223">
        <v>2895318</v>
      </c>
      <c r="M223">
        <v>2913199</v>
      </c>
      <c r="N223">
        <v>2931639</v>
      </c>
      <c r="O223">
        <v>2950288</v>
      </c>
      <c r="P223">
        <v>2968819</v>
      </c>
      <c r="Q223">
        <v>2986935</v>
      </c>
      <c r="R223">
        <v>3004363</v>
      </c>
      <c r="S223">
        <v>3020859</v>
      </c>
      <c r="T223">
        <v>3036203</v>
      </c>
      <c r="U223">
        <v>3050205</v>
      </c>
      <c r="V223">
        <v>3062698</v>
      </c>
      <c r="W223">
        <v>3073543</v>
      </c>
      <c r="X223">
        <v>3082628</v>
      </c>
      <c r="Y223">
        <v>3089868</v>
      </c>
      <c r="Z223">
        <v>3095204</v>
      </c>
      <c r="AA223">
        <v>3098602</v>
      </c>
      <c r="AB223">
        <v>3100056</v>
      </c>
      <c r="AC223">
        <v>3099588</v>
      </c>
      <c r="AD223">
        <v>3097245</v>
      </c>
      <c r="AE223">
        <v>3093100</v>
      </c>
      <c r="AF223">
        <v>3087254</v>
      </c>
      <c r="AG223">
        <v>3079834</v>
      </c>
      <c r="AH223">
        <v>3070993</v>
      </c>
      <c r="AI223">
        <v>3060911</v>
      </c>
      <c r="AJ223">
        <v>3049796</v>
      </c>
      <c r="AK223">
        <v>3037880</v>
      </c>
      <c r="AL223">
        <v>3025423</v>
      </c>
      <c r="AM223">
        <v>3012711</v>
      </c>
      <c r="AN223">
        <v>3000059</v>
      </c>
      <c r="AO223">
        <v>2987805</v>
      </c>
      <c r="AP223">
        <v>2976315</v>
      </c>
      <c r="AQ223">
        <v>2965983</v>
      </c>
      <c r="AR223">
        <v>2957227</v>
      </c>
      <c r="AS223">
        <v>2950495</v>
      </c>
      <c r="AT223">
        <v>2946257</v>
      </c>
      <c r="AU223">
        <v>2945014</v>
      </c>
      <c r="AV223">
        <v>2947290</v>
      </c>
    </row>
    <row r="224" spans="1:48" x14ac:dyDescent="0.3">
      <c r="A224" t="s">
        <v>260</v>
      </c>
      <c r="B224" t="s">
        <v>642</v>
      </c>
      <c r="C224" t="s">
        <v>428</v>
      </c>
      <c r="D224" s="5">
        <v>2489362.0713456199</v>
      </c>
      <c r="E224" s="5">
        <v>2500449.7682976099</v>
      </c>
      <c r="F224" s="5">
        <v>2511174.6169020701</v>
      </c>
      <c r="G224" s="5">
        <v>2586287</v>
      </c>
      <c r="H224">
        <v>2602568</v>
      </c>
      <c r="I224">
        <v>2618614</v>
      </c>
      <c r="J224">
        <v>2634268</v>
      </c>
      <c r="K224">
        <v>2649385</v>
      </c>
      <c r="L224">
        <v>2663830</v>
      </c>
      <c r="M224">
        <v>2677480</v>
      </c>
      <c r="N224">
        <v>2690224</v>
      </c>
      <c r="O224">
        <v>2701960</v>
      </c>
      <c r="P224">
        <v>2712600</v>
      </c>
      <c r="Q224">
        <v>2722063</v>
      </c>
      <c r="R224">
        <v>2730284</v>
      </c>
      <c r="S224">
        <v>2737205</v>
      </c>
      <c r="T224">
        <v>2742781</v>
      </c>
      <c r="U224">
        <v>2746979</v>
      </c>
      <c r="V224">
        <v>2749777</v>
      </c>
      <c r="W224">
        <v>2751161</v>
      </c>
      <c r="X224">
        <v>2751131</v>
      </c>
      <c r="Y224">
        <v>2749699</v>
      </c>
      <c r="Z224">
        <v>2746886</v>
      </c>
      <c r="AA224">
        <v>2742725</v>
      </c>
      <c r="AB224">
        <v>2737260</v>
      </c>
      <c r="AC224">
        <v>2730545</v>
      </c>
      <c r="AD224">
        <v>2722649</v>
      </c>
      <c r="AE224">
        <v>2713647</v>
      </c>
      <c r="AF224">
        <v>2703628</v>
      </c>
      <c r="AG224">
        <v>2692693</v>
      </c>
      <c r="AH224">
        <v>2680953</v>
      </c>
      <c r="AI224">
        <v>2668528</v>
      </c>
      <c r="AJ224">
        <v>2655553</v>
      </c>
      <c r="AK224">
        <v>2642172</v>
      </c>
      <c r="AL224">
        <v>2628540</v>
      </c>
      <c r="AM224">
        <v>2614824</v>
      </c>
      <c r="AN224">
        <v>2601202</v>
      </c>
      <c r="AO224">
        <v>2587862</v>
      </c>
      <c r="AP224">
        <v>2575006</v>
      </c>
      <c r="AQ224">
        <v>2562843</v>
      </c>
      <c r="AR224">
        <v>2551596</v>
      </c>
      <c r="AS224">
        <v>2541499</v>
      </c>
      <c r="AT224">
        <v>2532797</v>
      </c>
      <c r="AU224">
        <v>2525745</v>
      </c>
      <c r="AV224">
        <v>2520610</v>
      </c>
    </row>
    <row r="225" spans="1:48" x14ac:dyDescent="0.3">
      <c r="A225" t="s">
        <v>261</v>
      </c>
      <c r="B225" t="s">
        <v>643</v>
      </c>
      <c r="C225" t="s">
        <v>428</v>
      </c>
      <c r="D225" s="5">
        <v>3803096.37693831</v>
      </c>
      <c r="E225" s="5">
        <v>3820704.0078691998</v>
      </c>
      <c r="F225" s="5">
        <v>3837882.1883911602</v>
      </c>
      <c r="G225" s="5">
        <v>3943328</v>
      </c>
      <c r="H225">
        <v>3968961</v>
      </c>
      <c r="I225">
        <v>3994516</v>
      </c>
      <c r="J225">
        <v>4019706</v>
      </c>
      <c r="K225">
        <v>4044264</v>
      </c>
      <c r="L225">
        <v>4067941</v>
      </c>
      <c r="M225">
        <v>4090511</v>
      </c>
      <c r="N225">
        <v>4111764</v>
      </c>
      <c r="O225">
        <v>4131514</v>
      </c>
      <c r="P225">
        <v>4149591</v>
      </c>
      <c r="Q225">
        <v>4165849</v>
      </c>
      <c r="R225">
        <v>4180157</v>
      </c>
      <c r="S225">
        <v>4192409</v>
      </c>
      <c r="T225">
        <v>4202516</v>
      </c>
      <c r="U225">
        <v>4210408</v>
      </c>
      <c r="V225">
        <v>4216038</v>
      </c>
      <c r="W225">
        <v>4219377</v>
      </c>
      <c r="X225">
        <v>4220416</v>
      </c>
      <c r="Y225">
        <v>4219165</v>
      </c>
      <c r="Z225">
        <v>4215657</v>
      </c>
      <c r="AA225">
        <v>4209942</v>
      </c>
      <c r="AB225">
        <v>4202091</v>
      </c>
      <c r="AC225">
        <v>4192194</v>
      </c>
      <c r="AD225">
        <v>4180363</v>
      </c>
      <c r="AE225">
        <v>4166728</v>
      </c>
      <c r="AF225">
        <v>4151439</v>
      </c>
      <c r="AG225">
        <v>4134666</v>
      </c>
      <c r="AH225">
        <v>4116601</v>
      </c>
      <c r="AI225">
        <v>4097453</v>
      </c>
      <c r="AJ225">
        <v>4077453</v>
      </c>
      <c r="AK225">
        <v>4056850</v>
      </c>
      <c r="AL225">
        <v>4035914</v>
      </c>
      <c r="AM225">
        <v>4014936</v>
      </c>
      <c r="AN225">
        <v>3994225</v>
      </c>
      <c r="AO225">
        <v>3974111</v>
      </c>
      <c r="AP225">
        <v>3954944</v>
      </c>
      <c r="AQ225">
        <v>3937092</v>
      </c>
      <c r="AR225">
        <v>3920946</v>
      </c>
      <c r="AS225">
        <v>3906914</v>
      </c>
      <c r="AT225">
        <v>3895427</v>
      </c>
      <c r="AU225">
        <v>3886933</v>
      </c>
      <c r="AV225">
        <v>3881901</v>
      </c>
    </row>
    <row r="226" spans="1:48" x14ac:dyDescent="0.3">
      <c r="A226" t="s">
        <v>262</v>
      </c>
      <c r="B226" t="s">
        <v>644</v>
      </c>
      <c r="C226" t="s">
        <v>428</v>
      </c>
      <c r="D226" s="5">
        <v>9123248.2315189894</v>
      </c>
      <c r="E226" s="5">
        <v>9267545.8312378302</v>
      </c>
      <c r="F226" s="5">
        <v>9405163.7698652502</v>
      </c>
      <c r="G226" s="5">
        <v>10223153</v>
      </c>
      <c r="H226">
        <v>10466314</v>
      </c>
      <c r="I226">
        <v>10677529</v>
      </c>
      <c r="J226">
        <v>10859712</v>
      </c>
      <c r="K226">
        <v>11015641</v>
      </c>
      <c r="L226">
        <v>11147953</v>
      </c>
      <c r="M226">
        <v>11259150</v>
      </c>
      <c r="N226">
        <v>11351596</v>
      </c>
      <c r="O226">
        <v>11427518</v>
      </c>
      <c r="P226">
        <v>11489006</v>
      </c>
      <c r="Q226">
        <v>11538012</v>
      </c>
      <c r="R226">
        <v>11576349</v>
      </c>
      <c r="S226">
        <v>11605697</v>
      </c>
      <c r="T226">
        <v>11627594</v>
      </c>
      <c r="U226">
        <v>11643444</v>
      </c>
      <c r="V226">
        <v>11654511</v>
      </c>
      <c r="W226">
        <v>11661924</v>
      </c>
      <c r="X226">
        <v>11666673</v>
      </c>
      <c r="Y226">
        <v>11669612</v>
      </c>
      <c r="Z226">
        <v>11671457</v>
      </c>
      <c r="AA226">
        <v>11672785</v>
      </c>
      <c r="AB226">
        <v>11674039</v>
      </c>
      <c r="AC226">
        <v>11675521</v>
      </c>
      <c r="AD226">
        <v>11677399</v>
      </c>
      <c r="AE226">
        <v>11679702</v>
      </c>
      <c r="AF226">
        <v>11682321</v>
      </c>
      <c r="AG226">
        <v>11685011</v>
      </c>
      <c r="AH226">
        <v>11687389</v>
      </c>
      <c r="AI226">
        <v>11688934</v>
      </c>
      <c r="AJ226">
        <v>11688990</v>
      </c>
      <c r="AK226">
        <v>11686760</v>
      </c>
      <c r="AL226">
        <v>11681313</v>
      </c>
      <c r="AM226">
        <v>11671579</v>
      </c>
      <c r="AN226">
        <v>11656351</v>
      </c>
      <c r="AO226">
        <v>11634284</v>
      </c>
      <c r="AP226">
        <v>11603897</v>
      </c>
      <c r="AQ226">
        <v>11563571</v>
      </c>
      <c r="AR226">
        <v>11511548</v>
      </c>
      <c r="AS226">
        <v>11445936</v>
      </c>
      <c r="AT226">
        <v>11364703</v>
      </c>
      <c r="AU226">
        <v>11265680</v>
      </c>
      <c r="AV226">
        <v>11146561</v>
      </c>
    </row>
    <row r="227" spans="1:48" x14ac:dyDescent="0.3">
      <c r="A227" t="s">
        <v>263</v>
      </c>
      <c r="B227" t="s">
        <v>645</v>
      </c>
      <c r="C227" t="s">
        <v>428</v>
      </c>
      <c r="D227" s="5">
        <v>3371892.98809765</v>
      </c>
      <c r="E227" s="5">
        <v>3411431.0804235102</v>
      </c>
      <c r="F227" s="5">
        <v>3449059.4547159001</v>
      </c>
      <c r="G227" s="5">
        <v>4342518</v>
      </c>
      <c r="H227">
        <v>4417800</v>
      </c>
      <c r="I227">
        <v>4483968</v>
      </c>
      <c r="J227">
        <v>4541743</v>
      </c>
      <c r="K227">
        <v>4591816</v>
      </c>
      <c r="L227">
        <v>4634844</v>
      </c>
      <c r="M227">
        <v>4671455</v>
      </c>
      <c r="N227">
        <v>4702242</v>
      </c>
      <c r="O227">
        <v>4727770</v>
      </c>
      <c r="P227">
        <v>4748570</v>
      </c>
      <c r="Q227">
        <v>4765141</v>
      </c>
      <c r="R227">
        <v>4777952</v>
      </c>
      <c r="S227">
        <v>4787440</v>
      </c>
      <c r="T227">
        <v>4794009</v>
      </c>
      <c r="U227">
        <v>4798032</v>
      </c>
      <c r="V227">
        <v>4799851</v>
      </c>
      <c r="W227">
        <v>4799776</v>
      </c>
      <c r="X227">
        <v>4798085</v>
      </c>
      <c r="Y227">
        <v>4795024</v>
      </c>
      <c r="Z227">
        <v>4790809</v>
      </c>
      <c r="AA227">
        <v>4785621</v>
      </c>
      <c r="AB227">
        <v>4779613</v>
      </c>
      <c r="AC227">
        <v>4772905</v>
      </c>
      <c r="AD227">
        <v>4765584</v>
      </c>
      <c r="AE227">
        <v>4757707</v>
      </c>
      <c r="AF227">
        <v>4749298</v>
      </c>
      <c r="AG227">
        <v>4740352</v>
      </c>
      <c r="AH227">
        <v>4730828</v>
      </c>
      <c r="AI227">
        <v>4720657</v>
      </c>
      <c r="AJ227">
        <v>4709736</v>
      </c>
      <c r="AK227">
        <v>4697933</v>
      </c>
      <c r="AL227">
        <v>4685081</v>
      </c>
      <c r="AM227">
        <v>4670984</v>
      </c>
      <c r="AN227">
        <v>4655414</v>
      </c>
      <c r="AO227">
        <v>4638108</v>
      </c>
      <c r="AP227">
        <v>4618777</v>
      </c>
      <c r="AQ227">
        <v>4597095</v>
      </c>
      <c r="AR227">
        <v>4572708</v>
      </c>
      <c r="AS227">
        <v>4545229</v>
      </c>
      <c r="AT227">
        <v>4514238</v>
      </c>
      <c r="AU227">
        <v>4479285</v>
      </c>
      <c r="AV227">
        <v>4439889</v>
      </c>
    </row>
    <row r="228" spans="1:48" x14ac:dyDescent="0.3">
      <c r="A228" t="s">
        <v>264</v>
      </c>
      <c r="B228" t="s">
        <v>646</v>
      </c>
      <c r="C228" t="s">
        <v>428</v>
      </c>
      <c r="D228" s="5">
        <v>2745158.3890497</v>
      </c>
      <c r="E228" s="5">
        <v>2760179.0158237899</v>
      </c>
      <c r="F228" s="5">
        <v>2775115.8819472701</v>
      </c>
      <c r="G228" s="5">
        <v>2545629</v>
      </c>
      <c r="H228">
        <v>2568066</v>
      </c>
      <c r="I228">
        <v>2589364</v>
      </c>
      <c r="J228">
        <v>2609429</v>
      </c>
      <c r="K228">
        <v>2628183</v>
      </c>
      <c r="L228">
        <v>2645551</v>
      </c>
      <c r="M228">
        <v>2661472</v>
      </c>
      <c r="N228">
        <v>2675891</v>
      </c>
      <c r="O228">
        <v>2688764</v>
      </c>
      <c r="P228">
        <v>2700056</v>
      </c>
      <c r="Q228">
        <v>2709741</v>
      </c>
      <c r="R228">
        <v>2717802</v>
      </c>
      <c r="S228">
        <v>2724231</v>
      </c>
      <c r="T228">
        <v>2729030</v>
      </c>
      <c r="U228">
        <v>2732210</v>
      </c>
      <c r="V228">
        <v>2733791</v>
      </c>
      <c r="W228">
        <v>2733803</v>
      </c>
      <c r="X228">
        <v>2732284</v>
      </c>
      <c r="Y228">
        <v>2729283</v>
      </c>
      <c r="Z228">
        <v>2724855</v>
      </c>
      <c r="AA228">
        <v>2719068</v>
      </c>
      <c r="AB228">
        <v>2711997</v>
      </c>
      <c r="AC228">
        <v>2703727</v>
      </c>
      <c r="AD228">
        <v>2694352</v>
      </c>
      <c r="AE228">
        <v>2683975</v>
      </c>
      <c r="AF228">
        <v>2672709</v>
      </c>
      <c r="AG228">
        <v>2660676</v>
      </c>
      <c r="AH228">
        <v>2648006</v>
      </c>
      <c r="AI228">
        <v>2634839</v>
      </c>
      <c r="AJ228">
        <v>2621326</v>
      </c>
      <c r="AK228">
        <v>2607625</v>
      </c>
      <c r="AL228">
        <v>2593904</v>
      </c>
      <c r="AM228">
        <v>2580340</v>
      </c>
      <c r="AN228">
        <v>2567120</v>
      </c>
      <c r="AO228">
        <v>2554438</v>
      </c>
      <c r="AP228">
        <v>2542500</v>
      </c>
      <c r="AQ228">
        <v>2531521</v>
      </c>
      <c r="AR228">
        <v>2521723</v>
      </c>
      <c r="AS228">
        <v>2513339</v>
      </c>
      <c r="AT228">
        <v>2506611</v>
      </c>
      <c r="AU228">
        <v>2501790</v>
      </c>
      <c r="AV228">
        <v>2499136</v>
      </c>
    </row>
    <row r="229" spans="1:48" x14ac:dyDescent="0.3">
      <c r="A229" t="s">
        <v>265</v>
      </c>
      <c r="B229" t="s">
        <v>647</v>
      </c>
      <c r="C229" t="s">
        <v>428</v>
      </c>
      <c r="D229" s="5">
        <v>6041985.2474779896</v>
      </c>
      <c r="E229" s="5">
        <v>6087620.5219506295</v>
      </c>
      <c r="F229" s="5">
        <v>6135830.8932041004</v>
      </c>
      <c r="G229" s="5">
        <v>5503202</v>
      </c>
      <c r="H229">
        <v>5577210</v>
      </c>
      <c r="I229">
        <v>5650335</v>
      </c>
      <c r="J229">
        <v>5722096</v>
      </c>
      <c r="K229">
        <v>5792048</v>
      </c>
      <c r="L229">
        <v>5859783</v>
      </c>
      <c r="M229">
        <v>5924930</v>
      </c>
      <c r="N229">
        <v>5987154</v>
      </c>
      <c r="O229">
        <v>6046158</v>
      </c>
      <c r="P229">
        <v>6101680</v>
      </c>
      <c r="Q229">
        <v>6153495</v>
      </c>
      <c r="R229">
        <v>6201417</v>
      </c>
      <c r="S229">
        <v>6245293</v>
      </c>
      <c r="T229">
        <v>6285010</v>
      </c>
      <c r="U229">
        <v>6320489</v>
      </c>
      <c r="V229">
        <v>6351689</v>
      </c>
      <c r="W229">
        <v>6378607</v>
      </c>
      <c r="X229">
        <v>6401273</v>
      </c>
      <c r="Y229">
        <v>6419759</v>
      </c>
      <c r="Z229">
        <v>6434168</v>
      </c>
      <c r="AA229">
        <v>6444644</v>
      </c>
      <c r="AB229">
        <v>6451366</v>
      </c>
      <c r="AC229">
        <v>6454549</v>
      </c>
      <c r="AD229">
        <v>6454446</v>
      </c>
      <c r="AE229">
        <v>6451346</v>
      </c>
      <c r="AF229">
        <v>6445575</v>
      </c>
      <c r="AG229">
        <v>6437495</v>
      </c>
      <c r="AH229">
        <v>6427506</v>
      </c>
      <c r="AI229">
        <v>6416043</v>
      </c>
      <c r="AJ229">
        <v>6403580</v>
      </c>
      <c r="AK229">
        <v>6390625</v>
      </c>
      <c r="AL229">
        <v>6377725</v>
      </c>
      <c r="AM229">
        <v>6365462</v>
      </c>
      <c r="AN229">
        <v>6354456</v>
      </c>
      <c r="AO229">
        <v>6345362</v>
      </c>
      <c r="AP229">
        <v>6338873</v>
      </c>
      <c r="AQ229">
        <v>6335720</v>
      </c>
      <c r="AR229">
        <v>6336668</v>
      </c>
      <c r="AS229">
        <v>6342519</v>
      </c>
      <c r="AT229">
        <v>6354114</v>
      </c>
      <c r="AU229">
        <v>6372328</v>
      </c>
      <c r="AV229">
        <v>6398075</v>
      </c>
    </row>
    <row r="230" spans="1:48" x14ac:dyDescent="0.3">
      <c r="A230" t="s">
        <v>266</v>
      </c>
      <c r="B230" t="s">
        <v>648</v>
      </c>
      <c r="C230" t="s">
        <v>428</v>
      </c>
      <c r="D230" s="5">
        <v>2418013.8592738099</v>
      </c>
      <c r="E230" s="5">
        <v>2427696.8641686901</v>
      </c>
      <c r="F230" s="5">
        <v>2437482.4666267</v>
      </c>
      <c r="G230" s="5">
        <v>2370029</v>
      </c>
      <c r="H230">
        <v>2383040</v>
      </c>
      <c r="I230">
        <v>2397176</v>
      </c>
      <c r="J230">
        <v>2412124</v>
      </c>
      <c r="K230">
        <v>2427591</v>
      </c>
      <c r="L230">
        <v>2443303</v>
      </c>
      <c r="M230">
        <v>2459003</v>
      </c>
      <c r="N230">
        <v>2474457</v>
      </c>
      <c r="O230">
        <v>2489448</v>
      </c>
      <c r="P230">
        <v>2503777</v>
      </c>
      <c r="Q230">
        <v>2517267</v>
      </c>
      <c r="R230">
        <v>2529758</v>
      </c>
      <c r="S230">
        <v>2541111</v>
      </c>
      <c r="T230">
        <v>2551203</v>
      </c>
      <c r="U230">
        <v>2559934</v>
      </c>
      <c r="V230">
        <v>2567221</v>
      </c>
      <c r="W230">
        <v>2573000</v>
      </c>
      <c r="X230">
        <v>2577227</v>
      </c>
      <c r="Y230">
        <v>2579878</v>
      </c>
      <c r="Z230">
        <v>2580946</v>
      </c>
      <c r="AA230">
        <v>2580444</v>
      </c>
      <c r="AB230">
        <v>2578405</v>
      </c>
      <c r="AC230">
        <v>2574881</v>
      </c>
      <c r="AD230">
        <v>2569942</v>
      </c>
      <c r="AE230">
        <v>2563679</v>
      </c>
      <c r="AF230">
        <v>2556200</v>
      </c>
      <c r="AG230">
        <v>2547634</v>
      </c>
      <c r="AH230">
        <v>2538128</v>
      </c>
      <c r="AI230">
        <v>2527848</v>
      </c>
      <c r="AJ230">
        <v>2516982</v>
      </c>
      <c r="AK230">
        <v>2505733</v>
      </c>
      <c r="AL230">
        <v>2494327</v>
      </c>
      <c r="AM230">
        <v>2483005</v>
      </c>
      <c r="AN230">
        <v>2472031</v>
      </c>
      <c r="AO230">
        <v>2461687</v>
      </c>
      <c r="AP230">
        <v>2452272</v>
      </c>
      <c r="AQ230">
        <v>2444108</v>
      </c>
      <c r="AR230">
        <v>2437534</v>
      </c>
      <c r="AS230">
        <v>2432907</v>
      </c>
      <c r="AT230">
        <v>2430606</v>
      </c>
      <c r="AU230">
        <v>2431026</v>
      </c>
      <c r="AV230">
        <v>2434585</v>
      </c>
    </row>
    <row r="231" spans="1:48" x14ac:dyDescent="0.3">
      <c r="A231" t="s">
        <v>268</v>
      </c>
      <c r="B231" t="s">
        <v>649</v>
      </c>
      <c r="C231" t="s">
        <v>428</v>
      </c>
      <c r="D231" s="5">
        <v>6955066.0237604501</v>
      </c>
      <c r="E231" s="5">
        <v>6993392.7827633303</v>
      </c>
      <c r="F231" s="5">
        <v>7028616.5489502205</v>
      </c>
      <c r="G231" s="5">
        <v>8683576</v>
      </c>
      <c r="H231">
        <v>8740684</v>
      </c>
      <c r="I231">
        <v>8794852</v>
      </c>
      <c r="J231">
        <v>8845919</v>
      </c>
      <c r="K231">
        <v>8893741</v>
      </c>
      <c r="L231">
        <v>8938189</v>
      </c>
      <c r="M231">
        <v>8979149</v>
      </c>
      <c r="N231">
        <v>9016520</v>
      </c>
      <c r="O231">
        <v>9050221</v>
      </c>
      <c r="P231">
        <v>9080181</v>
      </c>
      <c r="Q231">
        <v>9106348</v>
      </c>
      <c r="R231">
        <v>9128683</v>
      </c>
      <c r="S231">
        <v>9147164</v>
      </c>
      <c r="T231">
        <v>9161781</v>
      </c>
      <c r="U231">
        <v>9172544</v>
      </c>
      <c r="V231">
        <v>9179473</v>
      </c>
      <c r="W231">
        <v>9182606</v>
      </c>
      <c r="X231">
        <v>9181998</v>
      </c>
      <c r="Y231">
        <v>9177715</v>
      </c>
      <c r="Z231">
        <v>9169840</v>
      </c>
      <c r="AA231">
        <v>9158473</v>
      </c>
      <c r="AB231">
        <v>9143726</v>
      </c>
      <c r="AC231">
        <v>9125729</v>
      </c>
      <c r="AD231">
        <v>9104625</v>
      </c>
      <c r="AE231">
        <v>9080574</v>
      </c>
      <c r="AF231">
        <v>9053750</v>
      </c>
      <c r="AG231">
        <v>9024342</v>
      </c>
      <c r="AH231">
        <v>8992555</v>
      </c>
      <c r="AI231">
        <v>8958609</v>
      </c>
      <c r="AJ231">
        <v>8922740</v>
      </c>
      <c r="AK231">
        <v>8885196</v>
      </c>
      <c r="AL231">
        <v>8846244</v>
      </c>
      <c r="AM231">
        <v>8806164</v>
      </c>
      <c r="AN231">
        <v>8765253</v>
      </c>
      <c r="AO231">
        <v>8723820</v>
      </c>
      <c r="AP231">
        <v>8682193</v>
      </c>
      <c r="AQ231">
        <v>8640712</v>
      </c>
      <c r="AR231">
        <v>8599735</v>
      </c>
      <c r="AS231">
        <v>8559632</v>
      </c>
      <c r="AT231">
        <v>8520791</v>
      </c>
      <c r="AU231">
        <v>8483614</v>
      </c>
      <c r="AV231">
        <v>8448518</v>
      </c>
    </row>
    <row r="232" spans="1:48" x14ac:dyDescent="0.3">
      <c r="A232" t="s">
        <v>269</v>
      </c>
      <c r="B232" t="s">
        <v>650</v>
      </c>
      <c r="C232" t="s">
        <v>428</v>
      </c>
      <c r="D232" s="5">
        <v>3920759.7831693399</v>
      </c>
      <c r="E232" s="5">
        <v>3939237.3721481799</v>
      </c>
      <c r="F232" s="5">
        <v>3955583.0040229098</v>
      </c>
      <c r="G232" s="5">
        <v>4137334</v>
      </c>
      <c r="H232">
        <v>4157499</v>
      </c>
      <c r="I232">
        <v>4176425</v>
      </c>
      <c r="J232">
        <v>4194033</v>
      </c>
      <c r="K232">
        <v>4210248</v>
      </c>
      <c r="L232">
        <v>4225005</v>
      </c>
      <c r="M232">
        <v>4238243</v>
      </c>
      <c r="N232">
        <v>4249910</v>
      </c>
      <c r="O232">
        <v>4259961</v>
      </c>
      <c r="P232">
        <v>4268357</v>
      </c>
      <c r="Q232">
        <v>4275068</v>
      </c>
      <c r="R232">
        <v>4280069</v>
      </c>
      <c r="S232">
        <v>4283343</v>
      </c>
      <c r="T232">
        <v>4284880</v>
      </c>
      <c r="U232">
        <v>4284677</v>
      </c>
      <c r="V232">
        <v>4282739</v>
      </c>
      <c r="W232">
        <v>4279075</v>
      </c>
      <c r="X232">
        <v>4273706</v>
      </c>
      <c r="Y232">
        <v>4266655</v>
      </c>
      <c r="Z232">
        <v>4257955</v>
      </c>
      <c r="AA232">
        <v>4247646</v>
      </c>
      <c r="AB232">
        <v>4235775</v>
      </c>
      <c r="AC232">
        <v>4222394</v>
      </c>
      <c r="AD232">
        <v>4207564</v>
      </c>
      <c r="AE232">
        <v>4191353</v>
      </c>
      <c r="AF232">
        <v>4173837</v>
      </c>
      <c r="AG232">
        <v>4155095</v>
      </c>
      <c r="AH232">
        <v>4135218</v>
      </c>
      <c r="AI232">
        <v>4114302</v>
      </c>
      <c r="AJ232">
        <v>4092449</v>
      </c>
      <c r="AK232">
        <v>4069769</v>
      </c>
      <c r="AL232">
        <v>4046380</v>
      </c>
      <c r="AM232">
        <v>4022406</v>
      </c>
      <c r="AN232">
        <v>3997978</v>
      </c>
      <c r="AO232">
        <v>3973234</v>
      </c>
      <c r="AP232">
        <v>3948320</v>
      </c>
      <c r="AQ232">
        <v>3923388</v>
      </c>
      <c r="AR232">
        <v>3898598</v>
      </c>
      <c r="AS232">
        <v>3874116</v>
      </c>
      <c r="AT232">
        <v>3850116</v>
      </c>
      <c r="AU232">
        <v>3826778</v>
      </c>
      <c r="AV232">
        <v>3804292</v>
      </c>
    </row>
    <row r="233" spans="1:48" x14ac:dyDescent="0.3">
      <c r="A233" t="s">
        <v>270</v>
      </c>
      <c r="B233" t="s">
        <v>651</v>
      </c>
      <c r="C233" t="s">
        <v>428</v>
      </c>
      <c r="D233" s="5">
        <v>4926187.4009569101</v>
      </c>
      <c r="E233" s="5">
        <v>4943269.37018451</v>
      </c>
      <c r="F233" s="5">
        <v>4957410.4461464398</v>
      </c>
      <c r="G233" s="5">
        <v>4916630</v>
      </c>
      <c r="H233">
        <v>4930503</v>
      </c>
      <c r="I233">
        <v>4943258</v>
      </c>
      <c r="J233">
        <v>4954786</v>
      </c>
      <c r="K233">
        <v>4964986</v>
      </c>
      <c r="L233">
        <v>4973767</v>
      </c>
      <c r="M233">
        <v>4981047</v>
      </c>
      <c r="N233">
        <v>4986751</v>
      </c>
      <c r="O233">
        <v>4990816</v>
      </c>
      <c r="P233">
        <v>4993187</v>
      </c>
      <c r="Q233">
        <v>4993815</v>
      </c>
      <c r="R233">
        <v>4992665</v>
      </c>
      <c r="S233">
        <v>4989707</v>
      </c>
      <c r="T233">
        <v>4984922</v>
      </c>
      <c r="U233">
        <v>4978300</v>
      </c>
      <c r="V233">
        <v>4969838</v>
      </c>
      <c r="W233">
        <v>4959544</v>
      </c>
      <c r="X233">
        <v>4947434</v>
      </c>
      <c r="Y233">
        <v>4933535</v>
      </c>
      <c r="Z233">
        <v>4917879</v>
      </c>
      <c r="AA233">
        <v>4900511</v>
      </c>
      <c r="AB233">
        <v>4881482</v>
      </c>
      <c r="AC233">
        <v>4860855</v>
      </c>
      <c r="AD233">
        <v>4838698</v>
      </c>
      <c r="AE233">
        <v>4815092</v>
      </c>
      <c r="AF233">
        <v>4790125</v>
      </c>
      <c r="AG233">
        <v>4763893</v>
      </c>
      <c r="AH233">
        <v>4736504</v>
      </c>
      <c r="AI233">
        <v>4708072</v>
      </c>
      <c r="AJ233">
        <v>4678721</v>
      </c>
      <c r="AK233">
        <v>4648585</v>
      </c>
      <c r="AL233">
        <v>4617805</v>
      </c>
      <c r="AM233">
        <v>4586533</v>
      </c>
      <c r="AN233">
        <v>4554929</v>
      </c>
      <c r="AO233">
        <v>4523162</v>
      </c>
      <c r="AP233">
        <v>4491409</v>
      </c>
      <c r="AQ233">
        <v>4459859</v>
      </c>
      <c r="AR233">
        <v>4428706</v>
      </c>
      <c r="AS233">
        <v>4398157</v>
      </c>
      <c r="AT233">
        <v>4368424</v>
      </c>
      <c r="AU233">
        <v>4339731</v>
      </c>
      <c r="AV233">
        <v>4312310</v>
      </c>
    </row>
    <row r="234" spans="1:48" x14ac:dyDescent="0.3">
      <c r="A234" t="s">
        <v>271</v>
      </c>
      <c r="B234" t="s">
        <v>652</v>
      </c>
      <c r="C234" t="s">
        <v>428</v>
      </c>
      <c r="D234" s="5">
        <v>2973832.91552549</v>
      </c>
      <c r="E234" s="5">
        <v>2987092.27154885</v>
      </c>
      <c r="F234" s="5">
        <v>2999999.7470618701</v>
      </c>
      <c r="G234" s="5">
        <v>2806203</v>
      </c>
      <c r="H234">
        <v>2820636</v>
      </c>
      <c r="I234">
        <v>2836932</v>
      </c>
      <c r="J234">
        <v>2854696</v>
      </c>
      <c r="K234">
        <v>2873555</v>
      </c>
      <c r="L234">
        <v>2893160</v>
      </c>
      <c r="M234">
        <v>2913183</v>
      </c>
      <c r="N234">
        <v>2933319</v>
      </c>
      <c r="O234">
        <v>2953284</v>
      </c>
      <c r="P234">
        <v>2972819</v>
      </c>
      <c r="Q234">
        <v>2991686</v>
      </c>
      <c r="R234">
        <v>3009668</v>
      </c>
      <c r="S234">
        <v>3026574</v>
      </c>
      <c r="T234">
        <v>3042232</v>
      </c>
      <c r="U234">
        <v>3056494</v>
      </c>
      <c r="V234">
        <v>3069234</v>
      </c>
      <c r="W234">
        <v>3080349</v>
      </c>
      <c r="X234">
        <v>3089759</v>
      </c>
      <c r="Y234">
        <v>3097403</v>
      </c>
      <c r="Z234">
        <v>3103248</v>
      </c>
      <c r="AA234">
        <v>3107278</v>
      </c>
      <c r="AB234">
        <v>3109502</v>
      </c>
      <c r="AC234">
        <v>3109952</v>
      </c>
      <c r="AD234">
        <v>3108682</v>
      </c>
      <c r="AE234">
        <v>3105767</v>
      </c>
      <c r="AF234">
        <v>3101306</v>
      </c>
      <c r="AG234">
        <v>3095420</v>
      </c>
      <c r="AH234">
        <v>3088252</v>
      </c>
      <c r="AI234">
        <v>3079968</v>
      </c>
      <c r="AJ234">
        <v>3070756</v>
      </c>
      <c r="AK234">
        <v>3060828</v>
      </c>
      <c r="AL234">
        <v>3050415</v>
      </c>
      <c r="AM234">
        <v>3039773</v>
      </c>
      <c r="AN234">
        <v>3029181</v>
      </c>
      <c r="AO234">
        <v>3018938</v>
      </c>
      <c r="AP234">
        <v>3009368</v>
      </c>
      <c r="AQ234">
        <v>3000815</v>
      </c>
      <c r="AR234">
        <v>2993648</v>
      </c>
      <c r="AS234">
        <v>2988256</v>
      </c>
      <c r="AT234">
        <v>2985052</v>
      </c>
      <c r="AU234">
        <v>2984470</v>
      </c>
      <c r="AV234">
        <v>2986969</v>
      </c>
    </row>
    <row r="235" spans="1:48" x14ac:dyDescent="0.3">
      <c r="A235" t="s">
        <v>272</v>
      </c>
      <c r="B235" t="s">
        <v>653</v>
      </c>
      <c r="C235" t="s">
        <v>428</v>
      </c>
      <c r="D235" s="5">
        <v>1595897.1890759401</v>
      </c>
      <c r="E235" s="5">
        <v>1603520.90010576</v>
      </c>
      <c r="F235" s="5">
        <v>1610691.5560063501</v>
      </c>
      <c r="G235" s="5">
        <v>1842468</v>
      </c>
      <c r="H235">
        <v>1852987</v>
      </c>
      <c r="I235">
        <v>1863730</v>
      </c>
      <c r="J235">
        <v>1874559</v>
      </c>
      <c r="K235">
        <v>1885344</v>
      </c>
      <c r="L235">
        <v>1895963</v>
      </c>
      <c r="M235">
        <v>1906303</v>
      </c>
      <c r="N235">
        <v>1916260</v>
      </c>
      <c r="O235">
        <v>1925739</v>
      </c>
      <c r="P235">
        <v>1934652</v>
      </c>
      <c r="Q235">
        <v>1942921</v>
      </c>
      <c r="R235">
        <v>1950476</v>
      </c>
      <c r="S235">
        <v>1957256</v>
      </c>
      <c r="T235">
        <v>1963209</v>
      </c>
      <c r="U235">
        <v>1968290</v>
      </c>
      <c r="V235">
        <v>1972465</v>
      </c>
      <c r="W235">
        <v>1975707</v>
      </c>
      <c r="X235">
        <v>1977998</v>
      </c>
      <c r="Y235">
        <v>1979328</v>
      </c>
      <c r="Z235">
        <v>1979697</v>
      </c>
      <c r="AA235">
        <v>1979113</v>
      </c>
      <c r="AB235">
        <v>1977591</v>
      </c>
      <c r="AC235">
        <v>1975158</v>
      </c>
      <c r="AD235">
        <v>1971848</v>
      </c>
      <c r="AE235">
        <v>1967701</v>
      </c>
      <c r="AF235">
        <v>1962771</v>
      </c>
      <c r="AG235">
        <v>1957115</v>
      </c>
      <c r="AH235">
        <v>1950803</v>
      </c>
      <c r="AI235">
        <v>1943912</v>
      </c>
      <c r="AJ235">
        <v>1936526</v>
      </c>
      <c r="AK235">
        <v>1928741</v>
      </c>
      <c r="AL235">
        <v>1920659</v>
      </c>
      <c r="AM235">
        <v>1912391</v>
      </c>
      <c r="AN235">
        <v>1904058</v>
      </c>
      <c r="AO235">
        <v>1895787</v>
      </c>
      <c r="AP235">
        <v>1887718</v>
      </c>
      <c r="AQ235">
        <v>1879994</v>
      </c>
      <c r="AR235">
        <v>1872772</v>
      </c>
      <c r="AS235">
        <v>1866214</v>
      </c>
      <c r="AT235">
        <v>1860492</v>
      </c>
      <c r="AU235">
        <v>1855787</v>
      </c>
      <c r="AV235">
        <v>1852287</v>
      </c>
    </row>
    <row r="236" spans="1:48" x14ac:dyDescent="0.3">
      <c r="A236" t="s">
        <v>273</v>
      </c>
      <c r="B236" t="s">
        <v>654</v>
      </c>
      <c r="C236" t="s">
        <v>428</v>
      </c>
      <c r="D236" s="5">
        <v>907787.67412912298</v>
      </c>
      <c r="E236" s="5">
        <v>912420.09486459498</v>
      </c>
      <c r="F236" s="5">
        <v>916628.73697331501</v>
      </c>
      <c r="G236" s="5">
        <v>1041397</v>
      </c>
      <c r="H236">
        <v>1045958</v>
      </c>
      <c r="I236">
        <v>1050942</v>
      </c>
      <c r="J236">
        <v>1056249</v>
      </c>
      <c r="K236">
        <v>1061784</v>
      </c>
      <c r="L236">
        <v>1067458</v>
      </c>
      <c r="M236">
        <v>1073187</v>
      </c>
      <c r="N236">
        <v>1078891</v>
      </c>
      <c r="O236">
        <v>1084497</v>
      </c>
      <c r="P236">
        <v>1089938</v>
      </c>
      <c r="Q236">
        <v>1095151</v>
      </c>
      <c r="R236">
        <v>1100079</v>
      </c>
      <c r="S236">
        <v>1104670</v>
      </c>
      <c r="T236">
        <v>1108878</v>
      </c>
      <c r="U236">
        <v>1112663</v>
      </c>
      <c r="V236">
        <v>1115989</v>
      </c>
      <c r="W236">
        <v>1118826</v>
      </c>
      <c r="X236">
        <v>1121151</v>
      </c>
      <c r="Y236">
        <v>1122943</v>
      </c>
      <c r="Z236">
        <v>1124190</v>
      </c>
      <c r="AA236">
        <v>1124884</v>
      </c>
      <c r="AB236">
        <v>1125021</v>
      </c>
      <c r="AC236">
        <v>1124604</v>
      </c>
      <c r="AD236">
        <v>1123642</v>
      </c>
      <c r="AE236">
        <v>1122149</v>
      </c>
      <c r="AF236">
        <v>1120143</v>
      </c>
      <c r="AG236">
        <v>1117649</v>
      </c>
      <c r="AH236">
        <v>1114697</v>
      </c>
      <c r="AI236">
        <v>1111322</v>
      </c>
      <c r="AJ236">
        <v>1107566</v>
      </c>
      <c r="AK236">
        <v>1103473</v>
      </c>
      <c r="AL236">
        <v>1099097</v>
      </c>
      <c r="AM236">
        <v>1094494</v>
      </c>
      <c r="AN236">
        <v>1089727</v>
      </c>
      <c r="AO236">
        <v>1084864</v>
      </c>
      <c r="AP236">
        <v>1079978</v>
      </c>
      <c r="AQ236">
        <v>1075147</v>
      </c>
      <c r="AR236">
        <v>1070458</v>
      </c>
      <c r="AS236">
        <v>1065998</v>
      </c>
      <c r="AT236">
        <v>1061864</v>
      </c>
      <c r="AU236">
        <v>1058156</v>
      </c>
      <c r="AV236">
        <v>1054980</v>
      </c>
    </row>
    <row r="237" spans="1:48" x14ac:dyDescent="0.3">
      <c r="A237" t="s">
        <v>274</v>
      </c>
      <c r="B237" t="s">
        <v>655</v>
      </c>
      <c r="C237" t="s">
        <v>428</v>
      </c>
      <c r="D237" s="5">
        <v>3179662.3376341201</v>
      </c>
      <c r="E237" s="5">
        <v>3191040.2385773999</v>
      </c>
      <c r="F237" s="5">
        <v>3201854.5457502101</v>
      </c>
      <c r="G237" s="5">
        <v>3295763</v>
      </c>
      <c r="H237">
        <v>3301850</v>
      </c>
      <c r="I237">
        <v>3312742</v>
      </c>
      <c r="J237">
        <v>3327718</v>
      </c>
      <c r="K237">
        <v>3346096</v>
      </c>
      <c r="L237">
        <v>3367233</v>
      </c>
      <c r="M237">
        <v>3390520</v>
      </c>
      <c r="N237">
        <v>3415389</v>
      </c>
      <c r="O237">
        <v>3441307</v>
      </c>
      <c r="P237">
        <v>3467780</v>
      </c>
      <c r="Q237">
        <v>3494351</v>
      </c>
      <c r="R237">
        <v>3520601</v>
      </c>
      <c r="S237">
        <v>3546148</v>
      </c>
      <c r="T237">
        <v>3570647</v>
      </c>
      <c r="U237">
        <v>3593793</v>
      </c>
      <c r="V237">
        <v>3615314</v>
      </c>
      <c r="W237">
        <v>3634981</v>
      </c>
      <c r="X237">
        <v>3652598</v>
      </c>
      <c r="Y237">
        <v>3668009</v>
      </c>
      <c r="Z237">
        <v>3681095</v>
      </c>
      <c r="AA237">
        <v>3691773</v>
      </c>
      <c r="AB237">
        <v>3700001</v>
      </c>
      <c r="AC237">
        <v>3705771</v>
      </c>
      <c r="AD237">
        <v>3709115</v>
      </c>
      <c r="AE237">
        <v>3710100</v>
      </c>
      <c r="AF237">
        <v>3708834</v>
      </c>
      <c r="AG237">
        <v>3705459</v>
      </c>
      <c r="AH237">
        <v>3700156</v>
      </c>
      <c r="AI237">
        <v>3693144</v>
      </c>
      <c r="AJ237">
        <v>3684680</v>
      </c>
      <c r="AK237">
        <v>3675056</v>
      </c>
      <c r="AL237">
        <v>3664605</v>
      </c>
      <c r="AM237">
        <v>3653694</v>
      </c>
      <c r="AN237">
        <v>3642730</v>
      </c>
      <c r="AO237">
        <v>3632157</v>
      </c>
      <c r="AP237">
        <v>3622456</v>
      </c>
      <c r="AQ237">
        <v>3614145</v>
      </c>
      <c r="AR237">
        <v>3607782</v>
      </c>
      <c r="AS237">
        <v>3603960</v>
      </c>
      <c r="AT237">
        <v>3603311</v>
      </c>
      <c r="AU237">
        <v>3606503</v>
      </c>
      <c r="AV237">
        <v>3614242</v>
      </c>
    </row>
    <row r="238" spans="1:48" x14ac:dyDescent="0.3">
      <c r="A238" t="s">
        <v>275</v>
      </c>
      <c r="B238" t="s">
        <v>656</v>
      </c>
      <c r="C238" t="s">
        <v>428</v>
      </c>
      <c r="D238" s="5">
        <v>4242172.43083046</v>
      </c>
      <c r="E238" s="5">
        <v>4259540.35013422</v>
      </c>
      <c r="F238" s="5">
        <v>4276546.7811830696</v>
      </c>
      <c r="G238" s="5">
        <v>4298711</v>
      </c>
      <c r="H238">
        <v>4315747</v>
      </c>
      <c r="I238">
        <v>4337174</v>
      </c>
      <c r="J238">
        <v>4362219</v>
      </c>
      <c r="K238">
        <v>4390157</v>
      </c>
      <c r="L238">
        <v>4420301</v>
      </c>
      <c r="M238">
        <v>4452008</v>
      </c>
      <c r="N238">
        <v>4484678</v>
      </c>
      <c r="O238">
        <v>4517752</v>
      </c>
      <c r="P238">
        <v>4550712</v>
      </c>
      <c r="Q238">
        <v>4583084</v>
      </c>
      <c r="R238">
        <v>4614435</v>
      </c>
      <c r="S238">
        <v>4644376</v>
      </c>
      <c r="T238">
        <v>4672559</v>
      </c>
      <c r="U238">
        <v>4698677</v>
      </c>
      <c r="V238">
        <v>4722467</v>
      </c>
      <c r="W238">
        <v>4743707</v>
      </c>
      <c r="X238">
        <v>4762218</v>
      </c>
      <c r="Y238">
        <v>4777862</v>
      </c>
      <c r="Z238">
        <v>4790545</v>
      </c>
      <c r="AA238">
        <v>4800213</v>
      </c>
      <c r="AB238">
        <v>4806857</v>
      </c>
      <c r="AC238">
        <v>4810506</v>
      </c>
      <c r="AD238">
        <v>4811235</v>
      </c>
      <c r="AE238">
        <v>4809159</v>
      </c>
      <c r="AF238">
        <v>4804437</v>
      </c>
      <c r="AG238">
        <v>4797269</v>
      </c>
      <c r="AH238">
        <v>4787896</v>
      </c>
      <c r="AI238">
        <v>4776603</v>
      </c>
      <c r="AJ238">
        <v>4763717</v>
      </c>
      <c r="AK238">
        <v>4749607</v>
      </c>
      <c r="AL238">
        <v>4734683</v>
      </c>
      <c r="AM238">
        <v>4719398</v>
      </c>
      <c r="AN238">
        <v>4704248</v>
      </c>
      <c r="AO238">
        <v>4689769</v>
      </c>
      <c r="AP238">
        <v>4676543</v>
      </c>
      <c r="AQ238">
        <v>4665189</v>
      </c>
      <c r="AR238">
        <v>4656373</v>
      </c>
      <c r="AS238">
        <v>4650800</v>
      </c>
      <c r="AT238">
        <v>4649218</v>
      </c>
      <c r="AU238">
        <v>4652418</v>
      </c>
      <c r="AV238">
        <v>4661233</v>
      </c>
    </row>
    <row r="239" spans="1:48" x14ac:dyDescent="0.3">
      <c r="A239" t="s">
        <v>276</v>
      </c>
      <c r="B239" t="s">
        <v>657</v>
      </c>
      <c r="C239" t="s">
        <v>428</v>
      </c>
      <c r="D239" s="5">
        <v>5683496.7855681404</v>
      </c>
      <c r="E239" s="5">
        <v>5707354.0238568401</v>
      </c>
      <c r="F239" s="5">
        <v>5730004.3753183298</v>
      </c>
      <c r="G239" s="5">
        <v>5778041</v>
      </c>
      <c r="H239">
        <v>5796147</v>
      </c>
      <c r="I239">
        <v>5820721</v>
      </c>
      <c r="J239">
        <v>5850711</v>
      </c>
      <c r="K239">
        <v>5885124</v>
      </c>
      <c r="L239">
        <v>5923017</v>
      </c>
      <c r="M239">
        <v>5963509</v>
      </c>
      <c r="N239">
        <v>6005770</v>
      </c>
      <c r="O239">
        <v>6049028</v>
      </c>
      <c r="P239">
        <v>6092567</v>
      </c>
      <c r="Q239">
        <v>6135725</v>
      </c>
      <c r="R239">
        <v>6177899</v>
      </c>
      <c r="S239">
        <v>6218538</v>
      </c>
      <c r="T239">
        <v>6257150</v>
      </c>
      <c r="U239">
        <v>6293297</v>
      </c>
      <c r="V239">
        <v>6326598</v>
      </c>
      <c r="W239">
        <v>6356726</v>
      </c>
      <c r="X239">
        <v>6383411</v>
      </c>
      <c r="Y239">
        <v>6406439</v>
      </c>
      <c r="Z239">
        <v>6425653</v>
      </c>
      <c r="AA239">
        <v>6440948</v>
      </c>
      <c r="AB239">
        <v>6452278</v>
      </c>
      <c r="AC239">
        <v>6459653</v>
      </c>
      <c r="AD239">
        <v>6463137</v>
      </c>
      <c r="AE239">
        <v>6462850</v>
      </c>
      <c r="AF239">
        <v>6458970</v>
      </c>
      <c r="AG239">
        <v>6451727</v>
      </c>
      <c r="AH239">
        <v>6441411</v>
      </c>
      <c r="AI239">
        <v>6428365</v>
      </c>
      <c r="AJ239">
        <v>6412989</v>
      </c>
      <c r="AK239">
        <v>6395738</v>
      </c>
      <c r="AL239">
        <v>6377124</v>
      </c>
      <c r="AM239">
        <v>6357713</v>
      </c>
      <c r="AN239">
        <v>6338129</v>
      </c>
      <c r="AO239">
        <v>6319049</v>
      </c>
      <c r="AP239">
        <v>6301210</v>
      </c>
      <c r="AQ239">
        <v>6285400</v>
      </c>
      <c r="AR239">
        <v>6272466</v>
      </c>
      <c r="AS239">
        <v>6263311</v>
      </c>
      <c r="AT239">
        <v>6258891</v>
      </c>
      <c r="AU239">
        <v>6260221</v>
      </c>
      <c r="AV239">
        <v>6268369</v>
      </c>
    </row>
    <row r="240" spans="1:48" x14ac:dyDescent="0.3">
      <c r="A240" t="s">
        <v>277</v>
      </c>
      <c r="B240" t="s">
        <v>658</v>
      </c>
      <c r="C240" t="s">
        <v>428</v>
      </c>
      <c r="D240" s="5">
        <v>3606045.9791643899</v>
      </c>
      <c r="E240" s="5">
        <v>3620622.6046595201</v>
      </c>
      <c r="F240" s="5">
        <v>3633482.9421170801</v>
      </c>
      <c r="G240" s="5">
        <v>3561458</v>
      </c>
      <c r="H240">
        <v>3571155</v>
      </c>
      <c r="I240">
        <v>3582475</v>
      </c>
      <c r="J240">
        <v>3595064</v>
      </c>
      <c r="K240">
        <v>3608585</v>
      </c>
      <c r="L240">
        <v>3622724</v>
      </c>
      <c r="M240">
        <v>3637182</v>
      </c>
      <c r="N240">
        <v>3651683</v>
      </c>
      <c r="O240">
        <v>3665968</v>
      </c>
      <c r="P240">
        <v>3679798</v>
      </c>
      <c r="Q240">
        <v>3692953</v>
      </c>
      <c r="R240">
        <v>3705234</v>
      </c>
      <c r="S240">
        <v>3716460</v>
      </c>
      <c r="T240">
        <v>3726468</v>
      </c>
      <c r="U240">
        <v>3735118</v>
      </c>
      <c r="V240">
        <v>3742285</v>
      </c>
      <c r="W240">
        <v>3747866</v>
      </c>
      <c r="X240">
        <v>3751778</v>
      </c>
      <c r="Y240">
        <v>3753955</v>
      </c>
      <c r="Z240">
        <v>3754351</v>
      </c>
      <c r="AA240">
        <v>3752942</v>
      </c>
      <c r="AB240">
        <v>3749718</v>
      </c>
      <c r="AC240">
        <v>3744694</v>
      </c>
      <c r="AD240">
        <v>3737901</v>
      </c>
      <c r="AE240">
        <v>3729390</v>
      </c>
      <c r="AF240">
        <v>3719231</v>
      </c>
      <c r="AG240">
        <v>3707515</v>
      </c>
      <c r="AH240">
        <v>3694350</v>
      </c>
      <c r="AI240">
        <v>3679865</v>
      </c>
      <c r="AJ240">
        <v>3664208</v>
      </c>
      <c r="AK240">
        <v>3647546</v>
      </c>
      <c r="AL240">
        <v>3630065</v>
      </c>
      <c r="AM240">
        <v>3611971</v>
      </c>
      <c r="AN240">
        <v>3593490</v>
      </c>
      <c r="AO240">
        <v>3574865</v>
      </c>
      <c r="AP240">
        <v>3556361</v>
      </c>
      <c r="AQ240">
        <v>3538261</v>
      </c>
      <c r="AR240">
        <v>3520867</v>
      </c>
      <c r="AS240">
        <v>3504501</v>
      </c>
      <c r="AT240">
        <v>3489504</v>
      </c>
      <c r="AU240">
        <v>3476238</v>
      </c>
      <c r="AV240">
        <v>3465080</v>
      </c>
    </row>
    <row r="241" spans="1:48" x14ac:dyDescent="0.3">
      <c r="A241" t="s">
        <v>278</v>
      </c>
      <c r="B241" t="s">
        <v>659</v>
      </c>
      <c r="C241" t="s">
        <v>428</v>
      </c>
      <c r="D241" s="5">
        <v>2023526.8866759799</v>
      </c>
      <c r="E241" s="5">
        <v>2032670.2922691901</v>
      </c>
      <c r="F241" s="5">
        <v>2041312.88051887</v>
      </c>
      <c r="G241" s="5">
        <v>1997805</v>
      </c>
      <c r="H241">
        <v>2007622</v>
      </c>
      <c r="I241">
        <v>2018329</v>
      </c>
      <c r="J241">
        <v>2029709</v>
      </c>
      <c r="K241">
        <v>2041553</v>
      </c>
      <c r="L241">
        <v>2053669</v>
      </c>
      <c r="M241">
        <v>2065876</v>
      </c>
      <c r="N241">
        <v>2078004</v>
      </c>
      <c r="O241">
        <v>2089897</v>
      </c>
      <c r="P241">
        <v>2101413</v>
      </c>
      <c r="Q241">
        <v>2112419</v>
      </c>
      <c r="R241">
        <v>2122799</v>
      </c>
      <c r="S241">
        <v>2132446</v>
      </c>
      <c r="T241">
        <v>2141267</v>
      </c>
      <c r="U241">
        <v>2149182</v>
      </c>
      <c r="V241">
        <v>2156123</v>
      </c>
      <c r="W241">
        <v>2162035</v>
      </c>
      <c r="X241">
        <v>2166874</v>
      </c>
      <c r="Y241">
        <v>2170612</v>
      </c>
      <c r="Z241">
        <v>2173230</v>
      </c>
      <c r="AA241">
        <v>2174724</v>
      </c>
      <c r="AB241">
        <v>2175101</v>
      </c>
      <c r="AC241">
        <v>2174383</v>
      </c>
      <c r="AD241">
        <v>2172601</v>
      </c>
      <c r="AE241">
        <v>2169801</v>
      </c>
      <c r="AF241">
        <v>2166042</v>
      </c>
      <c r="AG241">
        <v>2161394</v>
      </c>
      <c r="AH241">
        <v>2155941</v>
      </c>
      <c r="AI241">
        <v>2149779</v>
      </c>
      <c r="AJ241">
        <v>2143015</v>
      </c>
      <c r="AK241">
        <v>2135772</v>
      </c>
      <c r="AL241">
        <v>2128184</v>
      </c>
      <c r="AM241">
        <v>2120395</v>
      </c>
      <c r="AN241">
        <v>2112567</v>
      </c>
      <c r="AO241">
        <v>2104869</v>
      </c>
      <c r="AP241">
        <v>2097487</v>
      </c>
      <c r="AQ241">
        <v>2090616</v>
      </c>
      <c r="AR241">
        <v>2084467</v>
      </c>
      <c r="AS241">
        <v>2079262</v>
      </c>
      <c r="AT241">
        <v>2075234</v>
      </c>
      <c r="AU241">
        <v>2072632</v>
      </c>
      <c r="AV241">
        <v>2071714</v>
      </c>
    </row>
    <row r="242" spans="1:48" x14ac:dyDescent="0.3">
      <c r="A242" t="s">
        <v>279</v>
      </c>
      <c r="B242" t="s">
        <v>660</v>
      </c>
      <c r="C242" t="s">
        <v>428</v>
      </c>
      <c r="D242" s="5">
        <v>3491503.2083713799</v>
      </c>
      <c r="E242" s="5">
        <v>3503148.86344779</v>
      </c>
      <c r="F242" s="5">
        <v>3513220.3928464199</v>
      </c>
      <c r="G242" s="5">
        <v>3412574</v>
      </c>
      <c r="H242">
        <v>3417554</v>
      </c>
      <c r="I242">
        <v>3424955</v>
      </c>
      <c r="J242">
        <v>3434346</v>
      </c>
      <c r="K242">
        <v>3445318</v>
      </c>
      <c r="L242">
        <v>3457486</v>
      </c>
      <c r="M242">
        <v>3470488</v>
      </c>
      <c r="N242">
        <v>3483984</v>
      </c>
      <c r="O242">
        <v>3497658</v>
      </c>
      <c r="P242">
        <v>3511215</v>
      </c>
      <c r="Q242">
        <v>3524386</v>
      </c>
      <c r="R242">
        <v>3536922</v>
      </c>
      <c r="S242">
        <v>3548599</v>
      </c>
      <c r="T242">
        <v>3559216</v>
      </c>
      <c r="U242">
        <v>3568592</v>
      </c>
      <c r="V242">
        <v>3576573</v>
      </c>
      <c r="W242">
        <v>3583024</v>
      </c>
      <c r="X242">
        <v>3587837</v>
      </c>
      <c r="Y242">
        <v>3590924</v>
      </c>
      <c r="Z242">
        <v>3592220</v>
      </c>
      <c r="AA242">
        <v>3591685</v>
      </c>
      <c r="AB242">
        <v>3589300</v>
      </c>
      <c r="AC242">
        <v>3585070</v>
      </c>
      <c r="AD242">
        <v>3579023</v>
      </c>
      <c r="AE242">
        <v>3571208</v>
      </c>
      <c r="AF242">
        <v>3561700</v>
      </c>
      <c r="AG242">
        <v>3550594</v>
      </c>
      <c r="AH242">
        <v>3538011</v>
      </c>
      <c r="AI242">
        <v>3524092</v>
      </c>
      <c r="AJ242">
        <v>3509002</v>
      </c>
      <c r="AK242">
        <v>3492930</v>
      </c>
      <c r="AL242">
        <v>3476087</v>
      </c>
      <c r="AM242">
        <v>3458707</v>
      </c>
      <c r="AN242">
        <v>3441047</v>
      </c>
      <c r="AO242">
        <v>3423387</v>
      </c>
      <c r="AP242">
        <v>3406029</v>
      </c>
      <c r="AQ242">
        <v>3389300</v>
      </c>
      <c r="AR242">
        <v>3373548</v>
      </c>
      <c r="AS242">
        <v>3359145</v>
      </c>
      <c r="AT242">
        <v>3346486</v>
      </c>
      <c r="AU242">
        <v>3335988</v>
      </c>
      <c r="AV242">
        <v>3328091</v>
      </c>
    </row>
    <row r="243" spans="1:48" x14ac:dyDescent="0.3">
      <c r="A243" t="s">
        <v>280</v>
      </c>
      <c r="B243" t="s">
        <v>661</v>
      </c>
      <c r="C243" t="s">
        <v>428</v>
      </c>
      <c r="D243" s="5">
        <v>2179016.0652251099</v>
      </c>
      <c r="E243" s="5">
        <v>2187529.1907885401</v>
      </c>
      <c r="F243" s="5">
        <v>2195112.92752147</v>
      </c>
      <c r="G243" s="5">
        <v>2068047</v>
      </c>
      <c r="H243">
        <v>2074343</v>
      </c>
      <c r="I243">
        <v>2081525</v>
      </c>
      <c r="J243">
        <v>2089391</v>
      </c>
      <c r="K243">
        <v>2097752</v>
      </c>
      <c r="L243">
        <v>2106427</v>
      </c>
      <c r="M243">
        <v>2115248</v>
      </c>
      <c r="N243">
        <v>2124057</v>
      </c>
      <c r="O243">
        <v>2132708</v>
      </c>
      <c r="P243">
        <v>2141067</v>
      </c>
      <c r="Q243">
        <v>2149009</v>
      </c>
      <c r="R243">
        <v>2156421</v>
      </c>
      <c r="S243">
        <v>2163202</v>
      </c>
      <c r="T243">
        <v>2169261</v>
      </c>
      <c r="U243">
        <v>2174518</v>
      </c>
      <c r="V243">
        <v>2178906</v>
      </c>
      <c r="W243">
        <v>2182367</v>
      </c>
      <c r="X243">
        <v>2184854</v>
      </c>
      <c r="Y243">
        <v>2186333</v>
      </c>
      <c r="Z243">
        <v>2186781</v>
      </c>
      <c r="AA243">
        <v>2186183</v>
      </c>
      <c r="AB243">
        <v>2184539</v>
      </c>
      <c r="AC243">
        <v>2181858</v>
      </c>
      <c r="AD243">
        <v>2178160</v>
      </c>
      <c r="AE243">
        <v>2173478</v>
      </c>
      <c r="AF243">
        <v>2167854</v>
      </c>
      <c r="AG243">
        <v>2161342</v>
      </c>
      <c r="AH243">
        <v>2154007</v>
      </c>
      <c r="AI243">
        <v>2145926</v>
      </c>
      <c r="AJ243">
        <v>2137185</v>
      </c>
      <c r="AK243">
        <v>2127884</v>
      </c>
      <c r="AL243">
        <v>2118131</v>
      </c>
      <c r="AM243">
        <v>2108048</v>
      </c>
      <c r="AN243">
        <v>2097766</v>
      </c>
      <c r="AO243">
        <v>2087428</v>
      </c>
      <c r="AP243">
        <v>2077188</v>
      </c>
      <c r="AQ243">
        <v>2067211</v>
      </c>
      <c r="AR243">
        <v>2057674</v>
      </c>
      <c r="AS243">
        <v>2048765</v>
      </c>
      <c r="AT243">
        <v>2040680</v>
      </c>
      <c r="AU243">
        <v>2033631</v>
      </c>
      <c r="AV243">
        <v>2027838</v>
      </c>
    </row>
    <row r="244" spans="1:48" x14ac:dyDescent="0.3">
      <c r="A244" t="s">
        <v>281</v>
      </c>
      <c r="B244" t="s">
        <v>662</v>
      </c>
      <c r="C244" t="s">
        <v>428</v>
      </c>
      <c r="D244" s="5">
        <v>2071854.157019</v>
      </c>
      <c r="E244" s="5">
        <v>2078617.4005152199</v>
      </c>
      <c r="F244" s="5">
        <v>2084148.1189146801</v>
      </c>
      <c r="G244" s="5">
        <v>2085698</v>
      </c>
      <c r="H244">
        <v>2088452</v>
      </c>
      <c r="I244">
        <v>2091879</v>
      </c>
      <c r="J244">
        <v>2095813</v>
      </c>
      <c r="K244">
        <v>2100097</v>
      </c>
      <c r="L244">
        <v>2104581</v>
      </c>
      <c r="M244">
        <v>2109128</v>
      </c>
      <c r="N244">
        <v>2113607</v>
      </c>
      <c r="O244">
        <v>2117896</v>
      </c>
      <c r="P244">
        <v>2121885</v>
      </c>
      <c r="Q244">
        <v>2125470</v>
      </c>
      <c r="R244">
        <v>2128558</v>
      </c>
      <c r="S244">
        <v>2131064</v>
      </c>
      <c r="T244">
        <v>2132913</v>
      </c>
      <c r="U244">
        <v>2134040</v>
      </c>
      <c r="V244">
        <v>2134387</v>
      </c>
      <c r="W244">
        <v>2133906</v>
      </c>
      <c r="X244">
        <v>2132559</v>
      </c>
      <c r="Y244">
        <v>2130315</v>
      </c>
      <c r="Z244">
        <v>2127156</v>
      </c>
      <c r="AA244">
        <v>2123069</v>
      </c>
      <c r="AB244">
        <v>2118053</v>
      </c>
      <c r="AC244">
        <v>2112114</v>
      </c>
      <c r="AD244">
        <v>2105269</v>
      </c>
      <c r="AE244">
        <v>2097542</v>
      </c>
      <c r="AF244">
        <v>2088969</v>
      </c>
      <c r="AG244">
        <v>2079593</v>
      </c>
      <c r="AH244">
        <v>2069467</v>
      </c>
      <c r="AI244">
        <v>2058652</v>
      </c>
      <c r="AJ244">
        <v>2047220</v>
      </c>
      <c r="AK244">
        <v>2035251</v>
      </c>
      <c r="AL244">
        <v>2022835</v>
      </c>
      <c r="AM244">
        <v>2010068</v>
      </c>
      <c r="AN244">
        <v>1997061</v>
      </c>
      <c r="AO244">
        <v>1983928</v>
      </c>
      <c r="AP244">
        <v>1970796</v>
      </c>
      <c r="AQ244">
        <v>1957800</v>
      </c>
      <c r="AR244">
        <v>1945084</v>
      </c>
      <c r="AS244">
        <v>1932802</v>
      </c>
      <c r="AT244">
        <v>1921115</v>
      </c>
      <c r="AU244">
        <v>1910196</v>
      </c>
      <c r="AV244">
        <v>1900225</v>
      </c>
    </row>
    <row r="245" spans="1:48" x14ac:dyDescent="0.3">
      <c r="A245" t="s">
        <v>283</v>
      </c>
      <c r="B245" t="s">
        <v>663</v>
      </c>
      <c r="C245" t="s">
        <v>428</v>
      </c>
      <c r="D245" s="5">
        <v>2153975.87670048</v>
      </c>
      <c r="E245" s="5">
        <v>2170757.5604850398</v>
      </c>
      <c r="F245" s="5">
        <v>2186809.2145349002</v>
      </c>
      <c r="G245" s="5">
        <v>2841398</v>
      </c>
      <c r="H245">
        <v>2873101</v>
      </c>
      <c r="I245">
        <v>2902504</v>
      </c>
      <c r="J245">
        <v>2929662</v>
      </c>
      <c r="K245">
        <v>2954632</v>
      </c>
      <c r="L245">
        <v>2977472</v>
      </c>
      <c r="M245">
        <v>2998239</v>
      </c>
      <c r="N245">
        <v>3016990</v>
      </c>
      <c r="O245">
        <v>3033786</v>
      </c>
      <c r="P245">
        <v>3048683</v>
      </c>
      <c r="Q245">
        <v>3061743</v>
      </c>
      <c r="R245">
        <v>3073024</v>
      </c>
      <c r="S245">
        <v>3082586</v>
      </c>
      <c r="T245">
        <v>3090492</v>
      </c>
      <c r="U245">
        <v>3096800</v>
      </c>
      <c r="V245">
        <v>3101574</v>
      </c>
      <c r="W245">
        <v>3104876</v>
      </c>
      <c r="X245">
        <v>3106766</v>
      </c>
      <c r="Y245">
        <v>3107310</v>
      </c>
      <c r="Z245">
        <v>3106569</v>
      </c>
      <c r="AA245">
        <v>3104608</v>
      </c>
      <c r="AB245">
        <v>3101491</v>
      </c>
      <c r="AC245">
        <v>3097283</v>
      </c>
      <c r="AD245">
        <v>3092048</v>
      </c>
      <c r="AE245">
        <v>3085852</v>
      </c>
      <c r="AF245">
        <v>3078762</v>
      </c>
      <c r="AG245">
        <v>3070844</v>
      </c>
      <c r="AH245">
        <v>3062164</v>
      </c>
      <c r="AI245">
        <v>3052790</v>
      </c>
      <c r="AJ245">
        <v>3042790</v>
      </c>
      <c r="AK245">
        <v>3032232</v>
      </c>
      <c r="AL245">
        <v>3021184</v>
      </c>
      <c r="AM245">
        <v>3009716</v>
      </c>
      <c r="AN245">
        <v>2997898</v>
      </c>
      <c r="AO245">
        <v>2985799</v>
      </c>
      <c r="AP245">
        <v>2973489</v>
      </c>
      <c r="AQ245">
        <v>2961040</v>
      </c>
      <c r="AR245">
        <v>2948524</v>
      </c>
      <c r="AS245">
        <v>2936010</v>
      </c>
      <c r="AT245">
        <v>2923573</v>
      </c>
      <c r="AU245">
        <v>2911284</v>
      </c>
      <c r="AV245">
        <v>2899217</v>
      </c>
    </row>
    <row r="246" spans="1:48" x14ac:dyDescent="0.3">
      <c r="A246" t="s">
        <v>284</v>
      </c>
      <c r="B246" t="s">
        <v>664</v>
      </c>
      <c r="C246" t="s">
        <v>428</v>
      </c>
      <c r="D246" s="5">
        <v>732164.513909542</v>
      </c>
      <c r="E246" s="5">
        <v>739661.84888929198</v>
      </c>
      <c r="F246" s="5">
        <v>746903.41645605594</v>
      </c>
      <c r="G246" s="5">
        <v>1016558</v>
      </c>
      <c r="H246">
        <v>1031350</v>
      </c>
      <c r="I246">
        <v>1045103</v>
      </c>
      <c r="J246">
        <v>1057858</v>
      </c>
      <c r="K246">
        <v>1069655</v>
      </c>
      <c r="L246">
        <v>1080533</v>
      </c>
      <c r="M246">
        <v>1090529</v>
      </c>
      <c r="N246">
        <v>1099682</v>
      </c>
      <c r="O246">
        <v>1108025</v>
      </c>
      <c r="P246">
        <v>1115596</v>
      </c>
      <c r="Q246">
        <v>1122428</v>
      </c>
      <c r="R246">
        <v>1128554</v>
      </c>
      <c r="S246">
        <v>1134007</v>
      </c>
      <c r="T246">
        <v>1138817</v>
      </c>
      <c r="U246">
        <v>1143017</v>
      </c>
      <c r="V246">
        <v>1146634</v>
      </c>
      <c r="W246">
        <v>1149698</v>
      </c>
      <c r="X246">
        <v>1152237</v>
      </c>
      <c r="Y246">
        <v>1154277</v>
      </c>
      <c r="Z246">
        <v>1155843</v>
      </c>
      <c r="AA246">
        <v>1156962</v>
      </c>
      <c r="AB246">
        <v>1157657</v>
      </c>
      <c r="AC246">
        <v>1157951</v>
      </c>
      <c r="AD246">
        <v>1157866</v>
      </c>
      <c r="AE246">
        <v>1157423</v>
      </c>
      <c r="AF246">
        <v>1156643</v>
      </c>
      <c r="AG246">
        <v>1155546</v>
      </c>
      <c r="AH246">
        <v>1154148</v>
      </c>
      <c r="AI246">
        <v>1152469</v>
      </c>
      <c r="AJ246">
        <v>1150524</v>
      </c>
      <c r="AK246">
        <v>1148330</v>
      </c>
      <c r="AL246">
        <v>1145900</v>
      </c>
      <c r="AM246">
        <v>1143250</v>
      </c>
      <c r="AN246">
        <v>1140391</v>
      </c>
      <c r="AO246">
        <v>1137335</v>
      </c>
      <c r="AP246">
        <v>1134094</v>
      </c>
      <c r="AQ246">
        <v>1130678</v>
      </c>
      <c r="AR246">
        <v>1127096</v>
      </c>
      <c r="AS246">
        <v>1123356</v>
      </c>
      <c r="AT246">
        <v>1119465</v>
      </c>
      <c r="AU246">
        <v>1115430</v>
      </c>
      <c r="AV246">
        <v>1111256</v>
      </c>
    </row>
    <row r="247" spans="1:48" x14ac:dyDescent="0.3">
      <c r="A247" t="s">
        <v>285</v>
      </c>
      <c r="B247" t="s">
        <v>665</v>
      </c>
      <c r="C247" t="s">
        <v>428</v>
      </c>
      <c r="D247" s="5">
        <v>1800</v>
      </c>
      <c r="E247" s="5">
        <v>1800</v>
      </c>
      <c r="F247" s="5">
        <v>1800</v>
      </c>
      <c r="G247" s="5">
        <v>2307</v>
      </c>
      <c r="H247">
        <v>2333</v>
      </c>
      <c r="I247">
        <v>2357</v>
      </c>
      <c r="J247">
        <v>2379</v>
      </c>
      <c r="K247">
        <v>2399</v>
      </c>
      <c r="L247">
        <v>2417</v>
      </c>
      <c r="M247">
        <v>2434</v>
      </c>
      <c r="N247">
        <v>2450</v>
      </c>
      <c r="O247">
        <v>2463</v>
      </c>
      <c r="P247">
        <v>2475</v>
      </c>
      <c r="Q247">
        <v>2486</v>
      </c>
      <c r="R247">
        <v>2495</v>
      </c>
      <c r="S247">
        <v>2503</v>
      </c>
      <c r="T247">
        <v>2509</v>
      </c>
      <c r="U247">
        <v>2514</v>
      </c>
      <c r="V247">
        <v>2518</v>
      </c>
      <c r="W247">
        <v>2521</v>
      </c>
      <c r="X247">
        <v>2522</v>
      </c>
      <c r="Y247">
        <v>2523</v>
      </c>
      <c r="Z247">
        <v>2522</v>
      </c>
      <c r="AA247">
        <v>2520</v>
      </c>
      <c r="AB247">
        <v>2518</v>
      </c>
      <c r="AC247">
        <v>2514</v>
      </c>
      <c r="AD247">
        <v>2510</v>
      </c>
      <c r="AE247">
        <v>2505</v>
      </c>
      <c r="AF247">
        <v>2499</v>
      </c>
      <c r="AG247">
        <v>2493</v>
      </c>
      <c r="AH247">
        <v>2486</v>
      </c>
      <c r="AI247">
        <v>2478</v>
      </c>
      <c r="AJ247">
        <v>2470</v>
      </c>
      <c r="AK247">
        <v>2462</v>
      </c>
      <c r="AL247">
        <v>2453</v>
      </c>
      <c r="AM247">
        <v>2443</v>
      </c>
      <c r="AN247">
        <v>2434</v>
      </c>
      <c r="AO247">
        <v>2424</v>
      </c>
      <c r="AP247">
        <v>2414</v>
      </c>
      <c r="AQ247">
        <v>2404</v>
      </c>
      <c r="AR247">
        <v>2394</v>
      </c>
      <c r="AS247">
        <v>2384</v>
      </c>
      <c r="AT247">
        <v>2373</v>
      </c>
      <c r="AU247">
        <v>2363</v>
      </c>
      <c r="AV247">
        <v>2354</v>
      </c>
    </row>
    <row r="248" spans="1:48" x14ac:dyDescent="0.3">
      <c r="A248" t="s">
        <v>286</v>
      </c>
      <c r="B248" t="s">
        <v>666</v>
      </c>
      <c r="C248" t="s">
        <v>428</v>
      </c>
      <c r="D248" s="5">
        <v>949796.37672026304</v>
      </c>
      <c r="E248" s="5">
        <v>954201.83259265497</v>
      </c>
      <c r="F248" s="5">
        <v>958382.88826415897</v>
      </c>
      <c r="G248" s="5">
        <v>946182</v>
      </c>
      <c r="H248">
        <v>954165</v>
      </c>
      <c r="I248">
        <v>962405</v>
      </c>
      <c r="J248">
        <v>970800</v>
      </c>
      <c r="K248">
        <v>979253</v>
      </c>
      <c r="L248">
        <v>987673</v>
      </c>
      <c r="M248">
        <v>995976</v>
      </c>
      <c r="N248">
        <v>1004083</v>
      </c>
      <c r="O248">
        <v>1011924</v>
      </c>
      <c r="P248">
        <v>1019433</v>
      </c>
      <c r="Q248">
        <v>1026550</v>
      </c>
      <c r="R248">
        <v>1033224</v>
      </c>
      <c r="S248">
        <v>1039407</v>
      </c>
      <c r="T248">
        <v>1045061</v>
      </c>
      <c r="U248">
        <v>1050150</v>
      </c>
      <c r="V248">
        <v>1054648</v>
      </c>
      <c r="W248">
        <v>1058533</v>
      </c>
      <c r="X248">
        <v>1061791</v>
      </c>
      <c r="Y248">
        <v>1064414</v>
      </c>
      <c r="Z248">
        <v>1066398</v>
      </c>
      <c r="AA248">
        <v>1067750</v>
      </c>
      <c r="AB248">
        <v>1068478</v>
      </c>
      <c r="AC248">
        <v>1068601</v>
      </c>
      <c r="AD248">
        <v>1068141</v>
      </c>
      <c r="AE248">
        <v>1067127</v>
      </c>
      <c r="AF248">
        <v>1065596</v>
      </c>
      <c r="AG248">
        <v>1063590</v>
      </c>
      <c r="AH248">
        <v>1061157</v>
      </c>
      <c r="AI248">
        <v>1058353</v>
      </c>
      <c r="AJ248">
        <v>1055237</v>
      </c>
      <c r="AK248">
        <v>1051879</v>
      </c>
      <c r="AL248">
        <v>1048351</v>
      </c>
      <c r="AM248">
        <v>1044734</v>
      </c>
      <c r="AN248">
        <v>1041114</v>
      </c>
      <c r="AO248">
        <v>1037584</v>
      </c>
      <c r="AP248">
        <v>1034243</v>
      </c>
      <c r="AQ248">
        <v>1031197</v>
      </c>
      <c r="AR248">
        <v>1028557</v>
      </c>
      <c r="AS248">
        <v>1026442</v>
      </c>
      <c r="AT248">
        <v>1024975</v>
      </c>
      <c r="AU248">
        <v>1024288</v>
      </c>
      <c r="AV248">
        <v>1024518</v>
      </c>
    </row>
    <row r="249" spans="1:48" x14ac:dyDescent="0.3">
      <c r="A249" t="s">
        <v>287</v>
      </c>
      <c r="B249" t="s">
        <v>667</v>
      </c>
      <c r="C249" t="s">
        <v>428</v>
      </c>
      <c r="D249" s="5">
        <v>111743.970366543</v>
      </c>
      <c r="E249" s="5">
        <v>112262.274228846</v>
      </c>
      <c r="F249" s="5">
        <v>112754.17730671501</v>
      </c>
      <c r="G249" s="5">
        <v>111020</v>
      </c>
      <c r="H249">
        <v>112259</v>
      </c>
      <c r="I249">
        <v>113408</v>
      </c>
      <c r="J249">
        <v>114469</v>
      </c>
      <c r="K249">
        <v>115444</v>
      </c>
      <c r="L249">
        <v>116337</v>
      </c>
      <c r="M249">
        <v>117148</v>
      </c>
      <c r="N249">
        <v>117881</v>
      </c>
      <c r="O249">
        <v>118537</v>
      </c>
      <c r="P249">
        <v>119119</v>
      </c>
      <c r="Q249">
        <v>119629</v>
      </c>
      <c r="R249">
        <v>120070</v>
      </c>
      <c r="S249">
        <v>120444</v>
      </c>
      <c r="T249">
        <v>120753</v>
      </c>
      <c r="U249">
        <v>120999</v>
      </c>
      <c r="V249">
        <v>121186</v>
      </c>
      <c r="W249">
        <v>121315</v>
      </c>
      <c r="X249">
        <v>121388</v>
      </c>
      <c r="Y249">
        <v>121410</v>
      </c>
      <c r="Z249">
        <v>121381</v>
      </c>
      <c r="AA249">
        <v>121304</v>
      </c>
      <c r="AB249">
        <v>121182</v>
      </c>
      <c r="AC249">
        <v>121018</v>
      </c>
      <c r="AD249">
        <v>120813</v>
      </c>
      <c r="AE249">
        <v>120571</v>
      </c>
      <c r="AF249">
        <v>120294</v>
      </c>
      <c r="AG249">
        <v>119985</v>
      </c>
      <c r="AH249">
        <v>119646</v>
      </c>
      <c r="AI249">
        <v>119279</v>
      </c>
      <c r="AJ249">
        <v>118889</v>
      </c>
      <c r="AK249">
        <v>118476</v>
      </c>
      <c r="AL249">
        <v>118044</v>
      </c>
      <c r="AM249">
        <v>117596</v>
      </c>
      <c r="AN249">
        <v>117135</v>
      </c>
      <c r="AO249">
        <v>116662</v>
      </c>
      <c r="AP249">
        <v>116181</v>
      </c>
      <c r="AQ249">
        <v>115694</v>
      </c>
      <c r="AR249">
        <v>115205</v>
      </c>
      <c r="AS249">
        <v>114716</v>
      </c>
      <c r="AT249">
        <v>114230</v>
      </c>
      <c r="AU249">
        <v>113750</v>
      </c>
      <c r="AV249">
        <v>113279</v>
      </c>
    </row>
    <row r="250" spans="1:48" x14ac:dyDescent="0.3">
      <c r="A250" t="s">
        <v>288</v>
      </c>
      <c r="B250" t="s">
        <v>668</v>
      </c>
      <c r="C250" t="s">
        <v>428</v>
      </c>
      <c r="D250" s="5">
        <v>525767.67779602599</v>
      </c>
      <c r="E250" s="5">
        <v>528206.35450656398</v>
      </c>
      <c r="F250" s="5">
        <v>530520.81262097904</v>
      </c>
      <c r="G250" s="5">
        <v>522363</v>
      </c>
      <c r="H250">
        <v>528191</v>
      </c>
      <c r="I250">
        <v>533596</v>
      </c>
      <c r="J250">
        <v>538589</v>
      </c>
      <c r="K250">
        <v>543179</v>
      </c>
      <c r="L250">
        <v>547378</v>
      </c>
      <c r="M250">
        <v>551196</v>
      </c>
      <c r="N250">
        <v>554643</v>
      </c>
      <c r="O250">
        <v>557731</v>
      </c>
      <c r="P250">
        <v>560469</v>
      </c>
      <c r="Q250">
        <v>562870</v>
      </c>
      <c r="R250">
        <v>564944</v>
      </c>
      <c r="S250">
        <v>566702</v>
      </c>
      <c r="T250">
        <v>568155</v>
      </c>
      <c r="U250">
        <v>569315</v>
      </c>
      <c r="V250">
        <v>570193</v>
      </c>
      <c r="W250">
        <v>570800</v>
      </c>
      <c r="X250">
        <v>571147</v>
      </c>
      <c r="Y250">
        <v>571247</v>
      </c>
      <c r="Z250">
        <v>571111</v>
      </c>
      <c r="AA250">
        <v>570750</v>
      </c>
      <c r="AB250">
        <v>570177</v>
      </c>
      <c r="AC250">
        <v>569404</v>
      </c>
      <c r="AD250">
        <v>568441</v>
      </c>
      <c r="AE250">
        <v>567302</v>
      </c>
      <c r="AF250">
        <v>565999</v>
      </c>
      <c r="AG250">
        <v>564543</v>
      </c>
      <c r="AH250">
        <v>562947</v>
      </c>
      <c r="AI250">
        <v>561224</v>
      </c>
      <c r="AJ250">
        <v>559385</v>
      </c>
      <c r="AK250">
        <v>557444</v>
      </c>
      <c r="AL250">
        <v>555413</v>
      </c>
      <c r="AM250">
        <v>553305</v>
      </c>
      <c r="AN250">
        <v>551132</v>
      </c>
      <c r="AO250">
        <v>548908</v>
      </c>
      <c r="AP250">
        <v>546645</v>
      </c>
      <c r="AQ250">
        <v>544356</v>
      </c>
      <c r="AR250">
        <v>542055</v>
      </c>
      <c r="AS250">
        <v>539755</v>
      </c>
      <c r="AT250">
        <v>537468</v>
      </c>
      <c r="AU250">
        <v>535209</v>
      </c>
      <c r="AV250">
        <v>532991</v>
      </c>
    </row>
    <row r="251" spans="1:48" x14ac:dyDescent="0.3">
      <c r="A251" t="s">
        <v>289</v>
      </c>
      <c r="B251" t="s">
        <v>669</v>
      </c>
      <c r="C251" t="s">
        <v>428</v>
      </c>
      <c r="D251" s="5">
        <v>558270.96094889904</v>
      </c>
      <c r="E251" s="5">
        <v>560860.39816257905</v>
      </c>
      <c r="F251" s="5">
        <v>563317.93750966596</v>
      </c>
      <c r="G251" s="5">
        <v>554655</v>
      </c>
      <c r="H251">
        <v>560844</v>
      </c>
      <c r="I251">
        <v>566583</v>
      </c>
      <c r="J251">
        <v>571885</v>
      </c>
      <c r="K251">
        <v>576759</v>
      </c>
      <c r="L251">
        <v>581218</v>
      </c>
      <c r="M251">
        <v>585272</v>
      </c>
      <c r="N251">
        <v>588932</v>
      </c>
      <c r="O251">
        <v>592211</v>
      </c>
      <c r="P251">
        <v>595119</v>
      </c>
      <c r="Q251">
        <v>597668</v>
      </c>
      <c r="R251">
        <v>599870</v>
      </c>
      <c r="S251">
        <v>601737</v>
      </c>
      <c r="T251">
        <v>603280</v>
      </c>
      <c r="U251">
        <v>604511</v>
      </c>
      <c r="V251">
        <v>605443</v>
      </c>
      <c r="W251">
        <v>606088</v>
      </c>
      <c r="X251">
        <v>606457</v>
      </c>
      <c r="Y251">
        <v>606563</v>
      </c>
      <c r="Z251">
        <v>606418</v>
      </c>
      <c r="AA251">
        <v>606035</v>
      </c>
      <c r="AB251">
        <v>605427</v>
      </c>
      <c r="AC251">
        <v>604605</v>
      </c>
      <c r="AD251">
        <v>603583</v>
      </c>
      <c r="AE251">
        <v>602374</v>
      </c>
      <c r="AF251">
        <v>600990</v>
      </c>
      <c r="AG251">
        <v>599444</v>
      </c>
      <c r="AH251">
        <v>597750</v>
      </c>
      <c r="AI251">
        <v>595920</v>
      </c>
      <c r="AJ251">
        <v>593968</v>
      </c>
      <c r="AK251">
        <v>591907</v>
      </c>
      <c r="AL251">
        <v>589750</v>
      </c>
      <c r="AM251">
        <v>587512</v>
      </c>
      <c r="AN251">
        <v>585205</v>
      </c>
      <c r="AO251">
        <v>582843</v>
      </c>
      <c r="AP251">
        <v>580440</v>
      </c>
      <c r="AQ251">
        <v>578010</v>
      </c>
      <c r="AR251">
        <v>575567</v>
      </c>
      <c r="AS251">
        <v>573124</v>
      </c>
      <c r="AT251">
        <v>570696</v>
      </c>
      <c r="AU251">
        <v>568297</v>
      </c>
      <c r="AV251">
        <v>565942</v>
      </c>
    </row>
    <row r="252" spans="1:48" x14ac:dyDescent="0.3">
      <c r="A252" t="s">
        <v>290</v>
      </c>
      <c r="B252" t="s">
        <v>670</v>
      </c>
      <c r="C252" t="s">
        <v>428</v>
      </c>
      <c r="D252" s="5">
        <v>543438.65063703898</v>
      </c>
      <c r="E252" s="5">
        <v>545959.29090627294</v>
      </c>
      <c r="F252" s="5">
        <v>548351.53761098895</v>
      </c>
      <c r="G252" s="5">
        <v>539919</v>
      </c>
      <c r="H252">
        <v>545943</v>
      </c>
      <c r="I252">
        <v>551530</v>
      </c>
      <c r="J252">
        <v>556691</v>
      </c>
      <c r="K252">
        <v>561436</v>
      </c>
      <c r="L252">
        <v>565776</v>
      </c>
      <c r="M252">
        <v>569722</v>
      </c>
      <c r="N252">
        <v>573285</v>
      </c>
      <c r="O252">
        <v>576476</v>
      </c>
      <c r="P252">
        <v>579307</v>
      </c>
      <c r="Q252">
        <v>581789</v>
      </c>
      <c r="R252">
        <v>583932</v>
      </c>
      <c r="S252">
        <v>585749</v>
      </c>
      <c r="T252">
        <v>587251</v>
      </c>
      <c r="U252">
        <v>588450</v>
      </c>
      <c r="V252">
        <v>589357</v>
      </c>
      <c r="W252">
        <v>589985</v>
      </c>
      <c r="X252">
        <v>590344</v>
      </c>
      <c r="Y252">
        <v>590447</v>
      </c>
      <c r="Z252">
        <v>590307</v>
      </c>
      <c r="AA252">
        <v>589934</v>
      </c>
      <c r="AB252">
        <v>589342</v>
      </c>
      <c r="AC252">
        <v>588542</v>
      </c>
      <c r="AD252">
        <v>587547</v>
      </c>
      <c r="AE252">
        <v>586370</v>
      </c>
      <c r="AF252">
        <v>585023</v>
      </c>
      <c r="AG252">
        <v>583518</v>
      </c>
      <c r="AH252">
        <v>581869</v>
      </c>
      <c r="AI252">
        <v>580088</v>
      </c>
      <c r="AJ252">
        <v>578188</v>
      </c>
      <c r="AK252">
        <v>576181</v>
      </c>
      <c r="AL252">
        <v>574082</v>
      </c>
      <c r="AM252">
        <v>571903</v>
      </c>
      <c r="AN252">
        <v>569657</v>
      </c>
      <c r="AO252">
        <v>567358</v>
      </c>
      <c r="AP252">
        <v>565019</v>
      </c>
      <c r="AQ252">
        <v>562654</v>
      </c>
      <c r="AR252">
        <v>560275</v>
      </c>
      <c r="AS252">
        <v>557898</v>
      </c>
      <c r="AT252">
        <v>555534</v>
      </c>
      <c r="AU252">
        <v>553199</v>
      </c>
      <c r="AV252">
        <v>550906</v>
      </c>
    </row>
    <row r="253" spans="1:48" x14ac:dyDescent="0.3">
      <c r="A253" t="s">
        <v>291</v>
      </c>
      <c r="B253" t="s">
        <v>671</v>
      </c>
      <c r="C253" t="s">
        <v>428</v>
      </c>
      <c r="D253" s="5">
        <v>442379.47769351403</v>
      </c>
      <c r="E253" s="5">
        <v>444431.37356888002</v>
      </c>
      <c r="F253" s="5">
        <v>446378.75225919898</v>
      </c>
      <c r="G253" s="5">
        <v>439514</v>
      </c>
      <c r="H253">
        <v>444418</v>
      </c>
      <c r="I253">
        <v>448966</v>
      </c>
      <c r="J253">
        <v>453167</v>
      </c>
      <c r="K253">
        <v>457030</v>
      </c>
      <c r="L253">
        <v>460563</v>
      </c>
      <c r="M253">
        <v>463775</v>
      </c>
      <c r="N253">
        <v>466676</v>
      </c>
      <c r="O253">
        <v>469274</v>
      </c>
      <c r="P253">
        <v>471578</v>
      </c>
      <c r="Q253">
        <v>473598</v>
      </c>
      <c r="R253">
        <v>475343</v>
      </c>
      <c r="S253">
        <v>476822</v>
      </c>
      <c r="T253">
        <v>478045</v>
      </c>
      <c r="U253">
        <v>479021</v>
      </c>
      <c r="V253">
        <v>479760</v>
      </c>
      <c r="W253">
        <v>480270</v>
      </c>
      <c r="X253">
        <v>480563</v>
      </c>
      <c r="Y253">
        <v>480647</v>
      </c>
      <c r="Z253">
        <v>480532</v>
      </c>
      <c r="AA253">
        <v>480229</v>
      </c>
      <c r="AB253">
        <v>479747</v>
      </c>
      <c r="AC253">
        <v>479096</v>
      </c>
      <c r="AD253">
        <v>478286</v>
      </c>
      <c r="AE253">
        <v>477328</v>
      </c>
      <c r="AF253">
        <v>476231</v>
      </c>
      <c r="AG253">
        <v>475006</v>
      </c>
      <c r="AH253">
        <v>473664</v>
      </c>
      <c r="AI253">
        <v>472214</v>
      </c>
      <c r="AJ253">
        <v>470667</v>
      </c>
      <c r="AK253">
        <v>469034</v>
      </c>
      <c r="AL253">
        <v>467325</v>
      </c>
      <c r="AM253">
        <v>465551</v>
      </c>
      <c r="AN253">
        <v>463723</v>
      </c>
      <c r="AO253">
        <v>461851</v>
      </c>
      <c r="AP253">
        <v>459947</v>
      </c>
      <c r="AQ253">
        <v>458022</v>
      </c>
      <c r="AR253">
        <v>456086</v>
      </c>
      <c r="AS253">
        <v>454150</v>
      </c>
      <c r="AT253">
        <v>452226</v>
      </c>
      <c r="AU253">
        <v>450326</v>
      </c>
      <c r="AV253">
        <v>448459</v>
      </c>
    </row>
    <row r="254" spans="1:48" x14ac:dyDescent="0.3">
      <c r="A254" t="s">
        <v>292</v>
      </c>
      <c r="B254" t="s">
        <v>672</v>
      </c>
      <c r="C254" t="s">
        <v>428</v>
      </c>
      <c r="D254" s="5">
        <v>283358.63794681698</v>
      </c>
      <c r="E254" s="5">
        <v>284672.94489316101</v>
      </c>
      <c r="F254" s="5">
        <v>285920.30513720401</v>
      </c>
      <c r="G254" s="5">
        <v>281523</v>
      </c>
      <c r="H254">
        <v>284665</v>
      </c>
      <c r="I254">
        <v>287578</v>
      </c>
      <c r="J254">
        <v>290269</v>
      </c>
      <c r="K254">
        <v>292743</v>
      </c>
      <c r="L254">
        <v>295006</v>
      </c>
      <c r="M254">
        <v>297063</v>
      </c>
      <c r="N254">
        <v>298921</v>
      </c>
      <c r="O254">
        <v>300585</v>
      </c>
      <c r="P254">
        <v>302061</v>
      </c>
      <c r="Q254">
        <v>303355</v>
      </c>
      <c r="R254">
        <v>304473</v>
      </c>
      <c r="S254">
        <v>305420</v>
      </c>
      <c r="T254">
        <v>306203</v>
      </c>
      <c r="U254">
        <v>306828</v>
      </c>
      <c r="V254">
        <v>307301</v>
      </c>
      <c r="W254">
        <v>307629</v>
      </c>
      <c r="X254">
        <v>307816</v>
      </c>
      <c r="Y254">
        <v>307870</v>
      </c>
      <c r="Z254">
        <v>307796</v>
      </c>
      <c r="AA254">
        <v>307602</v>
      </c>
      <c r="AB254">
        <v>307293</v>
      </c>
      <c r="AC254">
        <v>306876</v>
      </c>
      <c r="AD254">
        <v>306357</v>
      </c>
      <c r="AE254">
        <v>305744</v>
      </c>
      <c r="AF254">
        <v>305041</v>
      </c>
      <c r="AG254">
        <v>304256</v>
      </c>
      <c r="AH254">
        <v>303396</v>
      </c>
      <c r="AI254">
        <v>302468</v>
      </c>
      <c r="AJ254">
        <v>301477</v>
      </c>
      <c r="AK254">
        <v>300431</v>
      </c>
      <c r="AL254">
        <v>299336</v>
      </c>
      <c r="AM254">
        <v>298200</v>
      </c>
      <c r="AN254">
        <v>297029</v>
      </c>
      <c r="AO254">
        <v>295830</v>
      </c>
      <c r="AP254">
        <v>294610</v>
      </c>
      <c r="AQ254">
        <v>293377</v>
      </c>
      <c r="AR254">
        <v>292137</v>
      </c>
      <c r="AS254">
        <v>290897</v>
      </c>
      <c r="AT254">
        <v>289665</v>
      </c>
      <c r="AU254">
        <v>288447</v>
      </c>
      <c r="AV254">
        <v>287252</v>
      </c>
    </row>
    <row r="255" spans="1:48" x14ac:dyDescent="0.3">
      <c r="A255" t="s">
        <v>293</v>
      </c>
      <c r="B255" t="s">
        <v>673</v>
      </c>
      <c r="C255" t="s">
        <v>428</v>
      </c>
      <c r="D255" s="5">
        <v>254140.91755997899</v>
      </c>
      <c r="E255" s="5">
        <v>255319.70348201599</v>
      </c>
      <c r="F255" s="5">
        <v>256438.44572063701</v>
      </c>
      <c r="G255" s="5">
        <v>252495</v>
      </c>
      <c r="H255">
        <v>255312</v>
      </c>
      <c r="I255">
        <v>257925</v>
      </c>
      <c r="J255">
        <v>260338</v>
      </c>
      <c r="K255">
        <v>262557</v>
      </c>
      <c r="L255">
        <v>264587</v>
      </c>
      <c r="M255">
        <v>266432</v>
      </c>
      <c r="N255">
        <v>268098</v>
      </c>
      <c r="O255">
        <v>269591</v>
      </c>
      <c r="P255">
        <v>270915</v>
      </c>
      <c r="Q255">
        <v>272075</v>
      </c>
      <c r="R255">
        <v>273078</v>
      </c>
      <c r="S255">
        <v>273927</v>
      </c>
      <c r="T255">
        <v>274630</v>
      </c>
      <c r="U255">
        <v>275190</v>
      </c>
      <c r="V255">
        <v>275615</v>
      </c>
      <c r="W255">
        <v>275908</v>
      </c>
      <c r="X255">
        <v>276076</v>
      </c>
      <c r="Y255">
        <v>276124</v>
      </c>
      <c r="Z255">
        <v>276058</v>
      </c>
      <c r="AA255">
        <v>275884</v>
      </c>
      <c r="AB255">
        <v>275607</v>
      </c>
      <c r="AC255">
        <v>275233</v>
      </c>
      <c r="AD255">
        <v>274768</v>
      </c>
      <c r="AE255">
        <v>274217</v>
      </c>
      <c r="AF255">
        <v>273587</v>
      </c>
      <c r="AG255">
        <v>272883</v>
      </c>
      <c r="AH255">
        <v>272112</v>
      </c>
      <c r="AI255">
        <v>271279</v>
      </c>
      <c r="AJ255">
        <v>270390</v>
      </c>
      <c r="AK255">
        <v>269452</v>
      </c>
      <c r="AL255">
        <v>268471</v>
      </c>
      <c r="AM255">
        <v>267451</v>
      </c>
      <c r="AN255">
        <v>266401</v>
      </c>
      <c r="AO255">
        <v>265326</v>
      </c>
      <c r="AP255">
        <v>264232</v>
      </c>
      <c r="AQ255">
        <v>263126</v>
      </c>
      <c r="AR255">
        <v>262014</v>
      </c>
      <c r="AS255">
        <v>260902</v>
      </c>
      <c r="AT255">
        <v>259796</v>
      </c>
      <c r="AU255">
        <v>258704</v>
      </c>
      <c r="AV255">
        <v>257632</v>
      </c>
    </row>
    <row r="256" spans="1:48" x14ac:dyDescent="0.3">
      <c r="A256" t="s">
        <v>294</v>
      </c>
      <c r="B256" t="s">
        <v>674</v>
      </c>
      <c r="C256" t="s">
        <v>428</v>
      </c>
      <c r="D256" s="5">
        <v>495624.30658446503</v>
      </c>
      <c r="E256" s="5">
        <v>497923.16880952701</v>
      </c>
      <c r="F256" s="5">
        <v>500104.93415289</v>
      </c>
      <c r="G256" s="5">
        <v>492414</v>
      </c>
      <c r="H256">
        <v>497908</v>
      </c>
      <c r="I256">
        <v>503004</v>
      </c>
      <c r="J256">
        <v>507710</v>
      </c>
      <c r="K256">
        <v>512038</v>
      </c>
      <c r="L256">
        <v>515996</v>
      </c>
      <c r="M256">
        <v>519595</v>
      </c>
      <c r="N256">
        <v>522844</v>
      </c>
      <c r="O256">
        <v>525755</v>
      </c>
      <c r="P256">
        <v>528337</v>
      </c>
      <c r="Q256">
        <v>530600</v>
      </c>
      <c r="R256">
        <v>532555</v>
      </c>
      <c r="S256">
        <v>534212</v>
      </c>
      <c r="T256">
        <v>535582</v>
      </c>
      <c r="U256">
        <v>536675</v>
      </c>
      <c r="V256">
        <v>537503</v>
      </c>
      <c r="W256">
        <v>538075</v>
      </c>
      <c r="X256">
        <v>538402</v>
      </c>
      <c r="Y256">
        <v>538497</v>
      </c>
      <c r="Z256">
        <v>538368</v>
      </c>
      <c r="AA256">
        <v>538028</v>
      </c>
      <c r="AB256">
        <v>537488</v>
      </c>
      <c r="AC256">
        <v>536759</v>
      </c>
      <c r="AD256">
        <v>535852</v>
      </c>
      <c r="AE256">
        <v>534778</v>
      </c>
      <c r="AF256">
        <v>533549</v>
      </c>
      <c r="AG256">
        <v>532177</v>
      </c>
      <c r="AH256">
        <v>530673</v>
      </c>
      <c r="AI256">
        <v>529048</v>
      </c>
      <c r="AJ256">
        <v>527315</v>
      </c>
      <c r="AK256">
        <v>525485</v>
      </c>
      <c r="AL256">
        <v>523571</v>
      </c>
      <c r="AM256">
        <v>521583</v>
      </c>
      <c r="AN256">
        <v>519535</v>
      </c>
      <c r="AO256">
        <v>517438</v>
      </c>
      <c r="AP256">
        <v>515305</v>
      </c>
      <c r="AQ256">
        <v>513148</v>
      </c>
      <c r="AR256">
        <v>510979</v>
      </c>
      <c r="AS256">
        <v>508810</v>
      </c>
      <c r="AT256">
        <v>506655</v>
      </c>
      <c r="AU256">
        <v>504525</v>
      </c>
      <c r="AV256">
        <v>502434</v>
      </c>
    </row>
    <row r="257" spans="1:48" x14ac:dyDescent="0.3">
      <c r="A257" t="s">
        <v>295</v>
      </c>
      <c r="B257" t="s">
        <v>675</v>
      </c>
      <c r="C257" t="s">
        <v>428</v>
      </c>
      <c r="D257" s="5">
        <v>418627.07846641401</v>
      </c>
      <c r="E257" s="5">
        <v>420568.80320486898</v>
      </c>
      <c r="F257" s="5">
        <v>422411.62253285001</v>
      </c>
      <c r="G257" s="5">
        <v>415916</v>
      </c>
      <c r="H257">
        <v>420556</v>
      </c>
      <c r="I257">
        <v>424860</v>
      </c>
      <c r="J257">
        <v>428836</v>
      </c>
      <c r="K257">
        <v>432491</v>
      </c>
      <c r="L257">
        <v>435834</v>
      </c>
      <c r="M257">
        <v>438874</v>
      </c>
      <c r="N257">
        <v>441619</v>
      </c>
      <c r="O257">
        <v>444077</v>
      </c>
      <c r="P257">
        <v>446258</v>
      </c>
      <c r="Q257">
        <v>448169</v>
      </c>
      <c r="R257">
        <v>449821</v>
      </c>
      <c r="S257">
        <v>451220</v>
      </c>
      <c r="T257">
        <v>452378</v>
      </c>
      <c r="U257">
        <v>453301</v>
      </c>
      <c r="V257">
        <v>454000</v>
      </c>
      <c r="W257">
        <v>454483</v>
      </c>
      <c r="X257">
        <v>454760</v>
      </c>
      <c r="Y257">
        <v>454839</v>
      </c>
      <c r="Z257">
        <v>454731</v>
      </c>
      <c r="AA257">
        <v>454444</v>
      </c>
      <c r="AB257">
        <v>453988</v>
      </c>
      <c r="AC257">
        <v>453372</v>
      </c>
      <c r="AD257">
        <v>452605</v>
      </c>
      <c r="AE257">
        <v>451699</v>
      </c>
      <c r="AF257">
        <v>450661</v>
      </c>
      <c r="AG257">
        <v>449502</v>
      </c>
      <c r="AH257">
        <v>448231</v>
      </c>
      <c r="AI257">
        <v>446859</v>
      </c>
      <c r="AJ257">
        <v>445395</v>
      </c>
      <c r="AK257">
        <v>443850</v>
      </c>
      <c r="AL257">
        <v>442233</v>
      </c>
      <c r="AM257">
        <v>440554</v>
      </c>
      <c r="AN257">
        <v>438824</v>
      </c>
      <c r="AO257">
        <v>437053</v>
      </c>
      <c r="AP257">
        <v>435251</v>
      </c>
      <c r="AQ257">
        <v>433429</v>
      </c>
      <c r="AR257">
        <v>431597</v>
      </c>
      <c r="AS257">
        <v>429765</v>
      </c>
      <c r="AT257">
        <v>427945</v>
      </c>
      <c r="AU257">
        <v>426146</v>
      </c>
      <c r="AV257">
        <v>424380</v>
      </c>
    </row>
    <row r="258" spans="1:48" x14ac:dyDescent="0.3">
      <c r="A258" t="s">
        <v>296</v>
      </c>
      <c r="B258" t="s">
        <v>676</v>
      </c>
      <c r="C258" t="s">
        <v>428</v>
      </c>
      <c r="D258" s="5">
        <v>163928.77976466599</v>
      </c>
      <c r="E258" s="5">
        <v>164689.133271133</v>
      </c>
      <c r="F258" s="5">
        <v>165410.75673818</v>
      </c>
      <c r="G258" s="5">
        <v>162867</v>
      </c>
      <c r="H258">
        <v>164684</v>
      </c>
      <c r="I258">
        <v>166370</v>
      </c>
      <c r="J258">
        <v>167926</v>
      </c>
      <c r="K258">
        <v>169357</v>
      </c>
      <c r="L258">
        <v>170666</v>
      </c>
      <c r="M258">
        <v>171857</v>
      </c>
      <c r="N258">
        <v>172932</v>
      </c>
      <c r="O258">
        <v>173894</v>
      </c>
      <c r="P258">
        <v>174748</v>
      </c>
      <c r="Q258">
        <v>175497</v>
      </c>
      <c r="R258">
        <v>176143</v>
      </c>
      <c r="S258">
        <v>176691</v>
      </c>
      <c r="T258">
        <v>177144</v>
      </c>
      <c r="U258">
        <v>177506</v>
      </c>
      <c r="V258">
        <v>177780</v>
      </c>
      <c r="W258">
        <v>177969</v>
      </c>
      <c r="X258">
        <v>178077</v>
      </c>
      <c r="Y258">
        <v>178108</v>
      </c>
      <c r="Z258">
        <v>178066</v>
      </c>
      <c r="AA258">
        <v>177953</v>
      </c>
      <c r="AB258">
        <v>177775</v>
      </c>
      <c r="AC258">
        <v>177533</v>
      </c>
      <c r="AD258">
        <v>177233</v>
      </c>
      <c r="AE258">
        <v>176878</v>
      </c>
      <c r="AF258">
        <v>176472</v>
      </c>
      <c r="AG258">
        <v>176018</v>
      </c>
      <c r="AH258">
        <v>175520</v>
      </c>
      <c r="AI258">
        <v>174983</v>
      </c>
      <c r="AJ258">
        <v>174410</v>
      </c>
      <c r="AK258">
        <v>173805</v>
      </c>
      <c r="AL258">
        <v>173171</v>
      </c>
      <c r="AM258">
        <v>172514</v>
      </c>
      <c r="AN258">
        <v>171837</v>
      </c>
      <c r="AO258">
        <v>171143</v>
      </c>
      <c r="AP258">
        <v>170437</v>
      </c>
      <c r="AQ258">
        <v>169724</v>
      </c>
      <c r="AR258">
        <v>169006</v>
      </c>
      <c r="AS258">
        <v>168289</v>
      </c>
      <c r="AT258">
        <v>167576</v>
      </c>
      <c r="AU258">
        <v>166872</v>
      </c>
      <c r="AV258">
        <v>166180</v>
      </c>
    </row>
    <row r="259" spans="1:48" x14ac:dyDescent="0.3">
      <c r="A259" t="s">
        <v>297</v>
      </c>
      <c r="B259" t="s">
        <v>677</v>
      </c>
      <c r="C259" t="s">
        <v>428</v>
      </c>
      <c r="D259" s="5">
        <v>231038.464557122</v>
      </c>
      <c r="E259" s="5">
        <v>232110.093998314</v>
      </c>
      <c r="F259" s="5">
        <v>233127.13797347399</v>
      </c>
      <c r="G259" s="5">
        <v>229542</v>
      </c>
      <c r="H259">
        <v>232103</v>
      </c>
      <c r="I259">
        <v>234479</v>
      </c>
      <c r="J259">
        <v>236673</v>
      </c>
      <c r="K259">
        <v>238690</v>
      </c>
      <c r="L259">
        <v>240535</v>
      </c>
      <c r="M259">
        <v>242213</v>
      </c>
      <c r="N259">
        <v>243727</v>
      </c>
      <c r="O259">
        <v>245084</v>
      </c>
      <c r="P259">
        <v>246288</v>
      </c>
      <c r="Q259">
        <v>247343</v>
      </c>
      <c r="R259">
        <v>248254</v>
      </c>
      <c r="S259">
        <v>249027</v>
      </c>
      <c r="T259">
        <v>249665</v>
      </c>
      <c r="U259">
        <v>250175</v>
      </c>
      <c r="V259">
        <v>250560</v>
      </c>
      <c r="W259">
        <v>250827</v>
      </c>
      <c r="X259">
        <v>250980</v>
      </c>
      <c r="Y259">
        <v>251024</v>
      </c>
      <c r="Z259">
        <v>250964</v>
      </c>
      <c r="AA259">
        <v>250805</v>
      </c>
      <c r="AB259">
        <v>250554</v>
      </c>
      <c r="AC259">
        <v>250214</v>
      </c>
      <c r="AD259">
        <v>249791</v>
      </c>
      <c r="AE259">
        <v>249290</v>
      </c>
      <c r="AF259">
        <v>248717</v>
      </c>
      <c r="AG259">
        <v>248078</v>
      </c>
      <c r="AH259">
        <v>247376</v>
      </c>
      <c r="AI259">
        <v>246619</v>
      </c>
      <c r="AJ259">
        <v>245811</v>
      </c>
      <c r="AK259">
        <v>244958</v>
      </c>
      <c r="AL259">
        <v>244066</v>
      </c>
      <c r="AM259">
        <v>243139</v>
      </c>
      <c r="AN259">
        <v>242185</v>
      </c>
      <c r="AO259">
        <v>241207</v>
      </c>
      <c r="AP259">
        <v>240213</v>
      </c>
      <c r="AQ259">
        <v>239207</v>
      </c>
      <c r="AR259">
        <v>238196</v>
      </c>
      <c r="AS259">
        <v>237185</v>
      </c>
      <c r="AT259">
        <v>236180</v>
      </c>
      <c r="AU259">
        <v>235188</v>
      </c>
      <c r="AV259">
        <v>234213</v>
      </c>
    </row>
    <row r="260" spans="1:48" x14ac:dyDescent="0.3">
      <c r="A260" t="s">
        <v>298</v>
      </c>
      <c r="B260" t="s">
        <v>678</v>
      </c>
      <c r="C260" t="s">
        <v>428</v>
      </c>
      <c r="D260" s="5">
        <v>462263.054602655</v>
      </c>
      <c r="E260" s="5">
        <v>464407.17679389898</v>
      </c>
      <c r="F260" s="5">
        <v>466442.08407881297</v>
      </c>
      <c r="G260" s="5">
        <v>459269</v>
      </c>
      <c r="H260">
        <v>464393</v>
      </c>
      <c r="I260">
        <v>469146</v>
      </c>
      <c r="J260">
        <v>473536</v>
      </c>
      <c r="K260">
        <v>477572</v>
      </c>
      <c r="L260">
        <v>481263</v>
      </c>
      <c r="M260">
        <v>484620</v>
      </c>
      <c r="N260">
        <v>487651</v>
      </c>
      <c r="O260">
        <v>490366</v>
      </c>
      <c r="P260">
        <v>492774</v>
      </c>
      <c r="Q260">
        <v>494884</v>
      </c>
      <c r="R260">
        <v>496708</v>
      </c>
      <c r="S260">
        <v>498253</v>
      </c>
      <c r="T260">
        <v>499531</v>
      </c>
      <c r="U260">
        <v>500551</v>
      </c>
      <c r="V260">
        <v>501322</v>
      </c>
      <c r="W260">
        <v>501856</v>
      </c>
      <c r="X260">
        <v>502162</v>
      </c>
      <c r="Y260">
        <v>502249</v>
      </c>
      <c r="Z260">
        <v>502130</v>
      </c>
      <c r="AA260">
        <v>501813</v>
      </c>
      <c r="AB260">
        <v>501309</v>
      </c>
      <c r="AC260">
        <v>500629</v>
      </c>
      <c r="AD260">
        <v>499783</v>
      </c>
      <c r="AE260">
        <v>498781</v>
      </c>
      <c r="AF260">
        <v>497635</v>
      </c>
      <c r="AG260">
        <v>496355</v>
      </c>
      <c r="AH260">
        <v>494952</v>
      </c>
      <c r="AI260">
        <v>493437</v>
      </c>
      <c r="AJ260">
        <v>491821</v>
      </c>
      <c r="AK260">
        <v>490114</v>
      </c>
      <c r="AL260">
        <v>488329</v>
      </c>
      <c r="AM260">
        <v>486475</v>
      </c>
      <c r="AN260">
        <v>484565</v>
      </c>
      <c r="AO260">
        <v>482609</v>
      </c>
      <c r="AP260">
        <v>480619</v>
      </c>
      <c r="AQ260">
        <v>478607</v>
      </c>
      <c r="AR260">
        <v>476584</v>
      </c>
      <c r="AS260">
        <v>474562</v>
      </c>
      <c r="AT260">
        <v>472551</v>
      </c>
      <c r="AU260">
        <v>470565</v>
      </c>
      <c r="AV260">
        <v>468614</v>
      </c>
    </row>
    <row r="261" spans="1:48" x14ac:dyDescent="0.3">
      <c r="A261" t="s">
        <v>299</v>
      </c>
      <c r="B261" t="s">
        <v>679</v>
      </c>
      <c r="C261" t="s">
        <v>428</v>
      </c>
      <c r="D261" s="5">
        <v>370768.94018127403</v>
      </c>
      <c r="E261" s="5">
        <v>372488.683744059</v>
      </c>
      <c r="F261" s="5">
        <v>374120.82892607799</v>
      </c>
      <c r="G261" s="5">
        <v>368368</v>
      </c>
      <c r="H261">
        <v>372478</v>
      </c>
      <c r="I261">
        <v>376290</v>
      </c>
      <c r="J261">
        <v>379810</v>
      </c>
      <c r="K261">
        <v>383048</v>
      </c>
      <c r="L261">
        <v>386009</v>
      </c>
      <c r="M261">
        <v>388701</v>
      </c>
      <c r="N261">
        <v>391132</v>
      </c>
      <c r="O261">
        <v>393309</v>
      </c>
      <c r="P261">
        <v>395241</v>
      </c>
      <c r="Q261">
        <v>396934</v>
      </c>
      <c r="R261">
        <v>398396</v>
      </c>
      <c r="S261">
        <v>399636</v>
      </c>
      <c r="T261">
        <v>400661</v>
      </c>
      <c r="U261">
        <v>401479</v>
      </c>
      <c r="V261">
        <v>402098</v>
      </c>
      <c r="W261">
        <v>402526</v>
      </c>
      <c r="X261">
        <v>402771</v>
      </c>
      <c r="Y261">
        <v>402842</v>
      </c>
      <c r="Z261">
        <v>402746</v>
      </c>
      <c r="AA261">
        <v>402491</v>
      </c>
      <c r="AB261">
        <v>402087</v>
      </c>
      <c r="AC261">
        <v>401542</v>
      </c>
      <c r="AD261">
        <v>400863</v>
      </c>
      <c r="AE261">
        <v>400060</v>
      </c>
      <c r="AF261">
        <v>399141</v>
      </c>
      <c r="AG261">
        <v>398114</v>
      </c>
      <c r="AH261">
        <v>396989</v>
      </c>
      <c r="AI261">
        <v>395773</v>
      </c>
      <c r="AJ261">
        <v>394477</v>
      </c>
      <c r="AK261">
        <v>393108</v>
      </c>
      <c r="AL261">
        <v>391676</v>
      </c>
      <c r="AM261">
        <v>390189</v>
      </c>
      <c r="AN261">
        <v>388657</v>
      </c>
      <c r="AO261">
        <v>387089</v>
      </c>
      <c r="AP261">
        <v>385493</v>
      </c>
      <c r="AQ261">
        <v>383879</v>
      </c>
      <c r="AR261">
        <v>382256</v>
      </c>
      <c r="AS261">
        <v>380634</v>
      </c>
      <c r="AT261">
        <v>379021</v>
      </c>
      <c r="AU261">
        <v>377428</v>
      </c>
      <c r="AV261">
        <v>375864</v>
      </c>
    </row>
    <row r="262" spans="1:48" x14ac:dyDescent="0.3">
      <c r="A262" t="s">
        <v>300</v>
      </c>
      <c r="B262" t="s">
        <v>680</v>
      </c>
      <c r="C262" t="s">
        <v>428</v>
      </c>
      <c r="D262" s="5">
        <v>155377.955855849</v>
      </c>
      <c r="E262" s="5">
        <v>156098.647937692</v>
      </c>
      <c r="F262" s="5">
        <v>156782.63020955701</v>
      </c>
      <c r="G262" s="5">
        <v>154372</v>
      </c>
      <c r="H262">
        <v>156094</v>
      </c>
      <c r="I262">
        <v>157691</v>
      </c>
      <c r="J262">
        <v>159167</v>
      </c>
      <c r="K262">
        <v>160523</v>
      </c>
      <c r="L262">
        <v>161764</v>
      </c>
      <c r="M262">
        <v>162893</v>
      </c>
      <c r="N262">
        <v>163911</v>
      </c>
      <c r="O262">
        <v>164824</v>
      </c>
      <c r="P262">
        <v>165633</v>
      </c>
      <c r="Q262">
        <v>166343</v>
      </c>
      <c r="R262">
        <v>166956</v>
      </c>
      <c r="S262">
        <v>167475</v>
      </c>
      <c r="T262">
        <v>167905</v>
      </c>
      <c r="U262">
        <v>168247</v>
      </c>
      <c r="V262">
        <v>168507</v>
      </c>
      <c r="W262">
        <v>168686</v>
      </c>
      <c r="X262">
        <v>168789</v>
      </c>
      <c r="Y262">
        <v>168819</v>
      </c>
      <c r="Z262">
        <v>168778</v>
      </c>
      <c r="AA262">
        <v>168672</v>
      </c>
      <c r="AB262">
        <v>168502</v>
      </c>
      <c r="AC262">
        <v>168274</v>
      </c>
      <c r="AD262">
        <v>167989</v>
      </c>
      <c r="AE262">
        <v>167653</v>
      </c>
      <c r="AF262">
        <v>167268</v>
      </c>
      <c r="AG262">
        <v>166838</v>
      </c>
      <c r="AH262">
        <v>166366</v>
      </c>
      <c r="AI262">
        <v>165857</v>
      </c>
      <c r="AJ262">
        <v>165313</v>
      </c>
      <c r="AK262">
        <v>164740</v>
      </c>
      <c r="AL262">
        <v>164140</v>
      </c>
      <c r="AM262">
        <v>163517</v>
      </c>
      <c r="AN262">
        <v>162875</v>
      </c>
      <c r="AO262">
        <v>162217</v>
      </c>
      <c r="AP262">
        <v>161548</v>
      </c>
      <c r="AQ262">
        <v>160872</v>
      </c>
      <c r="AR262">
        <v>160192</v>
      </c>
      <c r="AS262">
        <v>159512</v>
      </c>
      <c r="AT262">
        <v>158836</v>
      </c>
      <c r="AU262">
        <v>158169</v>
      </c>
      <c r="AV262">
        <v>157513</v>
      </c>
    </row>
    <row r="263" spans="1:48" x14ac:dyDescent="0.3">
      <c r="A263" t="s">
        <v>301</v>
      </c>
      <c r="B263" t="s">
        <v>681</v>
      </c>
      <c r="C263" t="s">
        <v>428</v>
      </c>
      <c r="D263" s="5">
        <v>178746.16022451501</v>
      </c>
      <c r="E263" s="5">
        <v>179575.24142605401</v>
      </c>
      <c r="F263" s="5">
        <v>180362.09181344599</v>
      </c>
      <c r="G263" s="5">
        <v>177588</v>
      </c>
      <c r="H263">
        <v>179570</v>
      </c>
      <c r="I263">
        <v>181408</v>
      </c>
      <c r="J263">
        <v>183105</v>
      </c>
      <c r="K263">
        <v>184666</v>
      </c>
      <c r="L263">
        <v>186093</v>
      </c>
      <c r="M263">
        <v>187391</v>
      </c>
      <c r="N263">
        <v>188563</v>
      </c>
      <c r="O263">
        <v>189613</v>
      </c>
      <c r="P263">
        <v>190544</v>
      </c>
      <c r="Q263">
        <v>191360</v>
      </c>
      <c r="R263">
        <v>192066</v>
      </c>
      <c r="S263">
        <v>192663</v>
      </c>
      <c r="T263">
        <v>193157</v>
      </c>
      <c r="U263">
        <v>193552</v>
      </c>
      <c r="V263">
        <v>193850</v>
      </c>
      <c r="W263">
        <v>194056</v>
      </c>
      <c r="X263">
        <v>194175</v>
      </c>
      <c r="Y263">
        <v>194209</v>
      </c>
      <c r="Z263">
        <v>194162</v>
      </c>
      <c r="AA263">
        <v>194040</v>
      </c>
      <c r="AB263">
        <v>193845</v>
      </c>
      <c r="AC263">
        <v>193582</v>
      </c>
      <c r="AD263">
        <v>193255</v>
      </c>
      <c r="AE263">
        <v>192868</v>
      </c>
      <c r="AF263">
        <v>192425</v>
      </c>
      <c r="AG263">
        <v>191930</v>
      </c>
      <c r="AH263">
        <v>191387</v>
      </c>
      <c r="AI263">
        <v>190801</v>
      </c>
      <c r="AJ263">
        <v>190176</v>
      </c>
      <c r="AK263">
        <v>189517</v>
      </c>
      <c r="AL263">
        <v>188826</v>
      </c>
      <c r="AM263">
        <v>188109</v>
      </c>
      <c r="AN263">
        <v>187371</v>
      </c>
      <c r="AO263">
        <v>186615</v>
      </c>
      <c r="AP263">
        <v>185845</v>
      </c>
      <c r="AQ263">
        <v>185067</v>
      </c>
      <c r="AR263">
        <v>184285</v>
      </c>
      <c r="AS263">
        <v>183503</v>
      </c>
      <c r="AT263">
        <v>182726</v>
      </c>
      <c r="AU263">
        <v>181957</v>
      </c>
      <c r="AV263">
        <v>181203</v>
      </c>
    </row>
    <row r="264" spans="1:48" x14ac:dyDescent="0.3">
      <c r="A264" t="s">
        <v>302</v>
      </c>
      <c r="B264" t="s">
        <v>682</v>
      </c>
      <c r="C264" t="s">
        <v>428</v>
      </c>
      <c r="D264" s="5">
        <v>29478580.217052601</v>
      </c>
      <c r="E264" s="5">
        <v>29568435.062054899</v>
      </c>
      <c r="F264" s="5">
        <v>29650286.316274401</v>
      </c>
      <c r="G264" s="5">
        <v>31913910</v>
      </c>
      <c r="H264">
        <v>32050209</v>
      </c>
      <c r="I264">
        <v>32175887</v>
      </c>
      <c r="J264">
        <v>32290061</v>
      </c>
      <c r="K264">
        <v>32391939</v>
      </c>
      <c r="L264">
        <v>32480820</v>
      </c>
      <c r="M264">
        <v>32556098</v>
      </c>
      <c r="N264">
        <v>32617255</v>
      </c>
      <c r="O264">
        <v>32663869</v>
      </c>
      <c r="P264">
        <v>32695608</v>
      </c>
      <c r="Q264">
        <v>32712231</v>
      </c>
      <c r="R264">
        <v>32713592</v>
      </c>
      <c r="S264">
        <v>32699636</v>
      </c>
      <c r="T264">
        <v>32670397</v>
      </c>
      <c r="U264">
        <v>32626007</v>
      </c>
      <c r="V264">
        <v>32566684</v>
      </c>
      <c r="W264">
        <v>32492742</v>
      </c>
      <c r="X264">
        <v>32404586</v>
      </c>
      <c r="Y264">
        <v>32302713</v>
      </c>
      <c r="Z264">
        <v>32187712</v>
      </c>
      <c r="AA264">
        <v>32060263</v>
      </c>
      <c r="AB264">
        <v>31921141</v>
      </c>
      <c r="AC264">
        <v>31771210</v>
      </c>
      <c r="AD264">
        <v>31611428</v>
      </c>
      <c r="AE264">
        <v>31442843</v>
      </c>
      <c r="AF264">
        <v>31266599</v>
      </c>
      <c r="AG264">
        <v>31083927</v>
      </c>
      <c r="AH264">
        <v>30896154</v>
      </c>
      <c r="AI264">
        <v>30704697</v>
      </c>
      <c r="AJ264">
        <v>30511066</v>
      </c>
      <c r="AK264">
        <v>30316864</v>
      </c>
      <c r="AL264">
        <v>30123782</v>
      </c>
      <c r="AM264">
        <v>29933609</v>
      </c>
      <c r="AN264">
        <v>29748221</v>
      </c>
      <c r="AO264">
        <v>29569590</v>
      </c>
      <c r="AP264">
        <v>29399776</v>
      </c>
      <c r="AQ264">
        <v>29240934</v>
      </c>
      <c r="AR264">
        <v>29095311</v>
      </c>
      <c r="AS264">
        <v>28965245</v>
      </c>
      <c r="AT264">
        <v>28853166</v>
      </c>
      <c r="AU264">
        <v>28761597</v>
      </c>
      <c r="AV264">
        <v>28693153</v>
      </c>
    </row>
    <row r="265" spans="1:48" x14ac:dyDescent="0.3">
      <c r="A265" t="s">
        <v>304</v>
      </c>
      <c r="B265" t="s">
        <v>683</v>
      </c>
      <c r="C265" t="s">
        <v>428</v>
      </c>
      <c r="D265" s="5">
        <v>15779040.157548301</v>
      </c>
      <c r="E265" s="5">
        <v>15873867.531135401</v>
      </c>
      <c r="F265" s="5">
        <v>15960356.150793999</v>
      </c>
      <c r="G265" s="5">
        <v>20738729</v>
      </c>
      <c r="H265">
        <v>20935566</v>
      </c>
      <c r="I265">
        <v>21098739</v>
      </c>
      <c r="J265">
        <v>21230755</v>
      </c>
      <c r="K265">
        <v>21334023</v>
      </c>
      <c r="L265">
        <v>21410857</v>
      </c>
      <c r="M265">
        <v>21463472</v>
      </c>
      <c r="N265">
        <v>21493987</v>
      </c>
      <c r="O265">
        <v>21504422</v>
      </c>
      <c r="P265">
        <v>21496701</v>
      </c>
      <c r="Q265">
        <v>21472653</v>
      </c>
      <c r="R265">
        <v>21434006</v>
      </c>
      <c r="S265">
        <v>21382393</v>
      </c>
      <c r="T265">
        <v>21319349</v>
      </c>
      <c r="U265">
        <v>21246314</v>
      </c>
      <c r="V265">
        <v>21164628</v>
      </c>
      <c r="W265">
        <v>21075536</v>
      </c>
      <c r="X265">
        <v>20980184</v>
      </c>
      <c r="Y265">
        <v>20879622</v>
      </c>
      <c r="Z265">
        <v>20774804</v>
      </c>
      <c r="AA265">
        <v>20666584</v>
      </c>
      <c r="AB265">
        <v>20555720</v>
      </c>
      <c r="AC265">
        <v>20442875</v>
      </c>
      <c r="AD265">
        <v>20328612</v>
      </c>
      <c r="AE265">
        <v>20213399</v>
      </c>
      <c r="AF265">
        <v>20097605</v>
      </c>
      <c r="AG265">
        <v>19981503</v>
      </c>
      <c r="AH265">
        <v>19865268</v>
      </c>
      <c r="AI265">
        <v>19748979</v>
      </c>
      <c r="AJ265">
        <v>19632617</v>
      </c>
      <c r="AK265">
        <v>19516066</v>
      </c>
      <c r="AL265">
        <v>19399114</v>
      </c>
      <c r="AM265">
        <v>19281450</v>
      </c>
      <c r="AN265">
        <v>19162667</v>
      </c>
      <c r="AO265">
        <v>19042261</v>
      </c>
      <c r="AP265">
        <v>18919629</v>
      </c>
      <c r="AQ265">
        <v>18794074</v>
      </c>
      <c r="AR265">
        <v>18664799</v>
      </c>
      <c r="AS265">
        <v>18530912</v>
      </c>
      <c r="AT265">
        <v>18391422</v>
      </c>
      <c r="AU265">
        <v>18245242</v>
      </c>
      <c r="AV265">
        <v>18091188</v>
      </c>
    </row>
    <row r="266" spans="1:48" x14ac:dyDescent="0.3">
      <c r="A266" t="s">
        <v>305</v>
      </c>
      <c r="B266" t="s">
        <v>684</v>
      </c>
      <c r="C266" t="s">
        <v>428</v>
      </c>
      <c r="D266" s="5">
        <v>2722160.0102441902</v>
      </c>
      <c r="E266" s="5">
        <v>2726019.33069477</v>
      </c>
      <c r="F266" s="5">
        <v>2728918.1761677898</v>
      </c>
      <c r="G266" s="5">
        <v>2486142</v>
      </c>
      <c r="H266">
        <v>2488903</v>
      </c>
      <c r="I266">
        <v>2491428</v>
      </c>
      <c r="J266">
        <v>2493604</v>
      </c>
      <c r="K266">
        <v>2495329</v>
      </c>
      <c r="L266">
        <v>2496506</v>
      </c>
      <c r="M266">
        <v>2497051</v>
      </c>
      <c r="N266">
        <v>2496886</v>
      </c>
      <c r="O266">
        <v>2495944</v>
      </c>
      <c r="P266">
        <v>2494165</v>
      </c>
      <c r="Q266">
        <v>2491498</v>
      </c>
      <c r="R266">
        <v>2487901</v>
      </c>
      <c r="S266">
        <v>2483343</v>
      </c>
      <c r="T266">
        <v>2477799</v>
      </c>
      <c r="U266">
        <v>2471253</v>
      </c>
      <c r="V266">
        <v>2463700</v>
      </c>
      <c r="W266">
        <v>2455142</v>
      </c>
      <c r="X266">
        <v>2445590</v>
      </c>
      <c r="Y266">
        <v>2435064</v>
      </c>
      <c r="Z266">
        <v>2423594</v>
      </c>
      <c r="AA266">
        <v>2411217</v>
      </c>
      <c r="AB266">
        <v>2397980</v>
      </c>
      <c r="AC266">
        <v>2383938</v>
      </c>
      <c r="AD266">
        <v>2369155</v>
      </c>
      <c r="AE266">
        <v>2353705</v>
      </c>
      <c r="AF266">
        <v>2337670</v>
      </c>
      <c r="AG266">
        <v>2321141</v>
      </c>
      <c r="AH266">
        <v>2304216</v>
      </c>
      <c r="AI266">
        <v>2287005</v>
      </c>
      <c r="AJ266">
        <v>2269625</v>
      </c>
      <c r="AK266">
        <v>2252202</v>
      </c>
      <c r="AL266">
        <v>2234871</v>
      </c>
      <c r="AM266">
        <v>2217775</v>
      </c>
      <c r="AN266">
        <v>2201068</v>
      </c>
      <c r="AO266">
        <v>2184910</v>
      </c>
      <c r="AP266">
        <v>2169473</v>
      </c>
      <c r="AQ266">
        <v>2154934</v>
      </c>
      <c r="AR266">
        <v>2141483</v>
      </c>
      <c r="AS266">
        <v>2129315</v>
      </c>
      <c r="AT266">
        <v>2118637</v>
      </c>
      <c r="AU266">
        <v>2109662</v>
      </c>
      <c r="AV266">
        <v>2102615</v>
      </c>
    </row>
    <row r="267" spans="1:48" x14ac:dyDescent="0.3">
      <c r="A267" t="s">
        <v>306</v>
      </c>
      <c r="B267" t="s">
        <v>685</v>
      </c>
      <c r="C267" t="s">
        <v>428</v>
      </c>
      <c r="D267" s="5">
        <v>1260827.3023229099</v>
      </c>
      <c r="E267" s="5">
        <v>1267397.84586932</v>
      </c>
      <c r="F267" s="5">
        <v>1273456.9420115801</v>
      </c>
      <c r="G267" s="5">
        <v>1203871</v>
      </c>
      <c r="H267">
        <v>1212134</v>
      </c>
      <c r="I267">
        <v>1219617</v>
      </c>
      <c r="J267">
        <v>1226328</v>
      </c>
      <c r="K267">
        <v>1232278</v>
      </c>
      <c r="L267">
        <v>1237478</v>
      </c>
      <c r="M267">
        <v>1241939</v>
      </c>
      <c r="N267">
        <v>1245673</v>
      </c>
      <c r="O267">
        <v>1248695</v>
      </c>
      <c r="P267">
        <v>1251019</v>
      </c>
      <c r="Q267">
        <v>1252660</v>
      </c>
      <c r="R267">
        <v>1253634</v>
      </c>
      <c r="S267">
        <v>1253960</v>
      </c>
      <c r="T267">
        <v>1253654</v>
      </c>
      <c r="U267">
        <v>1252737</v>
      </c>
      <c r="V267">
        <v>1251229</v>
      </c>
      <c r="W267">
        <v>1249151</v>
      </c>
      <c r="X267">
        <v>1246524</v>
      </c>
      <c r="Y267">
        <v>1243372</v>
      </c>
      <c r="Z267">
        <v>1239719</v>
      </c>
      <c r="AA267">
        <v>1235590</v>
      </c>
      <c r="AB267">
        <v>1231010</v>
      </c>
      <c r="AC267">
        <v>1226006</v>
      </c>
      <c r="AD267">
        <v>1220607</v>
      </c>
      <c r="AE267">
        <v>1214840</v>
      </c>
      <c r="AF267">
        <v>1208735</v>
      </c>
      <c r="AG267">
        <v>1202324</v>
      </c>
      <c r="AH267">
        <v>1195636</v>
      </c>
      <c r="AI267">
        <v>1188706</v>
      </c>
      <c r="AJ267">
        <v>1181566</v>
      </c>
      <c r="AK267">
        <v>1174250</v>
      </c>
      <c r="AL267">
        <v>1166794</v>
      </c>
      <c r="AM267">
        <v>1159234</v>
      </c>
      <c r="AN267">
        <v>1151608</v>
      </c>
      <c r="AO267">
        <v>1143953</v>
      </c>
      <c r="AP267">
        <v>1136308</v>
      </c>
      <c r="AQ267">
        <v>1128714</v>
      </c>
      <c r="AR267">
        <v>1121211</v>
      </c>
      <c r="AS267">
        <v>1113841</v>
      </c>
      <c r="AT267">
        <v>1106647</v>
      </c>
      <c r="AU267">
        <v>1099674</v>
      </c>
      <c r="AV267">
        <v>1092965</v>
      </c>
    </row>
    <row r="268" spans="1:48" x14ac:dyDescent="0.3">
      <c r="A268" t="s">
        <v>307</v>
      </c>
      <c r="B268" t="s">
        <v>686</v>
      </c>
      <c r="C268" t="s">
        <v>428</v>
      </c>
      <c r="D268" s="5">
        <v>4294248.2690731902</v>
      </c>
      <c r="E268" s="5">
        <v>4301448.8093662402</v>
      </c>
      <c r="F268" s="5">
        <v>4307671.5412183199</v>
      </c>
      <c r="G268" s="5">
        <v>4252340</v>
      </c>
      <c r="H268">
        <v>4253646</v>
      </c>
      <c r="I268">
        <v>4258188</v>
      </c>
      <c r="J268">
        <v>4265348</v>
      </c>
      <c r="K268">
        <v>4274544</v>
      </c>
      <c r="L268">
        <v>4285232</v>
      </c>
      <c r="M268">
        <v>4296900</v>
      </c>
      <c r="N268">
        <v>4309073</v>
      </c>
      <c r="O268">
        <v>4321311</v>
      </c>
      <c r="P268">
        <v>4333211</v>
      </c>
      <c r="Q268">
        <v>4344403</v>
      </c>
      <c r="R268">
        <v>4354555</v>
      </c>
      <c r="S268">
        <v>4363369</v>
      </c>
      <c r="T268">
        <v>4370582</v>
      </c>
      <c r="U268">
        <v>4375968</v>
      </c>
      <c r="V268">
        <v>4379335</v>
      </c>
      <c r="W268">
        <v>4380528</v>
      </c>
      <c r="X268">
        <v>4379427</v>
      </c>
      <c r="Y268">
        <v>4375945</v>
      </c>
      <c r="Z268">
        <v>4370035</v>
      </c>
      <c r="AA268">
        <v>4361681</v>
      </c>
      <c r="AB268">
        <v>4350907</v>
      </c>
      <c r="AC268">
        <v>4337767</v>
      </c>
      <c r="AD268">
        <v>4322356</v>
      </c>
      <c r="AE268">
        <v>4304801</v>
      </c>
      <c r="AF268">
        <v>4285266</v>
      </c>
      <c r="AG268">
        <v>4263949</v>
      </c>
      <c r="AH268">
        <v>4241085</v>
      </c>
      <c r="AI268">
        <v>4216943</v>
      </c>
      <c r="AJ268">
        <v>4191829</v>
      </c>
      <c r="AK268">
        <v>4166085</v>
      </c>
      <c r="AL268">
        <v>4140085</v>
      </c>
      <c r="AM268">
        <v>4114242</v>
      </c>
      <c r="AN268">
        <v>4089004</v>
      </c>
      <c r="AO268">
        <v>4064852</v>
      </c>
      <c r="AP268">
        <v>4042305</v>
      </c>
      <c r="AQ268">
        <v>4021917</v>
      </c>
      <c r="AR268">
        <v>4004276</v>
      </c>
      <c r="AS268">
        <v>3990008</v>
      </c>
      <c r="AT268">
        <v>3979773</v>
      </c>
      <c r="AU268">
        <v>3974265</v>
      </c>
      <c r="AV268">
        <v>3974217</v>
      </c>
    </row>
    <row r="269" spans="1:48" x14ac:dyDescent="0.3">
      <c r="A269" t="s">
        <v>308</v>
      </c>
      <c r="B269" t="s">
        <v>687</v>
      </c>
      <c r="C269" t="s">
        <v>428</v>
      </c>
      <c r="D269" s="5">
        <v>3696331.87185521</v>
      </c>
      <c r="E269" s="5">
        <v>3707012.0734996698</v>
      </c>
      <c r="F269" s="5">
        <v>3716271.99557336</v>
      </c>
      <c r="G269" s="5">
        <v>3439786</v>
      </c>
      <c r="H269">
        <v>3455741</v>
      </c>
      <c r="I269">
        <v>3468552</v>
      </c>
      <c r="J269">
        <v>3478340</v>
      </c>
      <c r="K269">
        <v>3485228</v>
      </c>
      <c r="L269">
        <v>3489338</v>
      </c>
      <c r="M269">
        <v>3490791</v>
      </c>
      <c r="N269">
        <v>3489708</v>
      </c>
      <c r="O269">
        <v>3486209</v>
      </c>
      <c r="P269">
        <v>3480415</v>
      </c>
      <c r="Q269">
        <v>3472446</v>
      </c>
      <c r="R269">
        <v>3462419</v>
      </c>
      <c r="S269">
        <v>3450455</v>
      </c>
      <c r="T269">
        <v>3436673</v>
      </c>
      <c r="U269">
        <v>3421188</v>
      </c>
      <c r="V269">
        <v>3404121</v>
      </c>
      <c r="W269">
        <v>3385587</v>
      </c>
      <c r="X269">
        <v>3365704</v>
      </c>
      <c r="Y269">
        <v>3344587</v>
      </c>
      <c r="Z269">
        <v>3322353</v>
      </c>
      <c r="AA269">
        <v>3299118</v>
      </c>
      <c r="AB269">
        <v>3274996</v>
      </c>
      <c r="AC269">
        <v>3250102</v>
      </c>
      <c r="AD269">
        <v>3224551</v>
      </c>
      <c r="AE269">
        <v>3198456</v>
      </c>
      <c r="AF269">
        <v>3171930</v>
      </c>
      <c r="AG269">
        <v>3145087</v>
      </c>
      <c r="AH269">
        <v>3118040</v>
      </c>
      <c r="AI269">
        <v>3090900</v>
      </c>
      <c r="AJ269">
        <v>3063780</v>
      </c>
      <c r="AK269">
        <v>3036790</v>
      </c>
      <c r="AL269">
        <v>3010042</v>
      </c>
      <c r="AM269">
        <v>2983647</v>
      </c>
      <c r="AN269">
        <v>2957713</v>
      </c>
      <c r="AO269">
        <v>2932352</v>
      </c>
      <c r="AP269">
        <v>2907672</v>
      </c>
      <c r="AQ269">
        <v>2883783</v>
      </c>
      <c r="AR269">
        <v>2860792</v>
      </c>
      <c r="AS269">
        <v>2838807</v>
      </c>
      <c r="AT269">
        <v>2817937</v>
      </c>
      <c r="AU269">
        <v>2798289</v>
      </c>
      <c r="AV269">
        <v>2779969</v>
      </c>
    </row>
    <row r="270" spans="1:48" x14ac:dyDescent="0.3">
      <c r="A270" t="s">
        <v>309</v>
      </c>
      <c r="B270" t="s">
        <v>688</v>
      </c>
      <c r="C270" t="s">
        <v>428</v>
      </c>
      <c r="D270" s="5">
        <v>4707617.7535170102</v>
      </c>
      <c r="E270" s="5">
        <v>4722013.39021187</v>
      </c>
      <c r="F270" s="5">
        <v>4735037.7371647405</v>
      </c>
      <c r="G270" s="5">
        <v>4842758</v>
      </c>
      <c r="H270">
        <v>4867708</v>
      </c>
      <c r="I270">
        <v>4888699</v>
      </c>
      <c r="J270">
        <v>4905833</v>
      </c>
      <c r="K270">
        <v>4919213</v>
      </c>
      <c r="L270">
        <v>4928949</v>
      </c>
      <c r="M270">
        <v>4935152</v>
      </c>
      <c r="N270">
        <v>4937938</v>
      </c>
      <c r="O270">
        <v>4937426</v>
      </c>
      <c r="P270">
        <v>4933738</v>
      </c>
      <c r="Q270">
        <v>4927000</v>
      </c>
      <c r="R270">
        <v>4917341</v>
      </c>
      <c r="S270">
        <v>4904893</v>
      </c>
      <c r="T270">
        <v>4889794</v>
      </c>
      <c r="U270">
        <v>4872181</v>
      </c>
      <c r="V270">
        <v>4852200</v>
      </c>
      <c r="W270">
        <v>4829995</v>
      </c>
      <c r="X270">
        <v>4805717</v>
      </c>
      <c r="Y270">
        <v>4779520</v>
      </c>
      <c r="Z270">
        <v>4751560</v>
      </c>
      <c r="AA270">
        <v>4721998</v>
      </c>
      <c r="AB270">
        <v>4690997</v>
      </c>
      <c r="AC270">
        <v>4658725</v>
      </c>
      <c r="AD270">
        <v>4625353</v>
      </c>
      <c r="AE270">
        <v>4591055</v>
      </c>
      <c r="AF270">
        <v>4556008</v>
      </c>
      <c r="AG270">
        <v>4520394</v>
      </c>
      <c r="AH270">
        <v>4484397</v>
      </c>
      <c r="AI270">
        <v>4448205</v>
      </c>
      <c r="AJ270">
        <v>4412010</v>
      </c>
      <c r="AK270">
        <v>4376007</v>
      </c>
      <c r="AL270">
        <v>4340394</v>
      </c>
      <c r="AM270">
        <v>4305373</v>
      </c>
      <c r="AN270">
        <v>4271149</v>
      </c>
      <c r="AO270">
        <v>4237931</v>
      </c>
      <c r="AP270">
        <v>4205932</v>
      </c>
      <c r="AQ270">
        <v>4175367</v>
      </c>
      <c r="AR270">
        <v>4146456</v>
      </c>
      <c r="AS270">
        <v>4119421</v>
      </c>
      <c r="AT270">
        <v>4094487</v>
      </c>
      <c r="AU270">
        <v>4071886</v>
      </c>
      <c r="AV270">
        <v>4051849</v>
      </c>
    </row>
    <row r="271" spans="1:48" x14ac:dyDescent="0.3">
      <c r="A271" t="s">
        <v>310</v>
      </c>
      <c r="B271" t="s">
        <v>689</v>
      </c>
      <c r="C271" t="s">
        <v>428</v>
      </c>
      <c r="D271" s="5">
        <v>2524608.93483186</v>
      </c>
      <c r="E271" s="5">
        <v>2532373.1371213398</v>
      </c>
      <c r="F271" s="5">
        <v>2539813.3814205402</v>
      </c>
      <c r="G271" s="5">
        <v>2293590</v>
      </c>
      <c r="H271">
        <v>2305457</v>
      </c>
      <c r="I271">
        <v>2316281</v>
      </c>
      <c r="J271">
        <v>2325996</v>
      </c>
      <c r="K271">
        <v>2334541</v>
      </c>
      <c r="L271">
        <v>2341865</v>
      </c>
      <c r="M271">
        <v>2347924</v>
      </c>
      <c r="N271">
        <v>2352684</v>
      </c>
      <c r="O271">
        <v>2356116</v>
      </c>
      <c r="P271">
        <v>2358200</v>
      </c>
      <c r="Q271">
        <v>2358924</v>
      </c>
      <c r="R271">
        <v>2358284</v>
      </c>
      <c r="S271">
        <v>2356284</v>
      </c>
      <c r="T271">
        <v>2352935</v>
      </c>
      <c r="U271">
        <v>2348258</v>
      </c>
      <c r="V271">
        <v>2342278</v>
      </c>
      <c r="W271">
        <v>2335032</v>
      </c>
      <c r="X271">
        <v>2326562</v>
      </c>
      <c r="Y271">
        <v>2316920</v>
      </c>
      <c r="Z271">
        <v>2306165</v>
      </c>
      <c r="AA271">
        <v>2294362</v>
      </c>
      <c r="AB271">
        <v>2281588</v>
      </c>
      <c r="AC271">
        <v>2267923</v>
      </c>
      <c r="AD271">
        <v>2253459</v>
      </c>
      <c r="AE271">
        <v>2238295</v>
      </c>
      <c r="AF271">
        <v>2222535</v>
      </c>
      <c r="AG271">
        <v>2206294</v>
      </c>
      <c r="AH271">
        <v>2189695</v>
      </c>
      <c r="AI271">
        <v>2172866</v>
      </c>
      <c r="AJ271">
        <v>2155946</v>
      </c>
      <c r="AK271">
        <v>2139079</v>
      </c>
      <c r="AL271">
        <v>2122420</v>
      </c>
      <c r="AM271">
        <v>2106130</v>
      </c>
      <c r="AN271">
        <v>2090377</v>
      </c>
      <c r="AO271">
        <v>2075340</v>
      </c>
      <c r="AP271">
        <v>2061202</v>
      </c>
      <c r="AQ271">
        <v>2048156</v>
      </c>
      <c r="AR271">
        <v>2036405</v>
      </c>
      <c r="AS271">
        <v>2026155</v>
      </c>
      <c r="AT271">
        <v>2017623</v>
      </c>
      <c r="AU271">
        <v>2011034</v>
      </c>
      <c r="AV271">
        <v>2006619</v>
      </c>
    </row>
    <row r="272" spans="1:48" x14ac:dyDescent="0.3">
      <c r="A272" t="s">
        <v>311</v>
      </c>
      <c r="B272" t="s">
        <v>690</v>
      </c>
      <c r="C272" t="s">
        <v>428</v>
      </c>
      <c r="D272" s="5">
        <v>3328139.12240262</v>
      </c>
      <c r="E272" s="5">
        <v>3341935.5862316801</v>
      </c>
      <c r="F272" s="5">
        <v>3355097.5172056602</v>
      </c>
      <c r="G272" s="5">
        <v>2793119</v>
      </c>
      <c r="H272">
        <v>2813842</v>
      </c>
      <c r="I272">
        <v>2832032</v>
      </c>
      <c r="J272">
        <v>2847772</v>
      </c>
      <c r="K272">
        <v>2861146</v>
      </c>
      <c r="L272">
        <v>2872242</v>
      </c>
      <c r="M272">
        <v>2881144</v>
      </c>
      <c r="N272">
        <v>2887941</v>
      </c>
      <c r="O272">
        <v>2892719</v>
      </c>
      <c r="P272">
        <v>2895569</v>
      </c>
      <c r="Q272">
        <v>2896580</v>
      </c>
      <c r="R272">
        <v>2895842</v>
      </c>
      <c r="S272">
        <v>2893446</v>
      </c>
      <c r="T272">
        <v>2889484</v>
      </c>
      <c r="U272">
        <v>2884049</v>
      </c>
      <c r="V272">
        <v>2877235</v>
      </c>
      <c r="W272">
        <v>2869136</v>
      </c>
      <c r="X272">
        <v>2859846</v>
      </c>
      <c r="Y272">
        <v>2849463</v>
      </c>
      <c r="Z272">
        <v>2838082</v>
      </c>
      <c r="AA272">
        <v>2825802</v>
      </c>
      <c r="AB272">
        <v>2812720</v>
      </c>
      <c r="AC272">
        <v>2798936</v>
      </c>
      <c r="AD272">
        <v>2784550</v>
      </c>
      <c r="AE272">
        <v>2769661</v>
      </c>
      <c r="AF272">
        <v>2754372</v>
      </c>
      <c r="AG272">
        <v>2738786</v>
      </c>
      <c r="AH272">
        <v>2723004</v>
      </c>
      <c r="AI272">
        <v>2707132</v>
      </c>
      <c r="AJ272">
        <v>2691273</v>
      </c>
      <c r="AK272">
        <v>2675533</v>
      </c>
      <c r="AL272">
        <v>2660018</v>
      </c>
      <c r="AM272">
        <v>2644835</v>
      </c>
      <c r="AN272">
        <v>2630093</v>
      </c>
      <c r="AO272">
        <v>2615899</v>
      </c>
      <c r="AP272">
        <v>2602364</v>
      </c>
      <c r="AQ272">
        <v>2589597</v>
      </c>
      <c r="AR272">
        <v>2577709</v>
      </c>
      <c r="AS272">
        <v>2566812</v>
      </c>
      <c r="AT272">
        <v>2557019</v>
      </c>
      <c r="AU272">
        <v>2548443</v>
      </c>
      <c r="AV272">
        <v>2541199</v>
      </c>
    </row>
    <row r="273" spans="1:48" x14ac:dyDescent="0.3">
      <c r="A273" t="s">
        <v>312</v>
      </c>
      <c r="B273" t="s">
        <v>691</v>
      </c>
      <c r="C273" t="s">
        <v>428</v>
      </c>
      <c r="D273" s="5">
        <v>3806119.7377392398</v>
      </c>
      <c r="E273" s="5">
        <v>3817199.0790282502</v>
      </c>
      <c r="F273" s="5">
        <v>3826571.5043625999</v>
      </c>
      <c r="G273" s="5">
        <v>3130498</v>
      </c>
      <c r="H273">
        <v>3140250</v>
      </c>
      <c r="I273">
        <v>3149015</v>
      </c>
      <c r="J273">
        <v>3156741</v>
      </c>
      <c r="K273">
        <v>3163384</v>
      </c>
      <c r="L273">
        <v>3168904</v>
      </c>
      <c r="M273">
        <v>3173269</v>
      </c>
      <c r="N273">
        <v>3176451</v>
      </c>
      <c r="O273">
        <v>3178427</v>
      </c>
      <c r="P273">
        <v>3179181</v>
      </c>
      <c r="Q273">
        <v>3178701</v>
      </c>
      <c r="R273">
        <v>3176982</v>
      </c>
      <c r="S273">
        <v>3174025</v>
      </c>
      <c r="T273">
        <v>3169834</v>
      </c>
      <c r="U273">
        <v>3164422</v>
      </c>
      <c r="V273">
        <v>3157805</v>
      </c>
      <c r="W273">
        <v>3150006</v>
      </c>
      <c r="X273">
        <v>3141053</v>
      </c>
      <c r="Y273">
        <v>3130980</v>
      </c>
      <c r="Z273">
        <v>3119825</v>
      </c>
      <c r="AA273">
        <v>3107635</v>
      </c>
      <c r="AB273">
        <v>3094459</v>
      </c>
      <c r="AC273">
        <v>3080354</v>
      </c>
      <c r="AD273">
        <v>3065381</v>
      </c>
      <c r="AE273">
        <v>3049608</v>
      </c>
      <c r="AF273">
        <v>3033108</v>
      </c>
      <c r="AG273">
        <v>3015960</v>
      </c>
      <c r="AH273">
        <v>2998246</v>
      </c>
      <c r="AI273">
        <v>2980058</v>
      </c>
      <c r="AJ273">
        <v>2961491</v>
      </c>
      <c r="AK273">
        <v>2942646</v>
      </c>
      <c r="AL273">
        <v>2923628</v>
      </c>
      <c r="AM273">
        <v>2904551</v>
      </c>
      <c r="AN273">
        <v>2885532</v>
      </c>
      <c r="AO273">
        <v>2866695</v>
      </c>
      <c r="AP273">
        <v>2848168</v>
      </c>
      <c r="AQ273">
        <v>2830086</v>
      </c>
      <c r="AR273">
        <v>2812590</v>
      </c>
      <c r="AS273">
        <v>2795824</v>
      </c>
      <c r="AT273">
        <v>2779941</v>
      </c>
      <c r="AU273">
        <v>2765098</v>
      </c>
      <c r="AV273">
        <v>2751456</v>
      </c>
    </row>
    <row r="274" spans="1:48" x14ac:dyDescent="0.3">
      <c r="A274" t="s">
        <v>313</v>
      </c>
      <c r="B274" t="s">
        <v>692</v>
      </c>
      <c r="C274" t="s">
        <v>428</v>
      </c>
      <c r="D274" s="5">
        <v>3298598.1488563898</v>
      </c>
      <c r="E274" s="5">
        <v>3307137.0823430801</v>
      </c>
      <c r="F274" s="5">
        <v>3314594.2675317801</v>
      </c>
      <c r="G274" s="5">
        <v>3146663</v>
      </c>
      <c r="H274">
        <v>3159755</v>
      </c>
      <c r="I274">
        <v>3170645</v>
      </c>
      <c r="J274">
        <v>3179373</v>
      </c>
      <c r="K274">
        <v>3185980</v>
      </c>
      <c r="L274">
        <v>3190511</v>
      </c>
      <c r="M274">
        <v>3193014</v>
      </c>
      <c r="N274">
        <v>3193539</v>
      </c>
      <c r="O274">
        <v>3192142</v>
      </c>
      <c r="P274">
        <v>3188878</v>
      </c>
      <c r="Q274">
        <v>3183808</v>
      </c>
      <c r="R274">
        <v>3176994</v>
      </c>
      <c r="S274">
        <v>3168502</v>
      </c>
      <c r="T274">
        <v>3158402</v>
      </c>
      <c r="U274">
        <v>3146764</v>
      </c>
      <c r="V274">
        <v>3133665</v>
      </c>
      <c r="W274">
        <v>3119181</v>
      </c>
      <c r="X274">
        <v>3103394</v>
      </c>
      <c r="Y274">
        <v>3086388</v>
      </c>
      <c r="Z274">
        <v>3068248</v>
      </c>
      <c r="AA274">
        <v>3049066</v>
      </c>
      <c r="AB274">
        <v>3028934</v>
      </c>
      <c r="AC274">
        <v>3007948</v>
      </c>
      <c r="AD274">
        <v>2986206</v>
      </c>
      <c r="AE274">
        <v>2963811</v>
      </c>
      <c r="AF274">
        <v>2940868</v>
      </c>
      <c r="AG274">
        <v>2917483</v>
      </c>
      <c r="AH274">
        <v>2893769</v>
      </c>
      <c r="AI274">
        <v>2869838</v>
      </c>
      <c r="AJ274">
        <v>2845808</v>
      </c>
      <c r="AK274">
        <v>2821798</v>
      </c>
      <c r="AL274">
        <v>2797931</v>
      </c>
      <c r="AM274">
        <v>2774334</v>
      </c>
      <c r="AN274">
        <v>2751134</v>
      </c>
      <c r="AO274">
        <v>2728463</v>
      </c>
      <c r="AP274">
        <v>2706457</v>
      </c>
      <c r="AQ274">
        <v>2685253</v>
      </c>
      <c r="AR274">
        <v>2664992</v>
      </c>
      <c r="AS274">
        <v>2645818</v>
      </c>
      <c r="AT274">
        <v>2627877</v>
      </c>
      <c r="AU274">
        <v>2611319</v>
      </c>
      <c r="AV274">
        <v>2596297</v>
      </c>
    </row>
    <row r="275" spans="1:48" x14ac:dyDescent="0.3">
      <c r="A275" t="s">
        <v>314</v>
      </c>
      <c r="B275" t="s">
        <v>693</v>
      </c>
      <c r="C275" t="s">
        <v>428</v>
      </c>
      <c r="D275" s="5">
        <v>6391598.1088853497</v>
      </c>
      <c r="E275" s="5">
        <v>6411804.5974105801</v>
      </c>
      <c r="F275" s="5">
        <v>6430944.1959903399</v>
      </c>
      <c r="G275" s="5">
        <v>5577567</v>
      </c>
      <c r="H275">
        <v>5606906</v>
      </c>
      <c r="I275">
        <v>5633460</v>
      </c>
      <c r="J275">
        <v>5657156</v>
      </c>
      <c r="K275">
        <v>5677934</v>
      </c>
      <c r="L275">
        <v>5695746</v>
      </c>
      <c r="M275">
        <v>5710561</v>
      </c>
      <c r="N275">
        <v>5722356</v>
      </c>
      <c r="O275">
        <v>5731126</v>
      </c>
      <c r="P275">
        <v>5736878</v>
      </c>
      <c r="Q275">
        <v>5739629</v>
      </c>
      <c r="R275">
        <v>5739415</v>
      </c>
      <c r="S275">
        <v>5736281</v>
      </c>
      <c r="T275">
        <v>5730288</v>
      </c>
      <c r="U275">
        <v>5721507</v>
      </c>
      <c r="V275">
        <v>5710026</v>
      </c>
      <c r="W275">
        <v>5695944</v>
      </c>
      <c r="X275">
        <v>5679374</v>
      </c>
      <c r="Y275">
        <v>5660443</v>
      </c>
      <c r="Z275">
        <v>5639290</v>
      </c>
      <c r="AA275">
        <v>5616069</v>
      </c>
      <c r="AB275">
        <v>5590945</v>
      </c>
      <c r="AC275">
        <v>5564098</v>
      </c>
      <c r="AD275">
        <v>5535721</v>
      </c>
      <c r="AE275">
        <v>5506021</v>
      </c>
      <c r="AF275">
        <v>5475217</v>
      </c>
      <c r="AG275">
        <v>5443541</v>
      </c>
      <c r="AH275">
        <v>5411240</v>
      </c>
      <c r="AI275">
        <v>5378575</v>
      </c>
      <c r="AJ275">
        <v>5345816</v>
      </c>
      <c r="AK275">
        <v>5313251</v>
      </c>
      <c r="AL275">
        <v>5281179</v>
      </c>
      <c r="AM275">
        <v>5249913</v>
      </c>
      <c r="AN275">
        <v>5219779</v>
      </c>
      <c r="AO275">
        <v>5191117</v>
      </c>
      <c r="AP275">
        <v>5164279</v>
      </c>
      <c r="AQ275">
        <v>5139631</v>
      </c>
      <c r="AR275">
        <v>5117552</v>
      </c>
      <c r="AS275">
        <v>5098437</v>
      </c>
      <c r="AT275">
        <v>5082689</v>
      </c>
      <c r="AU275">
        <v>5070730</v>
      </c>
      <c r="AV275">
        <v>5062991</v>
      </c>
    </row>
    <row r="276" spans="1:48" x14ac:dyDescent="0.3">
      <c r="A276" t="s">
        <v>315</v>
      </c>
      <c r="B276" t="s">
        <v>694</v>
      </c>
      <c r="C276" t="s">
        <v>428</v>
      </c>
      <c r="D276" s="5">
        <v>2984450.5790343601</v>
      </c>
      <c r="E276" s="5">
        <v>2990176.2750534201</v>
      </c>
      <c r="F276" s="5">
        <v>2995262.40961895</v>
      </c>
      <c r="G276" s="5">
        <v>2943361</v>
      </c>
      <c r="H276">
        <v>2954765</v>
      </c>
      <c r="I276">
        <v>2964261</v>
      </c>
      <c r="J276">
        <v>2971865</v>
      </c>
      <c r="K276">
        <v>2977595</v>
      </c>
      <c r="L276">
        <v>2981474</v>
      </c>
      <c r="M276">
        <v>2983530</v>
      </c>
      <c r="N276">
        <v>2983795</v>
      </c>
      <c r="O276">
        <v>2982305</v>
      </c>
      <c r="P276">
        <v>2979101</v>
      </c>
      <c r="Q276">
        <v>2974227</v>
      </c>
      <c r="R276">
        <v>2967735</v>
      </c>
      <c r="S276">
        <v>2959676</v>
      </c>
      <c r="T276">
        <v>2950111</v>
      </c>
      <c r="U276">
        <v>2939101</v>
      </c>
      <c r="V276">
        <v>2926713</v>
      </c>
      <c r="W276">
        <v>2913020</v>
      </c>
      <c r="X276">
        <v>2898096</v>
      </c>
      <c r="Y276">
        <v>2882023</v>
      </c>
      <c r="Z276">
        <v>2864884</v>
      </c>
      <c r="AA276">
        <v>2846770</v>
      </c>
      <c r="AB276">
        <v>2827773</v>
      </c>
      <c r="AC276">
        <v>2807991</v>
      </c>
      <c r="AD276">
        <v>2787527</v>
      </c>
      <c r="AE276">
        <v>2766487</v>
      </c>
      <c r="AF276">
        <v>2744982</v>
      </c>
      <c r="AG276">
        <v>2723127</v>
      </c>
      <c r="AH276">
        <v>2701043</v>
      </c>
      <c r="AI276">
        <v>2678854</v>
      </c>
      <c r="AJ276">
        <v>2656688</v>
      </c>
      <c r="AK276">
        <v>2634678</v>
      </c>
      <c r="AL276">
        <v>2612962</v>
      </c>
      <c r="AM276">
        <v>2591682</v>
      </c>
      <c r="AN276">
        <v>2570983</v>
      </c>
      <c r="AO276">
        <v>2551016</v>
      </c>
      <c r="AP276">
        <v>2531936</v>
      </c>
      <c r="AQ276">
        <v>2513903</v>
      </c>
      <c r="AR276">
        <v>2497080</v>
      </c>
      <c r="AS276">
        <v>2481636</v>
      </c>
      <c r="AT276">
        <v>2467743</v>
      </c>
      <c r="AU276">
        <v>2455577</v>
      </c>
      <c r="AV276">
        <v>2445321</v>
      </c>
    </row>
    <row r="277" spans="1:48" x14ac:dyDescent="0.3">
      <c r="A277" t="s">
        <v>316</v>
      </c>
      <c r="B277" t="s">
        <v>695</v>
      </c>
      <c r="C277" t="s">
        <v>428</v>
      </c>
      <c r="D277" s="5">
        <v>4557322.3237829003</v>
      </c>
      <c r="E277" s="5">
        <v>4569217.6650688704</v>
      </c>
      <c r="F277" s="5">
        <v>4580495.9540871102</v>
      </c>
      <c r="G277" s="5">
        <v>4575669</v>
      </c>
      <c r="H277">
        <v>4588296</v>
      </c>
      <c r="I277">
        <v>4603049</v>
      </c>
      <c r="J277">
        <v>4619370</v>
      </c>
      <c r="K277">
        <v>4636738</v>
      </c>
      <c r="L277">
        <v>4654663</v>
      </c>
      <c r="M277">
        <v>4672690</v>
      </c>
      <c r="N277">
        <v>4690398</v>
      </c>
      <c r="O277">
        <v>4707401</v>
      </c>
      <c r="P277">
        <v>4723346</v>
      </c>
      <c r="Q277">
        <v>4737914</v>
      </c>
      <c r="R277">
        <v>4750820</v>
      </c>
      <c r="S277">
        <v>4761814</v>
      </c>
      <c r="T277">
        <v>4770679</v>
      </c>
      <c r="U277">
        <v>4777233</v>
      </c>
      <c r="V277">
        <v>4781326</v>
      </c>
      <c r="W277">
        <v>4782844</v>
      </c>
      <c r="X277">
        <v>4781707</v>
      </c>
      <c r="Y277">
        <v>4777868</v>
      </c>
      <c r="Z277">
        <v>4771315</v>
      </c>
      <c r="AA277">
        <v>4762069</v>
      </c>
      <c r="AB277">
        <v>4750185</v>
      </c>
      <c r="AC277">
        <v>4735755</v>
      </c>
      <c r="AD277">
        <v>4718900</v>
      </c>
      <c r="AE277">
        <v>4699779</v>
      </c>
      <c r="AF277">
        <v>4678583</v>
      </c>
      <c r="AG277">
        <v>4655538</v>
      </c>
      <c r="AH277">
        <v>4630904</v>
      </c>
      <c r="AI277">
        <v>4604975</v>
      </c>
      <c r="AJ277">
        <v>4578078</v>
      </c>
      <c r="AK277">
        <v>4550576</v>
      </c>
      <c r="AL277">
        <v>4522864</v>
      </c>
      <c r="AM277">
        <v>4495371</v>
      </c>
      <c r="AN277">
        <v>4468563</v>
      </c>
      <c r="AO277">
        <v>4442937</v>
      </c>
      <c r="AP277">
        <v>4419025</v>
      </c>
      <c r="AQ277">
        <v>4397392</v>
      </c>
      <c r="AR277">
        <v>4378640</v>
      </c>
      <c r="AS277">
        <v>4363401</v>
      </c>
      <c r="AT277">
        <v>4352345</v>
      </c>
      <c r="AU277">
        <v>4346173</v>
      </c>
      <c r="AV277">
        <v>4345622</v>
      </c>
    </row>
    <row r="278" spans="1:48" x14ac:dyDescent="0.3">
      <c r="A278" t="s">
        <v>317</v>
      </c>
      <c r="B278" t="s">
        <v>696</v>
      </c>
      <c r="C278" t="s">
        <v>428</v>
      </c>
      <c r="D278" s="5">
        <v>3225557.3404523898</v>
      </c>
      <c r="E278" s="5">
        <v>3231743.6262349999</v>
      </c>
      <c r="F278" s="5">
        <v>3238143.51205935</v>
      </c>
      <c r="G278" s="5">
        <v>3243754</v>
      </c>
      <c r="H278">
        <v>3254514</v>
      </c>
      <c r="I278">
        <v>3266175</v>
      </c>
      <c r="J278">
        <v>3278389</v>
      </c>
      <c r="K278">
        <v>3290830</v>
      </c>
      <c r="L278">
        <v>3303200</v>
      </c>
      <c r="M278">
        <v>3315221</v>
      </c>
      <c r="N278">
        <v>3326640</v>
      </c>
      <c r="O278">
        <v>3337228</v>
      </c>
      <c r="P278">
        <v>3346777</v>
      </c>
      <c r="Q278">
        <v>3355106</v>
      </c>
      <c r="R278">
        <v>3362055</v>
      </c>
      <c r="S278">
        <v>3367489</v>
      </c>
      <c r="T278">
        <v>3371296</v>
      </c>
      <c r="U278">
        <v>3373388</v>
      </c>
      <c r="V278">
        <v>3373700</v>
      </c>
      <c r="W278">
        <v>3372191</v>
      </c>
      <c r="X278">
        <v>3368843</v>
      </c>
      <c r="Y278">
        <v>3363662</v>
      </c>
      <c r="Z278">
        <v>3356678</v>
      </c>
      <c r="AA278">
        <v>3347944</v>
      </c>
      <c r="AB278">
        <v>3337537</v>
      </c>
      <c r="AC278">
        <v>3325556</v>
      </c>
      <c r="AD278">
        <v>3312126</v>
      </c>
      <c r="AE278">
        <v>3297394</v>
      </c>
      <c r="AF278">
        <v>3281531</v>
      </c>
      <c r="AG278">
        <v>3264731</v>
      </c>
      <c r="AH278">
        <v>3247213</v>
      </c>
      <c r="AI278">
        <v>3229218</v>
      </c>
      <c r="AJ278">
        <v>3211012</v>
      </c>
      <c r="AK278">
        <v>3192882</v>
      </c>
      <c r="AL278">
        <v>3175143</v>
      </c>
      <c r="AM278">
        <v>3158129</v>
      </c>
      <c r="AN278">
        <v>3142200</v>
      </c>
      <c r="AO278">
        <v>3127739</v>
      </c>
      <c r="AP278">
        <v>3115154</v>
      </c>
      <c r="AQ278">
        <v>3104873</v>
      </c>
      <c r="AR278">
        <v>3097351</v>
      </c>
      <c r="AS278">
        <v>3093065</v>
      </c>
      <c r="AT278">
        <v>3092517</v>
      </c>
      <c r="AU278">
        <v>3096230</v>
      </c>
      <c r="AV278">
        <v>3104752</v>
      </c>
    </row>
    <row r="279" spans="1:48" x14ac:dyDescent="0.3">
      <c r="A279" t="s">
        <v>318</v>
      </c>
      <c r="B279" t="s">
        <v>697</v>
      </c>
      <c r="C279" t="s">
        <v>428</v>
      </c>
      <c r="D279" s="5">
        <v>5584216.4870836698</v>
      </c>
      <c r="E279" s="5">
        <v>5599145.9969054302</v>
      </c>
      <c r="F279" s="5">
        <v>5612815.2547091302</v>
      </c>
      <c r="G279" s="5">
        <v>5371125</v>
      </c>
      <c r="H279">
        <v>5384919</v>
      </c>
      <c r="I279">
        <v>5400322</v>
      </c>
      <c r="J279">
        <v>5416820</v>
      </c>
      <c r="K279">
        <v>5433927</v>
      </c>
      <c r="L279">
        <v>5451193</v>
      </c>
      <c r="M279">
        <v>5468199</v>
      </c>
      <c r="N279">
        <v>5484559</v>
      </c>
      <c r="O279">
        <v>5499919</v>
      </c>
      <c r="P279">
        <v>5513958</v>
      </c>
      <c r="Q279">
        <v>5526386</v>
      </c>
      <c r="R279">
        <v>5536948</v>
      </c>
      <c r="S279">
        <v>5545419</v>
      </c>
      <c r="T279">
        <v>5551607</v>
      </c>
      <c r="U279">
        <v>5555353</v>
      </c>
      <c r="V279">
        <v>5556532</v>
      </c>
      <c r="W279">
        <v>5555047</v>
      </c>
      <c r="X279">
        <v>5550838</v>
      </c>
      <c r="Y279">
        <v>5543876</v>
      </c>
      <c r="Z279">
        <v>5534162</v>
      </c>
      <c r="AA279">
        <v>5521734</v>
      </c>
      <c r="AB279">
        <v>5506658</v>
      </c>
      <c r="AC279">
        <v>5489036</v>
      </c>
      <c r="AD279">
        <v>5469000</v>
      </c>
      <c r="AE279">
        <v>5446715</v>
      </c>
      <c r="AF279">
        <v>5422379</v>
      </c>
      <c r="AG279">
        <v>5396223</v>
      </c>
      <c r="AH279">
        <v>5368509</v>
      </c>
      <c r="AI279">
        <v>5339532</v>
      </c>
      <c r="AJ279">
        <v>5309620</v>
      </c>
      <c r="AK279">
        <v>5279132</v>
      </c>
      <c r="AL279">
        <v>5248462</v>
      </c>
      <c r="AM279">
        <v>5218034</v>
      </c>
      <c r="AN279">
        <v>5188305</v>
      </c>
      <c r="AO279">
        <v>5159765</v>
      </c>
      <c r="AP279">
        <v>5132937</v>
      </c>
      <c r="AQ279">
        <v>5108375</v>
      </c>
      <c r="AR279">
        <v>5086667</v>
      </c>
      <c r="AS279">
        <v>5068431</v>
      </c>
      <c r="AT279">
        <v>5054320</v>
      </c>
      <c r="AU279">
        <v>5045018</v>
      </c>
      <c r="AV279">
        <v>5041243</v>
      </c>
    </row>
    <row r="280" spans="1:48" x14ac:dyDescent="0.3">
      <c r="A280" t="s">
        <v>319</v>
      </c>
      <c r="B280" t="s">
        <v>698</v>
      </c>
      <c r="C280" t="s">
        <v>428</v>
      </c>
      <c r="D280" s="5">
        <v>1548902.81916974</v>
      </c>
      <c r="E280" s="5">
        <v>1554853.3374308101</v>
      </c>
      <c r="F280" s="5">
        <v>1560343.4172004601</v>
      </c>
      <c r="G280" s="5">
        <v>1426430</v>
      </c>
      <c r="H280">
        <v>1434440</v>
      </c>
      <c r="I280">
        <v>1441758</v>
      </c>
      <c r="J280">
        <v>1448367</v>
      </c>
      <c r="K280">
        <v>1454249</v>
      </c>
      <c r="L280">
        <v>1459392</v>
      </c>
      <c r="M280">
        <v>1463786</v>
      </c>
      <c r="N280">
        <v>1467423</v>
      </c>
      <c r="O280">
        <v>1470300</v>
      </c>
      <c r="P280">
        <v>1472413</v>
      </c>
      <c r="Q280">
        <v>1473766</v>
      </c>
      <c r="R280">
        <v>1474362</v>
      </c>
      <c r="S280">
        <v>1474208</v>
      </c>
      <c r="T280">
        <v>1473315</v>
      </c>
      <c r="U280">
        <v>1471695</v>
      </c>
      <c r="V280">
        <v>1469365</v>
      </c>
      <c r="W280">
        <v>1466342</v>
      </c>
      <c r="X280">
        <v>1462650</v>
      </c>
      <c r="Y280">
        <v>1458312</v>
      </c>
      <c r="Z280">
        <v>1453356</v>
      </c>
      <c r="AA280">
        <v>1447813</v>
      </c>
      <c r="AB280">
        <v>1441715</v>
      </c>
      <c r="AC280">
        <v>1435099</v>
      </c>
      <c r="AD280">
        <v>1428004</v>
      </c>
      <c r="AE280">
        <v>1420471</v>
      </c>
      <c r="AF280">
        <v>1412547</v>
      </c>
      <c r="AG280">
        <v>1404278</v>
      </c>
      <c r="AH280">
        <v>1395715</v>
      </c>
      <c r="AI280">
        <v>1386911</v>
      </c>
      <c r="AJ280">
        <v>1377924</v>
      </c>
      <c r="AK280">
        <v>1368813</v>
      </c>
      <c r="AL280">
        <v>1359639</v>
      </c>
      <c r="AM280">
        <v>1350469</v>
      </c>
      <c r="AN280">
        <v>1341369</v>
      </c>
      <c r="AO280">
        <v>1332412</v>
      </c>
      <c r="AP280">
        <v>1323670</v>
      </c>
      <c r="AQ280">
        <v>1315221</v>
      </c>
      <c r="AR280">
        <v>1307144</v>
      </c>
      <c r="AS280">
        <v>1299522</v>
      </c>
      <c r="AT280">
        <v>1292441</v>
      </c>
      <c r="AU280">
        <v>1285988</v>
      </c>
      <c r="AV280">
        <v>1280255</v>
      </c>
    </row>
    <row r="281" spans="1:48" x14ac:dyDescent="0.3">
      <c r="A281" t="s">
        <v>320</v>
      </c>
      <c r="B281" t="s">
        <v>699</v>
      </c>
      <c r="C281" t="s">
        <v>428</v>
      </c>
      <c r="D281" s="5">
        <v>3341374.0997195002</v>
      </c>
      <c r="E281" s="5">
        <v>3355543.0275005298</v>
      </c>
      <c r="F281" s="5">
        <v>3369939.2370778099</v>
      </c>
      <c r="G281" s="5">
        <v>2693347</v>
      </c>
      <c r="H281">
        <v>2712641</v>
      </c>
      <c r="I281">
        <v>2731441</v>
      </c>
      <c r="J281">
        <v>2749580</v>
      </c>
      <c r="K281">
        <v>2766907</v>
      </c>
      <c r="L281">
        <v>2783282</v>
      </c>
      <c r="M281">
        <v>2798581</v>
      </c>
      <c r="N281">
        <v>2812691</v>
      </c>
      <c r="O281">
        <v>2825515</v>
      </c>
      <c r="P281">
        <v>2836968</v>
      </c>
      <c r="Q281">
        <v>2846978</v>
      </c>
      <c r="R281">
        <v>2855487</v>
      </c>
      <c r="S281">
        <v>2862452</v>
      </c>
      <c r="T281">
        <v>2867842</v>
      </c>
      <c r="U281">
        <v>2871640</v>
      </c>
      <c r="V281">
        <v>2873841</v>
      </c>
      <c r="W281">
        <v>2874456</v>
      </c>
      <c r="X281">
        <v>2873508</v>
      </c>
      <c r="Y281">
        <v>2871033</v>
      </c>
      <c r="Z281">
        <v>2867082</v>
      </c>
      <c r="AA281">
        <v>2861720</v>
      </c>
      <c r="AB281">
        <v>2855022</v>
      </c>
      <c r="AC281">
        <v>2847080</v>
      </c>
      <c r="AD281">
        <v>2837999</v>
      </c>
      <c r="AE281">
        <v>2827895</v>
      </c>
      <c r="AF281">
        <v>2816901</v>
      </c>
      <c r="AG281">
        <v>2805162</v>
      </c>
      <c r="AH281">
        <v>2792834</v>
      </c>
      <c r="AI281">
        <v>2780091</v>
      </c>
      <c r="AJ281">
        <v>2767118</v>
      </c>
      <c r="AK281">
        <v>2754113</v>
      </c>
      <c r="AL281">
        <v>2741289</v>
      </c>
      <c r="AM281">
        <v>2728872</v>
      </c>
      <c r="AN281">
        <v>2717101</v>
      </c>
      <c r="AO281">
        <v>2706229</v>
      </c>
      <c r="AP281">
        <v>2696522</v>
      </c>
      <c r="AQ281">
        <v>2688260</v>
      </c>
      <c r="AR281">
        <v>2681737</v>
      </c>
      <c r="AS281">
        <v>2677259</v>
      </c>
      <c r="AT281">
        <v>2675147</v>
      </c>
      <c r="AU281">
        <v>2675734</v>
      </c>
      <c r="AV281">
        <v>2679369</v>
      </c>
    </row>
    <row r="282" spans="1:48" x14ac:dyDescent="0.3">
      <c r="A282" t="s">
        <v>321</v>
      </c>
      <c r="B282" t="s">
        <v>700</v>
      </c>
      <c r="C282" t="s">
        <v>428</v>
      </c>
      <c r="D282" s="5">
        <v>2639553.2741989898</v>
      </c>
      <c r="E282" s="5">
        <v>2641888.0292196102</v>
      </c>
      <c r="F282" s="5">
        <v>2643031.3136037202</v>
      </c>
      <c r="G282" s="5">
        <v>2310197</v>
      </c>
      <c r="H282">
        <v>2308279</v>
      </c>
      <c r="I282">
        <v>2306829</v>
      </c>
      <c r="J282">
        <v>2305695</v>
      </c>
      <c r="K282">
        <v>2304734</v>
      </c>
      <c r="L282">
        <v>2303814</v>
      </c>
      <c r="M282">
        <v>2302811</v>
      </c>
      <c r="N282">
        <v>2301613</v>
      </c>
      <c r="O282">
        <v>2300115</v>
      </c>
      <c r="P282">
        <v>2298224</v>
      </c>
      <c r="Q282">
        <v>2295855</v>
      </c>
      <c r="R282">
        <v>2292933</v>
      </c>
      <c r="S282">
        <v>2289393</v>
      </c>
      <c r="T282">
        <v>2285179</v>
      </c>
      <c r="U282">
        <v>2280245</v>
      </c>
      <c r="V282">
        <v>2274556</v>
      </c>
      <c r="W282">
        <v>2268084</v>
      </c>
      <c r="X282">
        <v>2260812</v>
      </c>
      <c r="Y282">
        <v>2252733</v>
      </c>
      <c r="Z282">
        <v>2243850</v>
      </c>
      <c r="AA282">
        <v>2234173</v>
      </c>
      <c r="AB282">
        <v>2223724</v>
      </c>
      <c r="AC282">
        <v>2212535</v>
      </c>
      <c r="AD282">
        <v>2200647</v>
      </c>
      <c r="AE282">
        <v>2188108</v>
      </c>
      <c r="AF282">
        <v>2174981</v>
      </c>
      <c r="AG282">
        <v>2161333</v>
      </c>
      <c r="AH282">
        <v>2147246</v>
      </c>
      <c r="AI282">
        <v>2132806</v>
      </c>
      <c r="AJ282">
        <v>2118113</v>
      </c>
      <c r="AK282">
        <v>2103276</v>
      </c>
      <c r="AL282">
        <v>2088411</v>
      </c>
      <c r="AM282">
        <v>2073647</v>
      </c>
      <c r="AN282">
        <v>2059120</v>
      </c>
      <c r="AO282">
        <v>2044977</v>
      </c>
      <c r="AP282">
        <v>2031374</v>
      </c>
      <c r="AQ282">
        <v>2018478</v>
      </c>
      <c r="AR282">
        <v>2006463</v>
      </c>
      <c r="AS282">
        <v>1995516</v>
      </c>
      <c r="AT282">
        <v>1985831</v>
      </c>
      <c r="AU282">
        <v>1977612</v>
      </c>
      <c r="AV282">
        <v>1971074</v>
      </c>
    </row>
    <row r="283" spans="1:48" x14ac:dyDescent="0.3">
      <c r="A283" t="s">
        <v>322</v>
      </c>
      <c r="B283" t="s">
        <v>701</v>
      </c>
      <c r="C283" t="s">
        <v>428</v>
      </c>
      <c r="D283" s="5">
        <v>942803.19541405595</v>
      </c>
      <c r="E283" s="5">
        <v>950127.52732746897</v>
      </c>
      <c r="F283" s="5">
        <v>957252.92403096799</v>
      </c>
      <c r="G283" s="5">
        <v>813427</v>
      </c>
      <c r="H283">
        <v>822535</v>
      </c>
      <c r="I283">
        <v>831178</v>
      </c>
      <c r="J283">
        <v>839349</v>
      </c>
      <c r="K283">
        <v>847043</v>
      </c>
      <c r="L283">
        <v>854255</v>
      </c>
      <c r="M283">
        <v>860983</v>
      </c>
      <c r="N283">
        <v>867224</v>
      </c>
      <c r="O283">
        <v>872979</v>
      </c>
      <c r="P283">
        <v>878248</v>
      </c>
      <c r="Q283">
        <v>883033</v>
      </c>
      <c r="R283">
        <v>887338</v>
      </c>
      <c r="S283">
        <v>891169</v>
      </c>
      <c r="T283">
        <v>894530</v>
      </c>
      <c r="U283">
        <v>897431</v>
      </c>
      <c r="V283">
        <v>899879</v>
      </c>
      <c r="W283">
        <v>901885</v>
      </c>
      <c r="X283">
        <v>903461</v>
      </c>
      <c r="Y283">
        <v>904619</v>
      </c>
      <c r="Z283">
        <v>905374</v>
      </c>
      <c r="AA283">
        <v>905740</v>
      </c>
      <c r="AB283">
        <v>905736</v>
      </c>
      <c r="AC283">
        <v>905379</v>
      </c>
      <c r="AD283">
        <v>904689</v>
      </c>
      <c r="AE283">
        <v>903686</v>
      </c>
      <c r="AF283">
        <v>902392</v>
      </c>
      <c r="AG283">
        <v>900832</v>
      </c>
      <c r="AH283">
        <v>899029</v>
      </c>
      <c r="AI283">
        <v>897011</v>
      </c>
      <c r="AJ283">
        <v>894804</v>
      </c>
      <c r="AK283">
        <v>892437</v>
      </c>
      <c r="AL283">
        <v>889940</v>
      </c>
      <c r="AM283">
        <v>887345</v>
      </c>
      <c r="AN283">
        <v>884685</v>
      </c>
      <c r="AO283">
        <v>881993</v>
      </c>
      <c r="AP283">
        <v>879306</v>
      </c>
      <c r="AQ283">
        <v>876658</v>
      </c>
      <c r="AR283">
        <v>874090</v>
      </c>
      <c r="AS283">
        <v>871639</v>
      </c>
      <c r="AT283">
        <v>869348</v>
      </c>
      <c r="AU283">
        <v>867257</v>
      </c>
      <c r="AV283">
        <v>865410</v>
      </c>
    </row>
    <row r="284" spans="1:48" x14ac:dyDescent="0.3">
      <c r="A284" t="s">
        <v>323</v>
      </c>
      <c r="B284" t="s">
        <v>323</v>
      </c>
      <c r="C284" t="s">
        <v>428</v>
      </c>
      <c r="D284" s="5">
        <v>1150702.80278277</v>
      </c>
      <c r="E284" s="5">
        <v>1159192.1167758501</v>
      </c>
      <c r="F284" s="5">
        <v>1167335.9215063599</v>
      </c>
      <c r="G284" s="5">
        <v>1097851</v>
      </c>
      <c r="H284">
        <v>1107370</v>
      </c>
      <c r="I284">
        <v>1117030</v>
      </c>
      <c r="J284">
        <v>1126747</v>
      </c>
      <c r="K284">
        <v>1136441</v>
      </c>
      <c r="L284">
        <v>1146037</v>
      </c>
      <c r="M284">
        <v>1155466</v>
      </c>
      <c r="N284">
        <v>1164664</v>
      </c>
      <c r="O284">
        <v>1173570</v>
      </c>
      <c r="P284">
        <v>1182130</v>
      </c>
      <c r="Q284">
        <v>1190294</v>
      </c>
      <c r="R284">
        <v>1198018</v>
      </c>
      <c r="S284">
        <v>1205261</v>
      </c>
      <c r="T284">
        <v>1211988</v>
      </c>
      <c r="U284">
        <v>1218170</v>
      </c>
      <c r="V284">
        <v>1223781</v>
      </c>
      <c r="W284">
        <v>1228801</v>
      </c>
      <c r="X284">
        <v>1233216</v>
      </c>
      <c r="Y284">
        <v>1237014</v>
      </c>
      <c r="Z284">
        <v>1240191</v>
      </c>
      <c r="AA284">
        <v>1242747</v>
      </c>
      <c r="AB284">
        <v>1244685</v>
      </c>
      <c r="AC284">
        <v>1246016</v>
      </c>
      <c r="AD284">
        <v>1246754</v>
      </c>
      <c r="AE284">
        <v>1246919</v>
      </c>
      <c r="AF284">
        <v>1246534</v>
      </c>
      <c r="AG284">
        <v>1245630</v>
      </c>
      <c r="AH284">
        <v>1244241</v>
      </c>
      <c r="AI284">
        <v>1242406</v>
      </c>
      <c r="AJ284">
        <v>1240168</v>
      </c>
      <c r="AK284">
        <v>1237578</v>
      </c>
      <c r="AL284">
        <v>1234690</v>
      </c>
      <c r="AM284">
        <v>1231562</v>
      </c>
      <c r="AN284">
        <v>1228259</v>
      </c>
      <c r="AO284">
        <v>1224849</v>
      </c>
      <c r="AP284">
        <v>1221406</v>
      </c>
      <c r="AQ284">
        <v>1218010</v>
      </c>
      <c r="AR284">
        <v>1214743</v>
      </c>
      <c r="AS284">
        <v>1211696</v>
      </c>
      <c r="AT284">
        <v>1208960</v>
      </c>
      <c r="AU284">
        <v>1206636</v>
      </c>
      <c r="AV284">
        <v>1204827</v>
      </c>
    </row>
    <row r="285" spans="1:48" x14ac:dyDescent="0.3">
      <c r="A285" t="s">
        <v>324</v>
      </c>
      <c r="B285" t="s">
        <v>702</v>
      </c>
      <c r="C285" t="s">
        <v>428</v>
      </c>
      <c r="D285" s="5">
        <v>4730163.2687679101</v>
      </c>
      <c r="E285" s="5">
        <v>4757985.79027774</v>
      </c>
      <c r="F285" s="5">
        <v>4785098.0192878498</v>
      </c>
      <c r="G285" s="5">
        <v>4830059</v>
      </c>
      <c r="H285">
        <v>4858109</v>
      </c>
      <c r="I285">
        <v>4891026</v>
      </c>
      <c r="J285">
        <v>4927953</v>
      </c>
      <c r="K285">
        <v>4968079</v>
      </c>
      <c r="L285">
        <v>5010640</v>
      </c>
      <c r="M285">
        <v>5054915</v>
      </c>
      <c r="N285">
        <v>5100233</v>
      </c>
      <c r="O285">
        <v>5145966</v>
      </c>
      <c r="P285">
        <v>5191531</v>
      </c>
      <c r="Q285">
        <v>5236394</v>
      </c>
      <c r="R285">
        <v>5280065</v>
      </c>
      <c r="S285">
        <v>5322099</v>
      </c>
      <c r="T285">
        <v>5362099</v>
      </c>
      <c r="U285">
        <v>5399711</v>
      </c>
      <c r="V285">
        <v>5434630</v>
      </c>
      <c r="W285">
        <v>5466595</v>
      </c>
      <c r="X285">
        <v>5495391</v>
      </c>
      <c r="Y285">
        <v>5520848</v>
      </c>
      <c r="Z285">
        <v>5542844</v>
      </c>
      <c r="AA285">
        <v>5561300</v>
      </c>
      <c r="AB285">
        <v>5576187</v>
      </c>
      <c r="AC285">
        <v>5587517</v>
      </c>
      <c r="AD285">
        <v>5595351</v>
      </c>
      <c r="AE285">
        <v>5599794</v>
      </c>
      <c r="AF285">
        <v>5600999</v>
      </c>
      <c r="AG285">
        <v>5599163</v>
      </c>
      <c r="AH285">
        <v>5594530</v>
      </c>
      <c r="AI285">
        <v>5587388</v>
      </c>
      <c r="AJ285">
        <v>5578073</v>
      </c>
      <c r="AK285">
        <v>5566965</v>
      </c>
      <c r="AL285">
        <v>5554492</v>
      </c>
      <c r="AM285">
        <v>5541126</v>
      </c>
      <c r="AN285">
        <v>5527385</v>
      </c>
      <c r="AO285">
        <v>5513833</v>
      </c>
      <c r="AP285">
        <v>5501080</v>
      </c>
      <c r="AQ285">
        <v>5489783</v>
      </c>
      <c r="AR285">
        <v>5480643</v>
      </c>
      <c r="AS285">
        <v>5474408</v>
      </c>
      <c r="AT285">
        <v>5471870</v>
      </c>
      <c r="AU285">
        <v>5473869</v>
      </c>
      <c r="AV285">
        <v>5481291</v>
      </c>
    </row>
    <row r="286" spans="1:48" x14ac:dyDescent="0.3">
      <c r="A286" t="s">
        <v>326</v>
      </c>
      <c r="B286" t="s">
        <v>703</v>
      </c>
      <c r="C286" t="s">
        <v>428</v>
      </c>
      <c r="D286" s="5">
        <v>4530214.6957566598</v>
      </c>
      <c r="E286" s="5">
        <v>4561631.0737081803</v>
      </c>
      <c r="F286" s="5">
        <v>4591320.2225546399</v>
      </c>
      <c r="G286" s="5">
        <v>5930175</v>
      </c>
      <c r="H286">
        <v>5986628</v>
      </c>
      <c r="I286">
        <v>6038287</v>
      </c>
      <c r="J286">
        <v>6085281</v>
      </c>
      <c r="K286">
        <v>6127743</v>
      </c>
      <c r="L286">
        <v>6165802</v>
      </c>
      <c r="M286">
        <v>6199592</v>
      </c>
      <c r="N286">
        <v>6229245</v>
      </c>
      <c r="O286">
        <v>6254895</v>
      </c>
      <c r="P286">
        <v>6276676</v>
      </c>
      <c r="Q286">
        <v>6294723</v>
      </c>
      <c r="R286">
        <v>6309172</v>
      </c>
      <c r="S286">
        <v>6320158</v>
      </c>
      <c r="T286">
        <v>6327820</v>
      </c>
      <c r="U286">
        <v>6332295</v>
      </c>
      <c r="V286">
        <v>6333720</v>
      </c>
      <c r="W286">
        <v>6332237</v>
      </c>
      <c r="X286">
        <v>6327983</v>
      </c>
      <c r="Y286">
        <v>6321100</v>
      </c>
      <c r="Z286">
        <v>6311729</v>
      </c>
      <c r="AA286">
        <v>6300011</v>
      </c>
      <c r="AB286">
        <v>6286090</v>
      </c>
      <c r="AC286">
        <v>6270109</v>
      </c>
      <c r="AD286">
        <v>6252211</v>
      </c>
      <c r="AE286">
        <v>6232541</v>
      </c>
      <c r="AF286">
        <v>6211245</v>
      </c>
      <c r="AG286">
        <v>6188469</v>
      </c>
      <c r="AH286">
        <v>6164360</v>
      </c>
      <c r="AI286">
        <v>6139064</v>
      </c>
      <c r="AJ286">
        <v>6112730</v>
      </c>
      <c r="AK286">
        <v>6085507</v>
      </c>
      <c r="AL286">
        <v>6057545</v>
      </c>
      <c r="AM286">
        <v>6028993</v>
      </c>
      <c r="AN286">
        <v>6000003</v>
      </c>
      <c r="AO286">
        <v>5970726</v>
      </c>
      <c r="AP286">
        <v>5941314</v>
      </c>
      <c r="AQ286">
        <v>5911921</v>
      </c>
      <c r="AR286">
        <v>5882700</v>
      </c>
      <c r="AS286">
        <v>5853806</v>
      </c>
      <c r="AT286">
        <v>5825393</v>
      </c>
      <c r="AU286">
        <v>5797618</v>
      </c>
      <c r="AV286">
        <v>5770636</v>
      </c>
    </row>
    <row r="287" spans="1:48" x14ac:dyDescent="0.3">
      <c r="A287" t="s">
        <v>327</v>
      </c>
      <c r="B287" t="s">
        <v>704</v>
      </c>
      <c r="C287" t="s">
        <v>428</v>
      </c>
      <c r="D287" s="5">
        <v>2953125.11245223</v>
      </c>
      <c r="E287" s="5">
        <v>2972523.96347372</v>
      </c>
      <c r="F287" s="5">
        <v>2991968.2404638901</v>
      </c>
      <c r="G287" s="5">
        <v>3002928</v>
      </c>
      <c r="H287">
        <v>3031418</v>
      </c>
      <c r="I287">
        <v>3060053</v>
      </c>
      <c r="J287">
        <v>3088560</v>
      </c>
      <c r="K287">
        <v>3116686</v>
      </c>
      <c r="L287">
        <v>3144193</v>
      </c>
      <c r="M287">
        <v>3170864</v>
      </c>
      <c r="N287">
        <v>3196499</v>
      </c>
      <c r="O287">
        <v>3220916</v>
      </c>
      <c r="P287">
        <v>3243950</v>
      </c>
      <c r="Q287">
        <v>3265458</v>
      </c>
      <c r="R287">
        <v>3285313</v>
      </c>
      <c r="S287">
        <v>3303404</v>
      </c>
      <c r="T287">
        <v>3319642</v>
      </c>
      <c r="U287">
        <v>3333954</v>
      </c>
      <c r="V287">
        <v>3346286</v>
      </c>
      <c r="W287">
        <v>3356601</v>
      </c>
      <c r="X287">
        <v>3364883</v>
      </c>
      <c r="Y287">
        <v>3371132</v>
      </c>
      <c r="Z287">
        <v>3375366</v>
      </c>
      <c r="AA287">
        <v>3377622</v>
      </c>
      <c r="AB287">
        <v>3377955</v>
      </c>
      <c r="AC287">
        <v>3376439</v>
      </c>
      <c r="AD287">
        <v>3373165</v>
      </c>
      <c r="AE287">
        <v>3368243</v>
      </c>
      <c r="AF287">
        <v>3361800</v>
      </c>
      <c r="AG287">
        <v>3353984</v>
      </c>
      <c r="AH287">
        <v>3344958</v>
      </c>
      <c r="AI287">
        <v>3334905</v>
      </c>
      <c r="AJ287">
        <v>3324026</v>
      </c>
      <c r="AK287">
        <v>3312539</v>
      </c>
      <c r="AL287">
        <v>3300683</v>
      </c>
      <c r="AM287">
        <v>3288713</v>
      </c>
      <c r="AN287">
        <v>3276901</v>
      </c>
      <c r="AO287">
        <v>3265541</v>
      </c>
      <c r="AP287">
        <v>3254942</v>
      </c>
      <c r="AQ287">
        <v>3245433</v>
      </c>
      <c r="AR287">
        <v>3237361</v>
      </c>
      <c r="AS287">
        <v>3231089</v>
      </c>
      <c r="AT287">
        <v>3227001</v>
      </c>
      <c r="AU287">
        <v>3225499</v>
      </c>
      <c r="AV287">
        <v>3227001</v>
      </c>
    </row>
    <row r="288" spans="1:48" x14ac:dyDescent="0.3">
      <c r="A288" t="s">
        <v>328</v>
      </c>
      <c r="B288" t="s">
        <v>705</v>
      </c>
      <c r="C288" t="s">
        <v>428</v>
      </c>
      <c r="D288" s="5">
        <v>6254409.9661816796</v>
      </c>
      <c r="E288" s="5">
        <v>6277895.7600823101</v>
      </c>
      <c r="F288" s="5">
        <v>6301338.2923193797</v>
      </c>
      <c r="G288" s="5">
        <v>6575302</v>
      </c>
      <c r="H288">
        <v>6606192</v>
      </c>
      <c r="I288">
        <v>6640338</v>
      </c>
      <c r="J288">
        <v>6676848</v>
      </c>
      <c r="K288">
        <v>6714881</v>
      </c>
      <c r="L288">
        <v>6753654</v>
      </c>
      <c r="M288">
        <v>6792439</v>
      </c>
      <c r="N288">
        <v>6830560</v>
      </c>
      <c r="O288">
        <v>6867398</v>
      </c>
      <c r="P288">
        <v>6902390</v>
      </c>
      <c r="Q288">
        <v>6935026</v>
      </c>
      <c r="R288">
        <v>6964850</v>
      </c>
      <c r="S288">
        <v>6991465</v>
      </c>
      <c r="T288">
        <v>7014524</v>
      </c>
      <c r="U288">
        <v>7033739</v>
      </c>
      <c r="V288">
        <v>7048874</v>
      </c>
      <c r="W288">
        <v>7059750</v>
      </c>
      <c r="X288">
        <v>7066241</v>
      </c>
      <c r="Y288">
        <v>7068277</v>
      </c>
      <c r="Z288">
        <v>7065843</v>
      </c>
      <c r="AA288">
        <v>7058979</v>
      </c>
      <c r="AB288">
        <v>7047780</v>
      </c>
      <c r="AC288">
        <v>7032395</v>
      </c>
      <c r="AD288">
        <v>7013029</v>
      </c>
      <c r="AE288">
        <v>6989940</v>
      </c>
      <c r="AF288">
        <v>6963444</v>
      </c>
      <c r="AG288">
        <v>6933909</v>
      </c>
      <c r="AH288">
        <v>6901760</v>
      </c>
      <c r="AI288">
        <v>6867475</v>
      </c>
      <c r="AJ288">
        <v>6831589</v>
      </c>
      <c r="AK288">
        <v>6794691</v>
      </c>
      <c r="AL288">
        <v>6757424</v>
      </c>
      <c r="AM288">
        <v>6720487</v>
      </c>
      <c r="AN288">
        <v>6684633</v>
      </c>
      <c r="AO288">
        <v>6650672</v>
      </c>
      <c r="AP288">
        <v>6619467</v>
      </c>
      <c r="AQ288">
        <v>6591936</v>
      </c>
      <c r="AR288">
        <v>6569052</v>
      </c>
      <c r="AS288">
        <v>6551843</v>
      </c>
      <c r="AT288">
        <v>6541394</v>
      </c>
      <c r="AU288">
        <v>6538841</v>
      </c>
      <c r="AV288">
        <v>6545378</v>
      </c>
    </row>
    <row r="289" spans="1:48" x14ac:dyDescent="0.3">
      <c r="A289" t="s">
        <v>329</v>
      </c>
      <c r="B289" t="s">
        <v>706</v>
      </c>
      <c r="C289" t="s">
        <v>428</v>
      </c>
      <c r="D289" s="5">
        <v>2364956.06197169</v>
      </c>
      <c r="E289" s="5">
        <v>2375544.8302064301</v>
      </c>
      <c r="F289" s="5">
        <v>2385960.4392831302</v>
      </c>
      <c r="G289" s="5">
        <v>2458977</v>
      </c>
      <c r="H289">
        <v>2470443</v>
      </c>
      <c r="I289">
        <v>2483790</v>
      </c>
      <c r="J289">
        <v>2498630</v>
      </c>
      <c r="K289">
        <v>2514598</v>
      </c>
      <c r="L289">
        <v>2531349</v>
      </c>
      <c r="M289">
        <v>2548563</v>
      </c>
      <c r="N289">
        <v>2565940</v>
      </c>
      <c r="O289">
        <v>2583204</v>
      </c>
      <c r="P289">
        <v>2600099</v>
      </c>
      <c r="Q289">
        <v>2616394</v>
      </c>
      <c r="R289">
        <v>2631878</v>
      </c>
      <c r="S289">
        <v>2646363</v>
      </c>
      <c r="T289">
        <v>2659684</v>
      </c>
      <c r="U289">
        <v>2671697</v>
      </c>
      <c r="V289">
        <v>2682282</v>
      </c>
      <c r="W289">
        <v>2691338</v>
      </c>
      <c r="X289">
        <v>2698789</v>
      </c>
      <c r="Y289">
        <v>2704582</v>
      </c>
      <c r="Z289">
        <v>2708682</v>
      </c>
      <c r="AA289">
        <v>2711082</v>
      </c>
      <c r="AB289">
        <v>2711792</v>
      </c>
      <c r="AC289">
        <v>2710847</v>
      </c>
      <c r="AD289">
        <v>2708304</v>
      </c>
      <c r="AE289">
        <v>2704242</v>
      </c>
      <c r="AF289">
        <v>2698762</v>
      </c>
      <c r="AG289">
        <v>2691987</v>
      </c>
      <c r="AH289">
        <v>2684064</v>
      </c>
      <c r="AI289">
        <v>2675159</v>
      </c>
      <c r="AJ289">
        <v>2665464</v>
      </c>
      <c r="AK289">
        <v>2655189</v>
      </c>
      <c r="AL289">
        <v>2644571</v>
      </c>
      <c r="AM289">
        <v>2633866</v>
      </c>
      <c r="AN289">
        <v>2623352</v>
      </c>
      <c r="AO289">
        <v>2613332</v>
      </c>
      <c r="AP289">
        <v>2604129</v>
      </c>
      <c r="AQ289">
        <v>2596088</v>
      </c>
      <c r="AR289">
        <v>2589577</v>
      </c>
      <c r="AS289">
        <v>2584988</v>
      </c>
      <c r="AT289">
        <v>2582732</v>
      </c>
      <c r="AU289">
        <v>2583244</v>
      </c>
      <c r="AV289">
        <v>2586980</v>
      </c>
    </row>
    <row r="290" spans="1:48" x14ac:dyDescent="0.3">
      <c r="A290" t="s">
        <v>330</v>
      </c>
      <c r="B290" t="s">
        <v>707</v>
      </c>
      <c r="C290" t="s">
        <v>428</v>
      </c>
      <c r="D290" s="5">
        <v>6710809.6457947101</v>
      </c>
      <c r="E290" s="5">
        <v>6743147.6210519299</v>
      </c>
      <c r="F290" s="5">
        <v>6776667.8536192495</v>
      </c>
      <c r="G290" s="5">
        <v>6864173</v>
      </c>
      <c r="H290">
        <v>6899184</v>
      </c>
      <c r="I290">
        <v>6944225</v>
      </c>
      <c r="J290">
        <v>6997603</v>
      </c>
      <c r="K290">
        <v>7057716</v>
      </c>
      <c r="L290">
        <v>7123058</v>
      </c>
      <c r="M290">
        <v>7192212</v>
      </c>
      <c r="N290">
        <v>7263857</v>
      </c>
      <c r="O290">
        <v>7336766</v>
      </c>
      <c r="P290">
        <v>7409801</v>
      </c>
      <c r="Q290">
        <v>7481922</v>
      </c>
      <c r="R290">
        <v>7552178</v>
      </c>
      <c r="S290">
        <v>7619712</v>
      </c>
      <c r="T290">
        <v>7683762</v>
      </c>
      <c r="U290">
        <v>7743658</v>
      </c>
      <c r="V290">
        <v>7798821</v>
      </c>
      <c r="W290">
        <v>7848768</v>
      </c>
      <c r="X290">
        <v>7893107</v>
      </c>
      <c r="Y290">
        <v>7931540</v>
      </c>
      <c r="Z290">
        <v>7963863</v>
      </c>
      <c r="AA290">
        <v>7989962</v>
      </c>
      <c r="AB290">
        <v>8009820</v>
      </c>
      <c r="AC290">
        <v>8023509</v>
      </c>
      <c r="AD290">
        <v>8031198</v>
      </c>
      <c r="AE290">
        <v>8033146</v>
      </c>
      <c r="AF290">
        <v>8029707</v>
      </c>
      <c r="AG290">
        <v>8021326</v>
      </c>
      <c r="AH290">
        <v>8008543</v>
      </c>
      <c r="AI290">
        <v>7991989</v>
      </c>
      <c r="AJ290">
        <v>7972392</v>
      </c>
      <c r="AK290">
        <v>7950568</v>
      </c>
      <c r="AL290">
        <v>7927430</v>
      </c>
      <c r="AM290">
        <v>7903981</v>
      </c>
      <c r="AN290">
        <v>7881319</v>
      </c>
      <c r="AO290">
        <v>7860636</v>
      </c>
      <c r="AP290">
        <v>7843213</v>
      </c>
      <c r="AQ290">
        <v>7830429</v>
      </c>
      <c r="AR290">
        <v>7823753</v>
      </c>
      <c r="AS290">
        <v>7824747</v>
      </c>
      <c r="AT290">
        <v>7835067</v>
      </c>
      <c r="AU290">
        <v>7856462</v>
      </c>
      <c r="AV290">
        <v>7890774</v>
      </c>
    </row>
    <row r="291" spans="1:48" x14ac:dyDescent="0.3">
      <c r="A291" t="s">
        <v>331</v>
      </c>
      <c r="B291" t="s">
        <v>708</v>
      </c>
      <c r="C291" t="s">
        <v>428</v>
      </c>
      <c r="D291" s="5">
        <v>3145872.9836622099</v>
      </c>
      <c r="E291" s="5">
        <v>3156207.48491662</v>
      </c>
      <c r="F291" s="5">
        <v>3166894.12572663</v>
      </c>
      <c r="G291" s="5">
        <v>3287298</v>
      </c>
      <c r="H291">
        <v>3298213</v>
      </c>
      <c r="I291">
        <v>3312913</v>
      </c>
      <c r="J291">
        <v>3330718</v>
      </c>
      <c r="K291">
        <v>3350985</v>
      </c>
      <c r="L291">
        <v>3373112</v>
      </c>
      <c r="M291">
        <v>3396535</v>
      </c>
      <c r="N291">
        <v>3420727</v>
      </c>
      <c r="O291">
        <v>3445203</v>
      </c>
      <c r="P291">
        <v>3469514</v>
      </c>
      <c r="Q291">
        <v>3493250</v>
      </c>
      <c r="R291">
        <v>3516041</v>
      </c>
      <c r="S291">
        <v>3537555</v>
      </c>
      <c r="T291">
        <v>3557498</v>
      </c>
      <c r="U291">
        <v>3575615</v>
      </c>
      <c r="V291">
        <v>3591692</v>
      </c>
      <c r="W291">
        <v>3605550</v>
      </c>
      <c r="X291">
        <v>3617052</v>
      </c>
      <c r="Y291">
        <v>3626097</v>
      </c>
      <c r="Z291">
        <v>3632624</v>
      </c>
      <c r="AA291">
        <v>3636611</v>
      </c>
      <c r="AB291">
        <v>3638075</v>
      </c>
      <c r="AC291">
        <v>3637070</v>
      </c>
      <c r="AD291">
        <v>3633691</v>
      </c>
      <c r="AE291">
        <v>3628069</v>
      </c>
      <c r="AF291">
        <v>3620375</v>
      </c>
      <c r="AG291">
        <v>3610821</v>
      </c>
      <c r="AH291">
        <v>3599654</v>
      </c>
      <c r="AI291">
        <v>3587161</v>
      </c>
      <c r="AJ291">
        <v>3573670</v>
      </c>
      <c r="AK291">
        <v>3559543</v>
      </c>
      <c r="AL291">
        <v>3545186</v>
      </c>
      <c r="AM291">
        <v>3531039</v>
      </c>
      <c r="AN291">
        <v>3517585</v>
      </c>
      <c r="AO291">
        <v>3505342</v>
      </c>
      <c r="AP291">
        <v>3494868</v>
      </c>
      <c r="AQ291">
        <v>3486762</v>
      </c>
      <c r="AR291">
        <v>3481657</v>
      </c>
      <c r="AS291">
        <v>3480230</v>
      </c>
      <c r="AT291">
        <v>3483192</v>
      </c>
      <c r="AU291">
        <v>3491297</v>
      </c>
      <c r="AV291">
        <v>3505333</v>
      </c>
    </row>
    <row r="292" spans="1:48" x14ac:dyDescent="0.3">
      <c r="A292" t="s">
        <v>332</v>
      </c>
      <c r="B292" t="s">
        <v>332</v>
      </c>
      <c r="C292" t="s">
        <v>428</v>
      </c>
      <c r="D292" s="5">
        <v>2893616.2321292502</v>
      </c>
      <c r="E292" s="5">
        <v>2907615.7102349601</v>
      </c>
      <c r="F292" s="5">
        <v>2921555.16480307</v>
      </c>
      <c r="G292" s="5">
        <v>3000660</v>
      </c>
      <c r="H292">
        <v>3014901</v>
      </c>
      <c r="I292">
        <v>3032436</v>
      </c>
      <c r="J292">
        <v>3052674</v>
      </c>
      <c r="K292">
        <v>3075057</v>
      </c>
      <c r="L292">
        <v>3099060</v>
      </c>
      <c r="M292">
        <v>3124190</v>
      </c>
      <c r="N292">
        <v>3149987</v>
      </c>
      <c r="O292">
        <v>3176025</v>
      </c>
      <c r="P292">
        <v>3201908</v>
      </c>
      <c r="Q292">
        <v>3227276</v>
      </c>
      <c r="R292">
        <v>3251797</v>
      </c>
      <c r="S292">
        <v>3275176</v>
      </c>
      <c r="T292">
        <v>3297150</v>
      </c>
      <c r="U292">
        <v>3317486</v>
      </c>
      <c r="V292">
        <v>3335986</v>
      </c>
      <c r="W292">
        <v>3352485</v>
      </c>
      <c r="X292">
        <v>3366848</v>
      </c>
      <c r="Y292">
        <v>3378976</v>
      </c>
      <c r="Z292">
        <v>3388800</v>
      </c>
      <c r="AA292">
        <v>3396285</v>
      </c>
      <c r="AB292">
        <v>3401429</v>
      </c>
      <c r="AC292">
        <v>3404261</v>
      </c>
      <c r="AD292">
        <v>3404844</v>
      </c>
      <c r="AE292">
        <v>3403274</v>
      </c>
      <c r="AF292">
        <v>3399679</v>
      </c>
      <c r="AG292">
        <v>3394218</v>
      </c>
      <c r="AH292">
        <v>3387086</v>
      </c>
      <c r="AI292">
        <v>3378509</v>
      </c>
      <c r="AJ292">
        <v>3368745</v>
      </c>
      <c r="AK292">
        <v>3358085</v>
      </c>
      <c r="AL292">
        <v>3346854</v>
      </c>
      <c r="AM292">
        <v>3335408</v>
      </c>
      <c r="AN292">
        <v>3324137</v>
      </c>
      <c r="AO292">
        <v>3313462</v>
      </c>
      <c r="AP292">
        <v>3303838</v>
      </c>
      <c r="AQ292">
        <v>3295752</v>
      </c>
      <c r="AR292">
        <v>3289725</v>
      </c>
      <c r="AS292">
        <v>3286308</v>
      </c>
      <c r="AT292">
        <v>3286088</v>
      </c>
      <c r="AU292">
        <v>3289682</v>
      </c>
      <c r="AV292">
        <v>3297741</v>
      </c>
    </row>
    <row r="293" spans="1:48" x14ac:dyDescent="0.3">
      <c r="A293" t="s">
        <v>333</v>
      </c>
      <c r="B293" t="s">
        <v>333</v>
      </c>
      <c r="C293" t="s">
        <v>428</v>
      </c>
      <c r="D293" s="5">
        <v>3563711.2561939801</v>
      </c>
      <c r="E293" s="5">
        <v>3575540.22559939</v>
      </c>
      <c r="F293" s="5">
        <v>3586986.01572396</v>
      </c>
      <c r="G293" s="5">
        <v>3747198</v>
      </c>
      <c r="H293">
        <v>3758358</v>
      </c>
      <c r="I293">
        <v>3772587</v>
      </c>
      <c r="J293">
        <v>3789281</v>
      </c>
      <c r="K293">
        <v>3807871</v>
      </c>
      <c r="L293">
        <v>3827823</v>
      </c>
      <c r="M293">
        <v>3848636</v>
      </c>
      <c r="N293">
        <v>3869845</v>
      </c>
      <c r="O293">
        <v>3891020</v>
      </c>
      <c r="P293">
        <v>3911765</v>
      </c>
      <c r="Q293">
        <v>3931716</v>
      </c>
      <c r="R293">
        <v>3950549</v>
      </c>
      <c r="S293">
        <v>3967970</v>
      </c>
      <c r="T293">
        <v>3983720</v>
      </c>
      <c r="U293">
        <v>3997577</v>
      </c>
      <c r="V293">
        <v>4009353</v>
      </c>
      <c r="W293">
        <v>4018891</v>
      </c>
      <c r="X293">
        <v>4026074</v>
      </c>
      <c r="Y293">
        <v>4030815</v>
      </c>
      <c r="Z293">
        <v>4033064</v>
      </c>
      <c r="AA293">
        <v>4032806</v>
      </c>
      <c r="AB293">
        <v>4030058</v>
      </c>
      <c r="AC293">
        <v>4024873</v>
      </c>
      <c r="AD293">
        <v>4017340</v>
      </c>
      <c r="AE293">
        <v>4007581</v>
      </c>
      <c r="AF293">
        <v>3995752</v>
      </c>
      <c r="AG293">
        <v>3982045</v>
      </c>
      <c r="AH293">
        <v>3966685</v>
      </c>
      <c r="AI293">
        <v>3949934</v>
      </c>
      <c r="AJ293">
        <v>3932086</v>
      </c>
      <c r="AK293">
        <v>3913470</v>
      </c>
      <c r="AL293">
        <v>3894452</v>
      </c>
      <c r="AM293">
        <v>3875429</v>
      </c>
      <c r="AN293">
        <v>3856836</v>
      </c>
      <c r="AO293">
        <v>3839139</v>
      </c>
      <c r="AP293">
        <v>3822841</v>
      </c>
      <c r="AQ293">
        <v>3808480</v>
      </c>
      <c r="AR293">
        <v>3796626</v>
      </c>
      <c r="AS293">
        <v>3787886</v>
      </c>
      <c r="AT293">
        <v>3782901</v>
      </c>
      <c r="AU293">
        <v>3782346</v>
      </c>
      <c r="AV293">
        <v>3786930</v>
      </c>
    </row>
    <row r="294" spans="1:48" x14ac:dyDescent="0.3">
      <c r="A294" t="s">
        <v>334</v>
      </c>
      <c r="B294" t="s">
        <v>334</v>
      </c>
      <c r="C294" t="s">
        <v>428</v>
      </c>
      <c r="D294" s="5">
        <v>3312770.2347298702</v>
      </c>
      <c r="E294" s="5">
        <v>3326830.0157975801</v>
      </c>
      <c r="F294" s="5">
        <v>3340744.1503956802</v>
      </c>
      <c r="G294" s="5">
        <v>3475404</v>
      </c>
      <c r="H294">
        <v>3494130</v>
      </c>
      <c r="I294">
        <v>3514226</v>
      </c>
      <c r="J294">
        <v>3535271</v>
      </c>
      <c r="K294">
        <v>3556868</v>
      </c>
      <c r="L294">
        <v>3578646</v>
      </c>
      <c r="M294">
        <v>3600261</v>
      </c>
      <c r="N294">
        <v>3621395</v>
      </c>
      <c r="O294">
        <v>3641757</v>
      </c>
      <c r="P294">
        <v>3661082</v>
      </c>
      <c r="Q294">
        <v>3679130</v>
      </c>
      <c r="R294">
        <v>3695689</v>
      </c>
      <c r="S294">
        <v>3710571</v>
      </c>
      <c r="T294">
        <v>3723617</v>
      </c>
      <c r="U294">
        <v>3734691</v>
      </c>
      <c r="V294">
        <v>3743688</v>
      </c>
      <c r="W294">
        <v>3750523</v>
      </c>
      <c r="X294">
        <v>3755143</v>
      </c>
      <c r="Y294">
        <v>3757518</v>
      </c>
      <c r="Z294">
        <v>3757645</v>
      </c>
      <c r="AA294">
        <v>3755547</v>
      </c>
      <c r="AB294">
        <v>3751273</v>
      </c>
      <c r="AC294">
        <v>3744900</v>
      </c>
      <c r="AD294">
        <v>3736530</v>
      </c>
      <c r="AE294">
        <v>3726290</v>
      </c>
      <c r="AF294">
        <v>3714336</v>
      </c>
      <c r="AG294">
        <v>3700847</v>
      </c>
      <c r="AH294">
        <v>3686031</v>
      </c>
      <c r="AI294">
        <v>3670122</v>
      </c>
      <c r="AJ294">
        <v>3653377</v>
      </c>
      <c r="AK294">
        <v>3636084</v>
      </c>
      <c r="AL294">
        <v>3618553</v>
      </c>
      <c r="AM294">
        <v>3601124</v>
      </c>
      <c r="AN294">
        <v>3584160</v>
      </c>
      <c r="AO294">
        <v>3568053</v>
      </c>
      <c r="AP294">
        <v>3553218</v>
      </c>
      <c r="AQ294">
        <v>3540099</v>
      </c>
      <c r="AR294">
        <v>3529166</v>
      </c>
      <c r="AS294">
        <v>3520914</v>
      </c>
      <c r="AT294">
        <v>3515864</v>
      </c>
      <c r="AU294">
        <v>3514566</v>
      </c>
      <c r="AV294">
        <v>3517592</v>
      </c>
    </row>
    <row r="295" spans="1:48" x14ac:dyDescent="0.3">
      <c r="A295" t="s">
        <v>336</v>
      </c>
      <c r="B295" t="s">
        <v>709</v>
      </c>
      <c r="C295" t="s">
        <v>428</v>
      </c>
      <c r="D295" s="5">
        <v>6737942.2623768002</v>
      </c>
      <c r="E295" s="5">
        <v>6780534.7812824901</v>
      </c>
      <c r="F295" s="5">
        <v>6820034.08504319</v>
      </c>
      <c r="G295" s="5">
        <v>8388967</v>
      </c>
      <c r="H295">
        <v>8459386</v>
      </c>
      <c r="I295">
        <v>8522601</v>
      </c>
      <c r="J295">
        <v>8578923</v>
      </c>
      <c r="K295">
        <v>8628656</v>
      </c>
      <c r="L295">
        <v>8672095</v>
      </c>
      <c r="M295">
        <v>8709528</v>
      </c>
      <c r="N295">
        <v>8741233</v>
      </c>
      <c r="O295">
        <v>8767483</v>
      </c>
      <c r="P295">
        <v>8788541</v>
      </c>
      <c r="Q295">
        <v>8804663</v>
      </c>
      <c r="R295">
        <v>8816096</v>
      </c>
      <c r="S295">
        <v>8823081</v>
      </c>
      <c r="T295">
        <v>8825849</v>
      </c>
      <c r="U295">
        <v>8824624</v>
      </c>
      <c r="V295">
        <v>8819623</v>
      </c>
      <c r="W295">
        <v>8811053</v>
      </c>
      <c r="X295">
        <v>8799116</v>
      </c>
      <c r="Y295">
        <v>8784003</v>
      </c>
      <c r="Z295">
        <v>8765898</v>
      </c>
      <c r="AA295">
        <v>8744979</v>
      </c>
      <c r="AB295">
        <v>8721414</v>
      </c>
      <c r="AC295">
        <v>8695363</v>
      </c>
      <c r="AD295">
        <v>8666980</v>
      </c>
      <c r="AE295">
        <v>8636409</v>
      </c>
      <c r="AF295">
        <v>8603787</v>
      </c>
      <c r="AG295">
        <v>8569243</v>
      </c>
      <c r="AH295">
        <v>8532898</v>
      </c>
      <c r="AI295">
        <v>8494866</v>
      </c>
      <c r="AJ295">
        <v>8455251</v>
      </c>
      <c r="AK295">
        <v>8414151</v>
      </c>
      <c r="AL295">
        <v>8371656</v>
      </c>
      <c r="AM295">
        <v>8327847</v>
      </c>
      <c r="AN295">
        <v>8282797</v>
      </c>
      <c r="AO295">
        <v>8236572</v>
      </c>
      <c r="AP295">
        <v>8189230</v>
      </c>
      <c r="AQ295">
        <v>8140821</v>
      </c>
      <c r="AR295">
        <v>8091387</v>
      </c>
      <c r="AS295">
        <v>8040961</v>
      </c>
      <c r="AT295">
        <v>7989570</v>
      </c>
      <c r="AU295">
        <v>7937232</v>
      </c>
      <c r="AV295">
        <v>7883956</v>
      </c>
    </row>
    <row r="296" spans="1:48" x14ac:dyDescent="0.3">
      <c r="A296" t="s">
        <v>337</v>
      </c>
      <c r="B296" t="s">
        <v>710</v>
      </c>
      <c r="C296" t="s">
        <v>428</v>
      </c>
      <c r="D296" s="5">
        <v>6067717.8725815602</v>
      </c>
      <c r="E296" s="5">
        <v>6099478.7074205298</v>
      </c>
      <c r="F296" s="5">
        <v>6130538.4482977204</v>
      </c>
      <c r="G296" s="5">
        <v>5733278</v>
      </c>
      <c r="H296">
        <v>5765367</v>
      </c>
      <c r="I296">
        <v>5801225</v>
      </c>
      <c r="J296">
        <v>5840034</v>
      </c>
      <c r="K296">
        <v>5881026</v>
      </c>
      <c r="L296">
        <v>5923474</v>
      </c>
      <c r="M296">
        <v>5966701</v>
      </c>
      <c r="N296">
        <v>6010073</v>
      </c>
      <c r="O296">
        <v>6053002</v>
      </c>
      <c r="P296">
        <v>6094946</v>
      </c>
      <c r="Q296">
        <v>6135409</v>
      </c>
      <c r="R296">
        <v>6173941</v>
      </c>
      <c r="S296">
        <v>6210136</v>
      </c>
      <c r="T296">
        <v>6243634</v>
      </c>
      <c r="U296">
        <v>6274123</v>
      </c>
      <c r="V296">
        <v>6301334</v>
      </c>
      <c r="W296">
        <v>6325045</v>
      </c>
      <c r="X296">
        <v>6345078</v>
      </c>
      <c r="Y296">
        <v>6361304</v>
      </c>
      <c r="Z296">
        <v>6373636</v>
      </c>
      <c r="AA296">
        <v>6382035</v>
      </c>
      <c r="AB296">
        <v>6386506</v>
      </c>
      <c r="AC296">
        <v>6387102</v>
      </c>
      <c r="AD296">
        <v>6383919</v>
      </c>
      <c r="AE296">
        <v>6377100</v>
      </c>
      <c r="AF296">
        <v>6366834</v>
      </c>
      <c r="AG296">
        <v>6353355</v>
      </c>
      <c r="AH296">
        <v>6336942</v>
      </c>
      <c r="AI296">
        <v>6317922</v>
      </c>
      <c r="AJ296">
        <v>6296665</v>
      </c>
      <c r="AK296">
        <v>6273588</v>
      </c>
      <c r="AL296">
        <v>6249154</v>
      </c>
      <c r="AM296">
        <v>6223870</v>
      </c>
      <c r="AN296">
        <v>6198291</v>
      </c>
      <c r="AO296">
        <v>6173016</v>
      </c>
      <c r="AP296">
        <v>6148690</v>
      </c>
      <c r="AQ296">
        <v>6126004</v>
      </c>
      <c r="AR296">
        <v>6105694</v>
      </c>
      <c r="AS296">
        <v>6088542</v>
      </c>
      <c r="AT296">
        <v>6075376</v>
      </c>
      <c r="AU296">
        <v>6067069</v>
      </c>
      <c r="AV296">
        <v>6064541</v>
      </c>
    </row>
    <row r="297" spans="1:48" x14ac:dyDescent="0.3">
      <c r="A297" t="s">
        <v>338</v>
      </c>
      <c r="B297" t="s">
        <v>711</v>
      </c>
      <c r="C297" t="s">
        <v>428</v>
      </c>
      <c r="D297" s="5">
        <v>2385759.8075965098</v>
      </c>
      <c r="E297" s="5">
        <v>2398069.4361644499</v>
      </c>
      <c r="F297" s="5">
        <v>2409780.36544374</v>
      </c>
      <c r="G297" s="5">
        <v>2234051</v>
      </c>
      <c r="H297">
        <v>2249310</v>
      </c>
      <c r="I297">
        <v>2264000</v>
      </c>
      <c r="J297">
        <v>2278032</v>
      </c>
      <c r="K297">
        <v>2291324</v>
      </c>
      <c r="L297">
        <v>2303802</v>
      </c>
      <c r="M297">
        <v>2315399</v>
      </c>
      <c r="N297">
        <v>2326053</v>
      </c>
      <c r="O297">
        <v>2335711</v>
      </c>
      <c r="P297">
        <v>2344324</v>
      </c>
      <c r="Q297">
        <v>2351852</v>
      </c>
      <c r="R297">
        <v>2358262</v>
      </c>
      <c r="S297">
        <v>2363526</v>
      </c>
      <c r="T297">
        <v>2367625</v>
      </c>
      <c r="U297">
        <v>2370545</v>
      </c>
      <c r="V297">
        <v>2372279</v>
      </c>
      <c r="W297">
        <v>2372828</v>
      </c>
      <c r="X297">
        <v>2372198</v>
      </c>
      <c r="Y297">
        <v>2370404</v>
      </c>
      <c r="Z297">
        <v>2367467</v>
      </c>
      <c r="AA297">
        <v>2363413</v>
      </c>
      <c r="AB297">
        <v>2358277</v>
      </c>
      <c r="AC297">
        <v>2352101</v>
      </c>
      <c r="AD297">
        <v>2344931</v>
      </c>
      <c r="AE297">
        <v>2336823</v>
      </c>
      <c r="AF297">
        <v>2327838</v>
      </c>
      <c r="AG297">
        <v>2318044</v>
      </c>
      <c r="AH297">
        <v>2307516</v>
      </c>
      <c r="AI297">
        <v>2296337</v>
      </c>
      <c r="AJ297">
        <v>2284595</v>
      </c>
      <c r="AK297">
        <v>2272386</v>
      </c>
      <c r="AL297">
        <v>2259811</v>
      </c>
      <c r="AM297">
        <v>2246980</v>
      </c>
      <c r="AN297">
        <v>2234008</v>
      </c>
      <c r="AO297">
        <v>2221019</v>
      </c>
      <c r="AP297">
        <v>2208143</v>
      </c>
      <c r="AQ297">
        <v>2195514</v>
      </c>
      <c r="AR297">
        <v>2183276</v>
      </c>
      <c r="AS297">
        <v>2171580</v>
      </c>
      <c r="AT297">
        <v>2160582</v>
      </c>
      <c r="AU297">
        <v>2150445</v>
      </c>
      <c r="AV297">
        <v>2141340</v>
      </c>
    </row>
    <row r="298" spans="1:48" x14ac:dyDescent="0.3">
      <c r="A298" t="s">
        <v>339</v>
      </c>
      <c r="B298" t="s">
        <v>712</v>
      </c>
      <c r="C298" t="s">
        <v>428</v>
      </c>
      <c r="D298" s="5">
        <v>2585605.7360764602</v>
      </c>
      <c r="E298" s="5">
        <v>2597400.3358924198</v>
      </c>
      <c r="F298" s="5">
        <v>2608724.4368467499</v>
      </c>
      <c r="G298" s="5">
        <v>2417493</v>
      </c>
      <c r="H298">
        <v>2430980</v>
      </c>
      <c r="I298">
        <v>2444740</v>
      </c>
      <c r="J298">
        <v>2458575</v>
      </c>
      <c r="K298">
        <v>2472300</v>
      </c>
      <c r="L298">
        <v>2485743</v>
      </c>
      <c r="M298">
        <v>2498745</v>
      </c>
      <c r="N298">
        <v>2511157</v>
      </c>
      <c r="O298">
        <v>2522847</v>
      </c>
      <c r="P298">
        <v>2533691</v>
      </c>
      <c r="Q298">
        <v>2543582</v>
      </c>
      <c r="R298">
        <v>2552421</v>
      </c>
      <c r="S298">
        <v>2560126</v>
      </c>
      <c r="T298">
        <v>2566625</v>
      </c>
      <c r="U298">
        <v>2571858</v>
      </c>
      <c r="V298">
        <v>2575780</v>
      </c>
      <c r="W298">
        <v>2578358</v>
      </c>
      <c r="X298">
        <v>2579569</v>
      </c>
      <c r="Y298">
        <v>2579406</v>
      </c>
      <c r="Z298">
        <v>2577874</v>
      </c>
      <c r="AA298">
        <v>2574988</v>
      </c>
      <c r="AB298">
        <v>2570778</v>
      </c>
      <c r="AC298">
        <v>2565286</v>
      </c>
      <c r="AD298">
        <v>2558567</v>
      </c>
      <c r="AE298">
        <v>2550688</v>
      </c>
      <c r="AF298">
        <v>2541729</v>
      </c>
      <c r="AG298">
        <v>2531782</v>
      </c>
      <c r="AH298">
        <v>2520952</v>
      </c>
      <c r="AI298">
        <v>2509358</v>
      </c>
      <c r="AJ298">
        <v>2497128</v>
      </c>
      <c r="AK298">
        <v>2484406</v>
      </c>
      <c r="AL298">
        <v>2471348</v>
      </c>
      <c r="AM298">
        <v>2458121</v>
      </c>
      <c r="AN298">
        <v>2444906</v>
      </c>
      <c r="AO298">
        <v>2431896</v>
      </c>
      <c r="AP298">
        <v>2419297</v>
      </c>
      <c r="AQ298">
        <v>2407328</v>
      </c>
      <c r="AR298">
        <v>2396220</v>
      </c>
      <c r="AS298">
        <v>2386216</v>
      </c>
      <c r="AT298">
        <v>2377572</v>
      </c>
      <c r="AU298">
        <v>2370558</v>
      </c>
      <c r="AV298">
        <v>2365454</v>
      </c>
    </row>
    <row r="299" spans="1:48" x14ac:dyDescent="0.3">
      <c r="A299" t="s">
        <v>340</v>
      </c>
      <c r="B299" t="s">
        <v>713</v>
      </c>
      <c r="C299" t="s">
        <v>428</v>
      </c>
      <c r="D299" s="5">
        <v>5420730.4891395904</v>
      </c>
      <c r="E299" s="5">
        <v>5458744.1907440098</v>
      </c>
      <c r="F299" s="5">
        <v>5497217.1296142796</v>
      </c>
      <c r="G299" s="5">
        <v>5044987</v>
      </c>
      <c r="H299">
        <v>5092298</v>
      </c>
      <c r="I299">
        <v>5142085</v>
      </c>
      <c r="J299">
        <v>5193678</v>
      </c>
      <c r="K299">
        <v>5246450</v>
      </c>
      <c r="L299">
        <v>5299809</v>
      </c>
      <c r="M299">
        <v>5353205</v>
      </c>
      <c r="N299">
        <v>5406125</v>
      </c>
      <c r="O299">
        <v>5458096</v>
      </c>
      <c r="P299">
        <v>5508684</v>
      </c>
      <c r="Q299">
        <v>5557494</v>
      </c>
      <c r="R299">
        <v>5604168</v>
      </c>
      <c r="S299">
        <v>5648390</v>
      </c>
      <c r="T299">
        <v>5689882</v>
      </c>
      <c r="U299">
        <v>5728404</v>
      </c>
      <c r="V299">
        <v>5763757</v>
      </c>
      <c r="W299">
        <v>5795777</v>
      </c>
      <c r="X299">
        <v>5824344</v>
      </c>
      <c r="Y299">
        <v>5849374</v>
      </c>
      <c r="Z299">
        <v>5870823</v>
      </c>
      <c r="AA299">
        <v>5888685</v>
      </c>
      <c r="AB299">
        <v>5902993</v>
      </c>
      <c r="AC299">
        <v>5913821</v>
      </c>
      <c r="AD299">
        <v>5921281</v>
      </c>
      <c r="AE299">
        <v>5925521</v>
      </c>
      <c r="AF299">
        <v>5926734</v>
      </c>
      <c r="AG299">
        <v>5925146</v>
      </c>
      <c r="AH299">
        <v>5921025</v>
      </c>
      <c r="AI299">
        <v>5914679</v>
      </c>
      <c r="AJ299">
        <v>5906453</v>
      </c>
      <c r="AK299">
        <v>5896730</v>
      </c>
      <c r="AL299">
        <v>5885936</v>
      </c>
      <c r="AM299">
        <v>5874531</v>
      </c>
      <c r="AN299">
        <v>5863019</v>
      </c>
      <c r="AO299">
        <v>5851939</v>
      </c>
      <c r="AP299">
        <v>5841870</v>
      </c>
      <c r="AQ299">
        <v>5833432</v>
      </c>
      <c r="AR299">
        <v>5827283</v>
      </c>
      <c r="AS299">
        <v>5824117</v>
      </c>
      <c r="AT299">
        <v>5824671</v>
      </c>
      <c r="AU299">
        <v>5829720</v>
      </c>
      <c r="AV299">
        <v>5840077</v>
      </c>
    </row>
    <row r="300" spans="1:48" x14ac:dyDescent="0.3">
      <c r="A300" t="s">
        <v>341</v>
      </c>
      <c r="B300" t="s">
        <v>714</v>
      </c>
      <c r="C300" t="s">
        <v>428</v>
      </c>
      <c r="D300" s="5">
        <v>1300692.93343024</v>
      </c>
      <c r="E300" s="5">
        <v>1309364.67538043</v>
      </c>
      <c r="F300" s="5">
        <v>1317665.0305697599</v>
      </c>
      <c r="G300" s="5">
        <v>1242418</v>
      </c>
      <c r="H300">
        <v>1253798</v>
      </c>
      <c r="I300">
        <v>1264471</v>
      </c>
      <c r="J300">
        <v>1274431</v>
      </c>
      <c r="K300">
        <v>1283674</v>
      </c>
      <c r="L300">
        <v>1292196</v>
      </c>
      <c r="M300">
        <v>1299998</v>
      </c>
      <c r="N300">
        <v>1307079</v>
      </c>
      <c r="O300">
        <v>1313442</v>
      </c>
      <c r="P300">
        <v>1319090</v>
      </c>
      <c r="Q300">
        <v>1324030</v>
      </c>
      <c r="R300">
        <v>1328268</v>
      </c>
      <c r="S300">
        <v>1331813</v>
      </c>
      <c r="T300">
        <v>1334675</v>
      </c>
      <c r="U300">
        <v>1336867</v>
      </c>
      <c r="V300">
        <v>1338402</v>
      </c>
      <c r="W300">
        <v>1339296</v>
      </c>
      <c r="X300">
        <v>1339565</v>
      </c>
      <c r="Y300">
        <v>1339228</v>
      </c>
      <c r="Z300">
        <v>1338305</v>
      </c>
      <c r="AA300">
        <v>1336819</v>
      </c>
      <c r="AB300">
        <v>1334792</v>
      </c>
      <c r="AC300">
        <v>1332250</v>
      </c>
      <c r="AD300">
        <v>1329220</v>
      </c>
      <c r="AE300">
        <v>1325729</v>
      </c>
      <c r="AF300">
        <v>1321809</v>
      </c>
      <c r="AG300">
        <v>1317490</v>
      </c>
      <c r="AH300">
        <v>1312807</v>
      </c>
      <c r="AI300">
        <v>1307793</v>
      </c>
      <c r="AJ300">
        <v>1302487</v>
      </c>
      <c r="AK300">
        <v>1296925</v>
      </c>
      <c r="AL300">
        <v>1291147</v>
      </c>
      <c r="AM300">
        <v>1285196</v>
      </c>
      <c r="AN300">
        <v>1279114</v>
      </c>
      <c r="AO300">
        <v>1272947</v>
      </c>
      <c r="AP300">
        <v>1266740</v>
      </c>
      <c r="AQ300">
        <v>1260542</v>
      </c>
      <c r="AR300">
        <v>1254402</v>
      </c>
      <c r="AS300">
        <v>1248371</v>
      </c>
      <c r="AT300">
        <v>1242504</v>
      </c>
      <c r="AU300">
        <v>1236853</v>
      </c>
      <c r="AV300">
        <v>1231476</v>
      </c>
    </row>
    <row r="301" spans="1:48" x14ac:dyDescent="0.3">
      <c r="A301" t="s">
        <v>342</v>
      </c>
      <c r="B301" t="s">
        <v>715</v>
      </c>
      <c r="C301" t="s">
        <v>428</v>
      </c>
      <c r="D301" s="5">
        <v>2673812.4011440999</v>
      </c>
      <c r="E301" s="5">
        <v>2691231.9355390701</v>
      </c>
      <c r="F301" s="5">
        <v>2707374.4123528199</v>
      </c>
      <c r="G301" s="5">
        <v>2386658</v>
      </c>
      <c r="H301">
        <v>2404792</v>
      </c>
      <c r="I301">
        <v>2421771</v>
      </c>
      <c r="J301">
        <v>2437589</v>
      </c>
      <c r="K301">
        <v>2452242</v>
      </c>
      <c r="L301">
        <v>2465727</v>
      </c>
      <c r="M301">
        <v>2478044</v>
      </c>
      <c r="N301">
        <v>2489196</v>
      </c>
      <c r="O301">
        <v>2499186</v>
      </c>
      <c r="P301">
        <v>2508019</v>
      </c>
      <c r="Q301">
        <v>2515703</v>
      </c>
      <c r="R301">
        <v>2522249</v>
      </c>
      <c r="S301">
        <v>2527667</v>
      </c>
      <c r="T301">
        <v>2531972</v>
      </c>
      <c r="U301">
        <v>2535178</v>
      </c>
      <c r="V301">
        <v>2537304</v>
      </c>
      <c r="W301">
        <v>2538369</v>
      </c>
      <c r="X301">
        <v>2538394</v>
      </c>
      <c r="Y301">
        <v>2537404</v>
      </c>
      <c r="Z301">
        <v>2535422</v>
      </c>
      <c r="AA301">
        <v>2532478</v>
      </c>
      <c r="AB301">
        <v>2528600</v>
      </c>
      <c r="AC301">
        <v>2523820</v>
      </c>
      <c r="AD301">
        <v>2518171</v>
      </c>
      <c r="AE301">
        <v>2511688</v>
      </c>
      <c r="AF301">
        <v>2504408</v>
      </c>
      <c r="AG301">
        <v>2496372</v>
      </c>
      <c r="AH301">
        <v>2487620</v>
      </c>
      <c r="AI301">
        <v>2478195</v>
      </c>
      <c r="AJ301">
        <v>2468143</v>
      </c>
      <c r="AK301">
        <v>2457511</v>
      </c>
      <c r="AL301">
        <v>2446348</v>
      </c>
      <c r="AM301">
        <v>2434704</v>
      </c>
      <c r="AN301">
        <v>2422634</v>
      </c>
      <c r="AO301">
        <v>2410192</v>
      </c>
      <c r="AP301">
        <v>2397435</v>
      </c>
      <c r="AQ301">
        <v>2384422</v>
      </c>
      <c r="AR301">
        <v>2371215</v>
      </c>
      <c r="AS301">
        <v>2357875</v>
      </c>
      <c r="AT301">
        <v>2344469</v>
      </c>
      <c r="AU301">
        <v>2331062</v>
      </c>
      <c r="AV301">
        <v>2317725</v>
      </c>
    </row>
    <row r="302" spans="1:48" x14ac:dyDescent="0.3">
      <c r="A302" t="s">
        <v>343</v>
      </c>
      <c r="B302" t="s">
        <v>716</v>
      </c>
      <c r="C302" t="s">
        <v>428</v>
      </c>
      <c r="D302" s="5">
        <v>2551602.4123951201</v>
      </c>
      <c r="E302" s="5">
        <v>2568962.2411632198</v>
      </c>
      <c r="F302" s="5">
        <v>2585406.7904526</v>
      </c>
      <c r="G302" s="5">
        <v>2239293</v>
      </c>
      <c r="H302">
        <v>2257841</v>
      </c>
      <c r="I302">
        <v>2275739</v>
      </c>
      <c r="J302">
        <v>2292925</v>
      </c>
      <c r="K302">
        <v>2309339</v>
      </c>
      <c r="L302">
        <v>2324930</v>
      </c>
      <c r="M302">
        <v>2339646</v>
      </c>
      <c r="N302">
        <v>2353446</v>
      </c>
      <c r="O302">
        <v>2366290</v>
      </c>
      <c r="P302">
        <v>2378144</v>
      </c>
      <c r="Q302">
        <v>2388979</v>
      </c>
      <c r="R302">
        <v>2398771</v>
      </c>
      <c r="S302">
        <v>2407501</v>
      </c>
      <c r="T302">
        <v>2415153</v>
      </c>
      <c r="U302">
        <v>2421719</v>
      </c>
      <c r="V302">
        <v>2427194</v>
      </c>
      <c r="W302">
        <v>2431578</v>
      </c>
      <c r="X302">
        <v>2434876</v>
      </c>
      <c r="Y302">
        <v>2437098</v>
      </c>
      <c r="Z302">
        <v>2438259</v>
      </c>
      <c r="AA302">
        <v>2438379</v>
      </c>
      <c r="AB302">
        <v>2437483</v>
      </c>
      <c r="AC302">
        <v>2435600</v>
      </c>
      <c r="AD302">
        <v>2432764</v>
      </c>
      <c r="AE302">
        <v>2429016</v>
      </c>
      <c r="AF302">
        <v>2424398</v>
      </c>
      <c r="AG302">
        <v>2418961</v>
      </c>
      <c r="AH302">
        <v>2412758</v>
      </c>
      <c r="AI302">
        <v>2405848</v>
      </c>
      <c r="AJ302">
        <v>2398295</v>
      </c>
      <c r="AK302">
        <v>2390168</v>
      </c>
      <c r="AL302">
        <v>2381540</v>
      </c>
      <c r="AM302">
        <v>2372489</v>
      </c>
      <c r="AN302">
        <v>2363100</v>
      </c>
      <c r="AO302">
        <v>2353459</v>
      </c>
      <c r="AP302">
        <v>2343661</v>
      </c>
      <c r="AQ302">
        <v>2333804</v>
      </c>
      <c r="AR302">
        <v>2323989</v>
      </c>
      <c r="AS302">
        <v>2314326</v>
      </c>
      <c r="AT302">
        <v>2304926</v>
      </c>
      <c r="AU302">
        <v>2295908</v>
      </c>
      <c r="AV302">
        <v>2287393</v>
      </c>
    </row>
    <row r="303" spans="1:48" x14ac:dyDescent="0.3">
      <c r="A303" t="s">
        <v>344</v>
      </c>
      <c r="B303" t="s">
        <v>717</v>
      </c>
      <c r="C303" t="s">
        <v>428</v>
      </c>
      <c r="D303" s="5">
        <v>2782207.9471996701</v>
      </c>
      <c r="E303" s="5">
        <v>2796496.4471372101</v>
      </c>
      <c r="F303" s="5">
        <v>2809962.73145193</v>
      </c>
      <c r="G303" s="5">
        <v>2400395</v>
      </c>
      <c r="H303">
        <v>2416565</v>
      </c>
      <c r="I303">
        <v>2431829</v>
      </c>
      <c r="J303">
        <v>2446121</v>
      </c>
      <c r="K303">
        <v>2459380</v>
      </c>
      <c r="L303">
        <v>2471552</v>
      </c>
      <c r="M303">
        <v>2482590</v>
      </c>
      <c r="N303">
        <v>2492452</v>
      </c>
      <c r="O303">
        <v>2501102</v>
      </c>
      <c r="P303">
        <v>2508511</v>
      </c>
      <c r="Q303">
        <v>2514655</v>
      </c>
      <c r="R303">
        <v>2519518</v>
      </c>
      <c r="S303">
        <v>2523087</v>
      </c>
      <c r="T303">
        <v>2525359</v>
      </c>
      <c r="U303">
        <v>2526334</v>
      </c>
      <c r="V303">
        <v>2526021</v>
      </c>
      <c r="W303">
        <v>2524431</v>
      </c>
      <c r="X303">
        <v>2521586</v>
      </c>
      <c r="Y303">
        <v>2517510</v>
      </c>
      <c r="Z303">
        <v>2512236</v>
      </c>
      <c r="AA303">
        <v>2505802</v>
      </c>
      <c r="AB303">
        <v>2498252</v>
      </c>
      <c r="AC303">
        <v>2489637</v>
      </c>
      <c r="AD303">
        <v>2480012</v>
      </c>
      <c r="AE303">
        <v>2469440</v>
      </c>
      <c r="AF303">
        <v>2457991</v>
      </c>
      <c r="AG303">
        <v>2445739</v>
      </c>
      <c r="AH303">
        <v>2432765</v>
      </c>
      <c r="AI303">
        <v>2419157</v>
      </c>
      <c r="AJ303">
        <v>2405007</v>
      </c>
      <c r="AK303">
        <v>2390415</v>
      </c>
      <c r="AL303">
        <v>2375488</v>
      </c>
      <c r="AM303">
        <v>2360335</v>
      </c>
      <c r="AN303">
        <v>2345076</v>
      </c>
      <c r="AO303">
        <v>2329834</v>
      </c>
      <c r="AP303">
        <v>2314740</v>
      </c>
      <c r="AQ303">
        <v>2299930</v>
      </c>
      <c r="AR303">
        <v>2285546</v>
      </c>
      <c r="AS303">
        <v>2271737</v>
      </c>
      <c r="AT303">
        <v>2258657</v>
      </c>
      <c r="AU303">
        <v>2246468</v>
      </c>
      <c r="AV303">
        <v>2235336</v>
      </c>
    </row>
    <row r="304" spans="1:48" x14ac:dyDescent="0.3">
      <c r="A304" t="s">
        <v>345</v>
      </c>
      <c r="B304" t="s">
        <v>718</v>
      </c>
      <c r="C304" t="s">
        <v>428</v>
      </c>
      <c r="D304" s="5">
        <v>4698157.8456558296</v>
      </c>
      <c r="E304" s="5">
        <v>4724436.5305621801</v>
      </c>
      <c r="F304" s="5">
        <v>4749212.42669426</v>
      </c>
      <c r="G304" s="5">
        <v>4451889</v>
      </c>
      <c r="H304">
        <v>4478110</v>
      </c>
      <c r="I304">
        <v>4505313</v>
      </c>
      <c r="J304">
        <v>4533120</v>
      </c>
      <c r="K304">
        <v>4561172</v>
      </c>
      <c r="L304">
        <v>4589132</v>
      </c>
      <c r="M304">
        <v>4616686</v>
      </c>
      <c r="N304">
        <v>4643541</v>
      </c>
      <c r="O304">
        <v>4669428</v>
      </c>
      <c r="P304">
        <v>4694099</v>
      </c>
      <c r="Q304">
        <v>4717327</v>
      </c>
      <c r="R304">
        <v>4738909</v>
      </c>
      <c r="S304">
        <v>4758663</v>
      </c>
      <c r="T304">
        <v>4776429</v>
      </c>
      <c r="U304">
        <v>4792070</v>
      </c>
      <c r="V304">
        <v>4805470</v>
      </c>
      <c r="W304">
        <v>4816536</v>
      </c>
      <c r="X304">
        <v>4825197</v>
      </c>
      <c r="Y304">
        <v>4831404</v>
      </c>
      <c r="Z304">
        <v>4835129</v>
      </c>
      <c r="AA304">
        <v>4836367</v>
      </c>
      <c r="AB304">
        <v>4835136</v>
      </c>
      <c r="AC304">
        <v>4831475</v>
      </c>
      <c r="AD304">
        <v>4825445</v>
      </c>
      <c r="AE304">
        <v>4817129</v>
      </c>
      <c r="AF304">
        <v>4806633</v>
      </c>
      <c r="AG304">
        <v>4794085</v>
      </c>
      <c r="AH304">
        <v>4779634</v>
      </c>
      <c r="AI304">
        <v>4763452</v>
      </c>
      <c r="AJ304">
        <v>4745733</v>
      </c>
      <c r="AK304">
        <v>4726693</v>
      </c>
      <c r="AL304">
        <v>4706570</v>
      </c>
      <c r="AM304">
        <v>4685624</v>
      </c>
      <c r="AN304">
        <v>4664137</v>
      </c>
      <c r="AO304">
        <v>4642414</v>
      </c>
      <c r="AP304">
        <v>4620781</v>
      </c>
      <c r="AQ304">
        <v>4599587</v>
      </c>
      <c r="AR304">
        <v>4579202</v>
      </c>
      <c r="AS304">
        <v>4560019</v>
      </c>
      <c r="AT304">
        <v>4542454</v>
      </c>
      <c r="AU304">
        <v>4526942</v>
      </c>
      <c r="AV304">
        <v>4513943</v>
      </c>
    </row>
    <row r="305" spans="1:48" x14ac:dyDescent="0.3">
      <c r="A305" t="s">
        <v>346</v>
      </c>
      <c r="B305" t="s">
        <v>719</v>
      </c>
      <c r="C305" t="s">
        <v>428</v>
      </c>
      <c r="D305" s="5">
        <v>3677538.1075276802</v>
      </c>
      <c r="E305" s="5">
        <v>3699614.3620712399</v>
      </c>
      <c r="F305" s="5">
        <v>3720748.26208094</v>
      </c>
      <c r="G305" s="5">
        <v>3481538</v>
      </c>
      <c r="H305">
        <v>3502975</v>
      </c>
      <c r="I305">
        <v>3526053</v>
      </c>
      <c r="J305">
        <v>3550381</v>
      </c>
      <c r="K305">
        <v>3575593</v>
      </c>
      <c r="L305">
        <v>3601342</v>
      </c>
      <c r="M305">
        <v>3627305</v>
      </c>
      <c r="N305">
        <v>3653177</v>
      </c>
      <c r="O305">
        <v>3678678</v>
      </c>
      <c r="P305">
        <v>3703546</v>
      </c>
      <c r="Q305">
        <v>3727543</v>
      </c>
      <c r="R305">
        <v>3750451</v>
      </c>
      <c r="S305">
        <v>3772074</v>
      </c>
      <c r="T305">
        <v>3792238</v>
      </c>
      <c r="U305">
        <v>3810788</v>
      </c>
      <c r="V305">
        <v>3827593</v>
      </c>
      <c r="W305">
        <v>3842543</v>
      </c>
      <c r="X305">
        <v>3855548</v>
      </c>
      <c r="Y305">
        <v>3866541</v>
      </c>
      <c r="Z305">
        <v>3875476</v>
      </c>
      <c r="AA305">
        <v>3882327</v>
      </c>
      <c r="AB305">
        <v>3887090</v>
      </c>
      <c r="AC305">
        <v>3889785</v>
      </c>
      <c r="AD305">
        <v>3890450</v>
      </c>
      <c r="AE305">
        <v>3889146</v>
      </c>
      <c r="AF305">
        <v>3885955</v>
      </c>
      <c r="AG305">
        <v>3880981</v>
      </c>
      <c r="AH305">
        <v>3874348</v>
      </c>
      <c r="AI305">
        <v>3866203</v>
      </c>
      <c r="AJ305">
        <v>3856714</v>
      </c>
      <c r="AK305">
        <v>3846070</v>
      </c>
      <c r="AL305">
        <v>3834481</v>
      </c>
      <c r="AM305">
        <v>3822180</v>
      </c>
      <c r="AN305">
        <v>3809419</v>
      </c>
      <c r="AO305">
        <v>3796475</v>
      </c>
      <c r="AP305">
        <v>3783642</v>
      </c>
      <c r="AQ305">
        <v>3771238</v>
      </c>
      <c r="AR305">
        <v>3759603</v>
      </c>
      <c r="AS305">
        <v>3749097</v>
      </c>
      <c r="AT305">
        <v>3740101</v>
      </c>
      <c r="AU305">
        <v>3733019</v>
      </c>
      <c r="AV305">
        <v>3728276</v>
      </c>
    </row>
    <row r="306" spans="1:48" x14ac:dyDescent="0.3">
      <c r="A306" t="s">
        <v>347</v>
      </c>
      <c r="B306" t="s">
        <v>720</v>
      </c>
      <c r="C306" t="s">
        <v>428</v>
      </c>
      <c r="D306" s="5">
        <v>1193922.8668084899</v>
      </c>
      <c r="E306" s="5">
        <v>1202008.3128897599</v>
      </c>
      <c r="F306" s="5">
        <v>1209557.4039992201</v>
      </c>
      <c r="G306" s="5">
        <v>1290923</v>
      </c>
      <c r="H306">
        <v>1301331</v>
      </c>
      <c r="I306">
        <v>1311232</v>
      </c>
      <c r="J306">
        <v>1320601</v>
      </c>
      <c r="K306">
        <v>1329417</v>
      </c>
      <c r="L306">
        <v>1337659</v>
      </c>
      <c r="M306">
        <v>1345310</v>
      </c>
      <c r="N306">
        <v>1352354</v>
      </c>
      <c r="O306">
        <v>1358778</v>
      </c>
      <c r="P306">
        <v>1364570</v>
      </c>
      <c r="Q306">
        <v>1369723</v>
      </c>
      <c r="R306">
        <v>1374228</v>
      </c>
      <c r="S306">
        <v>1378082</v>
      </c>
      <c r="T306">
        <v>1381282</v>
      </c>
      <c r="U306">
        <v>1383828</v>
      </c>
      <c r="V306">
        <v>1385722</v>
      </c>
      <c r="W306">
        <v>1386968</v>
      </c>
      <c r="X306">
        <v>1387572</v>
      </c>
      <c r="Y306">
        <v>1387543</v>
      </c>
      <c r="Z306">
        <v>1386891</v>
      </c>
      <c r="AA306">
        <v>1385630</v>
      </c>
      <c r="AB306">
        <v>1383775</v>
      </c>
      <c r="AC306">
        <v>1381343</v>
      </c>
      <c r="AD306">
        <v>1378353</v>
      </c>
      <c r="AE306">
        <v>1374827</v>
      </c>
      <c r="AF306">
        <v>1370790</v>
      </c>
      <c r="AG306">
        <v>1366266</v>
      </c>
      <c r="AH306">
        <v>1361284</v>
      </c>
      <c r="AI306">
        <v>1355875</v>
      </c>
      <c r="AJ306">
        <v>1350072</v>
      </c>
      <c r="AK306">
        <v>1343908</v>
      </c>
      <c r="AL306">
        <v>1337422</v>
      </c>
      <c r="AM306">
        <v>1330652</v>
      </c>
      <c r="AN306">
        <v>1323639</v>
      </c>
      <c r="AO306">
        <v>1316427</v>
      </c>
      <c r="AP306">
        <v>1309063</v>
      </c>
      <c r="AQ306">
        <v>1301593</v>
      </c>
      <c r="AR306">
        <v>1294068</v>
      </c>
      <c r="AS306">
        <v>1286540</v>
      </c>
      <c r="AT306">
        <v>1279063</v>
      </c>
      <c r="AU306">
        <v>1271696</v>
      </c>
      <c r="AV306">
        <v>1264495</v>
      </c>
    </row>
    <row r="307" spans="1:48" x14ac:dyDescent="0.3">
      <c r="A307" t="s">
        <v>348</v>
      </c>
      <c r="B307" t="s">
        <v>721</v>
      </c>
      <c r="C307" t="s">
        <v>428</v>
      </c>
      <c r="D307" s="5">
        <v>3585840.8381789699</v>
      </c>
      <c r="E307" s="5">
        <v>3603917.89660704</v>
      </c>
      <c r="F307" s="5">
        <v>3620939.9243803299</v>
      </c>
      <c r="G307" s="5">
        <v>3317758</v>
      </c>
      <c r="H307">
        <v>3337303</v>
      </c>
      <c r="I307">
        <v>3356632</v>
      </c>
      <c r="J307">
        <v>3375550</v>
      </c>
      <c r="K307">
        <v>3393876</v>
      </c>
      <c r="L307">
        <v>3411441</v>
      </c>
      <c r="M307">
        <v>3428090</v>
      </c>
      <c r="N307">
        <v>3443679</v>
      </c>
      <c r="O307">
        <v>3458079</v>
      </c>
      <c r="P307">
        <v>3471173</v>
      </c>
      <c r="Q307">
        <v>3482857</v>
      </c>
      <c r="R307">
        <v>3493040</v>
      </c>
      <c r="S307">
        <v>3501645</v>
      </c>
      <c r="T307">
        <v>3508606</v>
      </c>
      <c r="U307">
        <v>3513871</v>
      </c>
      <c r="V307">
        <v>3517401</v>
      </c>
      <c r="W307">
        <v>3519170</v>
      </c>
      <c r="X307">
        <v>3519166</v>
      </c>
      <c r="Y307">
        <v>3517387</v>
      </c>
      <c r="Z307">
        <v>3513848</v>
      </c>
      <c r="AA307">
        <v>3508573</v>
      </c>
      <c r="AB307">
        <v>3501602</v>
      </c>
      <c r="AC307">
        <v>3492985</v>
      </c>
      <c r="AD307">
        <v>3482789</v>
      </c>
      <c r="AE307">
        <v>3471091</v>
      </c>
      <c r="AF307">
        <v>3457980</v>
      </c>
      <c r="AG307">
        <v>3443562</v>
      </c>
      <c r="AH307">
        <v>3427952</v>
      </c>
      <c r="AI307">
        <v>3411281</v>
      </c>
      <c r="AJ307">
        <v>3393690</v>
      </c>
      <c r="AK307">
        <v>3375335</v>
      </c>
      <c r="AL307">
        <v>3356385</v>
      </c>
      <c r="AM307">
        <v>3337021</v>
      </c>
      <c r="AN307">
        <v>3317438</v>
      </c>
      <c r="AO307">
        <v>3297842</v>
      </c>
      <c r="AP307">
        <v>3278455</v>
      </c>
      <c r="AQ307">
        <v>3259509</v>
      </c>
      <c r="AR307">
        <v>3241251</v>
      </c>
      <c r="AS307">
        <v>3223941</v>
      </c>
      <c r="AT307">
        <v>3207849</v>
      </c>
      <c r="AU307">
        <v>3193263</v>
      </c>
      <c r="AV307">
        <v>3180479</v>
      </c>
    </row>
    <row r="308" spans="1:48" x14ac:dyDescent="0.3">
      <c r="A308" t="s">
        <v>349</v>
      </c>
      <c r="B308" t="s">
        <v>722</v>
      </c>
      <c r="C308" t="s">
        <v>428</v>
      </c>
      <c r="D308" s="5">
        <v>1275080.5729184099</v>
      </c>
      <c r="E308" s="5">
        <v>1283794.80462018</v>
      </c>
      <c r="F308" s="5">
        <v>1292025.7389044401</v>
      </c>
      <c r="G308" s="5">
        <v>1305541</v>
      </c>
      <c r="H308">
        <v>1315638</v>
      </c>
      <c r="I308">
        <v>1325626</v>
      </c>
      <c r="J308">
        <v>1335438</v>
      </c>
      <c r="K308">
        <v>1345010</v>
      </c>
      <c r="L308">
        <v>1354282</v>
      </c>
      <c r="M308">
        <v>1363199</v>
      </c>
      <c r="N308">
        <v>1371710</v>
      </c>
      <c r="O308">
        <v>1379768</v>
      </c>
      <c r="P308">
        <v>1387332</v>
      </c>
      <c r="Q308">
        <v>1394362</v>
      </c>
      <c r="R308">
        <v>1400826</v>
      </c>
      <c r="S308">
        <v>1406694</v>
      </c>
      <c r="T308">
        <v>1411940</v>
      </c>
      <c r="U308">
        <v>1416545</v>
      </c>
      <c r="V308">
        <v>1420491</v>
      </c>
      <c r="W308">
        <v>1423767</v>
      </c>
      <c r="X308">
        <v>1426364</v>
      </c>
      <c r="Y308">
        <v>1428280</v>
      </c>
      <c r="Z308">
        <v>1429514</v>
      </c>
      <c r="AA308">
        <v>1430072</v>
      </c>
      <c r="AB308">
        <v>1429963</v>
      </c>
      <c r="AC308">
        <v>1429201</v>
      </c>
      <c r="AD308">
        <v>1427804</v>
      </c>
      <c r="AE308">
        <v>1425794</v>
      </c>
      <c r="AF308">
        <v>1423198</v>
      </c>
      <c r="AG308">
        <v>1420047</v>
      </c>
      <c r="AH308">
        <v>1416375</v>
      </c>
      <c r="AI308">
        <v>1412222</v>
      </c>
      <c r="AJ308">
        <v>1407633</v>
      </c>
      <c r="AK308">
        <v>1402655</v>
      </c>
      <c r="AL308">
        <v>1397341</v>
      </c>
      <c r="AM308">
        <v>1391748</v>
      </c>
      <c r="AN308">
        <v>1385936</v>
      </c>
      <c r="AO308">
        <v>1379970</v>
      </c>
      <c r="AP308">
        <v>1373922</v>
      </c>
      <c r="AQ308">
        <v>1367864</v>
      </c>
      <c r="AR308">
        <v>1361874</v>
      </c>
      <c r="AS308">
        <v>1356036</v>
      </c>
      <c r="AT308">
        <v>1350436</v>
      </c>
      <c r="AU308">
        <v>1345166</v>
      </c>
      <c r="AV308">
        <v>1340321</v>
      </c>
    </row>
    <row r="309" spans="1:48" x14ac:dyDescent="0.3">
      <c r="A309" t="s">
        <v>350</v>
      </c>
      <c r="B309" t="s">
        <v>723</v>
      </c>
      <c r="C309" t="s">
        <v>428</v>
      </c>
      <c r="D309" s="5">
        <v>563305.88098488003</v>
      </c>
      <c r="E309" s="5">
        <v>567372.59351055697</v>
      </c>
      <c r="F309" s="5">
        <v>571244.05689922697</v>
      </c>
      <c r="G309" s="5">
        <v>548146</v>
      </c>
      <c r="H309">
        <v>552662</v>
      </c>
      <c r="I309">
        <v>557176</v>
      </c>
      <c r="J309">
        <v>561655</v>
      </c>
      <c r="K309">
        <v>566070</v>
      </c>
      <c r="L309">
        <v>570391</v>
      </c>
      <c r="M309">
        <v>574591</v>
      </c>
      <c r="N309">
        <v>578645</v>
      </c>
      <c r="O309">
        <v>582532</v>
      </c>
      <c r="P309">
        <v>586229</v>
      </c>
      <c r="Q309">
        <v>589717</v>
      </c>
      <c r="R309">
        <v>592980</v>
      </c>
      <c r="S309">
        <v>596003</v>
      </c>
      <c r="T309">
        <v>598771</v>
      </c>
      <c r="U309">
        <v>601275</v>
      </c>
      <c r="V309">
        <v>603504</v>
      </c>
      <c r="W309">
        <v>605452</v>
      </c>
      <c r="X309">
        <v>607112</v>
      </c>
      <c r="Y309">
        <v>608482</v>
      </c>
      <c r="Z309">
        <v>609560</v>
      </c>
      <c r="AA309">
        <v>610346</v>
      </c>
      <c r="AB309">
        <v>610843</v>
      </c>
      <c r="AC309">
        <v>611056</v>
      </c>
      <c r="AD309">
        <v>610989</v>
      </c>
      <c r="AE309">
        <v>610652</v>
      </c>
      <c r="AF309">
        <v>610055</v>
      </c>
      <c r="AG309">
        <v>609210</v>
      </c>
      <c r="AH309">
        <v>608131</v>
      </c>
      <c r="AI309">
        <v>606833</v>
      </c>
      <c r="AJ309">
        <v>605336</v>
      </c>
      <c r="AK309">
        <v>603658</v>
      </c>
      <c r="AL309">
        <v>601822</v>
      </c>
      <c r="AM309">
        <v>599852</v>
      </c>
      <c r="AN309">
        <v>597772</v>
      </c>
      <c r="AO309">
        <v>595612</v>
      </c>
      <c r="AP309">
        <v>593400</v>
      </c>
      <c r="AQ309">
        <v>591168</v>
      </c>
      <c r="AR309">
        <v>588950</v>
      </c>
      <c r="AS309">
        <v>586781</v>
      </c>
      <c r="AT309">
        <v>584698</v>
      </c>
      <c r="AU309">
        <v>582741</v>
      </c>
      <c r="AV309">
        <v>580951</v>
      </c>
    </row>
    <row r="310" spans="1:48" x14ac:dyDescent="0.3">
      <c r="A310" t="s">
        <v>351</v>
      </c>
      <c r="B310" t="s">
        <v>724</v>
      </c>
      <c r="C310" t="s">
        <v>428</v>
      </c>
      <c r="D310" s="5">
        <v>423178.00432567601</v>
      </c>
      <c r="E310" s="5">
        <v>426590.30208152399</v>
      </c>
      <c r="F310" s="5">
        <v>429834.273023571</v>
      </c>
      <c r="G310" s="5">
        <v>383410</v>
      </c>
      <c r="H310">
        <v>387491</v>
      </c>
      <c r="I310">
        <v>391291</v>
      </c>
      <c r="J310">
        <v>394817</v>
      </c>
      <c r="K310">
        <v>398077</v>
      </c>
      <c r="L310">
        <v>401078</v>
      </c>
      <c r="M310">
        <v>403828</v>
      </c>
      <c r="N310">
        <v>406335</v>
      </c>
      <c r="O310">
        <v>408604</v>
      </c>
      <c r="P310">
        <v>410644</v>
      </c>
      <c r="Q310">
        <v>412462</v>
      </c>
      <c r="R310">
        <v>414064</v>
      </c>
      <c r="S310">
        <v>415458</v>
      </c>
      <c r="T310">
        <v>416650</v>
      </c>
      <c r="U310">
        <v>417648</v>
      </c>
      <c r="V310">
        <v>418458</v>
      </c>
      <c r="W310">
        <v>419086</v>
      </c>
      <c r="X310">
        <v>419540</v>
      </c>
      <c r="Y310">
        <v>419825</v>
      </c>
      <c r="Z310">
        <v>419948</v>
      </c>
      <c r="AA310">
        <v>419916</v>
      </c>
      <c r="AB310">
        <v>419734</v>
      </c>
      <c r="AC310">
        <v>419409</v>
      </c>
      <c r="AD310">
        <v>418947</v>
      </c>
      <c r="AE310">
        <v>418354</v>
      </c>
      <c r="AF310">
        <v>417636</v>
      </c>
      <c r="AG310">
        <v>416799</v>
      </c>
      <c r="AH310">
        <v>415849</v>
      </c>
      <c r="AI310">
        <v>414790</v>
      </c>
      <c r="AJ310">
        <v>413630</v>
      </c>
      <c r="AK310">
        <v>412373</v>
      </c>
      <c r="AL310">
        <v>411025</v>
      </c>
      <c r="AM310">
        <v>409591</v>
      </c>
      <c r="AN310">
        <v>408078</v>
      </c>
      <c r="AO310">
        <v>406489</v>
      </c>
      <c r="AP310">
        <v>404830</v>
      </c>
      <c r="AQ310">
        <v>403107</v>
      </c>
      <c r="AR310">
        <v>401324</v>
      </c>
      <c r="AS310">
        <v>399486</v>
      </c>
      <c r="AT310">
        <v>397598</v>
      </c>
      <c r="AU310">
        <v>395665</v>
      </c>
      <c r="AV310">
        <v>393692</v>
      </c>
    </row>
    <row r="311" spans="1:48" x14ac:dyDescent="0.3">
      <c r="A311" t="s">
        <v>353</v>
      </c>
      <c r="B311" t="s">
        <v>725</v>
      </c>
      <c r="C311" t="s">
        <v>427</v>
      </c>
      <c r="D311" s="5">
        <v>596867.00327679701</v>
      </c>
      <c r="E311" s="5">
        <v>602345.406498175</v>
      </c>
      <c r="F311" s="5">
        <v>607552.65278159198</v>
      </c>
      <c r="G311" s="5">
        <v>857369</v>
      </c>
      <c r="H311">
        <v>867877</v>
      </c>
      <c r="I311">
        <v>877567</v>
      </c>
      <c r="J311">
        <v>886480</v>
      </c>
      <c r="K311">
        <v>894650</v>
      </c>
      <c r="L311">
        <v>902113</v>
      </c>
      <c r="M311">
        <v>908904</v>
      </c>
      <c r="N311">
        <v>915054</v>
      </c>
      <c r="O311">
        <v>920596</v>
      </c>
      <c r="P311">
        <v>925558</v>
      </c>
      <c r="Q311">
        <v>929970</v>
      </c>
      <c r="R311">
        <v>933858</v>
      </c>
      <c r="S311">
        <v>937250</v>
      </c>
      <c r="T311">
        <v>940168</v>
      </c>
      <c r="U311">
        <v>942637</v>
      </c>
      <c r="V311">
        <v>944679</v>
      </c>
      <c r="W311">
        <v>946314</v>
      </c>
      <c r="X311">
        <v>947561</v>
      </c>
      <c r="Y311">
        <v>948439</v>
      </c>
      <c r="Z311">
        <v>948964</v>
      </c>
      <c r="AA311">
        <v>949151</v>
      </c>
      <c r="AB311">
        <v>949015</v>
      </c>
      <c r="AC311">
        <v>948568</v>
      </c>
      <c r="AD311">
        <v>947822</v>
      </c>
      <c r="AE311">
        <v>946785</v>
      </c>
      <c r="AF311">
        <v>945469</v>
      </c>
      <c r="AG311">
        <v>943878</v>
      </c>
      <c r="AH311">
        <v>942021</v>
      </c>
      <c r="AI311">
        <v>939900</v>
      </c>
      <c r="AJ311">
        <v>937521</v>
      </c>
      <c r="AK311">
        <v>934884</v>
      </c>
      <c r="AL311">
        <v>931991</v>
      </c>
      <c r="AM311">
        <v>928841</v>
      </c>
      <c r="AN311">
        <v>925431</v>
      </c>
      <c r="AO311">
        <v>921760</v>
      </c>
      <c r="AP311">
        <v>917822</v>
      </c>
      <c r="AQ311">
        <v>913611</v>
      </c>
      <c r="AR311">
        <v>909120</v>
      </c>
      <c r="AS311">
        <v>904341</v>
      </c>
      <c r="AT311">
        <v>899264</v>
      </c>
      <c r="AU311">
        <v>893877</v>
      </c>
      <c r="AV311">
        <v>888168</v>
      </c>
    </row>
    <row r="312" spans="1:48" x14ac:dyDescent="0.3">
      <c r="A312" t="s">
        <v>354</v>
      </c>
      <c r="B312" t="s">
        <v>726</v>
      </c>
      <c r="C312" t="s">
        <v>427</v>
      </c>
      <c r="D312" s="5">
        <v>742566.68928576203</v>
      </c>
      <c r="E312" s="5">
        <v>748436.90970865299</v>
      </c>
      <c r="F312" s="5">
        <v>754172.70087057096</v>
      </c>
      <c r="G312" s="5">
        <v>790981</v>
      </c>
      <c r="H312">
        <v>798177</v>
      </c>
      <c r="I312">
        <v>805686</v>
      </c>
      <c r="J312">
        <v>813423</v>
      </c>
      <c r="K312">
        <v>821307</v>
      </c>
      <c r="L312">
        <v>829264</v>
      </c>
      <c r="M312">
        <v>837223</v>
      </c>
      <c r="N312">
        <v>845119</v>
      </c>
      <c r="O312">
        <v>852888</v>
      </c>
      <c r="P312">
        <v>860476</v>
      </c>
      <c r="Q312">
        <v>867830</v>
      </c>
      <c r="R312">
        <v>874903</v>
      </c>
      <c r="S312">
        <v>881653</v>
      </c>
      <c r="T312">
        <v>888040</v>
      </c>
      <c r="U312">
        <v>894033</v>
      </c>
      <c r="V312">
        <v>899602</v>
      </c>
      <c r="W312">
        <v>904723</v>
      </c>
      <c r="X312">
        <v>909378</v>
      </c>
      <c r="Y312">
        <v>913551</v>
      </c>
      <c r="Z312">
        <v>917234</v>
      </c>
      <c r="AA312">
        <v>920419</v>
      </c>
      <c r="AB312">
        <v>923108</v>
      </c>
      <c r="AC312">
        <v>925303</v>
      </c>
      <c r="AD312">
        <v>927014</v>
      </c>
      <c r="AE312">
        <v>928255</v>
      </c>
      <c r="AF312">
        <v>929042</v>
      </c>
      <c r="AG312">
        <v>929399</v>
      </c>
      <c r="AH312">
        <v>929354</v>
      </c>
      <c r="AI312">
        <v>928939</v>
      </c>
      <c r="AJ312">
        <v>928189</v>
      </c>
      <c r="AK312">
        <v>927148</v>
      </c>
      <c r="AL312">
        <v>925860</v>
      </c>
      <c r="AM312">
        <v>924377</v>
      </c>
      <c r="AN312">
        <v>922753</v>
      </c>
      <c r="AO312">
        <v>921050</v>
      </c>
      <c r="AP312">
        <v>919332</v>
      </c>
      <c r="AQ312">
        <v>917669</v>
      </c>
      <c r="AR312">
        <v>916133</v>
      </c>
      <c r="AS312">
        <v>914806</v>
      </c>
      <c r="AT312">
        <v>913768</v>
      </c>
      <c r="AU312">
        <v>913110</v>
      </c>
      <c r="AV312">
        <v>912924</v>
      </c>
    </row>
    <row r="313" spans="1:48" x14ac:dyDescent="0.3">
      <c r="A313" t="s">
        <v>355</v>
      </c>
      <c r="B313" t="s">
        <v>727</v>
      </c>
      <c r="C313" t="s">
        <v>427</v>
      </c>
      <c r="D313" s="5">
        <v>693394.06795604504</v>
      </c>
      <c r="E313" s="5">
        <v>698802.38936245302</v>
      </c>
      <c r="F313" s="5">
        <v>704104.28392139799</v>
      </c>
      <c r="G313" s="5">
        <v>754276</v>
      </c>
      <c r="H313">
        <v>760964</v>
      </c>
      <c r="I313">
        <v>768041</v>
      </c>
      <c r="J313">
        <v>775420</v>
      </c>
      <c r="K313">
        <v>783020</v>
      </c>
      <c r="L313">
        <v>790764</v>
      </c>
      <c r="M313">
        <v>798578</v>
      </c>
      <c r="N313">
        <v>806396</v>
      </c>
      <c r="O313">
        <v>814152</v>
      </c>
      <c r="P313">
        <v>821789</v>
      </c>
      <c r="Q313">
        <v>829253</v>
      </c>
      <c r="R313">
        <v>836493</v>
      </c>
      <c r="S313">
        <v>843464</v>
      </c>
      <c r="T313">
        <v>850127</v>
      </c>
      <c r="U313">
        <v>856445</v>
      </c>
      <c r="V313">
        <v>862386</v>
      </c>
      <c r="W313">
        <v>867925</v>
      </c>
      <c r="X313">
        <v>873039</v>
      </c>
      <c r="Y313">
        <v>877711</v>
      </c>
      <c r="Z313">
        <v>881928</v>
      </c>
      <c r="AA313">
        <v>885681</v>
      </c>
      <c r="AB313">
        <v>888967</v>
      </c>
      <c r="AC313">
        <v>891786</v>
      </c>
      <c r="AD313">
        <v>894145</v>
      </c>
      <c r="AE313">
        <v>896053</v>
      </c>
      <c r="AF313">
        <v>897525</v>
      </c>
      <c r="AG313">
        <v>898580</v>
      </c>
      <c r="AH313">
        <v>899243</v>
      </c>
      <c r="AI313">
        <v>899541</v>
      </c>
      <c r="AJ313">
        <v>899507</v>
      </c>
      <c r="AK313">
        <v>899180</v>
      </c>
      <c r="AL313">
        <v>898602</v>
      </c>
      <c r="AM313">
        <v>897819</v>
      </c>
      <c r="AN313">
        <v>896883</v>
      </c>
      <c r="AO313">
        <v>895850</v>
      </c>
      <c r="AP313">
        <v>894781</v>
      </c>
      <c r="AQ313">
        <v>893740</v>
      </c>
      <c r="AR313">
        <v>892799</v>
      </c>
      <c r="AS313">
        <v>892030</v>
      </c>
      <c r="AT313">
        <v>891514</v>
      </c>
      <c r="AU313">
        <v>891334</v>
      </c>
      <c r="AV313">
        <v>891577</v>
      </c>
    </row>
    <row r="314" spans="1:48" x14ac:dyDescent="0.3">
      <c r="A314" t="s">
        <v>356</v>
      </c>
      <c r="B314" t="s">
        <v>728</v>
      </c>
      <c r="C314" t="s">
        <v>427</v>
      </c>
      <c r="D314" s="5">
        <v>207489.56472979099</v>
      </c>
      <c r="E314" s="5">
        <v>209360.58582721901</v>
      </c>
      <c r="F314" s="5">
        <v>211175.555538368</v>
      </c>
      <c r="G314" s="5">
        <v>236212</v>
      </c>
      <c r="H314">
        <v>238893</v>
      </c>
      <c r="I314">
        <v>241530</v>
      </c>
      <c r="J314">
        <v>244114</v>
      </c>
      <c r="K314">
        <v>246635</v>
      </c>
      <c r="L314">
        <v>249083</v>
      </c>
      <c r="M314">
        <v>251451</v>
      </c>
      <c r="N314">
        <v>253731</v>
      </c>
      <c r="O314">
        <v>255916</v>
      </c>
      <c r="P314">
        <v>257999</v>
      </c>
      <c r="Q314">
        <v>259976</v>
      </c>
      <c r="R314">
        <v>261840</v>
      </c>
      <c r="S314">
        <v>263588</v>
      </c>
      <c r="T314">
        <v>265215</v>
      </c>
      <c r="U314">
        <v>266719</v>
      </c>
      <c r="V314">
        <v>268097</v>
      </c>
      <c r="W314">
        <v>269347</v>
      </c>
      <c r="X314">
        <v>270468</v>
      </c>
      <c r="Y314">
        <v>271460</v>
      </c>
      <c r="Z314">
        <v>272322</v>
      </c>
      <c r="AA314">
        <v>273055</v>
      </c>
      <c r="AB314">
        <v>273661</v>
      </c>
      <c r="AC314">
        <v>274141</v>
      </c>
      <c r="AD314">
        <v>274499</v>
      </c>
      <c r="AE314">
        <v>274738</v>
      </c>
      <c r="AF314">
        <v>274860</v>
      </c>
      <c r="AG314">
        <v>274872</v>
      </c>
      <c r="AH314">
        <v>274779</v>
      </c>
      <c r="AI314">
        <v>274585</v>
      </c>
      <c r="AJ314">
        <v>274299</v>
      </c>
      <c r="AK314">
        <v>273926</v>
      </c>
      <c r="AL314">
        <v>273475</v>
      </c>
      <c r="AM314">
        <v>272953</v>
      </c>
      <c r="AN314">
        <v>272372</v>
      </c>
      <c r="AO314">
        <v>271739</v>
      </c>
      <c r="AP314">
        <v>271065</v>
      </c>
      <c r="AQ314">
        <v>270362</v>
      </c>
      <c r="AR314">
        <v>269640</v>
      </c>
      <c r="AS314">
        <v>268913</v>
      </c>
      <c r="AT314">
        <v>268193</v>
      </c>
      <c r="AU314">
        <v>267494</v>
      </c>
      <c r="AV314">
        <v>266830</v>
      </c>
    </row>
    <row r="315" spans="1:48" x14ac:dyDescent="0.3">
      <c r="A315" t="s">
        <v>357</v>
      </c>
      <c r="B315" t="s">
        <v>729</v>
      </c>
      <c r="C315" t="s">
        <v>427</v>
      </c>
      <c r="D315" s="5">
        <v>346723.44039630197</v>
      </c>
      <c r="E315" s="5">
        <v>349491.56476950599</v>
      </c>
      <c r="F315" s="5">
        <v>352174.322266654</v>
      </c>
      <c r="G315" s="5">
        <v>350321</v>
      </c>
      <c r="H315">
        <v>353990</v>
      </c>
      <c r="I315">
        <v>357522</v>
      </c>
      <c r="J315">
        <v>360911</v>
      </c>
      <c r="K315">
        <v>364147</v>
      </c>
      <c r="L315">
        <v>367225</v>
      </c>
      <c r="M315">
        <v>370137</v>
      </c>
      <c r="N315">
        <v>372879</v>
      </c>
      <c r="O315">
        <v>375445</v>
      </c>
      <c r="P315">
        <v>377832</v>
      </c>
      <c r="Q315">
        <v>380036</v>
      </c>
      <c r="R315">
        <v>382055</v>
      </c>
      <c r="S315">
        <v>383887</v>
      </c>
      <c r="T315">
        <v>385531</v>
      </c>
      <c r="U315">
        <v>386986</v>
      </c>
      <c r="V315">
        <v>388253</v>
      </c>
      <c r="W315">
        <v>389334</v>
      </c>
      <c r="X315">
        <v>390229</v>
      </c>
      <c r="Y315">
        <v>390942</v>
      </c>
      <c r="Z315">
        <v>391475</v>
      </c>
      <c r="AA315">
        <v>391834</v>
      </c>
      <c r="AB315">
        <v>392022</v>
      </c>
      <c r="AC315">
        <v>392046</v>
      </c>
      <c r="AD315">
        <v>391911</v>
      </c>
      <c r="AE315">
        <v>391624</v>
      </c>
      <c r="AF315">
        <v>391194</v>
      </c>
      <c r="AG315">
        <v>390629</v>
      </c>
      <c r="AH315">
        <v>389938</v>
      </c>
      <c r="AI315">
        <v>389131</v>
      </c>
      <c r="AJ315">
        <v>388218</v>
      </c>
      <c r="AK315">
        <v>387212</v>
      </c>
      <c r="AL315">
        <v>386124</v>
      </c>
      <c r="AM315">
        <v>384967</v>
      </c>
      <c r="AN315">
        <v>383754</v>
      </c>
      <c r="AO315">
        <v>382501</v>
      </c>
      <c r="AP315">
        <v>381222</v>
      </c>
      <c r="AQ315">
        <v>379933</v>
      </c>
      <c r="AR315">
        <v>378650</v>
      </c>
      <c r="AS315">
        <v>377392</v>
      </c>
      <c r="AT315">
        <v>376175</v>
      </c>
      <c r="AU315">
        <v>375019</v>
      </c>
      <c r="AV315">
        <v>373943</v>
      </c>
    </row>
    <row r="316" spans="1:48" x14ac:dyDescent="0.3">
      <c r="A316" t="s">
        <v>358</v>
      </c>
      <c r="B316" t="s">
        <v>730</v>
      </c>
      <c r="C316" t="s">
        <v>427</v>
      </c>
      <c r="D316" s="5">
        <v>491147.68629926798</v>
      </c>
      <c r="E316" s="5">
        <v>495104.44212743198</v>
      </c>
      <c r="F316" s="5">
        <v>498968.32684378501</v>
      </c>
      <c r="G316" s="5">
        <v>501068</v>
      </c>
      <c r="H316">
        <v>504786</v>
      </c>
      <c r="I316">
        <v>509135</v>
      </c>
      <c r="J316">
        <v>514020</v>
      </c>
      <c r="K316">
        <v>519349</v>
      </c>
      <c r="L316">
        <v>525038</v>
      </c>
      <c r="M316">
        <v>531005</v>
      </c>
      <c r="N316">
        <v>537173</v>
      </c>
      <c r="O316">
        <v>543472</v>
      </c>
      <c r="P316">
        <v>549833</v>
      </c>
      <c r="Q316">
        <v>556195</v>
      </c>
      <c r="R316">
        <v>562500</v>
      </c>
      <c r="S316">
        <v>568695</v>
      </c>
      <c r="T316">
        <v>574731</v>
      </c>
      <c r="U316">
        <v>580565</v>
      </c>
      <c r="V316">
        <v>586158</v>
      </c>
      <c r="W316">
        <v>591476</v>
      </c>
      <c r="X316">
        <v>596489</v>
      </c>
      <c r="Y316">
        <v>601173</v>
      </c>
      <c r="Z316">
        <v>605506</v>
      </c>
      <c r="AA316">
        <v>609475</v>
      </c>
      <c r="AB316">
        <v>613067</v>
      </c>
      <c r="AC316">
        <v>616278</v>
      </c>
      <c r="AD316">
        <v>619104</v>
      </c>
      <c r="AE316">
        <v>621551</v>
      </c>
      <c r="AF316">
        <v>623625</v>
      </c>
      <c r="AG316">
        <v>625339</v>
      </c>
      <c r="AH316">
        <v>626711</v>
      </c>
      <c r="AI316">
        <v>627762</v>
      </c>
      <c r="AJ316">
        <v>628520</v>
      </c>
      <c r="AK316">
        <v>629016</v>
      </c>
      <c r="AL316">
        <v>629286</v>
      </c>
      <c r="AM316">
        <v>629370</v>
      </c>
      <c r="AN316">
        <v>629315</v>
      </c>
      <c r="AO316">
        <v>629170</v>
      </c>
      <c r="AP316">
        <v>628990</v>
      </c>
      <c r="AQ316">
        <v>628834</v>
      </c>
      <c r="AR316">
        <v>628768</v>
      </c>
      <c r="AS316">
        <v>628859</v>
      </c>
      <c r="AT316">
        <v>629182</v>
      </c>
      <c r="AU316">
        <v>629815</v>
      </c>
      <c r="AV316">
        <v>630840</v>
      </c>
    </row>
    <row r="317" spans="1:48" x14ac:dyDescent="0.3">
      <c r="A317" t="s">
        <v>359</v>
      </c>
      <c r="B317" t="s">
        <v>731</v>
      </c>
      <c r="C317" t="s">
        <v>427</v>
      </c>
      <c r="D317" s="5">
        <v>101793.628481024</v>
      </c>
      <c r="E317" s="5">
        <v>102687.53061113801</v>
      </c>
      <c r="F317" s="5">
        <v>103553.022344646</v>
      </c>
      <c r="G317" s="5">
        <v>122132</v>
      </c>
      <c r="H317">
        <v>123296</v>
      </c>
      <c r="I317">
        <v>124521</v>
      </c>
      <c r="J317">
        <v>125795</v>
      </c>
      <c r="K317">
        <v>127105</v>
      </c>
      <c r="L317">
        <v>128440</v>
      </c>
      <c r="M317">
        <v>129788</v>
      </c>
      <c r="N317">
        <v>131139</v>
      </c>
      <c r="O317">
        <v>132484</v>
      </c>
      <c r="P317">
        <v>133812</v>
      </c>
      <c r="Q317">
        <v>135116</v>
      </c>
      <c r="R317">
        <v>136388</v>
      </c>
      <c r="S317">
        <v>137621</v>
      </c>
      <c r="T317">
        <v>138808</v>
      </c>
      <c r="U317">
        <v>139943</v>
      </c>
      <c r="V317">
        <v>141022</v>
      </c>
      <c r="W317">
        <v>142039</v>
      </c>
      <c r="X317">
        <v>142991</v>
      </c>
      <c r="Y317">
        <v>143875</v>
      </c>
      <c r="Z317">
        <v>144687</v>
      </c>
      <c r="AA317">
        <v>145428</v>
      </c>
      <c r="AB317">
        <v>146094</v>
      </c>
      <c r="AC317">
        <v>146686</v>
      </c>
      <c r="AD317">
        <v>147203</v>
      </c>
      <c r="AE317">
        <v>147647</v>
      </c>
      <c r="AF317">
        <v>148019</v>
      </c>
      <c r="AG317">
        <v>148321</v>
      </c>
      <c r="AH317">
        <v>148555</v>
      </c>
      <c r="AI317">
        <v>148726</v>
      </c>
      <c r="AJ317">
        <v>148837</v>
      </c>
      <c r="AK317">
        <v>148893</v>
      </c>
      <c r="AL317">
        <v>148900</v>
      </c>
      <c r="AM317">
        <v>148863</v>
      </c>
      <c r="AN317">
        <v>148789</v>
      </c>
      <c r="AO317">
        <v>148685</v>
      </c>
      <c r="AP317">
        <v>148561</v>
      </c>
      <c r="AQ317">
        <v>148423</v>
      </c>
      <c r="AR317">
        <v>148283</v>
      </c>
      <c r="AS317">
        <v>148149</v>
      </c>
      <c r="AT317">
        <v>148032</v>
      </c>
      <c r="AU317">
        <v>147945</v>
      </c>
      <c r="AV317">
        <v>147898</v>
      </c>
    </row>
    <row r="318" spans="1:48" x14ac:dyDescent="0.3">
      <c r="A318" t="s">
        <v>361</v>
      </c>
      <c r="B318" t="s">
        <v>732</v>
      </c>
      <c r="C318" t="s">
        <v>427</v>
      </c>
      <c r="D318" s="5">
        <v>8910168.2640192304</v>
      </c>
      <c r="E318" s="5">
        <v>8978511.5343363602</v>
      </c>
      <c r="F318" s="5">
        <v>9042636.7265949808</v>
      </c>
      <c r="G318" s="5">
        <v>12798586</v>
      </c>
      <c r="H318">
        <v>12952097</v>
      </c>
      <c r="I318">
        <v>13084293</v>
      </c>
      <c r="J318">
        <v>13196698</v>
      </c>
      <c r="K318">
        <v>13290783</v>
      </c>
      <c r="L318">
        <v>13367958</v>
      </c>
      <c r="M318">
        <v>13429580</v>
      </c>
      <c r="N318">
        <v>13476945</v>
      </c>
      <c r="O318">
        <v>13511296</v>
      </c>
      <c r="P318">
        <v>13533816</v>
      </c>
      <c r="Q318">
        <v>13545632</v>
      </c>
      <c r="R318">
        <v>13547816</v>
      </c>
      <c r="S318">
        <v>13541379</v>
      </c>
      <c r="T318">
        <v>13527278</v>
      </c>
      <c r="U318">
        <v>13506413</v>
      </c>
      <c r="V318">
        <v>13479627</v>
      </c>
      <c r="W318">
        <v>13447705</v>
      </c>
      <c r="X318">
        <v>13411375</v>
      </c>
      <c r="Y318">
        <v>13371309</v>
      </c>
      <c r="Z318">
        <v>13328122</v>
      </c>
      <c r="AA318">
        <v>13282371</v>
      </c>
      <c r="AB318">
        <v>13234558</v>
      </c>
      <c r="AC318">
        <v>13185126</v>
      </c>
      <c r="AD318">
        <v>13134462</v>
      </c>
      <c r="AE318">
        <v>13082897</v>
      </c>
      <c r="AF318">
        <v>13030703</v>
      </c>
      <c r="AG318">
        <v>12978096</v>
      </c>
      <c r="AH318">
        <v>12925235</v>
      </c>
      <c r="AI318">
        <v>12872224</v>
      </c>
      <c r="AJ318">
        <v>12819106</v>
      </c>
      <c r="AK318">
        <v>12765871</v>
      </c>
      <c r="AL318">
        <v>12712449</v>
      </c>
      <c r="AM318">
        <v>12658716</v>
      </c>
      <c r="AN318">
        <v>12604488</v>
      </c>
      <c r="AO318">
        <v>12549526</v>
      </c>
      <c r="AP318">
        <v>12493534</v>
      </c>
      <c r="AQ318">
        <v>12436159</v>
      </c>
      <c r="AR318">
        <v>12376989</v>
      </c>
      <c r="AS318">
        <v>12315559</v>
      </c>
      <c r="AT318">
        <v>12251343</v>
      </c>
      <c r="AU318">
        <v>12183761</v>
      </c>
      <c r="AV318">
        <v>12112175</v>
      </c>
    </row>
    <row r="319" spans="1:48" x14ac:dyDescent="0.3">
      <c r="A319" t="s">
        <v>362</v>
      </c>
      <c r="B319" t="s">
        <v>733</v>
      </c>
      <c r="C319" t="s">
        <v>427</v>
      </c>
      <c r="D319" s="5">
        <v>861769.191417831</v>
      </c>
      <c r="E319" s="5">
        <v>866175.83233467105</v>
      </c>
      <c r="F319" s="5">
        <v>870310.91048230801</v>
      </c>
      <c r="G319" s="5">
        <v>692388</v>
      </c>
      <c r="H319">
        <v>698279</v>
      </c>
      <c r="I319">
        <v>703375</v>
      </c>
      <c r="J319">
        <v>707709</v>
      </c>
      <c r="K319">
        <v>711314</v>
      </c>
      <c r="L319">
        <v>714221</v>
      </c>
      <c r="M319">
        <v>716462</v>
      </c>
      <c r="N319">
        <v>718068</v>
      </c>
      <c r="O319">
        <v>719072</v>
      </c>
      <c r="P319">
        <v>719502</v>
      </c>
      <c r="Q319">
        <v>719391</v>
      </c>
      <c r="R319">
        <v>718768</v>
      </c>
      <c r="S319">
        <v>717663</v>
      </c>
      <c r="T319">
        <v>716105</v>
      </c>
      <c r="U319">
        <v>714125</v>
      </c>
      <c r="V319">
        <v>711750</v>
      </c>
      <c r="W319">
        <v>709009</v>
      </c>
      <c r="X319">
        <v>705931</v>
      </c>
      <c r="Y319">
        <v>702544</v>
      </c>
      <c r="Z319">
        <v>698876</v>
      </c>
      <c r="AA319">
        <v>694953</v>
      </c>
      <c r="AB319">
        <v>690803</v>
      </c>
      <c r="AC319">
        <v>686453</v>
      </c>
      <c r="AD319">
        <v>681929</v>
      </c>
      <c r="AE319">
        <v>677257</v>
      </c>
      <c r="AF319">
        <v>672464</v>
      </c>
      <c r="AG319">
        <v>667574</v>
      </c>
      <c r="AH319">
        <v>662613</v>
      </c>
      <c r="AI319">
        <v>657605</v>
      </c>
      <c r="AJ319">
        <v>652576</v>
      </c>
      <c r="AK319">
        <v>647550</v>
      </c>
      <c r="AL319">
        <v>642550</v>
      </c>
      <c r="AM319">
        <v>637601</v>
      </c>
      <c r="AN319">
        <v>632725</v>
      </c>
      <c r="AO319">
        <v>627946</v>
      </c>
      <c r="AP319">
        <v>623287</v>
      </c>
      <c r="AQ319">
        <v>618769</v>
      </c>
      <c r="AR319">
        <v>614415</v>
      </c>
      <c r="AS319">
        <v>610247</v>
      </c>
      <c r="AT319">
        <v>606286</v>
      </c>
      <c r="AU319">
        <v>602554</v>
      </c>
      <c r="AV319">
        <v>599070</v>
      </c>
    </row>
    <row r="320" spans="1:48" x14ac:dyDescent="0.3">
      <c r="A320" t="s">
        <v>363</v>
      </c>
      <c r="B320" t="s">
        <v>734</v>
      </c>
      <c r="C320" t="s">
        <v>427</v>
      </c>
      <c r="D320" s="5">
        <v>3847588.8758953498</v>
      </c>
      <c r="E320" s="5">
        <v>3869578.3472308898</v>
      </c>
      <c r="F320" s="5">
        <v>3890506.43435639</v>
      </c>
      <c r="G320" s="5">
        <v>3291628</v>
      </c>
      <c r="H320">
        <v>3321687</v>
      </c>
      <c r="I320">
        <v>3348218</v>
      </c>
      <c r="J320">
        <v>3371349</v>
      </c>
      <c r="K320">
        <v>3391207</v>
      </c>
      <c r="L320">
        <v>3407918</v>
      </c>
      <c r="M320">
        <v>3421610</v>
      </c>
      <c r="N320">
        <v>3432411</v>
      </c>
      <c r="O320">
        <v>3440446</v>
      </c>
      <c r="P320">
        <v>3445844</v>
      </c>
      <c r="Q320">
        <v>3448732</v>
      </c>
      <c r="R320">
        <v>3449237</v>
      </c>
      <c r="S320">
        <v>3447485</v>
      </c>
      <c r="T320">
        <v>3443605</v>
      </c>
      <c r="U320">
        <v>3437723</v>
      </c>
      <c r="V320">
        <v>3429966</v>
      </c>
      <c r="W320">
        <v>3420462</v>
      </c>
      <c r="X320">
        <v>3409338</v>
      </c>
      <c r="Y320">
        <v>3396720</v>
      </c>
      <c r="Z320">
        <v>3382737</v>
      </c>
      <c r="AA320">
        <v>3367516</v>
      </c>
      <c r="AB320">
        <v>3351182</v>
      </c>
      <c r="AC320">
        <v>3333865</v>
      </c>
      <c r="AD320">
        <v>3315690</v>
      </c>
      <c r="AE320">
        <v>3296786</v>
      </c>
      <c r="AF320">
        <v>3277279</v>
      </c>
      <c r="AG320">
        <v>3257296</v>
      </c>
      <c r="AH320">
        <v>3236965</v>
      </c>
      <c r="AI320">
        <v>3216412</v>
      </c>
      <c r="AJ320">
        <v>3195766</v>
      </c>
      <c r="AK320">
        <v>3175153</v>
      </c>
      <c r="AL320">
        <v>3154700</v>
      </c>
      <c r="AM320">
        <v>3134535</v>
      </c>
      <c r="AN320">
        <v>3114785</v>
      </c>
      <c r="AO320">
        <v>3095577</v>
      </c>
      <c r="AP320">
        <v>3077037</v>
      </c>
      <c r="AQ320">
        <v>3059295</v>
      </c>
      <c r="AR320">
        <v>3042476</v>
      </c>
      <c r="AS320">
        <v>3026707</v>
      </c>
      <c r="AT320">
        <v>3012117</v>
      </c>
      <c r="AU320">
        <v>2998832</v>
      </c>
      <c r="AV320">
        <v>2986979</v>
      </c>
    </row>
    <row r="321" spans="1:48" x14ac:dyDescent="0.3">
      <c r="A321" t="s">
        <v>364</v>
      </c>
      <c r="B321" t="s">
        <v>735</v>
      </c>
      <c r="C321" t="s">
        <v>427</v>
      </c>
      <c r="D321" s="5">
        <v>5298293.3560812203</v>
      </c>
      <c r="E321" s="5">
        <v>5332866.1511642402</v>
      </c>
      <c r="F321" s="5">
        <v>5366046.68376543</v>
      </c>
      <c r="G321" s="5">
        <v>4169751</v>
      </c>
      <c r="H321">
        <v>4213498</v>
      </c>
      <c r="I321">
        <v>4252514</v>
      </c>
      <c r="J321">
        <v>4286997</v>
      </c>
      <c r="K321">
        <v>4317146</v>
      </c>
      <c r="L321">
        <v>4343156</v>
      </c>
      <c r="M321">
        <v>4365219</v>
      </c>
      <c r="N321">
        <v>4383526</v>
      </c>
      <c r="O321">
        <v>4398265</v>
      </c>
      <c r="P321">
        <v>4409621</v>
      </c>
      <c r="Q321">
        <v>4417778</v>
      </c>
      <c r="R321">
        <v>4422916</v>
      </c>
      <c r="S321">
        <v>4425214</v>
      </c>
      <c r="T321">
        <v>4424848</v>
      </c>
      <c r="U321">
        <v>4421992</v>
      </c>
      <c r="V321">
        <v>4416818</v>
      </c>
      <c r="W321">
        <v>4409494</v>
      </c>
      <c r="X321">
        <v>4400186</v>
      </c>
      <c r="Y321">
        <v>4389060</v>
      </c>
      <c r="Z321">
        <v>4376277</v>
      </c>
      <c r="AA321">
        <v>4361996</v>
      </c>
      <c r="AB321">
        <v>4346375</v>
      </c>
      <c r="AC321">
        <v>4329569</v>
      </c>
      <c r="AD321">
        <v>4311729</v>
      </c>
      <c r="AE321">
        <v>4293007</v>
      </c>
      <c r="AF321">
        <v>4273549</v>
      </c>
      <c r="AG321">
        <v>4253500</v>
      </c>
      <c r="AH321">
        <v>4233005</v>
      </c>
      <c r="AI321">
        <v>4212202</v>
      </c>
      <c r="AJ321">
        <v>4191231</v>
      </c>
      <c r="AK321">
        <v>4170227</v>
      </c>
      <c r="AL321">
        <v>4149324</v>
      </c>
      <c r="AM321">
        <v>4128652</v>
      </c>
      <c r="AN321">
        <v>4108341</v>
      </c>
      <c r="AO321">
        <v>4088516</v>
      </c>
      <c r="AP321">
        <v>4069301</v>
      </c>
      <c r="AQ321">
        <v>4050819</v>
      </c>
      <c r="AR321">
        <v>4033188</v>
      </c>
      <c r="AS321">
        <v>4016524</v>
      </c>
      <c r="AT321">
        <v>4000943</v>
      </c>
      <c r="AU321">
        <v>3986557</v>
      </c>
      <c r="AV321">
        <v>3973474</v>
      </c>
    </row>
    <row r="322" spans="1:48" x14ac:dyDescent="0.3">
      <c r="A322" t="s">
        <v>365</v>
      </c>
      <c r="B322" t="s">
        <v>736</v>
      </c>
      <c r="C322" t="s">
        <v>427</v>
      </c>
      <c r="D322" s="5">
        <v>5462729.3442521403</v>
      </c>
      <c r="E322" s="5">
        <v>5492993.5860347599</v>
      </c>
      <c r="F322" s="5">
        <v>5521827.83206964</v>
      </c>
      <c r="G322" s="5">
        <v>4645759</v>
      </c>
      <c r="H322">
        <v>4688435</v>
      </c>
      <c r="I322">
        <v>4725821</v>
      </c>
      <c r="J322">
        <v>4758130</v>
      </c>
      <c r="K322">
        <v>4785572</v>
      </c>
      <c r="L322">
        <v>4808354</v>
      </c>
      <c r="M322">
        <v>4826685</v>
      </c>
      <c r="N322">
        <v>4840769</v>
      </c>
      <c r="O322">
        <v>4850813</v>
      </c>
      <c r="P322">
        <v>4857019</v>
      </c>
      <c r="Q322">
        <v>4859589</v>
      </c>
      <c r="R322">
        <v>4858725</v>
      </c>
      <c r="S322">
        <v>4854624</v>
      </c>
      <c r="T322">
        <v>4847486</v>
      </c>
      <c r="U322">
        <v>4837508</v>
      </c>
      <c r="V322">
        <v>4824883</v>
      </c>
      <c r="W322">
        <v>4809808</v>
      </c>
      <c r="X322">
        <v>4792474</v>
      </c>
      <c r="Y322">
        <v>4773073</v>
      </c>
      <c r="Z322">
        <v>4751794</v>
      </c>
      <c r="AA322">
        <v>4728828</v>
      </c>
      <c r="AB322">
        <v>4704361</v>
      </c>
      <c r="AC322">
        <v>4678580</v>
      </c>
      <c r="AD322">
        <v>4651669</v>
      </c>
      <c r="AE322">
        <v>4623811</v>
      </c>
      <c r="AF322">
        <v>4595190</v>
      </c>
      <c r="AG322">
        <v>4565986</v>
      </c>
      <c r="AH322">
        <v>4536378</v>
      </c>
      <c r="AI322">
        <v>4506545</v>
      </c>
      <c r="AJ322">
        <v>4476663</v>
      </c>
      <c r="AK322">
        <v>4446909</v>
      </c>
      <c r="AL322">
        <v>4417456</v>
      </c>
      <c r="AM322">
        <v>4388477</v>
      </c>
      <c r="AN322">
        <v>4360145</v>
      </c>
      <c r="AO322">
        <v>4332629</v>
      </c>
      <c r="AP322">
        <v>4306098</v>
      </c>
      <c r="AQ322">
        <v>4280720</v>
      </c>
      <c r="AR322">
        <v>4256662</v>
      </c>
      <c r="AS322">
        <v>4234088</v>
      </c>
      <c r="AT322">
        <v>4213162</v>
      </c>
      <c r="AU322">
        <v>4194046</v>
      </c>
      <c r="AV322">
        <v>4176902</v>
      </c>
    </row>
    <row r="323" spans="1:48" x14ac:dyDescent="0.3">
      <c r="A323" t="s">
        <v>366</v>
      </c>
      <c r="B323" t="s">
        <v>737</v>
      </c>
      <c r="C323" t="s">
        <v>427</v>
      </c>
      <c r="D323" s="5">
        <v>2310236.7446197998</v>
      </c>
      <c r="E323" s="5">
        <v>2328949.0800706102</v>
      </c>
      <c r="F323" s="5">
        <v>2346776.8000123599</v>
      </c>
      <c r="G323" s="5">
        <v>2256558</v>
      </c>
      <c r="H323">
        <v>2282486</v>
      </c>
      <c r="I323">
        <v>2306356</v>
      </c>
      <c r="J323">
        <v>2328237</v>
      </c>
      <c r="K323">
        <v>2348194</v>
      </c>
      <c r="L323">
        <v>2366296</v>
      </c>
      <c r="M323">
        <v>2382607</v>
      </c>
      <c r="N323">
        <v>2397193</v>
      </c>
      <c r="O323">
        <v>2410121</v>
      </c>
      <c r="P323">
        <v>2421453</v>
      </c>
      <c r="Q323">
        <v>2431255</v>
      </c>
      <c r="R323">
        <v>2439589</v>
      </c>
      <c r="S323">
        <v>2446519</v>
      </c>
      <c r="T323">
        <v>2452107</v>
      </c>
      <c r="U323">
        <v>2456416</v>
      </c>
      <c r="V323">
        <v>2459507</v>
      </c>
      <c r="W323">
        <v>2461440</v>
      </c>
      <c r="X323">
        <v>2462276</v>
      </c>
      <c r="Y323">
        <v>2462076</v>
      </c>
      <c r="Z323">
        <v>2460898</v>
      </c>
      <c r="AA323">
        <v>2458802</v>
      </c>
      <c r="AB323">
        <v>2455846</v>
      </c>
      <c r="AC323">
        <v>2452087</v>
      </c>
      <c r="AD323">
        <v>2447584</v>
      </c>
      <c r="AE323">
        <v>2442392</v>
      </c>
      <c r="AF323">
        <v>2436570</v>
      </c>
      <c r="AG323">
        <v>2430171</v>
      </c>
      <c r="AH323">
        <v>2423252</v>
      </c>
      <c r="AI323">
        <v>2415867</v>
      </c>
      <c r="AJ323">
        <v>2408070</v>
      </c>
      <c r="AK323">
        <v>2399916</v>
      </c>
      <c r="AL323">
        <v>2391458</v>
      </c>
      <c r="AM323">
        <v>2382748</v>
      </c>
      <c r="AN323">
        <v>2373839</v>
      </c>
      <c r="AO323">
        <v>2364782</v>
      </c>
      <c r="AP323">
        <v>2355629</v>
      </c>
      <c r="AQ323">
        <v>2346429</v>
      </c>
      <c r="AR323">
        <v>2337234</v>
      </c>
      <c r="AS323">
        <v>2328093</v>
      </c>
      <c r="AT323">
        <v>2319056</v>
      </c>
      <c r="AU323">
        <v>2310170</v>
      </c>
      <c r="AV323">
        <v>2301484</v>
      </c>
    </row>
    <row r="324" spans="1:48" x14ac:dyDescent="0.3">
      <c r="A324" t="s">
        <v>367</v>
      </c>
      <c r="B324" t="s">
        <v>738</v>
      </c>
      <c r="C324" t="s">
        <v>427</v>
      </c>
      <c r="D324" s="5">
        <v>3499611.54213185</v>
      </c>
      <c r="E324" s="5">
        <v>3511174.1565591898</v>
      </c>
      <c r="F324" s="5">
        <v>3521550.6098972298</v>
      </c>
      <c r="G324" s="5">
        <v>3196382</v>
      </c>
      <c r="H324">
        <v>3211204</v>
      </c>
      <c r="I324">
        <v>3224075</v>
      </c>
      <c r="J324">
        <v>3234989</v>
      </c>
      <c r="K324">
        <v>3243944</v>
      </c>
      <c r="L324">
        <v>3250946</v>
      </c>
      <c r="M324">
        <v>3256004</v>
      </c>
      <c r="N324">
        <v>3259136</v>
      </c>
      <c r="O324">
        <v>3260363</v>
      </c>
      <c r="P324">
        <v>3259712</v>
      </c>
      <c r="Q324">
        <v>3257217</v>
      </c>
      <c r="R324">
        <v>3252916</v>
      </c>
      <c r="S324">
        <v>3246854</v>
      </c>
      <c r="T324">
        <v>3239081</v>
      </c>
      <c r="U324">
        <v>3229654</v>
      </c>
      <c r="V324">
        <v>3218632</v>
      </c>
      <c r="W324">
        <v>3206084</v>
      </c>
      <c r="X324">
        <v>3192082</v>
      </c>
      <c r="Y324">
        <v>3176705</v>
      </c>
      <c r="Z324">
        <v>3160037</v>
      </c>
      <c r="AA324">
        <v>3142168</v>
      </c>
      <c r="AB324">
        <v>3123193</v>
      </c>
      <c r="AC324">
        <v>3103214</v>
      </c>
      <c r="AD324">
        <v>3082336</v>
      </c>
      <c r="AE324">
        <v>3060674</v>
      </c>
      <c r="AF324">
        <v>3038344</v>
      </c>
      <c r="AG324">
        <v>3015470</v>
      </c>
      <c r="AH324">
        <v>2992183</v>
      </c>
      <c r="AI324">
        <v>2968617</v>
      </c>
      <c r="AJ324">
        <v>2944913</v>
      </c>
      <c r="AK324">
        <v>2921217</v>
      </c>
      <c r="AL324">
        <v>2897683</v>
      </c>
      <c r="AM324">
        <v>2874466</v>
      </c>
      <c r="AN324">
        <v>2851732</v>
      </c>
      <c r="AO324">
        <v>2829648</v>
      </c>
      <c r="AP324">
        <v>2808390</v>
      </c>
      <c r="AQ324">
        <v>2788139</v>
      </c>
      <c r="AR324">
        <v>2769080</v>
      </c>
      <c r="AS324">
        <v>2751405</v>
      </c>
      <c r="AT324">
        <v>2735312</v>
      </c>
      <c r="AU324">
        <v>2721003</v>
      </c>
      <c r="AV324">
        <v>2708689</v>
      </c>
    </row>
    <row r="325" spans="1:48" x14ac:dyDescent="0.3">
      <c r="A325" t="s">
        <v>368</v>
      </c>
      <c r="B325" t="s">
        <v>739</v>
      </c>
      <c r="C325" t="s">
        <v>427</v>
      </c>
      <c r="D325" s="5">
        <v>3524934.0043058898</v>
      </c>
      <c r="E325" s="5">
        <v>3552520.96323486</v>
      </c>
      <c r="F325" s="5">
        <v>3578928.28660877</v>
      </c>
      <c r="G325" s="5">
        <v>3582544</v>
      </c>
      <c r="H325">
        <v>3624543</v>
      </c>
      <c r="I325">
        <v>3662749</v>
      </c>
      <c r="J325">
        <v>3697324</v>
      </c>
      <c r="K325">
        <v>3728430</v>
      </c>
      <c r="L325">
        <v>3756224</v>
      </c>
      <c r="M325">
        <v>3780861</v>
      </c>
      <c r="N325">
        <v>3802492</v>
      </c>
      <c r="O325">
        <v>3821265</v>
      </c>
      <c r="P325">
        <v>3837325</v>
      </c>
      <c r="Q325">
        <v>3850816</v>
      </c>
      <c r="R325">
        <v>3861875</v>
      </c>
      <c r="S325">
        <v>3870639</v>
      </c>
      <c r="T325">
        <v>3877242</v>
      </c>
      <c r="U325">
        <v>3881812</v>
      </c>
      <c r="V325">
        <v>3884477</v>
      </c>
      <c r="W325">
        <v>3885361</v>
      </c>
      <c r="X325">
        <v>3884585</v>
      </c>
      <c r="Y325">
        <v>3882266</v>
      </c>
      <c r="Z325">
        <v>3878519</v>
      </c>
      <c r="AA325">
        <v>3873456</v>
      </c>
      <c r="AB325">
        <v>3867185</v>
      </c>
      <c r="AC325">
        <v>3859812</v>
      </c>
      <c r="AD325">
        <v>3851439</v>
      </c>
      <c r="AE325">
        <v>3842166</v>
      </c>
      <c r="AF325">
        <v>3832089</v>
      </c>
      <c r="AG325">
        <v>3821301</v>
      </c>
      <c r="AH325">
        <v>3809892</v>
      </c>
      <c r="AI325">
        <v>3797951</v>
      </c>
      <c r="AJ325">
        <v>3785560</v>
      </c>
      <c r="AK325">
        <v>3772801</v>
      </c>
      <c r="AL325">
        <v>3759752</v>
      </c>
      <c r="AM325">
        <v>3746488</v>
      </c>
      <c r="AN325">
        <v>3733080</v>
      </c>
      <c r="AO325">
        <v>3719598</v>
      </c>
      <c r="AP325">
        <v>3706108</v>
      </c>
      <c r="AQ325">
        <v>3692671</v>
      </c>
      <c r="AR325">
        <v>3679349</v>
      </c>
      <c r="AS325">
        <v>3666196</v>
      </c>
      <c r="AT325">
        <v>3653268</v>
      </c>
      <c r="AU325">
        <v>3640614</v>
      </c>
      <c r="AV325">
        <v>3628281</v>
      </c>
    </row>
    <row r="326" spans="1:48" x14ac:dyDescent="0.3">
      <c r="A326" t="s">
        <v>369</v>
      </c>
      <c r="B326" t="s">
        <v>740</v>
      </c>
      <c r="C326" t="s">
        <v>427</v>
      </c>
      <c r="D326" s="5">
        <v>2718091.8571836101</v>
      </c>
      <c r="E326" s="5">
        <v>2731798.3846812202</v>
      </c>
      <c r="F326" s="5">
        <v>2744738.7877909401</v>
      </c>
      <c r="G326" s="5">
        <v>2475296</v>
      </c>
      <c r="H326">
        <v>2493256</v>
      </c>
      <c r="I326">
        <v>2509673</v>
      </c>
      <c r="J326">
        <v>2524536</v>
      </c>
      <c r="K326">
        <v>2537837</v>
      </c>
      <c r="L326">
        <v>2549577</v>
      </c>
      <c r="M326">
        <v>2559757</v>
      </c>
      <c r="N326">
        <v>2568385</v>
      </c>
      <c r="O326">
        <v>2575473</v>
      </c>
      <c r="P326">
        <v>2581036</v>
      </c>
      <c r="Q326">
        <v>2585097</v>
      </c>
      <c r="R326">
        <v>2587681</v>
      </c>
      <c r="S326">
        <v>2588817</v>
      </c>
      <c r="T326">
        <v>2588540</v>
      </c>
      <c r="U326">
        <v>2586890</v>
      </c>
      <c r="V326">
        <v>2583910</v>
      </c>
      <c r="W326">
        <v>2579649</v>
      </c>
      <c r="X326">
        <v>2574159</v>
      </c>
      <c r="Y326">
        <v>2567497</v>
      </c>
      <c r="Z326">
        <v>2559725</v>
      </c>
      <c r="AA326">
        <v>2550911</v>
      </c>
      <c r="AB326">
        <v>2541124</v>
      </c>
      <c r="AC326">
        <v>2530441</v>
      </c>
      <c r="AD326">
        <v>2518941</v>
      </c>
      <c r="AE326">
        <v>2506710</v>
      </c>
      <c r="AF326">
        <v>2493835</v>
      </c>
      <c r="AG326">
        <v>2480411</v>
      </c>
      <c r="AH326">
        <v>2466537</v>
      </c>
      <c r="AI326">
        <v>2452314</v>
      </c>
      <c r="AJ326">
        <v>2437851</v>
      </c>
      <c r="AK326">
        <v>2423259</v>
      </c>
      <c r="AL326">
        <v>2408655</v>
      </c>
      <c r="AM326">
        <v>2394159</v>
      </c>
      <c r="AN326">
        <v>2379897</v>
      </c>
      <c r="AO326">
        <v>2366000</v>
      </c>
      <c r="AP326">
        <v>2352601</v>
      </c>
      <c r="AQ326">
        <v>2339840</v>
      </c>
      <c r="AR326">
        <v>2327861</v>
      </c>
      <c r="AS326">
        <v>2316812</v>
      </c>
      <c r="AT326">
        <v>2306845</v>
      </c>
      <c r="AU326">
        <v>2298118</v>
      </c>
      <c r="AV326">
        <v>2290794</v>
      </c>
    </row>
    <row r="327" spans="1:48" x14ac:dyDescent="0.3">
      <c r="A327" t="s">
        <v>370</v>
      </c>
      <c r="B327" t="s">
        <v>741</v>
      </c>
      <c r="C327" t="s">
        <v>427</v>
      </c>
      <c r="D327" s="5">
        <v>2440418.0424580202</v>
      </c>
      <c r="E327" s="5">
        <v>2456849.2281388999</v>
      </c>
      <c r="F327" s="5">
        <v>2472610.5566308298</v>
      </c>
      <c r="G327" s="5">
        <v>2020105</v>
      </c>
      <c r="H327">
        <v>2041130</v>
      </c>
      <c r="I327">
        <v>2060091</v>
      </c>
      <c r="J327">
        <v>2077057</v>
      </c>
      <c r="K327">
        <v>2092097</v>
      </c>
      <c r="L327">
        <v>2105282</v>
      </c>
      <c r="M327">
        <v>2116681</v>
      </c>
      <c r="N327">
        <v>2126364</v>
      </c>
      <c r="O327">
        <v>2134401</v>
      </c>
      <c r="P327">
        <v>2140862</v>
      </c>
      <c r="Q327">
        <v>2145817</v>
      </c>
      <c r="R327">
        <v>2149335</v>
      </c>
      <c r="S327">
        <v>2151486</v>
      </c>
      <c r="T327">
        <v>2152341</v>
      </c>
      <c r="U327">
        <v>2151970</v>
      </c>
      <c r="V327">
        <v>2150442</v>
      </c>
      <c r="W327">
        <v>2147828</v>
      </c>
      <c r="X327">
        <v>2144197</v>
      </c>
      <c r="Y327">
        <v>2139621</v>
      </c>
      <c r="Z327">
        <v>2134168</v>
      </c>
      <c r="AA327">
        <v>2127909</v>
      </c>
      <c r="AB327">
        <v>2120914</v>
      </c>
      <c r="AC327">
        <v>2113254</v>
      </c>
      <c r="AD327">
        <v>2104998</v>
      </c>
      <c r="AE327">
        <v>2096217</v>
      </c>
      <c r="AF327">
        <v>2086981</v>
      </c>
      <c r="AG327">
        <v>2077361</v>
      </c>
      <c r="AH327">
        <v>2067427</v>
      </c>
      <c r="AI327">
        <v>2057249</v>
      </c>
      <c r="AJ327">
        <v>2046897</v>
      </c>
      <c r="AK327">
        <v>2036443</v>
      </c>
      <c r="AL327">
        <v>2025956</v>
      </c>
      <c r="AM327">
        <v>2015507</v>
      </c>
      <c r="AN327">
        <v>2005166</v>
      </c>
      <c r="AO327">
        <v>1995004</v>
      </c>
      <c r="AP327">
        <v>1985092</v>
      </c>
      <c r="AQ327">
        <v>1975500</v>
      </c>
      <c r="AR327">
        <v>1966298</v>
      </c>
      <c r="AS327">
        <v>1957558</v>
      </c>
      <c r="AT327">
        <v>1949350</v>
      </c>
      <c r="AU327">
        <v>1941744</v>
      </c>
      <c r="AV327">
        <v>1934811</v>
      </c>
    </row>
    <row r="328" spans="1:48" x14ac:dyDescent="0.3">
      <c r="A328" t="s">
        <v>372</v>
      </c>
      <c r="B328" t="s">
        <v>742</v>
      </c>
      <c r="C328" t="s">
        <v>427</v>
      </c>
      <c r="D328" s="5">
        <v>3802281.5336918798</v>
      </c>
      <c r="E328" s="5">
        <v>3830019.5465468802</v>
      </c>
      <c r="F328" s="5">
        <v>3855879.78523432</v>
      </c>
      <c r="G328" s="5">
        <v>4311693</v>
      </c>
      <c r="H328">
        <v>4359210</v>
      </c>
      <c r="I328">
        <v>4400350</v>
      </c>
      <c r="J328">
        <v>4435536</v>
      </c>
      <c r="K328">
        <v>4465175</v>
      </c>
      <c r="L328">
        <v>4489661</v>
      </c>
      <c r="M328">
        <v>4509372</v>
      </c>
      <c r="N328">
        <v>4524671</v>
      </c>
      <c r="O328">
        <v>4535908</v>
      </c>
      <c r="P328">
        <v>4543415</v>
      </c>
      <c r="Q328">
        <v>4547511</v>
      </c>
      <c r="R328">
        <v>4548499</v>
      </c>
      <c r="S328">
        <v>4546669</v>
      </c>
      <c r="T328">
        <v>4542294</v>
      </c>
      <c r="U328">
        <v>4535633</v>
      </c>
      <c r="V328">
        <v>4526929</v>
      </c>
      <c r="W328">
        <v>4516413</v>
      </c>
      <c r="X328">
        <v>4504297</v>
      </c>
      <c r="Y328">
        <v>4490782</v>
      </c>
      <c r="Z328">
        <v>4476050</v>
      </c>
      <c r="AA328">
        <v>4460272</v>
      </c>
      <c r="AB328">
        <v>4443602</v>
      </c>
      <c r="AC328">
        <v>4426179</v>
      </c>
      <c r="AD328">
        <v>4408128</v>
      </c>
      <c r="AE328">
        <v>4389558</v>
      </c>
      <c r="AF328">
        <v>4370563</v>
      </c>
      <c r="AG328">
        <v>4351225</v>
      </c>
      <c r="AH328">
        <v>4331606</v>
      </c>
      <c r="AI328">
        <v>4311758</v>
      </c>
      <c r="AJ328">
        <v>4291714</v>
      </c>
      <c r="AK328">
        <v>4271496</v>
      </c>
      <c r="AL328">
        <v>4251107</v>
      </c>
      <c r="AM328">
        <v>4230539</v>
      </c>
      <c r="AN328">
        <v>4209765</v>
      </c>
      <c r="AO328">
        <v>4188748</v>
      </c>
      <c r="AP328">
        <v>4167431</v>
      </c>
      <c r="AQ328">
        <v>4145745</v>
      </c>
      <c r="AR328">
        <v>4123606</v>
      </c>
      <c r="AS328">
        <v>4100914</v>
      </c>
      <c r="AT328">
        <v>4077554</v>
      </c>
      <c r="AU328">
        <v>4053398</v>
      </c>
      <c r="AV328">
        <v>4028302</v>
      </c>
    </row>
    <row r="329" spans="1:48" x14ac:dyDescent="0.3">
      <c r="A329" t="s">
        <v>373</v>
      </c>
      <c r="B329" t="s">
        <v>743</v>
      </c>
      <c r="C329" t="s">
        <v>427</v>
      </c>
      <c r="D329" s="5">
        <v>243328.48133330399</v>
      </c>
      <c r="E329" s="5">
        <v>244864.53651441401</v>
      </c>
      <c r="F329" s="5">
        <v>246263.72513685</v>
      </c>
      <c r="G329" s="5">
        <v>310145</v>
      </c>
      <c r="H329">
        <v>312653</v>
      </c>
      <c r="I329">
        <v>314849</v>
      </c>
      <c r="J329">
        <v>316747</v>
      </c>
      <c r="K329">
        <v>318361</v>
      </c>
      <c r="L329">
        <v>319704</v>
      </c>
      <c r="M329">
        <v>320789</v>
      </c>
      <c r="N329">
        <v>321629</v>
      </c>
      <c r="O329">
        <v>322236</v>
      </c>
      <c r="P329">
        <v>322623</v>
      </c>
      <c r="Q329">
        <v>322801</v>
      </c>
      <c r="R329">
        <v>322781</v>
      </c>
      <c r="S329">
        <v>322575</v>
      </c>
      <c r="T329">
        <v>322193</v>
      </c>
      <c r="U329">
        <v>321645</v>
      </c>
      <c r="V329">
        <v>320942</v>
      </c>
      <c r="W329">
        <v>320093</v>
      </c>
      <c r="X329">
        <v>319107</v>
      </c>
      <c r="Y329">
        <v>317995</v>
      </c>
      <c r="Z329">
        <v>316763</v>
      </c>
      <c r="AA329">
        <v>315421</v>
      </c>
      <c r="AB329">
        <v>313976</v>
      </c>
      <c r="AC329">
        <v>312437</v>
      </c>
      <c r="AD329">
        <v>310811</v>
      </c>
      <c r="AE329">
        <v>309104</v>
      </c>
      <c r="AF329">
        <v>307324</v>
      </c>
      <c r="AG329">
        <v>305476</v>
      </c>
      <c r="AH329">
        <v>303567</v>
      </c>
      <c r="AI329">
        <v>301602</v>
      </c>
      <c r="AJ329">
        <v>299587</v>
      </c>
      <c r="AK329">
        <v>297526</v>
      </c>
      <c r="AL329">
        <v>295425</v>
      </c>
      <c r="AM329">
        <v>293288</v>
      </c>
      <c r="AN329">
        <v>291118</v>
      </c>
      <c r="AO329">
        <v>288920</v>
      </c>
      <c r="AP329">
        <v>286696</v>
      </c>
      <c r="AQ329">
        <v>284450</v>
      </c>
      <c r="AR329">
        <v>282184</v>
      </c>
      <c r="AS329">
        <v>279901</v>
      </c>
      <c r="AT329">
        <v>277602</v>
      </c>
      <c r="AU329">
        <v>275290</v>
      </c>
      <c r="AV329">
        <v>272965</v>
      </c>
    </row>
    <row r="330" spans="1:48" x14ac:dyDescent="0.3">
      <c r="A330" t="s">
        <v>374</v>
      </c>
      <c r="B330" t="s">
        <v>744</v>
      </c>
      <c r="C330" t="s">
        <v>427</v>
      </c>
      <c r="D330" s="5">
        <v>481794.102460358</v>
      </c>
      <c r="E330" s="5">
        <v>484219.57565585099</v>
      </c>
      <c r="F330" s="5">
        <v>486454.54249957501</v>
      </c>
      <c r="G330" s="5">
        <v>435207</v>
      </c>
      <c r="H330">
        <v>438011</v>
      </c>
      <c r="I330">
        <v>440597</v>
      </c>
      <c r="J330">
        <v>442956</v>
      </c>
      <c r="K330">
        <v>445079</v>
      </c>
      <c r="L330">
        <v>446959</v>
      </c>
      <c r="M330">
        <v>448591</v>
      </c>
      <c r="N330">
        <v>449969</v>
      </c>
      <c r="O330">
        <v>451089</v>
      </c>
      <c r="P330">
        <v>451950</v>
      </c>
      <c r="Q330">
        <v>452549</v>
      </c>
      <c r="R330">
        <v>452885</v>
      </c>
      <c r="S330">
        <v>452959</v>
      </c>
      <c r="T330">
        <v>452774</v>
      </c>
      <c r="U330">
        <v>452331</v>
      </c>
      <c r="V330">
        <v>451635</v>
      </c>
      <c r="W330">
        <v>450689</v>
      </c>
      <c r="X330">
        <v>449502</v>
      </c>
      <c r="Y330">
        <v>448078</v>
      </c>
      <c r="Z330">
        <v>446428</v>
      </c>
      <c r="AA330">
        <v>444559</v>
      </c>
      <c r="AB330">
        <v>442483</v>
      </c>
      <c r="AC330">
        <v>440210</v>
      </c>
      <c r="AD330">
        <v>437754</v>
      </c>
      <c r="AE330">
        <v>435128</v>
      </c>
      <c r="AF330">
        <v>432346</v>
      </c>
      <c r="AG330">
        <v>429425</v>
      </c>
      <c r="AH330">
        <v>426381</v>
      </c>
      <c r="AI330">
        <v>423233</v>
      </c>
      <c r="AJ330">
        <v>419999</v>
      </c>
      <c r="AK330">
        <v>416700</v>
      </c>
      <c r="AL330">
        <v>413357</v>
      </c>
      <c r="AM330">
        <v>409992</v>
      </c>
      <c r="AN330">
        <v>406630</v>
      </c>
      <c r="AO330">
        <v>403293</v>
      </c>
      <c r="AP330">
        <v>400009</v>
      </c>
      <c r="AQ330">
        <v>396803</v>
      </c>
      <c r="AR330">
        <v>393704</v>
      </c>
      <c r="AS330">
        <v>390741</v>
      </c>
      <c r="AT330">
        <v>387943</v>
      </c>
      <c r="AU330">
        <v>385341</v>
      </c>
      <c r="AV330">
        <v>382969</v>
      </c>
    </row>
    <row r="331" spans="1:48" x14ac:dyDescent="0.3">
      <c r="A331" t="s">
        <v>375</v>
      </c>
      <c r="B331" t="s">
        <v>745</v>
      </c>
      <c r="C331" t="s">
        <v>427</v>
      </c>
      <c r="D331" s="5">
        <v>1764351.51740617</v>
      </c>
      <c r="E331" s="5">
        <v>1777082.18439572</v>
      </c>
      <c r="F331" s="5">
        <v>1789946.8627877899</v>
      </c>
      <c r="G331" s="5">
        <v>1492358</v>
      </c>
      <c r="H331">
        <v>1512043</v>
      </c>
      <c r="I331">
        <v>1530216</v>
      </c>
      <c r="J331">
        <v>1546896</v>
      </c>
      <c r="K331">
        <v>1562103</v>
      </c>
      <c r="L331">
        <v>1575858</v>
      </c>
      <c r="M331">
        <v>1588188</v>
      </c>
      <c r="N331">
        <v>1599120</v>
      </c>
      <c r="O331">
        <v>1608685</v>
      </c>
      <c r="P331">
        <v>1616917</v>
      </c>
      <c r="Q331">
        <v>1623852</v>
      </c>
      <c r="R331">
        <v>1629529</v>
      </c>
      <c r="S331">
        <v>1633990</v>
      </c>
      <c r="T331">
        <v>1637278</v>
      </c>
      <c r="U331">
        <v>1639441</v>
      </c>
      <c r="V331">
        <v>1640529</v>
      </c>
      <c r="W331">
        <v>1640594</v>
      </c>
      <c r="X331">
        <v>1639692</v>
      </c>
      <c r="Y331">
        <v>1637880</v>
      </c>
      <c r="Z331">
        <v>1635219</v>
      </c>
      <c r="AA331">
        <v>1631772</v>
      </c>
      <c r="AB331">
        <v>1627606</v>
      </c>
      <c r="AC331">
        <v>1622789</v>
      </c>
      <c r="AD331">
        <v>1617392</v>
      </c>
      <c r="AE331">
        <v>1611491</v>
      </c>
      <c r="AF331">
        <v>1605161</v>
      </c>
      <c r="AG331">
        <v>1598483</v>
      </c>
      <c r="AH331">
        <v>1591538</v>
      </c>
      <c r="AI331">
        <v>1584413</v>
      </c>
      <c r="AJ331">
        <v>1577193</v>
      </c>
      <c r="AK331">
        <v>1569971</v>
      </c>
      <c r="AL331">
        <v>1562840</v>
      </c>
      <c r="AM331">
        <v>1555894</v>
      </c>
      <c r="AN331">
        <v>1549234</v>
      </c>
      <c r="AO331">
        <v>1542959</v>
      </c>
      <c r="AP331">
        <v>1537175</v>
      </c>
      <c r="AQ331">
        <v>1531988</v>
      </c>
      <c r="AR331">
        <v>1527507</v>
      </c>
      <c r="AS331">
        <v>1523845</v>
      </c>
      <c r="AT331">
        <v>1521116</v>
      </c>
      <c r="AU331">
        <v>1519439</v>
      </c>
      <c r="AV331">
        <v>1518934</v>
      </c>
    </row>
    <row r="332" spans="1:48" x14ac:dyDescent="0.3">
      <c r="A332" t="s">
        <v>376</v>
      </c>
      <c r="B332" t="s">
        <v>746</v>
      </c>
      <c r="C332" t="s">
        <v>427</v>
      </c>
      <c r="D332" s="5">
        <v>3378140.0978031801</v>
      </c>
      <c r="E332" s="5">
        <v>3399960.9720488102</v>
      </c>
      <c r="F332" s="5">
        <v>3421660.76528164</v>
      </c>
      <c r="G332" s="5">
        <v>2955044</v>
      </c>
      <c r="H332">
        <v>2984502</v>
      </c>
      <c r="I332">
        <v>3013088</v>
      </c>
      <c r="J332">
        <v>3040647</v>
      </c>
      <c r="K332">
        <v>3067035</v>
      </c>
      <c r="L332">
        <v>3092121</v>
      </c>
      <c r="M332">
        <v>3115788</v>
      </c>
      <c r="N332">
        <v>3137931</v>
      </c>
      <c r="O332">
        <v>3158457</v>
      </c>
      <c r="P332">
        <v>3177289</v>
      </c>
      <c r="Q332">
        <v>3194360</v>
      </c>
      <c r="R332">
        <v>3209618</v>
      </c>
      <c r="S332">
        <v>3223022</v>
      </c>
      <c r="T332">
        <v>3234545</v>
      </c>
      <c r="U332">
        <v>3244173</v>
      </c>
      <c r="V332">
        <v>3251904</v>
      </c>
      <c r="W332">
        <v>3257751</v>
      </c>
      <c r="X332">
        <v>3261738</v>
      </c>
      <c r="Y332">
        <v>3263902</v>
      </c>
      <c r="Z332">
        <v>3264294</v>
      </c>
      <c r="AA332">
        <v>3262977</v>
      </c>
      <c r="AB332">
        <v>3260027</v>
      </c>
      <c r="AC332">
        <v>3255534</v>
      </c>
      <c r="AD332">
        <v>3249600</v>
      </c>
      <c r="AE332">
        <v>3242340</v>
      </c>
      <c r="AF332">
        <v>3233881</v>
      </c>
      <c r="AG332">
        <v>3224366</v>
      </c>
      <c r="AH332">
        <v>3213947</v>
      </c>
      <c r="AI332">
        <v>3202791</v>
      </c>
      <c r="AJ332">
        <v>3191079</v>
      </c>
      <c r="AK332">
        <v>3179003</v>
      </c>
      <c r="AL332">
        <v>3166767</v>
      </c>
      <c r="AM332">
        <v>3154592</v>
      </c>
      <c r="AN332">
        <v>3142708</v>
      </c>
      <c r="AO332">
        <v>3131360</v>
      </c>
      <c r="AP332">
        <v>3120805</v>
      </c>
      <c r="AQ332">
        <v>3111313</v>
      </c>
      <c r="AR332">
        <v>3103167</v>
      </c>
      <c r="AS332">
        <v>3096664</v>
      </c>
      <c r="AT332">
        <v>3092112</v>
      </c>
      <c r="AU332">
        <v>3089834</v>
      </c>
      <c r="AV332">
        <v>3090163</v>
      </c>
    </row>
    <row r="333" spans="1:48" x14ac:dyDescent="0.3">
      <c r="A333" t="s">
        <v>377</v>
      </c>
      <c r="B333" t="s">
        <v>747</v>
      </c>
      <c r="C333" t="s">
        <v>427</v>
      </c>
      <c r="D333" s="5">
        <v>1882353.65474464</v>
      </c>
      <c r="E333" s="5">
        <v>1895180.8268110501</v>
      </c>
      <c r="F333" s="5">
        <v>1907838.24386851</v>
      </c>
      <c r="G333" s="5">
        <v>1448492</v>
      </c>
      <c r="H333">
        <v>1464902</v>
      </c>
      <c r="I333">
        <v>1480098</v>
      </c>
      <c r="J333">
        <v>1494079</v>
      </c>
      <c r="K333">
        <v>1506847</v>
      </c>
      <c r="L333">
        <v>1518409</v>
      </c>
      <c r="M333">
        <v>1528773</v>
      </c>
      <c r="N333">
        <v>1537950</v>
      </c>
      <c r="O333">
        <v>1545956</v>
      </c>
      <c r="P333">
        <v>1552808</v>
      </c>
      <c r="Q333">
        <v>1558526</v>
      </c>
      <c r="R333">
        <v>1563135</v>
      </c>
      <c r="S333">
        <v>1566660</v>
      </c>
      <c r="T333">
        <v>1569133</v>
      </c>
      <c r="U333">
        <v>1570585</v>
      </c>
      <c r="V333">
        <v>1571053</v>
      </c>
      <c r="W333">
        <v>1570575</v>
      </c>
      <c r="X333">
        <v>1569193</v>
      </c>
      <c r="Y333">
        <v>1566953</v>
      </c>
      <c r="Z333">
        <v>1563901</v>
      </c>
      <c r="AA333">
        <v>1560089</v>
      </c>
      <c r="AB333">
        <v>1555570</v>
      </c>
      <c r="AC333">
        <v>1550403</v>
      </c>
      <c r="AD333">
        <v>1544646</v>
      </c>
      <c r="AE333">
        <v>1538363</v>
      </c>
      <c r="AF333">
        <v>1531619</v>
      </c>
      <c r="AG333">
        <v>1524484</v>
      </c>
      <c r="AH333">
        <v>1517030</v>
      </c>
      <c r="AI333">
        <v>1509332</v>
      </c>
      <c r="AJ333">
        <v>1501467</v>
      </c>
      <c r="AK333">
        <v>1493518</v>
      </c>
      <c r="AL333">
        <v>1485568</v>
      </c>
      <c r="AM333">
        <v>1477704</v>
      </c>
      <c r="AN333">
        <v>1470017</v>
      </c>
      <c r="AO333">
        <v>1462599</v>
      </c>
      <c r="AP333">
        <v>1455547</v>
      </c>
      <c r="AQ333">
        <v>1448961</v>
      </c>
      <c r="AR333">
        <v>1442942</v>
      </c>
      <c r="AS333">
        <v>1437595</v>
      </c>
      <c r="AT333">
        <v>1433030</v>
      </c>
      <c r="AU333">
        <v>1429357</v>
      </c>
      <c r="AV333">
        <v>1426690</v>
      </c>
    </row>
    <row r="334" spans="1:48" x14ac:dyDescent="0.3">
      <c r="A334" t="s">
        <v>378</v>
      </c>
      <c r="B334" t="s">
        <v>748</v>
      </c>
      <c r="C334" t="s">
        <v>427</v>
      </c>
      <c r="D334" s="5">
        <v>1246480.1088471101</v>
      </c>
      <c r="E334" s="5">
        <v>1253401.2817911601</v>
      </c>
      <c r="F334" s="5">
        <v>1259892.34468729</v>
      </c>
      <c r="G334" s="5">
        <v>1122656</v>
      </c>
      <c r="H334">
        <v>1130987</v>
      </c>
      <c r="I334">
        <v>1138658</v>
      </c>
      <c r="J334">
        <v>1145652</v>
      </c>
      <c r="K334">
        <v>1151953</v>
      </c>
      <c r="L334">
        <v>1157549</v>
      </c>
      <c r="M334">
        <v>1162432</v>
      </c>
      <c r="N334">
        <v>1166595</v>
      </c>
      <c r="O334">
        <v>1170034</v>
      </c>
      <c r="P334">
        <v>1172748</v>
      </c>
      <c r="Q334">
        <v>1174738</v>
      </c>
      <c r="R334">
        <v>1176009</v>
      </c>
      <c r="S334">
        <v>1176568</v>
      </c>
      <c r="T334">
        <v>1176425</v>
      </c>
      <c r="U334">
        <v>1175592</v>
      </c>
      <c r="V334">
        <v>1174085</v>
      </c>
      <c r="W334">
        <v>1171921</v>
      </c>
      <c r="X334">
        <v>1169122</v>
      </c>
      <c r="Y334">
        <v>1165710</v>
      </c>
      <c r="Z334">
        <v>1161712</v>
      </c>
      <c r="AA334">
        <v>1157156</v>
      </c>
      <c r="AB334">
        <v>1152075</v>
      </c>
      <c r="AC334">
        <v>1146503</v>
      </c>
      <c r="AD334">
        <v>1140476</v>
      </c>
      <c r="AE334">
        <v>1134035</v>
      </c>
      <c r="AF334">
        <v>1127222</v>
      </c>
      <c r="AG334">
        <v>1120083</v>
      </c>
      <c r="AH334">
        <v>1112664</v>
      </c>
      <c r="AI334">
        <v>1105018</v>
      </c>
      <c r="AJ334">
        <v>1097197</v>
      </c>
      <c r="AK334">
        <v>1089257</v>
      </c>
      <c r="AL334">
        <v>1081258</v>
      </c>
      <c r="AM334">
        <v>1073261</v>
      </c>
      <c r="AN334">
        <v>1065331</v>
      </c>
      <c r="AO334">
        <v>1057533</v>
      </c>
      <c r="AP334">
        <v>1049939</v>
      </c>
      <c r="AQ334">
        <v>1042621</v>
      </c>
      <c r="AR334">
        <v>1035653</v>
      </c>
      <c r="AS334">
        <v>1029114</v>
      </c>
      <c r="AT334">
        <v>1023085</v>
      </c>
      <c r="AU334">
        <v>1017649</v>
      </c>
      <c r="AV334">
        <v>1012892</v>
      </c>
    </row>
    <row r="335" spans="1:48" x14ac:dyDescent="0.3">
      <c r="A335" t="s">
        <v>379</v>
      </c>
      <c r="B335" t="s">
        <v>749</v>
      </c>
      <c r="C335" t="s">
        <v>427</v>
      </c>
      <c r="D335" s="5">
        <v>2125773.1062151399</v>
      </c>
      <c r="E335" s="5">
        <v>2137428.1862403699</v>
      </c>
      <c r="F335" s="5">
        <v>2149073.4135589702</v>
      </c>
      <c r="G335" s="5">
        <v>1832064</v>
      </c>
      <c r="H335">
        <v>1848518</v>
      </c>
      <c r="I335">
        <v>1864381</v>
      </c>
      <c r="J335">
        <v>1879551</v>
      </c>
      <c r="K335">
        <v>1893940</v>
      </c>
      <c r="L335">
        <v>1907464</v>
      </c>
      <c r="M335">
        <v>1920050</v>
      </c>
      <c r="N335">
        <v>1931632</v>
      </c>
      <c r="O335">
        <v>1942156</v>
      </c>
      <c r="P335">
        <v>1951572</v>
      </c>
      <c r="Q335">
        <v>1959842</v>
      </c>
      <c r="R335">
        <v>1966934</v>
      </c>
      <c r="S335">
        <v>1972828</v>
      </c>
      <c r="T335">
        <v>1977508</v>
      </c>
      <c r="U335">
        <v>1980972</v>
      </c>
      <c r="V335">
        <v>1983221</v>
      </c>
      <c r="W335">
        <v>1984269</v>
      </c>
      <c r="X335">
        <v>1984136</v>
      </c>
      <c r="Y335">
        <v>1982852</v>
      </c>
      <c r="Z335">
        <v>1980455</v>
      </c>
      <c r="AA335">
        <v>1976991</v>
      </c>
      <c r="AB335">
        <v>1972516</v>
      </c>
      <c r="AC335">
        <v>1967093</v>
      </c>
      <c r="AD335">
        <v>1960795</v>
      </c>
      <c r="AE335">
        <v>1953703</v>
      </c>
      <c r="AF335">
        <v>1945906</v>
      </c>
      <c r="AG335">
        <v>1937503</v>
      </c>
      <c r="AH335">
        <v>1928600</v>
      </c>
      <c r="AI335">
        <v>1919312</v>
      </c>
      <c r="AJ335">
        <v>1909764</v>
      </c>
      <c r="AK335">
        <v>1900087</v>
      </c>
      <c r="AL335">
        <v>1890423</v>
      </c>
      <c r="AM335">
        <v>1880922</v>
      </c>
      <c r="AN335">
        <v>1871741</v>
      </c>
      <c r="AO335">
        <v>1863048</v>
      </c>
      <c r="AP335">
        <v>1855018</v>
      </c>
      <c r="AQ335">
        <v>1847835</v>
      </c>
      <c r="AR335">
        <v>1841691</v>
      </c>
      <c r="AS335">
        <v>1836788</v>
      </c>
      <c r="AT335">
        <v>1833335</v>
      </c>
      <c r="AU335">
        <v>1831550</v>
      </c>
      <c r="AV335">
        <v>1831661</v>
      </c>
    </row>
    <row r="336" spans="1:48" x14ac:dyDescent="0.3">
      <c r="A336" t="s">
        <v>380</v>
      </c>
      <c r="B336" t="s">
        <v>750</v>
      </c>
      <c r="C336" t="s">
        <v>427</v>
      </c>
      <c r="D336" s="5">
        <v>1139456.9394056499</v>
      </c>
      <c r="E336" s="5">
        <v>1145923.8160043301</v>
      </c>
      <c r="F336" s="5">
        <v>1152004.7807235799</v>
      </c>
      <c r="G336" s="5">
        <v>1047479</v>
      </c>
      <c r="H336">
        <v>1055671</v>
      </c>
      <c r="I336">
        <v>1063202</v>
      </c>
      <c r="J336">
        <v>1070060</v>
      </c>
      <c r="K336">
        <v>1076237</v>
      </c>
      <c r="L336">
        <v>1081724</v>
      </c>
      <c r="M336">
        <v>1086516</v>
      </c>
      <c r="N336">
        <v>1090611</v>
      </c>
      <c r="O336">
        <v>1094009</v>
      </c>
      <c r="P336">
        <v>1096710</v>
      </c>
      <c r="Q336">
        <v>1098720</v>
      </c>
      <c r="R336">
        <v>1100044</v>
      </c>
      <c r="S336">
        <v>1100692</v>
      </c>
      <c r="T336">
        <v>1100675</v>
      </c>
      <c r="U336">
        <v>1100005</v>
      </c>
      <c r="V336">
        <v>1098699</v>
      </c>
      <c r="W336">
        <v>1096774</v>
      </c>
      <c r="X336">
        <v>1094251</v>
      </c>
      <c r="Y336">
        <v>1091152</v>
      </c>
      <c r="Z336">
        <v>1087503</v>
      </c>
      <c r="AA336">
        <v>1083329</v>
      </c>
      <c r="AB336">
        <v>1078660</v>
      </c>
      <c r="AC336">
        <v>1073529</v>
      </c>
      <c r="AD336">
        <v>1067969</v>
      </c>
      <c r="AE336">
        <v>1062017</v>
      </c>
      <c r="AF336">
        <v>1055710</v>
      </c>
      <c r="AG336">
        <v>1049091</v>
      </c>
      <c r="AH336">
        <v>1042202</v>
      </c>
      <c r="AI336">
        <v>1035088</v>
      </c>
      <c r="AJ336">
        <v>1027798</v>
      </c>
      <c r="AK336">
        <v>1020382</v>
      </c>
      <c r="AL336">
        <v>1012891</v>
      </c>
      <c r="AM336">
        <v>1005381</v>
      </c>
      <c r="AN336">
        <v>997908</v>
      </c>
      <c r="AO336">
        <v>990532</v>
      </c>
      <c r="AP336">
        <v>983315</v>
      </c>
      <c r="AQ336">
        <v>976320</v>
      </c>
      <c r="AR336">
        <v>969613</v>
      </c>
      <c r="AS336">
        <v>963262</v>
      </c>
      <c r="AT336">
        <v>957340</v>
      </c>
      <c r="AU336">
        <v>951917</v>
      </c>
      <c r="AV336">
        <v>947071</v>
      </c>
    </row>
    <row r="337" spans="1:48" x14ac:dyDescent="0.3">
      <c r="A337" t="s">
        <v>381</v>
      </c>
      <c r="B337" t="s">
        <v>751</v>
      </c>
      <c r="C337" t="s">
        <v>427</v>
      </c>
      <c r="D337" s="5">
        <v>2288181.7356577702</v>
      </c>
      <c r="E337" s="5">
        <v>2301407.2399902199</v>
      </c>
      <c r="F337" s="5">
        <v>2314300.2319742301</v>
      </c>
      <c r="G337" s="5">
        <v>2160976</v>
      </c>
      <c r="H337">
        <v>2179622</v>
      </c>
      <c r="I337">
        <v>2197483</v>
      </c>
      <c r="J337">
        <v>2214470</v>
      </c>
      <c r="K337">
        <v>2230502</v>
      </c>
      <c r="L337">
        <v>2245508</v>
      </c>
      <c r="M337">
        <v>2259422</v>
      </c>
      <c r="N337">
        <v>2272189</v>
      </c>
      <c r="O337">
        <v>2283762</v>
      </c>
      <c r="P337">
        <v>2294100</v>
      </c>
      <c r="Q337">
        <v>2303172</v>
      </c>
      <c r="R337">
        <v>2310956</v>
      </c>
      <c r="S337">
        <v>2317435</v>
      </c>
      <c r="T337">
        <v>2322603</v>
      </c>
      <c r="U337">
        <v>2326461</v>
      </c>
      <c r="V337">
        <v>2329019</v>
      </c>
      <c r="W337">
        <v>2330293</v>
      </c>
      <c r="X337">
        <v>2330311</v>
      </c>
      <c r="Y337">
        <v>2329105</v>
      </c>
      <c r="Z337">
        <v>2326718</v>
      </c>
      <c r="AA337">
        <v>2323199</v>
      </c>
      <c r="AB337">
        <v>2318608</v>
      </c>
      <c r="AC337">
        <v>2313011</v>
      </c>
      <c r="AD337">
        <v>2306483</v>
      </c>
      <c r="AE337">
        <v>2299105</v>
      </c>
      <c r="AF337">
        <v>2290971</v>
      </c>
      <c r="AG337">
        <v>2282178</v>
      </c>
      <c r="AH337">
        <v>2272834</v>
      </c>
      <c r="AI337">
        <v>2263054</v>
      </c>
      <c r="AJ337">
        <v>2252963</v>
      </c>
      <c r="AK337">
        <v>2242693</v>
      </c>
      <c r="AL337">
        <v>2232382</v>
      </c>
      <c r="AM337">
        <v>2222180</v>
      </c>
      <c r="AN337">
        <v>2212243</v>
      </c>
      <c r="AO337">
        <v>2202735</v>
      </c>
      <c r="AP337">
        <v>2193829</v>
      </c>
      <c r="AQ337">
        <v>2185707</v>
      </c>
      <c r="AR337">
        <v>2178556</v>
      </c>
      <c r="AS337">
        <v>2172574</v>
      </c>
      <c r="AT337">
        <v>2167967</v>
      </c>
      <c r="AU337">
        <v>2164948</v>
      </c>
      <c r="AV337">
        <v>2163739</v>
      </c>
    </row>
    <row r="338" spans="1:48" x14ac:dyDescent="0.3">
      <c r="A338" t="s">
        <v>382</v>
      </c>
      <c r="B338" t="s">
        <v>752</v>
      </c>
      <c r="C338" t="s">
        <v>427</v>
      </c>
      <c r="D338" s="5">
        <v>2776797.3218833101</v>
      </c>
      <c r="E338" s="5">
        <v>2792396.3501704801</v>
      </c>
      <c r="F338" s="5">
        <v>2807910.3117354298</v>
      </c>
      <c r="G338" s="5">
        <v>2500598</v>
      </c>
      <c r="H338">
        <v>2523979</v>
      </c>
      <c r="I338">
        <v>2546188</v>
      </c>
      <c r="J338">
        <v>2567129</v>
      </c>
      <c r="K338">
        <v>2586717</v>
      </c>
      <c r="L338">
        <v>2604874</v>
      </c>
      <c r="M338">
        <v>2621534</v>
      </c>
      <c r="N338">
        <v>2636640</v>
      </c>
      <c r="O338">
        <v>2650145</v>
      </c>
      <c r="P338">
        <v>2662013</v>
      </c>
      <c r="Q338">
        <v>2672214</v>
      </c>
      <c r="R338">
        <v>2680732</v>
      </c>
      <c r="S338">
        <v>2687559</v>
      </c>
      <c r="T338">
        <v>2692697</v>
      </c>
      <c r="U338">
        <v>2696156</v>
      </c>
      <c r="V338">
        <v>2697959</v>
      </c>
      <c r="W338">
        <v>2698137</v>
      </c>
      <c r="X338">
        <v>2696730</v>
      </c>
      <c r="Y338">
        <v>2693789</v>
      </c>
      <c r="Z338">
        <v>2689375</v>
      </c>
      <c r="AA338">
        <v>2683558</v>
      </c>
      <c r="AB338">
        <v>2676418</v>
      </c>
      <c r="AC338">
        <v>2668044</v>
      </c>
      <c r="AD338">
        <v>2658537</v>
      </c>
      <c r="AE338">
        <v>2648005</v>
      </c>
      <c r="AF338">
        <v>2636569</v>
      </c>
      <c r="AG338">
        <v>2624356</v>
      </c>
      <c r="AH338">
        <v>2611505</v>
      </c>
      <c r="AI338">
        <v>2598165</v>
      </c>
      <c r="AJ338">
        <v>2584495</v>
      </c>
      <c r="AK338">
        <v>2570661</v>
      </c>
      <c r="AL338">
        <v>2556842</v>
      </c>
      <c r="AM338">
        <v>2543225</v>
      </c>
      <c r="AN338">
        <v>2530008</v>
      </c>
      <c r="AO338">
        <v>2517398</v>
      </c>
      <c r="AP338">
        <v>2505612</v>
      </c>
      <c r="AQ338">
        <v>2494876</v>
      </c>
      <c r="AR338">
        <v>2485427</v>
      </c>
      <c r="AS338">
        <v>2477510</v>
      </c>
      <c r="AT338">
        <v>2471383</v>
      </c>
      <c r="AU338">
        <v>2467310</v>
      </c>
      <c r="AV338">
        <v>2465568</v>
      </c>
    </row>
    <row r="339" spans="1:48" x14ac:dyDescent="0.3">
      <c r="A339" t="s">
        <v>383</v>
      </c>
      <c r="B339" t="s">
        <v>753</v>
      </c>
      <c r="C339" t="s">
        <v>427</v>
      </c>
      <c r="D339" s="5">
        <v>2663424.2464195802</v>
      </c>
      <c r="E339" s="5">
        <v>2678880.7911478202</v>
      </c>
      <c r="F339" s="5">
        <v>2693783.4642541199</v>
      </c>
      <c r="G339" s="5">
        <v>2387693</v>
      </c>
      <c r="H339">
        <v>2407135</v>
      </c>
      <c r="I339">
        <v>2425870</v>
      </c>
      <c r="J339">
        <v>2443797</v>
      </c>
      <c r="K339">
        <v>2460825</v>
      </c>
      <c r="L339">
        <v>2476872</v>
      </c>
      <c r="M339">
        <v>2491862</v>
      </c>
      <c r="N339">
        <v>2505730</v>
      </c>
      <c r="O339">
        <v>2518416</v>
      </c>
      <c r="P339">
        <v>2529872</v>
      </c>
      <c r="Q339">
        <v>2540056</v>
      </c>
      <c r="R339">
        <v>2548934</v>
      </c>
      <c r="S339">
        <v>2556481</v>
      </c>
      <c r="T339">
        <v>2562681</v>
      </c>
      <c r="U339">
        <v>2567526</v>
      </c>
      <c r="V339">
        <v>2571015</v>
      </c>
      <c r="W339">
        <v>2573157</v>
      </c>
      <c r="X339">
        <v>2573968</v>
      </c>
      <c r="Y339">
        <v>2573473</v>
      </c>
      <c r="Z339">
        <v>2571705</v>
      </c>
      <c r="AA339">
        <v>2568705</v>
      </c>
      <c r="AB339">
        <v>2564523</v>
      </c>
      <c r="AC339">
        <v>2559218</v>
      </c>
      <c r="AD339">
        <v>2552854</v>
      </c>
      <c r="AE339">
        <v>2545507</v>
      </c>
      <c r="AF339">
        <v>2537260</v>
      </c>
      <c r="AG339">
        <v>2528204</v>
      </c>
      <c r="AH339">
        <v>2518437</v>
      </c>
      <c r="AI339">
        <v>2508069</v>
      </c>
      <c r="AJ339">
        <v>2497214</v>
      </c>
      <c r="AK339">
        <v>2485998</v>
      </c>
      <c r="AL339">
        <v>2474552</v>
      </c>
      <c r="AM339">
        <v>2463017</v>
      </c>
      <c r="AN339">
        <v>2451544</v>
      </c>
      <c r="AO339">
        <v>2440288</v>
      </c>
      <c r="AP339">
        <v>2429416</v>
      </c>
      <c r="AQ339">
        <v>2419103</v>
      </c>
      <c r="AR339">
        <v>2409529</v>
      </c>
      <c r="AS339">
        <v>2400886</v>
      </c>
      <c r="AT339">
        <v>2393373</v>
      </c>
      <c r="AU339">
        <v>2387197</v>
      </c>
      <c r="AV339">
        <v>2382573</v>
      </c>
    </row>
    <row r="340" spans="1:48" x14ac:dyDescent="0.3">
      <c r="A340" t="s">
        <v>384</v>
      </c>
      <c r="B340" t="s">
        <v>384</v>
      </c>
      <c r="C340" t="s">
        <v>427</v>
      </c>
      <c r="D340" s="5">
        <v>2026906.55692704</v>
      </c>
      <c r="E340" s="5">
        <v>2040001.1630184299</v>
      </c>
      <c r="F340" s="5">
        <v>2052793.19790114</v>
      </c>
      <c r="G340" s="5">
        <v>2091401</v>
      </c>
      <c r="H340">
        <v>2109641</v>
      </c>
      <c r="I340">
        <v>2127897</v>
      </c>
      <c r="J340">
        <v>2146014</v>
      </c>
      <c r="K340">
        <v>2163844</v>
      </c>
      <c r="L340">
        <v>2181254</v>
      </c>
      <c r="M340">
        <v>2198117</v>
      </c>
      <c r="N340">
        <v>2214320</v>
      </c>
      <c r="O340">
        <v>2229757</v>
      </c>
      <c r="P340">
        <v>2244336</v>
      </c>
      <c r="Q340">
        <v>2257972</v>
      </c>
      <c r="R340">
        <v>2270593</v>
      </c>
      <c r="S340">
        <v>2282136</v>
      </c>
      <c r="T340">
        <v>2292549</v>
      </c>
      <c r="U340">
        <v>2301789</v>
      </c>
      <c r="V340">
        <v>2309826</v>
      </c>
      <c r="W340">
        <v>2316638</v>
      </c>
      <c r="X340">
        <v>2322214</v>
      </c>
      <c r="Y340">
        <v>2326554</v>
      </c>
      <c r="Z340">
        <v>2329669</v>
      </c>
      <c r="AA340">
        <v>2331579</v>
      </c>
      <c r="AB340">
        <v>2332314</v>
      </c>
      <c r="AC340">
        <v>2331916</v>
      </c>
      <c r="AD340">
        <v>2330437</v>
      </c>
      <c r="AE340">
        <v>2327938</v>
      </c>
      <c r="AF340">
        <v>2324493</v>
      </c>
      <c r="AG340">
        <v>2320183</v>
      </c>
      <c r="AH340">
        <v>2315103</v>
      </c>
      <c r="AI340">
        <v>2309355</v>
      </c>
      <c r="AJ340">
        <v>2303054</v>
      </c>
      <c r="AK340">
        <v>2296324</v>
      </c>
      <c r="AL340">
        <v>2289301</v>
      </c>
      <c r="AM340">
        <v>2282128</v>
      </c>
      <c r="AN340">
        <v>2274963</v>
      </c>
      <c r="AO340">
        <v>2267970</v>
      </c>
      <c r="AP340">
        <v>2261326</v>
      </c>
      <c r="AQ340">
        <v>2255218</v>
      </c>
      <c r="AR340">
        <v>2249844</v>
      </c>
      <c r="AS340">
        <v>2245410</v>
      </c>
      <c r="AT340">
        <v>2242134</v>
      </c>
      <c r="AU340">
        <v>2240246</v>
      </c>
      <c r="AV340">
        <v>2239984</v>
      </c>
    </row>
    <row r="341" spans="1:48" x14ac:dyDescent="0.3">
      <c r="A341" t="s">
        <v>385</v>
      </c>
      <c r="B341" t="s">
        <v>385</v>
      </c>
      <c r="C341" t="s">
        <v>427</v>
      </c>
      <c r="D341" s="5">
        <v>721801.78191339504</v>
      </c>
      <c r="E341" s="5">
        <v>727014.29321321496</v>
      </c>
      <c r="F341" s="5">
        <v>732088.12070094503</v>
      </c>
      <c r="G341" s="5">
        <v>685296</v>
      </c>
      <c r="H341">
        <v>691775</v>
      </c>
      <c r="I341">
        <v>698232</v>
      </c>
      <c r="J341">
        <v>704618</v>
      </c>
      <c r="K341">
        <v>710889</v>
      </c>
      <c r="L341">
        <v>717005</v>
      </c>
      <c r="M341">
        <v>722926</v>
      </c>
      <c r="N341">
        <v>728619</v>
      </c>
      <c r="O341">
        <v>734050</v>
      </c>
      <c r="P341">
        <v>739192</v>
      </c>
      <c r="Q341">
        <v>744019</v>
      </c>
      <c r="R341">
        <v>748509</v>
      </c>
      <c r="S341">
        <v>752641</v>
      </c>
      <c r="T341">
        <v>756400</v>
      </c>
      <c r="U341">
        <v>759772</v>
      </c>
      <c r="V341">
        <v>762748</v>
      </c>
      <c r="W341">
        <v>765320</v>
      </c>
      <c r="X341">
        <v>767484</v>
      </c>
      <c r="Y341">
        <v>769241</v>
      </c>
      <c r="Z341">
        <v>770591</v>
      </c>
      <c r="AA341">
        <v>771542</v>
      </c>
      <c r="AB341">
        <v>772100</v>
      </c>
      <c r="AC341">
        <v>772279</v>
      </c>
      <c r="AD341">
        <v>772093</v>
      </c>
      <c r="AE341">
        <v>771559</v>
      </c>
      <c r="AF341">
        <v>770699</v>
      </c>
      <c r="AG341">
        <v>769537</v>
      </c>
      <c r="AH341">
        <v>768101</v>
      </c>
      <c r="AI341">
        <v>766420</v>
      </c>
      <c r="AJ341">
        <v>764528</v>
      </c>
      <c r="AK341">
        <v>762463</v>
      </c>
      <c r="AL341">
        <v>760262</v>
      </c>
      <c r="AM341">
        <v>757970</v>
      </c>
      <c r="AN341">
        <v>755633</v>
      </c>
      <c r="AO341">
        <v>753298</v>
      </c>
      <c r="AP341">
        <v>751019</v>
      </c>
      <c r="AQ341">
        <v>748851</v>
      </c>
      <c r="AR341">
        <v>746853</v>
      </c>
      <c r="AS341">
        <v>745084</v>
      </c>
      <c r="AT341">
        <v>743612</v>
      </c>
      <c r="AU341">
        <v>742502</v>
      </c>
      <c r="AV341">
        <v>741826</v>
      </c>
    </row>
    <row r="342" spans="1:48" x14ac:dyDescent="0.3">
      <c r="A342" t="s">
        <v>387</v>
      </c>
      <c r="B342" t="s">
        <v>754</v>
      </c>
      <c r="C342" t="s">
        <v>427</v>
      </c>
      <c r="D342" s="5">
        <v>2303987.98563122</v>
      </c>
      <c r="E342" s="5">
        <v>2317942.6985684098</v>
      </c>
      <c r="F342" s="5">
        <v>2331134.5117563098</v>
      </c>
      <c r="G342" s="5">
        <v>2448699</v>
      </c>
      <c r="H342">
        <v>2467879</v>
      </c>
      <c r="I342">
        <v>2485816</v>
      </c>
      <c r="J342">
        <v>2502476</v>
      </c>
      <c r="K342">
        <v>2517832</v>
      </c>
      <c r="L342">
        <v>2531861</v>
      </c>
      <c r="M342">
        <v>2544543</v>
      </c>
      <c r="N342">
        <v>2555863</v>
      </c>
      <c r="O342">
        <v>2565811</v>
      </c>
      <c r="P342">
        <v>2574381</v>
      </c>
      <c r="Q342">
        <v>2581571</v>
      </c>
      <c r="R342">
        <v>2587383</v>
      </c>
      <c r="S342">
        <v>2591825</v>
      </c>
      <c r="T342">
        <v>2594909</v>
      </c>
      <c r="U342">
        <v>2596649</v>
      </c>
      <c r="V342">
        <v>2597066</v>
      </c>
      <c r="W342">
        <v>2596186</v>
      </c>
      <c r="X342">
        <v>2594035</v>
      </c>
      <c r="Y342">
        <v>2590649</v>
      </c>
      <c r="Z342">
        <v>2586065</v>
      </c>
      <c r="AA342">
        <v>2580324</v>
      </c>
      <c r="AB342">
        <v>2573474</v>
      </c>
      <c r="AC342">
        <v>2565565</v>
      </c>
      <c r="AD342">
        <v>2556652</v>
      </c>
      <c r="AE342">
        <v>2546795</v>
      </c>
      <c r="AF342">
        <v>2536058</v>
      </c>
      <c r="AG342">
        <v>2524509</v>
      </c>
      <c r="AH342">
        <v>2512222</v>
      </c>
      <c r="AI342">
        <v>2499273</v>
      </c>
      <c r="AJ342">
        <v>2485743</v>
      </c>
      <c r="AK342">
        <v>2471720</v>
      </c>
      <c r="AL342">
        <v>2457292</v>
      </c>
      <c r="AM342">
        <v>2442555</v>
      </c>
      <c r="AN342">
        <v>2427607</v>
      </c>
      <c r="AO342">
        <v>2412553</v>
      </c>
      <c r="AP342">
        <v>2397499</v>
      </c>
      <c r="AQ342">
        <v>2382559</v>
      </c>
      <c r="AR342">
        <v>2367848</v>
      </c>
      <c r="AS342">
        <v>2353488</v>
      </c>
      <c r="AT342">
        <v>2339604</v>
      </c>
      <c r="AU342">
        <v>2326325</v>
      </c>
      <c r="AV342">
        <v>2313786</v>
      </c>
    </row>
    <row r="343" spans="1:48" x14ac:dyDescent="0.3">
      <c r="A343" t="s">
        <v>388</v>
      </c>
      <c r="B343" t="s">
        <v>755</v>
      </c>
      <c r="C343" t="s">
        <v>427</v>
      </c>
      <c r="D343" s="5">
        <v>1452781.93021985</v>
      </c>
      <c r="E343" s="5">
        <v>1461508.3671762701</v>
      </c>
      <c r="F343" s="5">
        <v>1470028.3075081899</v>
      </c>
      <c r="G343" s="5">
        <v>1349112</v>
      </c>
      <c r="H343">
        <v>1358427</v>
      </c>
      <c r="I343">
        <v>1368125</v>
      </c>
      <c r="J343">
        <v>1378064</v>
      </c>
      <c r="K343">
        <v>1388112</v>
      </c>
      <c r="L343">
        <v>1398143</v>
      </c>
      <c r="M343">
        <v>1408042</v>
      </c>
      <c r="N343">
        <v>1417701</v>
      </c>
      <c r="O343">
        <v>1427021</v>
      </c>
      <c r="P343">
        <v>1435913</v>
      </c>
      <c r="Q343">
        <v>1444293</v>
      </c>
      <c r="R343">
        <v>1452088</v>
      </c>
      <c r="S343">
        <v>1459234</v>
      </c>
      <c r="T343">
        <v>1465674</v>
      </c>
      <c r="U343">
        <v>1471358</v>
      </c>
      <c r="V343">
        <v>1476249</v>
      </c>
      <c r="W343">
        <v>1480315</v>
      </c>
      <c r="X343">
        <v>1483533</v>
      </c>
      <c r="Y343">
        <v>1485888</v>
      </c>
      <c r="Z343">
        <v>1487376</v>
      </c>
      <c r="AA343">
        <v>1487999</v>
      </c>
      <c r="AB343">
        <v>1487768</v>
      </c>
      <c r="AC343">
        <v>1486704</v>
      </c>
      <c r="AD343">
        <v>1484833</v>
      </c>
      <c r="AE343">
        <v>1482194</v>
      </c>
      <c r="AF343">
        <v>1478831</v>
      </c>
      <c r="AG343">
        <v>1474798</v>
      </c>
      <c r="AH343">
        <v>1470157</v>
      </c>
      <c r="AI343">
        <v>1464979</v>
      </c>
      <c r="AJ343">
        <v>1459342</v>
      </c>
      <c r="AK343">
        <v>1453335</v>
      </c>
      <c r="AL343">
        <v>1447054</v>
      </c>
      <c r="AM343">
        <v>1440602</v>
      </c>
      <c r="AN343">
        <v>1434094</v>
      </c>
      <c r="AO343">
        <v>1427650</v>
      </c>
      <c r="AP343">
        <v>1421401</v>
      </c>
      <c r="AQ343">
        <v>1415486</v>
      </c>
      <c r="AR343">
        <v>1410050</v>
      </c>
      <c r="AS343">
        <v>1405250</v>
      </c>
      <c r="AT343">
        <v>1401250</v>
      </c>
      <c r="AU343">
        <v>1398222</v>
      </c>
      <c r="AV343">
        <v>1396347</v>
      </c>
    </row>
    <row r="344" spans="1:48" x14ac:dyDescent="0.3">
      <c r="A344" t="s">
        <v>389</v>
      </c>
      <c r="B344" t="s">
        <v>389</v>
      </c>
      <c r="C344" t="s">
        <v>427</v>
      </c>
      <c r="D344" s="5">
        <v>286369.623103916</v>
      </c>
      <c r="E344" s="5">
        <v>288541.42994404997</v>
      </c>
      <c r="F344" s="5">
        <v>290680.734323518</v>
      </c>
      <c r="G344" s="5">
        <v>262734</v>
      </c>
      <c r="H344">
        <v>265316</v>
      </c>
      <c r="I344">
        <v>267890</v>
      </c>
      <c r="J344">
        <v>270437</v>
      </c>
      <c r="K344">
        <v>272937</v>
      </c>
      <c r="L344">
        <v>275373</v>
      </c>
      <c r="M344">
        <v>277729</v>
      </c>
      <c r="N344">
        <v>279989</v>
      </c>
      <c r="O344">
        <v>282139</v>
      </c>
      <c r="P344">
        <v>284168</v>
      </c>
      <c r="Q344">
        <v>286064</v>
      </c>
      <c r="R344">
        <v>287817</v>
      </c>
      <c r="S344">
        <v>289419</v>
      </c>
      <c r="T344">
        <v>290862</v>
      </c>
      <c r="U344">
        <v>292141</v>
      </c>
      <c r="V344">
        <v>293251</v>
      </c>
      <c r="W344">
        <v>294189</v>
      </c>
      <c r="X344">
        <v>294952</v>
      </c>
      <c r="Y344">
        <v>295539</v>
      </c>
      <c r="Z344">
        <v>295953</v>
      </c>
      <c r="AA344">
        <v>296193</v>
      </c>
      <c r="AB344">
        <v>296264</v>
      </c>
      <c r="AC344">
        <v>296169</v>
      </c>
      <c r="AD344">
        <v>295916</v>
      </c>
      <c r="AE344">
        <v>295509</v>
      </c>
      <c r="AF344">
        <v>294959</v>
      </c>
      <c r="AG344">
        <v>294275</v>
      </c>
      <c r="AH344">
        <v>293467</v>
      </c>
      <c r="AI344">
        <v>292548</v>
      </c>
      <c r="AJ344">
        <v>291531</v>
      </c>
      <c r="AK344">
        <v>290432</v>
      </c>
      <c r="AL344">
        <v>289266</v>
      </c>
      <c r="AM344">
        <v>288051</v>
      </c>
      <c r="AN344">
        <v>286805</v>
      </c>
      <c r="AO344">
        <v>285550</v>
      </c>
      <c r="AP344">
        <v>284305</v>
      </c>
      <c r="AQ344">
        <v>283093</v>
      </c>
      <c r="AR344">
        <v>281940</v>
      </c>
      <c r="AS344">
        <v>280869</v>
      </c>
      <c r="AT344">
        <v>279908</v>
      </c>
      <c r="AU344">
        <v>279084</v>
      </c>
      <c r="AV344">
        <v>278426</v>
      </c>
    </row>
    <row r="345" spans="1:48" x14ac:dyDescent="0.3">
      <c r="A345" t="s">
        <v>390</v>
      </c>
      <c r="B345" t="s">
        <v>390</v>
      </c>
      <c r="C345" t="s">
        <v>427</v>
      </c>
      <c r="D345" s="5">
        <v>269305.284784463</v>
      </c>
      <c r="E345" s="5">
        <v>271419.88542182301</v>
      </c>
      <c r="F345" s="5">
        <v>273529.92448517698</v>
      </c>
      <c r="G345" s="5">
        <v>273551</v>
      </c>
      <c r="H345">
        <v>276202</v>
      </c>
      <c r="I345">
        <v>278991</v>
      </c>
      <c r="J345">
        <v>281883</v>
      </c>
      <c r="K345">
        <v>284847</v>
      </c>
      <c r="L345">
        <v>287851</v>
      </c>
      <c r="M345">
        <v>290868</v>
      </c>
      <c r="N345">
        <v>293869</v>
      </c>
      <c r="O345">
        <v>296831</v>
      </c>
      <c r="P345">
        <v>299731</v>
      </c>
      <c r="Q345">
        <v>302546</v>
      </c>
      <c r="R345">
        <v>305259</v>
      </c>
      <c r="S345">
        <v>307851</v>
      </c>
      <c r="T345">
        <v>310308</v>
      </c>
      <c r="U345">
        <v>312615</v>
      </c>
      <c r="V345">
        <v>314762</v>
      </c>
      <c r="W345">
        <v>316738</v>
      </c>
      <c r="X345">
        <v>318535</v>
      </c>
      <c r="Y345">
        <v>320149</v>
      </c>
      <c r="Z345">
        <v>321574</v>
      </c>
      <c r="AA345">
        <v>322808</v>
      </c>
      <c r="AB345">
        <v>323852</v>
      </c>
      <c r="AC345">
        <v>324706</v>
      </c>
      <c r="AD345">
        <v>325375</v>
      </c>
      <c r="AE345">
        <v>325863</v>
      </c>
      <c r="AF345">
        <v>326179</v>
      </c>
      <c r="AG345">
        <v>326331</v>
      </c>
      <c r="AH345">
        <v>326330</v>
      </c>
      <c r="AI345">
        <v>326190</v>
      </c>
      <c r="AJ345">
        <v>325925</v>
      </c>
      <c r="AK345">
        <v>325553</v>
      </c>
      <c r="AL345">
        <v>325090</v>
      </c>
      <c r="AM345">
        <v>324560</v>
      </c>
      <c r="AN345">
        <v>323983</v>
      </c>
      <c r="AO345">
        <v>323384</v>
      </c>
      <c r="AP345">
        <v>322790</v>
      </c>
      <c r="AQ345">
        <v>322228</v>
      </c>
      <c r="AR345">
        <v>321730</v>
      </c>
      <c r="AS345">
        <v>321325</v>
      </c>
      <c r="AT345">
        <v>321049</v>
      </c>
      <c r="AU345">
        <v>320937</v>
      </c>
      <c r="AV345">
        <v>321027</v>
      </c>
    </row>
    <row r="346" spans="1:48" x14ac:dyDescent="0.3">
      <c r="A346" t="s">
        <v>391</v>
      </c>
      <c r="B346" t="s">
        <v>391</v>
      </c>
      <c r="C346" t="s">
        <v>427</v>
      </c>
      <c r="D346" s="5">
        <v>464529.40547687199</v>
      </c>
      <c r="E346" s="5">
        <v>468035.85966488998</v>
      </c>
      <c r="F346" s="5">
        <v>471470.21845207998</v>
      </c>
      <c r="G346" s="5">
        <v>443159</v>
      </c>
      <c r="H346">
        <v>446981</v>
      </c>
      <c r="I346">
        <v>450990</v>
      </c>
      <c r="J346">
        <v>455135</v>
      </c>
      <c r="K346">
        <v>459368</v>
      </c>
      <c r="L346">
        <v>463644</v>
      </c>
      <c r="M346">
        <v>467919</v>
      </c>
      <c r="N346">
        <v>472155</v>
      </c>
      <c r="O346">
        <v>476315</v>
      </c>
      <c r="P346">
        <v>480364</v>
      </c>
      <c r="Q346">
        <v>484272</v>
      </c>
      <c r="R346">
        <v>488010</v>
      </c>
      <c r="S346">
        <v>491552</v>
      </c>
      <c r="T346">
        <v>494876</v>
      </c>
      <c r="U346">
        <v>497962</v>
      </c>
      <c r="V346">
        <v>500793</v>
      </c>
      <c r="W346">
        <v>503355</v>
      </c>
      <c r="X346">
        <v>505636</v>
      </c>
      <c r="Y346">
        <v>507628</v>
      </c>
      <c r="Z346">
        <v>509324</v>
      </c>
      <c r="AA346">
        <v>510722</v>
      </c>
      <c r="AB346">
        <v>511822</v>
      </c>
      <c r="AC346">
        <v>512627</v>
      </c>
      <c r="AD346">
        <v>513142</v>
      </c>
      <c r="AE346">
        <v>513374</v>
      </c>
      <c r="AF346">
        <v>513337</v>
      </c>
      <c r="AG346">
        <v>513043</v>
      </c>
      <c r="AH346">
        <v>512509</v>
      </c>
      <c r="AI346">
        <v>511755</v>
      </c>
      <c r="AJ346">
        <v>510804</v>
      </c>
      <c r="AK346">
        <v>509680</v>
      </c>
      <c r="AL346">
        <v>508412</v>
      </c>
      <c r="AM346">
        <v>507030</v>
      </c>
      <c r="AN346">
        <v>505569</v>
      </c>
      <c r="AO346">
        <v>504066</v>
      </c>
      <c r="AP346">
        <v>502558</v>
      </c>
      <c r="AQ346">
        <v>501089</v>
      </c>
      <c r="AR346">
        <v>499704</v>
      </c>
      <c r="AS346">
        <v>498451</v>
      </c>
      <c r="AT346">
        <v>497379</v>
      </c>
      <c r="AU346">
        <v>496543</v>
      </c>
      <c r="AV346">
        <v>496000</v>
      </c>
    </row>
    <row r="347" spans="1:48" x14ac:dyDescent="0.3">
      <c r="A347" t="s">
        <v>392</v>
      </c>
      <c r="B347" t="s">
        <v>392</v>
      </c>
      <c r="C347" t="s">
        <v>427</v>
      </c>
      <c r="D347" s="5">
        <v>191859.45638907401</v>
      </c>
      <c r="E347" s="5">
        <v>193355.989379245</v>
      </c>
      <c r="F347" s="5">
        <v>194825.72223200201</v>
      </c>
      <c r="G347" s="5">
        <v>213880</v>
      </c>
      <c r="H347">
        <v>215565</v>
      </c>
      <c r="I347">
        <v>217457</v>
      </c>
      <c r="J347">
        <v>219522</v>
      </c>
      <c r="K347">
        <v>221725</v>
      </c>
      <c r="L347">
        <v>224033</v>
      </c>
      <c r="M347">
        <v>226417</v>
      </c>
      <c r="N347">
        <v>228846</v>
      </c>
      <c r="O347">
        <v>231295</v>
      </c>
      <c r="P347">
        <v>233737</v>
      </c>
      <c r="Q347">
        <v>236151</v>
      </c>
      <c r="R347">
        <v>238514</v>
      </c>
      <c r="S347">
        <v>240808</v>
      </c>
      <c r="T347">
        <v>243013</v>
      </c>
      <c r="U347">
        <v>245115</v>
      </c>
      <c r="V347">
        <v>247100</v>
      </c>
      <c r="W347">
        <v>248954</v>
      </c>
      <c r="X347">
        <v>250669</v>
      </c>
      <c r="Y347">
        <v>252235</v>
      </c>
      <c r="Z347">
        <v>253646</v>
      </c>
      <c r="AA347">
        <v>254897</v>
      </c>
      <c r="AB347">
        <v>255985</v>
      </c>
      <c r="AC347">
        <v>256909</v>
      </c>
      <c r="AD347">
        <v>257670</v>
      </c>
      <c r="AE347">
        <v>258270</v>
      </c>
      <c r="AF347">
        <v>258714</v>
      </c>
      <c r="AG347">
        <v>259008</v>
      </c>
      <c r="AH347">
        <v>259160</v>
      </c>
      <c r="AI347">
        <v>259180</v>
      </c>
      <c r="AJ347">
        <v>259080</v>
      </c>
      <c r="AK347">
        <v>258873</v>
      </c>
      <c r="AL347">
        <v>258576</v>
      </c>
      <c r="AM347">
        <v>258204</v>
      </c>
      <c r="AN347">
        <v>257778</v>
      </c>
      <c r="AO347">
        <v>257319</v>
      </c>
      <c r="AP347">
        <v>256849</v>
      </c>
      <c r="AQ347">
        <v>256393</v>
      </c>
      <c r="AR347">
        <v>255977</v>
      </c>
      <c r="AS347">
        <v>255631</v>
      </c>
      <c r="AT347">
        <v>255384</v>
      </c>
      <c r="AU347">
        <v>255268</v>
      </c>
      <c r="AV347">
        <v>255317</v>
      </c>
    </row>
    <row r="348" spans="1:48" x14ac:dyDescent="0.3">
      <c r="A348" t="s">
        <v>393</v>
      </c>
      <c r="B348" t="s">
        <v>393</v>
      </c>
      <c r="C348" t="s">
        <v>427</v>
      </c>
      <c r="D348" s="5">
        <v>399758.971366435</v>
      </c>
      <c r="E348" s="5">
        <v>402540.07323912799</v>
      </c>
      <c r="F348" s="5">
        <v>405245.91646436002</v>
      </c>
      <c r="G348" s="5">
        <v>423156</v>
      </c>
      <c r="H348">
        <v>425184</v>
      </c>
      <c r="I348">
        <v>427948</v>
      </c>
      <c r="J348">
        <v>431345</v>
      </c>
      <c r="K348">
        <v>435278</v>
      </c>
      <c r="L348">
        <v>439653</v>
      </c>
      <c r="M348">
        <v>444385</v>
      </c>
      <c r="N348">
        <v>449390</v>
      </c>
      <c r="O348">
        <v>454591</v>
      </c>
      <c r="P348">
        <v>459915</v>
      </c>
      <c r="Q348">
        <v>465295</v>
      </c>
      <c r="R348">
        <v>470669</v>
      </c>
      <c r="S348">
        <v>475979</v>
      </c>
      <c r="T348">
        <v>481172</v>
      </c>
      <c r="U348">
        <v>486202</v>
      </c>
      <c r="V348">
        <v>491024</v>
      </c>
      <c r="W348">
        <v>495603</v>
      </c>
      <c r="X348">
        <v>499905</v>
      </c>
      <c r="Y348">
        <v>503903</v>
      </c>
      <c r="Z348">
        <v>507575</v>
      </c>
      <c r="AA348">
        <v>510902</v>
      </c>
      <c r="AB348">
        <v>513872</v>
      </c>
      <c r="AC348">
        <v>516478</v>
      </c>
      <c r="AD348">
        <v>518716</v>
      </c>
      <c r="AE348">
        <v>520591</v>
      </c>
      <c r="AF348">
        <v>522108</v>
      </c>
      <c r="AG348">
        <v>523280</v>
      </c>
      <c r="AH348">
        <v>524124</v>
      </c>
      <c r="AI348">
        <v>524664</v>
      </c>
      <c r="AJ348">
        <v>524925</v>
      </c>
      <c r="AK348">
        <v>524942</v>
      </c>
      <c r="AL348">
        <v>524750</v>
      </c>
      <c r="AM348">
        <v>524392</v>
      </c>
      <c r="AN348">
        <v>523915</v>
      </c>
      <c r="AO348">
        <v>523373</v>
      </c>
      <c r="AP348">
        <v>522821</v>
      </c>
      <c r="AQ348">
        <v>522323</v>
      </c>
      <c r="AR348">
        <v>521946</v>
      </c>
      <c r="AS348">
        <v>521761</v>
      </c>
      <c r="AT348">
        <v>521846</v>
      </c>
      <c r="AU348">
        <v>522284</v>
      </c>
      <c r="AV348">
        <v>523162</v>
      </c>
    </row>
    <row r="349" spans="1:48" x14ac:dyDescent="0.3">
      <c r="A349" t="s">
        <v>394</v>
      </c>
      <c r="B349" t="s">
        <v>394</v>
      </c>
      <c r="C349" t="s">
        <v>427</v>
      </c>
      <c r="D349" s="5">
        <v>520150.69437893701</v>
      </c>
      <c r="E349" s="5">
        <v>524872.56836061704</v>
      </c>
      <c r="F349" s="5">
        <v>529415.20397383603</v>
      </c>
      <c r="G349" s="5">
        <v>462569</v>
      </c>
      <c r="H349">
        <v>468210</v>
      </c>
      <c r="I349">
        <v>473509</v>
      </c>
      <c r="J349">
        <v>478467</v>
      </c>
      <c r="K349">
        <v>483088</v>
      </c>
      <c r="L349">
        <v>487373</v>
      </c>
      <c r="M349">
        <v>491325</v>
      </c>
      <c r="N349">
        <v>494947</v>
      </c>
      <c r="O349">
        <v>498242</v>
      </c>
      <c r="P349">
        <v>501215</v>
      </c>
      <c r="Q349">
        <v>503869</v>
      </c>
      <c r="R349">
        <v>506209</v>
      </c>
      <c r="S349">
        <v>508239</v>
      </c>
      <c r="T349">
        <v>509965</v>
      </c>
      <c r="U349">
        <v>511393</v>
      </c>
      <c r="V349">
        <v>512528</v>
      </c>
      <c r="W349">
        <v>513377</v>
      </c>
      <c r="X349">
        <v>513945</v>
      </c>
      <c r="Y349">
        <v>514241</v>
      </c>
      <c r="Z349">
        <v>514271</v>
      </c>
      <c r="AA349">
        <v>514043</v>
      </c>
      <c r="AB349">
        <v>513566</v>
      </c>
      <c r="AC349">
        <v>512847</v>
      </c>
      <c r="AD349">
        <v>511894</v>
      </c>
      <c r="AE349">
        <v>510719</v>
      </c>
      <c r="AF349">
        <v>509328</v>
      </c>
      <c r="AG349">
        <v>507734</v>
      </c>
      <c r="AH349">
        <v>505945</v>
      </c>
      <c r="AI349">
        <v>503972</v>
      </c>
      <c r="AJ349">
        <v>501825</v>
      </c>
      <c r="AK349">
        <v>499517</v>
      </c>
      <c r="AL349">
        <v>497059</v>
      </c>
      <c r="AM349">
        <v>494462</v>
      </c>
      <c r="AN349">
        <v>491740</v>
      </c>
      <c r="AO349">
        <v>488903</v>
      </c>
      <c r="AP349">
        <v>485966</v>
      </c>
      <c r="AQ349">
        <v>482942</v>
      </c>
      <c r="AR349">
        <v>479844</v>
      </c>
      <c r="AS349">
        <v>476686</v>
      </c>
      <c r="AT349">
        <v>473483</v>
      </c>
      <c r="AU349">
        <v>470250</v>
      </c>
      <c r="AV349">
        <v>467002</v>
      </c>
    </row>
    <row r="350" spans="1:48" x14ac:dyDescent="0.3">
      <c r="A350" t="s">
        <v>396</v>
      </c>
      <c r="B350" t="s">
        <v>756</v>
      </c>
      <c r="C350" t="s">
        <v>427</v>
      </c>
      <c r="D350" s="5">
        <v>2107277.8755751899</v>
      </c>
      <c r="E350" s="5">
        <v>2124536.5064035999</v>
      </c>
      <c r="F350" s="5">
        <v>2140933.2977690501</v>
      </c>
      <c r="G350" s="5">
        <v>2827726</v>
      </c>
      <c r="H350">
        <v>2858948</v>
      </c>
      <c r="I350">
        <v>2887523</v>
      </c>
      <c r="J350">
        <v>2913555</v>
      </c>
      <c r="K350">
        <v>2937146</v>
      </c>
      <c r="L350">
        <v>2958395</v>
      </c>
      <c r="M350">
        <v>2977399</v>
      </c>
      <c r="N350">
        <v>2994254</v>
      </c>
      <c r="O350">
        <v>3009051</v>
      </c>
      <c r="P350">
        <v>3021882</v>
      </c>
      <c r="Q350">
        <v>3032834</v>
      </c>
      <c r="R350">
        <v>3041995</v>
      </c>
      <c r="S350">
        <v>3049448</v>
      </c>
      <c r="T350">
        <v>3055275</v>
      </c>
      <c r="U350">
        <v>3059556</v>
      </c>
      <c r="V350">
        <v>3062368</v>
      </c>
      <c r="W350">
        <v>3063787</v>
      </c>
      <c r="X350">
        <v>3063885</v>
      </c>
      <c r="Y350">
        <v>3062733</v>
      </c>
      <c r="Z350">
        <v>3060401</v>
      </c>
      <c r="AA350">
        <v>3056954</v>
      </c>
      <c r="AB350">
        <v>3052458</v>
      </c>
      <c r="AC350">
        <v>3046974</v>
      </c>
      <c r="AD350">
        <v>3040563</v>
      </c>
      <c r="AE350">
        <v>3033281</v>
      </c>
      <c r="AF350">
        <v>3025186</v>
      </c>
      <c r="AG350">
        <v>3016329</v>
      </c>
      <c r="AH350">
        <v>3006764</v>
      </c>
      <c r="AI350">
        <v>2996538</v>
      </c>
      <c r="AJ350">
        <v>2985698</v>
      </c>
      <c r="AK350">
        <v>2974290</v>
      </c>
      <c r="AL350">
        <v>2962355</v>
      </c>
      <c r="AM350">
        <v>2949935</v>
      </c>
      <c r="AN350">
        <v>2937067</v>
      </c>
      <c r="AO350">
        <v>2923787</v>
      </c>
      <c r="AP350">
        <v>2910129</v>
      </c>
      <c r="AQ350">
        <v>2896125</v>
      </c>
      <c r="AR350">
        <v>2881803</v>
      </c>
      <c r="AS350">
        <v>2867193</v>
      </c>
      <c r="AT350">
        <v>2852317</v>
      </c>
      <c r="AU350">
        <v>2837200</v>
      </c>
      <c r="AV350">
        <v>2821862</v>
      </c>
    </row>
    <row r="351" spans="1:48" x14ac:dyDescent="0.3">
      <c r="A351" t="s">
        <v>397</v>
      </c>
      <c r="B351" t="s">
        <v>757</v>
      </c>
      <c r="C351" t="s">
        <v>427</v>
      </c>
      <c r="D351" s="5">
        <v>754405.43012902397</v>
      </c>
      <c r="E351" s="5">
        <v>758331.60173152201</v>
      </c>
      <c r="F351" s="5">
        <v>761958.83323572401</v>
      </c>
      <c r="G351" s="5">
        <v>746659</v>
      </c>
      <c r="H351">
        <v>751349</v>
      </c>
      <c r="I351">
        <v>755702</v>
      </c>
      <c r="J351">
        <v>759706</v>
      </c>
      <c r="K351">
        <v>763347</v>
      </c>
      <c r="L351">
        <v>766613</v>
      </c>
      <c r="M351">
        <v>769495</v>
      </c>
      <c r="N351">
        <v>771985</v>
      </c>
      <c r="O351">
        <v>774076</v>
      </c>
      <c r="P351">
        <v>775762</v>
      </c>
      <c r="Q351">
        <v>777041</v>
      </c>
      <c r="R351">
        <v>777911</v>
      </c>
      <c r="S351">
        <v>778371</v>
      </c>
      <c r="T351">
        <v>778424</v>
      </c>
      <c r="U351">
        <v>778071</v>
      </c>
      <c r="V351">
        <v>777318</v>
      </c>
      <c r="W351">
        <v>776172</v>
      </c>
      <c r="X351">
        <v>774639</v>
      </c>
      <c r="Y351">
        <v>772729</v>
      </c>
      <c r="Z351">
        <v>770454</v>
      </c>
      <c r="AA351">
        <v>767827</v>
      </c>
      <c r="AB351">
        <v>764860</v>
      </c>
      <c r="AC351">
        <v>761571</v>
      </c>
      <c r="AD351">
        <v>757978</v>
      </c>
      <c r="AE351">
        <v>754098</v>
      </c>
      <c r="AF351">
        <v>749953</v>
      </c>
      <c r="AG351">
        <v>745566</v>
      </c>
      <c r="AH351">
        <v>740959</v>
      </c>
      <c r="AI351">
        <v>736160</v>
      </c>
      <c r="AJ351">
        <v>731195</v>
      </c>
      <c r="AK351">
        <v>726092</v>
      </c>
      <c r="AL351">
        <v>720883</v>
      </c>
      <c r="AM351">
        <v>715599</v>
      </c>
      <c r="AN351">
        <v>710274</v>
      </c>
      <c r="AO351">
        <v>704943</v>
      </c>
      <c r="AP351">
        <v>699643</v>
      </c>
      <c r="AQ351">
        <v>694412</v>
      </c>
      <c r="AR351">
        <v>689291</v>
      </c>
      <c r="AS351">
        <v>684322</v>
      </c>
      <c r="AT351">
        <v>679547</v>
      </c>
      <c r="AU351">
        <v>675011</v>
      </c>
      <c r="AV351">
        <v>670762</v>
      </c>
    </row>
    <row r="352" spans="1:48" x14ac:dyDescent="0.3">
      <c r="A352" t="s">
        <v>398</v>
      </c>
      <c r="B352" t="s">
        <v>758</v>
      </c>
      <c r="C352" t="s">
        <v>427</v>
      </c>
      <c r="D352" s="5">
        <v>1332746.01724584</v>
      </c>
      <c r="E352" s="5">
        <v>1342078.91754893</v>
      </c>
      <c r="F352" s="5">
        <v>1351258.2143880001</v>
      </c>
      <c r="G352" s="5">
        <v>1371716</v>
      </c>
      <c r="H352">
        <v>1382655</v>
      </c>
      <c r="I352">
        <v>1394258</v>
      </c>
      <c r="J352">
        <v>1406350</v>
      </c>
      <c r="K352">
        <v>1418765</v>
      </c>
      <c r="L352">
        <v>1431349</v>
      </c>
      <c r="M352">
        <v>1443954</v>
      </c>
      <c r="N352">
        <v>1456447</v>
      </c>
      <c r="O352">
        <v>1468701</v>
      </c>
      <c r="P352">
        <v>1480601</v>
      </c>
      <c r="Q352">
        <v>1492042</v>
      </c>
      <c r="R352">
        <v>1502929</v>
      </c>
      <c r="S352">
        <v>1513177</v>
      </c>
      <c r="T352">
        <v>1522709</v>
      </c>
      <c r="U352">
        <v>1531463</v>
      </c>
      <c r="V352">
        <v>1539381</v>
      </c>
      <c r="W352">
        <v>1546420</v>
      </c>
      <c r="X352">
        <v>1552544</v>
      </c>
      <c r="Y352">
        <v>1557729</v>
      </c>
      <c r="Z352">
        <v>1561959</v>
      </c>
      <c r="AA352">
        <v>1565231</v>
      </c>
      <c r="AB352">
        <v>1567549</v>
      </c>
      <c r="AC352">
        <v>1568929</v>
      </c>
      <c r="AD352">
        <v>1569396</v>
      </c>
      <c r="AE352">
        <v>1568986</v>
      </c>
      <c r="AF352">
        <v>1567744</v>
      </c>
      <c r="AG352">
        <v>1565725</v>
      </c>
      <c r="AH352">
        <v>1562997</v>
      </c>
      <c r="AI352">
        <v>1559633</v>
      </c>
      <c r="AJ352">
        <v>1555720</v>
      </c>
      <c r="AK352">
        <v>1551353</v>
      </c>
      <c r="AL352">
        <v>1546640</v>
      </c>
      <c r="AM352">
        <v>1541694</v>
      </c>
      <c r="AN352">
        <v>1536643</v>
      </c>
      <c r="AO352">
        <v>1531623</v>
      </c>
      <c r="AP352">
        <v>1526778</v>
      </c>
      <c r="AQ352">
        <v>1522267</v>
      </c>
      <c r="AR352">
        <v>1518254</v>
      </c>
      <c r="AS352">
        <v>1514916</v>
      </c>
      <c r="AT352">
        <v>1512440</v>
      </c>
      <c r="AU352">
        <v>1511021</v>
      </c>
      <c r="AV352">
        <v>1510866</v>
      </c>
    </row>
    <row r="353" spans="1:48" x14ac:dyDescent="0.3">
      <c r="A353" t="s">
        <v>399</v>
      </c>
      <c r="B353" t="s">
        <v>759</v>
      </c>
      <c r="C353" t="s">
        <v>427</v>
      </c>
      <c r="D353" s="5">
        <v>1274907.3094359101</v>
      </c>
      <c r="E353" s="5">
        <v>1282619.3938819999</v>
      </c>
      <c r="F353" s="5">
        <v>1290332.3022787899</v>
      </c>
      <c r="G353" s="5">
        <v>1134833</v>
      </c>
      <c r="H353">
        <v>1142097</v>
      </c>
      <c r="I353">
        <v>1150422</v>
      </c>
      <c r="J353">
        <v>1159606</v>
      </c>
      <c r="K353">
        <v>1169457</v>
      </c>
      <c r="L353">
        <v>1179794</v>
      </c>
      <c r="M353">
        <v>1190450</v>
      </c>
      <c r="N353">
        <v>1201265</v>
      </c>
      <c r="O353">
        <v>1212093</v>
      </c>
      <c r="P353">
        <v>1222799</v>
      </c>
      <c r="Q353">
        <v>1233258</v>
      </c>
      <c r="R353">
        <v>1243357</v>
      </c>
      <c r="S353">
        <v>1252996</v>
      </c>
      <c r="T353">
        <v>1262083</v>
      </c>
      <c r="U353">
        <v>1270539</v>
      </c>
      <c r="V353">
        <v>1278297</v>
      </c>
      <c r="W353">
        <v>1285299</v>
      </c>
      <c r="X353">
        <v>1291500</v>
      </c>
      <c r="Y353">
        <v>1296867</v>
      </c>
      <c r="Z353">
        <v>1301376</v>
      </c>
      <c r="AA353">
        <v>1305015</v>
      </c>
      <c r="AB353">
        <v>1307785</v>
      </c>
      <c r="AC353">
        <v>1309695</v>
      </c>
      <c r="AD353">
        <v>1310768</v>
      </c>
      <c r="AE353">
        <v>1311038</v>
      </c>
      <c r="AF353">
        <v>1310548</v>
      </c>
      <c r="AG353">
        <v>1309355</v>
      </c>
      <c r="AH353">
        <v>1307526</v>
      </c>
      <c r="AI353">
        <v>1305139</v>
      </c>
      <c r="AJ353">
        <v>1302284</v>
      </c>
      <c r="AK353">
        <v>1299061</v>
      </c>
      <c r="AL353">
        <v>1295583</v>
      </c>
      <c r="AM353">
        <v>1291972</v>
      </c>
      <c r="AN353">
        <v>1288364</v>
      </c>
      <c r="AO353">
        <v>1284904</v>
      </c>
      <c r="AP353">
        <v>1281750</v>
      </c>
      <c r="AQ353">
        <v>1279069</v>
      </c>
      <c r="AR353">
        <v>1277041</v>
      </c>
      <c r="AS353">
        <v>1275857</v>
      </c>
      <c r="AT353">
        <v>1275720</v>
      </c>
      <c r="AU353">
        <v>1276841</v>
      </c>
      <c r="AV353">
        <v>1279447</v>
      </c>
    </row>
    <row r="354" spans="1:48" x14ac:dyDescent="0.3">
      <c r="A354" t="s">
        <v>400</v>
      </c>
      <c r="B354" t="s">
        <v>760</v>
      </c>
      <c r="C354" t="s">
        <v>427</v>
      </c>
      <c r="D354" s="5">
        <v>1128826.17931158</v>
      </c>
      <c r="E354" s="5">
        <v>1136926.1298235799</v>
      </c>
      <c r="F354" s="5">
        <v>1144964.8392984199</v>
      </c>
      <c r="G354" s="5">
        <v>1057994</v>
      </c>
      <c r="H354">
        <v>1067297</v>
      </c>
      <c r="I354">
        <v>1076975</v>
      </c>
      <c r="J354">
        <v>1086906</v>
      </c>
      <c r="K354">
        <v>1096970</v>
      </c>
      <c r="L354">
        <v>1107059</v>
      </c>
      <c r="M354">
        <v>1117069</v>
      </c>
      <c r="N354">
        <v>1126906</v>
      </c>
      <c r="O354">
        <v>1136481</v>
      </c>
      <c r="P354">
        <v>1145715</v>
      </c>
      <c r="Q354">
        <v>1154534</v>
      </c>
      <c r="R354">
        <v>1162874</v>
      </c>
      <c r="S354">
        <v>1170676</v>
      </c>
      <c r="T354">
        <v>1177891</v>
      </c>
      <c r="U354">
        <v>1184474</v>
      </c>
      <c r="V354">
        <v>1190391</v>
      </c>
      <c r="W354">
        <v>1195614</v>
      </c>
      <c r="X354">
        <v>1200122</v>
      </c>
      <c r="Y354">
        <v>1203901</v>
      </c>
      <c r="Z354">
        <v>1206947</v>
      </c>
      <c r="AA354">
        <v>1209260</v>
      </c>
      <c r="AB354">
        <v>1210851</v>
      </c>
      <c r="AC354">
        <v>1211735</v>
      </c>
      <c r="AD354">
        <v>1211936</v>
      </c>
      <c r="AE354">
        <v>1211487</v>
      </c>
      <c r="AF354">
        <v>1210426</v>
      </c>
      <c r="AG354">
        <v>1208800</v>
      </c>
      <c r="AH354">
        <v>1206662</v>
      </c>
      <c r="AI354">
        <v>1204075</v>
      </c>
      <c r="AJ354">
        <v>1201106</v>
      </c>
      <c r="AK354">
        <v>1197831</v>
      </c>
      <c r="AL354">
        <v>1194336</v>
      </c>
      <c r="AM354">
        <v>1190710</v>
      </c>
      <c r="AN354">
        <v>1187052</v>
      </c>
      <c r="AO354">
        <v>1183469</v>
      </c>
      <c r="AP354">
        <v>1180073</v>
      </c>
      <c r="AQ354">
        <v>1176986</v>
      </c>
      <c r="AR354">
        <v>1174337</v>
      </c>
      <c r="AS354">
        <v>1172260</v>
      </c>
      <c r="AT354">
        <v>1170900</v>
      </c>
      <c r="AU354">
        <v>1170406</v>
      </c>
      <c r="AV354">
        <v>1170938</v>
      </c>
    </row>
    <row r="355" spans="1:48" x14ac:dyDescent="0.3">
      <c r="A355" t="s">
        <v>402</v>
      </c>
      <c r="B355" t="s">
        <v>761</v>
      </c>
      <c r="C355" t="s">
        <v>427</v>
      </c>
      <c r="D355" s="5">
        <v>3284518.1761582098</v>
      </c>
      <c r="E355" s="5">
        <v>3307775.6707613398</v>
      </c>
      <c r="F355" s="5">
        <v>3329176.9772104202</v>
      </c>
      <c r="G355" s="5">
        <v>4015917</v>
      </c>
      <c r="H355">
        <v>4054222</v>
      </c>
      <c r="I355">
        <v>4087866</v>
      </c>
      <c r="J355">
        <v>4117141</v>
      </c>
      <c r="K355">
        <v>4142326</v>
      </c>
      <c r="L355">
        <v>4163689</v>
      </c>
      <c r="M355">
        <v>4181487</v>
      </c>
      <c r="N355">
        <v>4195965</v>
      </c>
      <c r="O355">
        <v>4207358</v>
      </c>
      <c r="P355">
        <v>4215889</v>
      </c>
      <c r="Q355">
        <v>4221768</v>
      </c>
      <c r="R355">
        <v>4225196</v>
      </c>
      <c r="S355">
        <v>4226361</v>
      </c>
      <c r="T355">
        <v>4225441</v>
      </c>
      <c r="U355">
        <v>4222601</v>
      </c>
      <c r="V355">
        <v>4217995</v>
      </c>
      <c r="W355">
        <v>4211766</v>
      </c>
      <c r="X355">
        <v>4204047</v>
      </c>
      <c r="Y355">
        <v>4194957</v>
      </c>
      <c r="Z355">
        <v>4184605</v>
      </c>
      <c r="AA355">
        <v>4173088</v>
      </c>
      <c r="AB355">
        <v>4160493</v>
      </c>
      <c r="AC355">
        <v>4146895</v>
      </c>
      <c r="AD355">
        <v>4132355</v>
      </c>
      <c r="AE355">
        <v>4116927</v>
      </c>
      <c r="AF355">
        <v>4100651</v>
      </c>
      <c r="AG355">
        <v>4083556</v>
      </c>
      <c r="AH355">
        <v>4065659</v>
      </c>
      <c r="AI355">
        <v>4046967</v>
      </c>
      <c r="AJ355">
        <v>4027475</v>
      </c>
      <c r="AK355">
        <v>4007166</v>
      </c>
      <c r="AL355">
        <v>3986012</v>
      </c>
      <c r="AM355">
        <v>3963975</v>
      </c>
      <c r="AN355">
        <v>3941003</v>
      </c>
      <c r="AO355">
        <v>3917035</v>
      </c>
      <c r="AP355">
        <v>3891997</v>
      </c>
      <c r="AQ355">
        <v>3865804</v>
      </c>
      <c r="AR355">
        <v>3838360</v>
      </c>
      <c r="AS355">
        <v>3809557</v>
      </c>
      <c r="AT355">
        <v>3779277</v>
      </c>
      <c r="AU355">
        <v>3747389</v>
      </c>
      <c r="AV355">
        <v>3713751</v>
      </c>
    </row>
    <row r="356" spans="1:48" x14ac:dyDescent="0.3">
      <c r="A356" t="s">
        <v>403</v>
      </c>
      <c r="B356" t="s">
        <v>762</v>
      </c>
      <c r="C356" t="s">
        <v>427</v>
      </c>
      <c r="D356" s="5">
        <v>409229.47036489099</v>
      </c>
      <c r="E356" s="5">
        <v>411501.57562764699</v>
      </c>
      <c r="F356" s="5">
        <v>413553.93431486498</v>
      </c>
      <c r="G356" s="5">
        <v>486957</v>
      </c>
      <c r="H356">
        <v>490335</v>
      </c>
      <c r="I356">
        <v>493337</v>
      </c>
      <c r="J356">
        <v>495974</v>
      </c>
      <c r="K356">
        <v>498254</v>
      </c>
      <c r="L356">
        <v>500189</v>
      </c>
      <c r="M356">
        <v>501786</v>
      </c>
      <c r="N356">
        <v>503056</v>
      </c>
      <c r="O356">
        <v>504008</v>
      </c>
      <c r="P356">
        <v>504652</v>
      </c>
      <c r="Q356">
        <v>504997</v>
      </c>
      <c r="R356">
        <v>505054</v>
      </c>
      <c r="S356">
        <v>504830</v>
      </c>
      <c r="T356">
        <v>504337</v>
      </c>
      <c r="U356">
        <v>503583</v>
      </c>
      <c r="V356">
        <v>502579</v>
      </c>
      <c r="W356">
        <v>501333</v>
      </c>
      <c r="X356">
        <v>499855</v>
      </c>
      <c r="Y356">
        <v>498154</v>
      </c>
      <c r="Z356">
        <v>496241</v>
      </c>
      <c r="AA356">
        <v>494124</v>
      </c>
      <c r="AB356">
        <v>491813</v>
      </c>
      <c r="AC356">
        <v>489318</v>
      </c>
      <c r="AD356">
        <v>486647</v>
      </c>
      <c r="AE356">
        <v>483811</v>
      </c>
      <c r="AF356">
        <v>480819</v>
      </c>
      <c r="AG356">
        <v>477680</v>
      </c>
      <c r="AH356">
        <v>474403</v>
      </c>
      <c r="AI356">
        <v>470999</v>
      </c>
      <c r="AJ356">
        <v>467476</v>
      </c>
      <c r="AK356">
        <v>463844</v>
      </c>
      <c r="AL356">
        <v>460113</v>
      </c>
      <c r="AM356">
        <v>456291</v>
      </c>
      <c r="AN356">
        <v>452388</v>
      </c>
      <c r="AO356">
        <v>448413</v>
      </c>
      <c r="AP356">
        <v>444376</v>
      </c>
      <c r="AQ356">
        <v>440286</v>
      </c>
      <c r="AR356">
        <v>436153</v>
      </c>
      <c r="AS356">
        <v>431986</v>
      </c>
      <c r="AT356">
        <v>427793</v>
      </c>
      <c r="AU356">
        <v>423585</v>
      </c>
      <c r="AV356">
        <v>419371</v>
      </c>
    </row>
    <row r="357" spans="1:48" x14ac:dyDescent="0.3">
      <c r="A357" t="s">
        <v>404</v>
      </c>
      <c r="B357" t="s">
        <v>763</v>
      </c>
      <c r="C357" t="s">
        <v>427</v>
      </c>
      <c r="D357" s="5">
        <v>659251.05217510799</v>
      </c>
      <c r="E357" s="5">
        <v>663815.51729357697</v>
      </c>
      <c r="F357" s="5">
        <v>668058.15914665395</v>
      </c>
      <c r="G357" s="5">
        <v>689266</v>
      </c>
      <c r="H357">
        <v>693971</v>
      </c>
      <c r="I357">
        <v>698734</v>
      </c>
      <c r="J357">
        <v>703511</v>
      </c>
      <c r="K357">
        <v>708261</v>
      </c>
      <c r="L357">
        <v>712946</v>
      </c>
      <c r="M357">
        <v>717527</v>
      </c>
      <c r="N357">
        <v>721972</v>
      </c>
      <c r="O357">
        <v>726248</v>
      </c>
      <c r="P357">
        <v>730326</v>
      </c>
      <c r="Q357">
        <v>734179</v>
      </c>
      <c r="R357">
        <v>737783</v>
      </c>
      <c r="S357">
        <v>741116</v>
      </c>
      <c r="T357">
        <v>744157</v>
      </c>
      <c r="U357">
        <v>746891</v>
      </c>
      <c r="V357">
        <v>749302</v>
      </c>
      <c r="W357">
        <v>751378</v>
      </c>
      <c r="X357">
        <v>753109</v>
      </c>
      <c r="Y357">
        <v>754488</v>
      </c>
      <c r="Z357">
        <v>755509</v>
      </c>
      <c r="AA357">
        <v>756172</v>
      </c>
      <c r="AB357">
        <v>756474</v>
      </c>
      <c r="AC357">
        <v>756419</v>
      </c>
      <c r="AD357">
        <v>756012</v>
      </c>
      <c r="AE357">
        <v>755259</v>
      </c>
      <c r="AF357">
        <v>754171</v>
      </c>
      <c r="AG357">
        <v>752760</v>
      </c>
      <c r="AH357">
        <v>751039</v>
      </c>
      <c r="AI357">
        <v>749027</v>
      </c>
      <c r="AJ357">
        <v>746742</v>
      </c>
      <c r="AK357">
        <v>744207</v>
      </c>
      <c r="AL357">
        <v>741445</v>
      </c>
      <c r="AM357">
        <v>738484</v>
      </c>
      <c r="AN357">
        <v>735352</v>
      </c>
      <c r="AO357">
        <v>732082</v>
      </c>
      <c r="AP357">
        <v>728707</v>
      </c>
      <c r="AQ357">
        <v>725264</v>
      </c>
      <c r="AR357">
        <v>721792</v>
      </c>
      <c r="AS357">
        <v>718332</v>
      </c>
      <c r="AT357">
        <v>714928</v>
      </c>
      <c r="AU357">
        <v>711627</v>
      </c>
      <c r="AV357">
        <v>708476</v>
      </c>
    </row>
    <row r="358" spans="1:48" x14ac:dyDescent="0.3">
      <c r="A358" t="s">
        <v>405</v>
      </c>
      <c r="B358" t="s">
        <v>764</v>
      </c>
      <c r="C358" t="s">
        <v>427</v>
      </c>
      <c r="D358" s="5">
        <v>594983.81518759101</v>
      </c>
      <c r="E358" s="5">
        <v>597861.85188497906</v>
      </c>
      <c r="F358" s="5">
        <v>600478.36504729604</v>
      </c>
      <c r="G358" s="5">
        <v>669410</v>
      </c>
      <c r="H358">
        <v>673355</v>
      </c>
      <c r="I358">
        <v>676950</v>
      </c>
      <c r="J358">
        <v>680190</v>
      </c>
      <c r="K358">
        <v>683070</v>
      </c>
      <c r="L358">
        <v>685586</v>
      </c>
      <c r="M358">
        <v>687737</v>
      </c>
      <c r="N358">
        <v>689521</v>
      </c>
      <c r="O358">
        <v>690937</v>
      </c>
      <c r="P358">
        <v>691985</v>
      </c>
      <c r="Q358">
        <v>692668</v>
      </c>
      <c r="R358">
        <v>692987</v>
      </c>
      <c r="S358">
        <v>692946</v>
      </c>
      <c r="T358">
        <v>692550</v>
      </c>
      <c r="U358">
        <v>691802</v>
      </c>
      <c r="V358">
        <v>690711</v>
      </c>
      <c r="W358">
        <v>689283</v>
      </c>
      <c r="X358">
        <v>687525</v>
      </c>
      <c r="Y358">
        <v>685449</v>
      </c>
      <c r="Z358">
        <v>683062</v>
      </c>
      <c r="AA358">
        <v>680377</v>
      </c>
      <c r="AB358">
        <v>677406</v>
      </c>
      <c r="AC358">
        <v>674162</v>
      </c>
      <c r="AD358">
        <v>670658</v>
      </c>
      <c r="AE358">
        <v>666909</v>
      </c>
      <c r="AF358">
        <v>662933</v>
      </c>
      <c r="AG358">
        <v>658744</v>
      </c>
      <c r="AH358">
        <v>654362</v>
      </c>
      <c r="AI358">
        <v>649805</v>
      </c>
      <c r="AJ358">
        <v>645093</v>
      </c>
      <c r="AK358">
        <v>640247</v>
      </c>
      <c r="AL358">
        <v>635288</v>
      </c>
      <c r="AM358">
        <v>630239</v>
      </c>
      <c r="AN358">
        <v>625124</v>
      </c>
      <c r="AO358">
        <v>619967</v>
      </c>
      <c r="AP358">
        <v>614794</v>
      </c>
      <c r="AQ358">
        <v>609632</v>
      </c>
      <c r="AR358">
        <v>604508</v>
      </c>
      <c r="AS358">
        <v>599451</v>
      </c>
      <c r="AT358">
        <v>594489</v>
      </c>
      <c r="AU358">
        <v>589654</v>
      </c>
      <c r="AV358">
        <v>584977</v>
      </c>
    </row>
    <row r="359" spans="1:48" x14ac:dyDescent="0.3">
      <c r="A359" t="s">
        <v>406</v>
      </c>
      <c r="B359" t="s">
        <v>406</v>
      </c>
      <c r="C359" t="s">
        <v>427</v>
      </c>
      <c r="D359" s="5">
        <v>1477431.2878922201</v>
      </c>
      <c r="E359" s="5">
        <v>1483518.8838162499</v>
      </c>
      <c r="F359" s="5">
        <v>1488988.5663377801</v>
      </c>
      <c r="G359" s="5">
        <v>1605620</v>
      </c>
      <c r="H359">
        <v>1613511</v>
      </c>
      <c r="I359">
        <v>1620649</v>
      </c>
      <c r="J359">
        <v>1627010</v>
      </c>
      <c r="K359">
        <v>1632572</v>
      </c>
      <c r="L359">
        <v>1637316</v>
      </c>
      <c r="M359">
        <v>1641228</v>
      </c>
      <c r="N359">
        <v>1644295</v>
      </c>
      <c r="O359">
        <v>1646508</v>
      </c>
      <c r="P359">
        <v>1647860</v>
      </c>
      <c r="Q359">
        <v>1648349</v>
      </c>
      <c r="R359">
        <v>1647974</v>
      </c>
      <c r="S359">
        <v>1646738</v>
      </c>
      <c r="T359">
        <v>1644648</v>
      </c>
      <c r="U359">
        <v>1641711</v>
      </c>
      <c r="V359">
        <v>1637941</v>
      </c>
      <c r="W359">
        <v>1633353</v>
      </c>
      <c r="X359">
        <v>1627964</v>
      </c>
      <c r="Y359">
        <v>1621797</v>
      </c>
      <c r="Z359">
        <v>1614875</v>
      </c>
      <c r="AA359">
        <v>1607226</v>
      </c>
      <c r="AB359">
        <v>1598880</v>
      </c>
      <c r="AC359">
        <v>1589870</v>
      </c>
      <c r="AD359">
        <v>1580234</v>
      </c>
      <c r="AE359">
        <v>1570011</v>
      </c>
      <c r="AF359">
        <v>1559244</v>
      </c>
      <c r="AG359">
        <v>1547978</v>
      </c>
      <c r="AH359">
        <v>1536262</v>
      </c>
      <c r="AI359">
        <v>1524148</v>
      </c>
      <c r="AJ359">
        <v>1511691</v>
      </c>
      <c r="AK359">
        <v>1498949</v>
      </c>
      <c r="AL359">
        <v>1485983</v>
      </c>
      <c r="AM359">
        <v>1472856</v>
      </c>
      <c r="AN359">
        <v>1459637</v>
      </c>
      <c r="AO359">
        <v>1446395</v>
      </c>
      <c r="AP359">
        <v>1433203</v>
      </c>
      <c r="AQ359">
        <v>1420138</v>
      </c>
      <c r="AR359">
        <v>1407278</v>
      </c>
      <c r="AS359">
        <v>1394708</v>
      </c>
      <c r="AT359">
        <v>1382511</v>
      </c>
      <c r="AU359">
        <v>1370777</v>
      </c>
      <c r="AV359">
        <v>1359596</v>
      </c>
    </row>
    <row r="360" spans="1:48" x14ac:dyDescent="0.3">
      <c r="A360" t="s">
        <v>407</v>
      </c>
      <c r="B360" t="s">
        <v>407</v>
      </c>
      <c r="C360" t="s">
        <v>427</v>
      </c>
      <c r="D360" s="5">
        <v>462607.62220792798</v>
      </c>
      <c r="E360" s="5">
        <v>465070.10588310403</v>
      </c>
      <c r="F360" s="5">
        <v>467350.70001040702</v>
      </c>
      <c r="G360" s="5">
        <v>485264</v>
      </c>
      <c r="H360">
        <v>488183</v>
      </c>
      <c r="I360">
        <v>491004</v>
      </c>
      <c r="J360">
        <v>493704</v>
      </c>
      <c r="K360">
        <v>496264</v>
      </c>
      <c r="L360">
        <v>498663</v>
      </c>
      <c r="M360">
        <v>500885</v>
      </c>
      <c r="N360">
        <v>502913</v>
      </c>
      <c r="O360">
        <v>504732</v>
      </c>
      <c r="P360">
        <v>506331</v>
      </c>
      <c r="Q360">
        <v>507696</v>
      </c>
      <c r="R360">
        <v>508820</v>
      </c>
      <c r="S360">
        <v>509693</v>
      </c>
      <c r="T360">
        <v>510309</v>
      </c>
      <c r="U360">
        <v>510662</v>
      </c>
      <c r="V360">
        <v>510751</v>
      </c>
      <c r="W360">
        <v>510572</v>
      </c>
      <c r="X360">
        <v>510125</v>
      </c>
      <c r="Y360">
        <v>509412</v>
      </c>
      <c r="Z360">
        <v>508436</v>
      </c>
      <c r="AA360">
        <v>507200</v>
      </c>
      <c r="AB360">
        <v>505712</v>
      </c>
      <c r="AC360">
        <v>503977</v>
      </c>
      <c r="AD360">
        <v>502007</v>
      </c>
      <c r="AE360">
        <v>499811</v>
      </c>
      <c r="AF360">
        <v>497402</v>
      </c>
      <c r="AG360">
        <v>494793</v>
      </c>
      <c r="AH360">
        <v>492000</v>
      </c>
      <c r="AI360">
        <v>489041</v>
      </c>
      <c r="AJ360">
        <v>485933</v>
      </c>
      <c r="AK360">
        <v>482697</v>
      </c>
      <c r="AL360">
        <v>479355</v>
      </c>
      <c r="AM360">
        <v>475930</v>
      </c>
      <c r="AN360">
        <v>472447</v>
      </c>
      <c r="AO360">
        <v>468932</v>
      </c>
      <c r="AP360">
        <v>465413</v>
      </c>
      <c r="AQ360">
        <v>461921</v>
      </c>
      <c r="AR360">
        <v>458486</v>
      </c>
      <c r="AS360">
        <v>455141</v>
      </c>
      <c r="AT360">
        <v>451921</v>
      </c>
      <c r="AU360">
        <v>448861</v>
      </c>
      <c r="AV360">
        <v>445999</v>
      </c>
    </row>
    <row r="361" spans="1:48" x14ac:dyDescent="0.3">
      <c r="A361" t="s">
        <v>408</v>
      </c>
      <c r="B361" t="s">
        <v>408</v>
      </c>
      <c r="C361" t="s">
        <v>427</v>
      </c>
      <c r="D361" s="5">
        <v>1342750.41860955</v>
      </c>
      <c r="E361" s="5">
        <v>1351258.4649543001</v>
      </c>
      <c r="F361" s="5">
        <v>1359184.25903052</v>
      </c>
      <c r="G361" s="5">
        <v>1602088</v>
      </c>
      <c r="H361">
        <v>1613925</v>
      </c>
      <c r="I361">
        <v>1625249</v>
      </c>
      <c r="J361">
        <v>1636015</v>
      </c>
      <c r="K361">
        <v>1646182</v>
      </c>
      <c r="L361">
        <v>1655712</v>
      </c>
      <c r="M361">
        <v>1664570</v>
      </c>
      <c r="N361">
        <v>1672725</v>
      </c>
      <c r="O361">
        <v>1680149</v>
      </c>
      <c r="P361">
        <v>1686819</v>
      </c>
      <c r="Q361">
        <v>1692713</v>
      </c>
      <c r="R361">
        <v>1697814</v>
      </c>
      <c r="S361">
        <v>1702108</v>
      </c>
      <c r="T361">
        <v>1705585</v>
      </c>
      <c r="U361">
        <v>1708238</v>
      </c>
      <c r="V361">
        <v>1710063</v>
      </c>
      <c r="W361">
        <v>1711060</v>
      </c>
      <c r="X361">
        <v>1711233</v>
      </c>
      <c r="Y361">
        <v>1710589</v>
      </c>
      <c r="Z361">
        <v>1709138</v>
      </c>
      <c r="AA361">
        <v>1706893</v>
      </c>
      <c r="AB361">
        <v>1703872</v>
      </c>
      <c r="AC361">
        <v>1700096</v>
      </c>
      <c r="AD361">
        <v>1695588</v>
      </c>
      <c r="AE361">
        <v>1690377</v>
      </c>
      <c r="AF361">
        <v>1684493</v>
      </c>
      <c r="AG361">
        <v>1677971</v>
      </c>
      <c r="AH361">
        <v>1670849</v>
      </c>
      <c r="AI361">
        <v>1663168</v>
      </c>
      <c r="AJ361">
        <v>1654974</v>
      </c>
      <c r="AK361">
        <v>1646314</v>
      </c>
      <c r="AL361">
        <v>1637240</v>
      </c>
      <c r="AM361">
        <v>1627808</v>
      </c>
      <c r="AN361">
        <v>1618076</v>
      </c>
      <c r="AO361">
        <v>1608107</v>
      </c>
      <c r="AP361">
        <v>1597965</v>
      </c>
      <c r="AQ361">
        <v>1587721</v>
      </c>
      <c r="AR361">
        <v>1577446</v>
      </c>
      <c r="AS361">
        <v>1567217</v>
      </c>
      <c r="AT361">
        <v>1557113</v>
      </c>
      <c r="AU361">
        <v>1547217</v>
      </c>
      <c r="AV361">
        <v>1537616</v>
      </c>
    </row>
    <row r="362" spans="1:48" x14ac:dyDescent="0.3">
      <c r="A362" t="s">
        <v>409</v>
      </c>
      <c r="B362" t="s">
        <v>409</v>
      </c>
      <c r="C362" t="s">
        <v>427</v>
      </c>
      <c r="D362" s="5">
        <v>2505550.7741942098</v>
      </c>
      <c r="E362" s="5">
        <v>2524775.3056313498</v>
      </c>
      <c r="F362" s="5">
        <v>2543232.6099388599</v>
      </c>
      <c r="G362" s="5">
        <v>2690874</v>
      </c>
      <c r="H362">
        <v>2714341</v>
      </c>
      <c r="I362">
        <v>2738164</v>
      </c>
      <c r="J362">
        <v>2762144</v>
      </c>
      <c r="K362">
        <v>2786091</v>
      </c>
      <c r="L362">
        <v>2809827</v>
      </c>
      <c r="M362">
        <v>2833187</v>
      </c>
      <c r="N362">
        <v>2856014</v>
      </c>
      <c r="O362">
        <v>2878167</v>
      </c>
      <c r="P362">
        <v>2899511</v>
      </c>
      <c r="Q362">
        <v>2919928</v>
      </c>
      <c r="R362">
        <v>2939308</v>
      </c>
      <c r="S362">
        <v>2957552</v>
      </c>
      <c r="T362">
        <v>2974575</v>
      </c>
      <c r="U362">
        <v>2990302</v>
      </c>
      <c r="V362">
        <v>3004668</v>
      </c>
      <c r="W362">
        <v>3017623</v>
      </c>
      <c r="X362">
        <v>3029124</v>
      </c>
      <c r="Y362">
        <v>3039144</v>
      </c>
      <c r="Z362">
        <v>3047664</v>
      </c>
      <c r="AA362">
        <v>3054677</v>
      </c>
      <c r="AB362">
        <v>3060190</v>
      </c>
      <c r="AC362">
        <v>3064217</v>
      </c>
      <c r="AD362">
        <v>3066787</v>
      </c>
      <c r="AE362">
        <v>3067939</v>
      </c>
      <c r="AF362">
        <v>3067724</v>
      </c>
      <c r="AG362">
        <v>3066204</v>
      </c>
      <c r="AH362">
        <v>3063453</v>
      </c>
      <c r="AI362">
        <v>3059554</v>
      </c>
      <c r="AJ362">
        <v>3054606</v>
      </c>
      <c r="AK362">
        <v>3048715</v>
      </c>
      <c r="AL362">
        <v>3042001</v>
      </c>
      <c r="AM362">
        <v>3034594</v>
      </c>
      <c r="AN362">
        <v>3026637</v>
      </c>
      <c r="AO362">
        <v>3018282</v>
      </c>
      <c r="AP362">
        <v>3009696</v>
      </c>
      <c r="AQ362">
        <v>3001053</v>
      </c>
      <c r="AR362">
        <v>2992542</v>
      </c>
      <c r="AS362">
        <v>2984362</v>
      </c>
      <c r="AT362">
        <v>2976724</v>
      </c>
      <c r="AU362">
        <v>2969849</v>
      </c>
      <c r="AV362">
        <v>2963971</v>
      </c>
    </row>
    <row r="363" spans="1:48" x14ac:dyDescent="0.3">
      <c r="A363" t="s">
        <v>410</v>
      </c>
      <c r="B363" t="s">
        <v>410</v>
      </c>
      <c r="C363" t="s">
        <v>427</v>
      </c>
      <c r="D363" s="5">
        <v>558870.70568754501</v>
      </c>
      <c r="E363" s="5">
        <v>563135.701767158</v>
      </c>
      <c r="F363" s="5">
        <v>567206.997499399</v>
      </c>
      <c r="G363" s="5">
        <v>618280</v>
      </c>
      <c r="H363">
        <v>622206</v>
      </c>
      <c r="I363">
        <v>626784</v>
      </c>
      <c r="J363">
        <v>631914</v>
      </c>
      <c r="K363">
        <v>637497</v>
      </c>
      <c r="L363">
        <v>643444</v>
      </c>
      <c r="M363">
        <v>649668</v>
      </c>
      <c r="N363">
        <v>656086</v>
      </c>
      <c r="O363">
        <v>662623</v>
      </c>
      <c r="P363">
        <v>669207</v>
      </c>
      <c r="Q363">
        <v>675771</v>
      </c>
      <c r="R363">
        <v>682255</v>
      </c>
      <c r="S363">
        <v>688601</v>
      </c>
      <c r="T363">
        <v>694758</v>
      </c>
      <c r="U363">
        <v>700680</v>
      </c>
      <c r="V363">
        <v>706324</v>
      </c>
      <c r="W363">
        <v>711655</v>
      </c>
      <c r="X363">
        <v>716641</v>
      </c>
      <c r="Y363">
        <v>721254</v>
      </c>
      <c r="Z363">
        <v>725475</v>
      </c>
      <c r="AA363">
        <v>729285</v>
      </c>
      <c r="AB363">
        <v>732674</v>
      </c>
      <c r="AC363">
        <v>735634</v>
      </c>
      <c r="AD363">
        <v>738165</v>
      </c>
      <c r="AE363">
        <v>740269</v>
      </c>
      <c r="AF363">
        <v>741956</v>
      </c>
      <c r="AG363">
        <v>743237</v>
      </c>
      <c r="AH363">
        <v>744132</v>
      </c>
      <c r="AI363">
        <v>744664</v>
      </c>
      <c r="AJ363">
        <v>744861</v>
      </c>
      <c r="AK363">
        <v>744757</v>
      </c>
      <c r="AL363">
        <v>744390</v>
      </c>
      <c r="AM363">
        <v>743803</v>
      </c>
      <c r="AN363">
        <v>743044</v>
      </c>
      <c r="AO363">
        <v>742167</v>
      </c>
      <c r="AP363">
        <v>741230</v>
      </c>
      <c r="AQ363">
        <v>740296</v>
      </c>
      <c r="AR363">
        <v>739434</v>
      </c>
      <c r="AS363">
        <v>738717</v>
      </c>
      <c r="AT363">
        <v>738222</v>
      </c>
      <c r="AU363">
        <v>738034</v>
      </c>
      <c r="AV363">
        <v>738240</v>
      </c>
    </row>
    <row r="364" spans="1:48" x14ac:dyDescent="0.3">
      <c r="A364" t="s">
        <v>411</v>
      </c>
      <c r="B364" t="s">
        <v>411</v>
      </c>
      <c r="C364" t="s">
        <v>427</v>
      </c>
      <c r="D364" s="5">
        <v>4212171.3848868599</v>
      </c>
      <c r="E364" s="5">
        <v>4247975.5820400603</v>
      </c>
      <c r="F364" s="5">
        <v>4283128.1488763299</v>
      </c>
      <c r="G364" s="5">
        <v>4452733</v>
      </c>
      <c r="H364">
        <v>4496260</v>
      </c>
      <c r="I364">
        <v>4541882</v>
      </c>
      <c r="J364">
        <v>4589095</v>
      </c>
      <c r="K364">
        <v>4637419</v>
      </c>
      <c r="L364">
        <v>4686406</v>
      </c>
      <c r="M364">
        <v>4735633</v>
      </c>
      <c r="N364">
        <v>4784705</v>
      </c>
      <c r="O364">
        <v>4833254</v>
      </c>
      <c r="P364">
        <v>4880940</v>
      </c>
      <c r="Q364">
        <v>4927452</v>
      </c>
      <c r="R364">
        <v>4972504</v>
      </c>
      <c r="S364">
        <v>5015838</v>
      </c>
      <c r="T364">
        <v>5057226</v>
      </c>
      <c r="U364">
        <v>5096464</v>
      </c>
      <c r="V364">
        <v>5133379</v>
      </c>
      <c r="W364">
        <v>5167822</v>
      </c>
      <c r="X364">
        <v>5199674</v>
      </c>
      <c r="Y364">
        <v>5228844</v>
      </c>
      <c r="Z364">
        <v>5255266</v>
      </c>
      <c r="AA364">
        <v>5278903</v>
      </c>
      <c r="AB364">
        <v>5299745</v>
      </c>
      <c r="AC364">
        <v>5317812</v>
      </c>
      <c r="AD364">
        <v>5333147</v>
      </c>
      <c r="AE364">
        <v>5345825</v>
      </c>
      <c r="AF364">
        <v>5355945</v>
      </c>
      <c r="AG364">
        <v>5363636</v>
      </c>
      <c r="AH364">
        <v>5369054</v>
      </c>
      <c r="AI364">
        <v>5372381</v>
      </c>
      <c r="AJ364">
        <v>5373828</v>
      </c>
      <c r="AK364">
        <v>5373633</v>
      </c>
      <c r="AL364">
        <v>5372063</v>
      </c>
      <c r="AM364">
        <v>5369410</v>
      </c>
      <c r="AN364">
        <v>5365996</v>
      </c>
      <c r="AO364">
        <v>5362168</v>
      </c>
      <c r="AP364">
        <v>5358302</v>
      </c>
      <c r="AQ364">
        <v>5354802</v>
      </c>
      <c r="AR364">
        <v>5352099</v>
      </c>
      <c r="AS364">
        <v>5350650</v>
      </c>
      <c r="AT364">
        <v>5350943</v>
      </c>
      <c r="AU364">
        <v>5353490</v>
      </c>
      <c r="AV364">
        <v>5358833</v>
      </c>
    </row>
    <row r="365" spans="1:48" x14ac:dyDescent="0.3">
      <c r="A365" t="s">
        <v>412</v>
      </c>
      <c r="B365" t="s">
        <v>412</v>
      </c>
      <c r="C365" t="s">
        <v>427</v>
      </c>
      <c r="D365" s="5">
        <v>2142243.4941112502</v>
      </c>
      <c r="E365" s="5">
        <v>2161460.2022596202</v>
      </c>
      <c r="F365" s="5">
        <v>2180195.9369974402</v>
      </c>
      <c r="G365" s="5">
        <v>2479254</v>
      </c>
      <c r="H365">
        <v>2504659</v>
      </c>
      <c r="I365">
        <v>2530886</v>
      </c>
      <c r="J365">
        <v>2557700</v>
      </c>
      <c r="K365">
        <v>2584876</v>
      </c>
      <c r="L365">
        <v>2612203</v>
      </c>
      <c r="M365">
        <v>2639483</v>
      </c>
      <c r="N365">
        <v>2666532</v>
      </c>
      <c r="O365">
        <v>2693175</v>
      </c>
      <c r="P365">
        <v>2719254</v>
      </c>
      <c r="Q365">
        <v>2744622</v>
      </c>
      <c r="R365">
        <v>2769145</v>
      </c>
      <c r="S365">
        <v>2792702</v>
      </c>
      <c r="T365">
        <v>2815185</v>
      </c>
      <c r="U365">
        <v>2836497</v>
      </c>
      <c r="V365">
        <v>2856557</v>
      </c>
      <c r="W365">
        <v>2875295</v>
      </c>
      <c r="X365">
        <v>2892653</v>
      </c>
      <c r="Y365">
        <v>2908589</v>
      </c>
      <c r="Z365">
        <v>2923069</v>
      </c>
      <c r="AA365">
        <v>2936077</v>
      </c>
      <c r="AB365">
        <v>2947607</v>
      </c>
      <c r="AC365">
        <v>2957666</v>
      </c>
      <c r="AD365">
        <v>2966273</v>
      </c>
      <c r="AE365">
        <v>2973463</v>
      </c>
      <c r="AF365">
        <v>2979281</v>
      </c>
      <c r="AG365">
        <v>2983785</v>
      </c>
      <c r="AH365">
        <v>2987047</v>
      </c>
      <c r="AI365">
        <v>2989152</v>
      </c>
      <c r="AJ365">
        <v>2990196</v>
      </c>
      <c r="AK365">
        <v>2990289</v>
      </c>
      <c r="AL365">
        <v>2989555</v>
      </c>
      <c r="AM365">
        <v>2988130</v>
      </c>
      <c r="AN365">
        <v>2986161</v>
      </c>
      <c r="AO365">
        <v>2983810</v>
      </c>
      <c r="AP365">
        <v>2981252</v>
      </c>
      <c r="AQ365">
        <v>2978673</v>
      </c>
      <c r="AR365">
        <v>2976273</v>
      </c>
      <c r="AS365">
        <v>2974266</v>
      </c>
      <c r="AT365">
        <v>2972876</v>
      </c>
      <c r="AU365">
        <v>2972342</v>
      </c>
      <c r="AV365">
        <v>2972916</v>
      </c>
    </row>
    <row r="366" spans="1:48" x14ac:dyDescent="0.3">
      <c r="A366" t="s">
        <v>413</v>
      </c>
      <c r="B366" t="s">
        <v>413</v>
      </c>
      <c r="C366" t="s">
        <v>427</v>
      </c>
      <c r="D366" s="5">
        <v>2610175.7188761099</v>
      </c>
      <c r="E366" s="5">
        <v>2627605.45123437</v>
      </c>
      <c r="F366" s="5">
        <v>2644133.0000603502</v>
      </c>
      <c r="G366" s="5">
        <v>2827455</v>
      </c>
      <c r="H366">
        <v>2848309</v>
      </c>
      <c r="I366">
        <v>2869390</v>
      </c>
      <c r="J366">
        <v>2890497</v>
      </c>
      <c r="K366">
        <v>2911441</v>
      </c>
      <c r="L366">
        <v>2932046</v>
      </c>
      <c r="M366">
        <v>2952146</v>
      </c>
      <c r="N366">
        <v>2971589</v>
      </c>
      <c r="O366">
        <v>2990233</v>
      </c>
      <c r="P366">
        <v>3007949</v>
      </c>
      <c r="Q366">
        <v>3024619</v>
      </c>
      <c r="R366">
        <v>3040137</v>
      </c>
      <c r="S366">
        <v>3054409</v>
      </c>
      <c r="T366">
        <v>3067352</v>
      </c>
      <c r="U366">
        <v>3078898</v>
      </c>
      <c r="V366">
        <v>3088986</v>
      </c>
      <c r="W366">
        <v>3097570</v>
      </c>
      <c r="X366">
        <v>3104616</v>
      </c>
      <c r="Y366">
        <v>3110100</v>
      </c>
      <c r="Z366">
        <v>3114010</v>
      </c>
      <c r="AA366">
        <v>3116348</v>
      </c>
      <c r="AB366">
        <v>3117125</v>
      </c>
      <c r="AC366">
        <v>3116366</v>
      </c>
      <c r="AD366">
        <v>3114106</v>
      </c>
      <c r="AE366">
        <v>3110394</v>
      </c>
      <c r="AF366">
        <v>3105289</v>
      </c>
      <c r="AG366">
        <v>3098862</v>
      </c>
      <c r="AH366">
        <v>3091197</v>
      </c>
      <c r="AI366">
        <v>3082389</v>
      </c>
      <c r="AJ366">
        <v>3072544</v>
      </c>
      <c r="AK366">
        <v>3061782</v>
      </c>
      <c r="AL366">
        <v>3050232</v>
      </c>
      <c r="AM366">
        <v>3038037</v>
      </c>
      <c r="AN366">
        <v>3025352</v>
      </c>
      <c r="AO366">
        <v>3012342</v>
      </c>
      <c r="AP366">
        <v>2999184</v>
      </c>
      <c r="AQ366">
        <v>2986070</v>
      </c>
      <c r="AR366">
        <v>2973199</v>
      </c>
      <c r="AS366">
        <v>2960785</v>
      </c>
      <c r="AT366">
        <v>2949054</v>
      </c>
      <c r="AU366">
        <v>2938242</v>
      </c>
      <c r="AV366">
        <v>2928597</v>
      </c>
    </row>
    <row r="367" spans="1:48" x14ac:dyDescent="0.3">
      <c r="A367" t="s">
        <v>414</v>
      </c>
      <c r="B367" t="s">
        <v>765</v>
      </c>
      <c r="C367" t="s">
        <v>427</v>
      </c>
      <c r="D367" s="5">
        <v>1260675.01621909</v>
      </c>
      <c r="E367" s="5">
        <v>1265978.67542734</v>
      </c>
      <c r="F367" s="5">
        <v>1270822.4816614301</v>
      </c>
      <c r="G367" s="5">
        <v>1132923</v>
      </c>
      <c r="H367">
        <v>1138586</v>
      </c>
      <c r="I367">
        <v>1143912</v>
      </c>
      <c r="J367">
        <v>1148859</v>
      </c>
      <c r="K367">
        <v>1153389</v>
      </c>
      <c r="L367">
        <v>1157468</v>
      </c>
      <c r="M367">
        <v>1161062</v>
      </c>
      <c r="N367">
        <v>1164145</v>
      </c>
      <c r="O367">
        <v>1166690</v>
      </c>
      <c r="P367">
        <v>1168678</v>
      </c>
      <c r="Q367">
        <v>1170089</v>
      </c>
      <c r="R367">
        <v>1170908</v>
      </c>
      <c r="S367">
        <v>1171125</v>
      </c>
      <c r="T367">
        <v>1170730</v>
      </c>
      <c r="U367">
        <v>1169721</v>
      </c>
      <c r="V367">
        <v>1168094</v>
      </c>
      <c r="W367">
        <v>1165852</v>
      </c>
      <c r="X367">
        <v>1163001</v>
      </c>
      <c r="Y367">
        <v>1159549</v>
      </c>
      <c r="Z367">
        <v>1155509</v>
      </c>
      <c r="AA367">
        <v>1150895</v>
      </c>
      <c r="AB367">
        <v>1145727</v>
      </c>
      <c r="AC367">
        <v>1140027</v>
      </c>
      <c r="AD367">
        <v>1133820</v>
      </c>
      <c r="AE367">
        <v>1127135</v>
      </c>
      <c r="AF367">
        <v>1120005</v>
      </c>
      <c r="AG367">
        <v>1112466</v>
      </c>
      <c r="AH367">
        <v>1104556</v>
      </c>
      <c r="AI367">
        <v>1096317</v>
      </c>
      <c r="AJ367">
        <v>1087796</v>
      </c>
      <c r="AK367">
        <v>1079041</v>
      </c>
      <c r="AL367">
        <v>1070106</v>
      </c>
      <c r="AM367">
        <v>1061045</v>
      </c>
      <c r="AN367">
        <v>1051919</v>
      </c>
      <c r="AO367">
        <v>1042789</v>
      </c>
      <c r="AP367">
        <v>1033722</v>
      </c>
      <c r="AQ367">
        <v>1024786</v>
      </c>
      <c r="AR367">
        <v>1016055</v>
      </c>
      <c r="AS367">
        <v>1007605</v>
      </c>
      <c r="AT367">
        <v>999515</v>
      </c>
      <c r="AU367">
        <v>991868</v>
      </c>
      <c r="AV367">
        <v>984749</v>
      </c>
    </row>
    <row r="368" spans="1:48" x14ac:dyDescent="0.3">
      <c r="A368" t="s">
        <v>415</v>
      </c>
      <c r="B368" t="s">
        <v>766</v>
      </c>
      <c r="C368" t="s">
        <v>427</v>
      </c>
      <c r="D368" s="5">
        <v>636403.32845898101</v>
      </c>
      <c r="E368" s="5">
        <v>640560.78439658997</v>
      </c>
      <c r="F368" s="5">
        <v>644415.43939171603</v>
      </c>
      <c r="G368" s="5">
        <v>664171</v>
      </c>
      <c r="H368">
        <v>668567</v>
      </c>
      <c r="I368">
        <v>672974</v>
      </c>
      <c r="J368">
        <v>677354</v>
      </c>
      <c r="K368">
        <v>681670</v>
      </c>
      <c r="L368">
        <v>685889</v>
      </c>
      <c r="M368">
        <v>689979</v>
      </c>
      <c r="N368">
        <v>693912</v>
      </c>
      <c r="O368">
        <v>697659</v>
      </c>
      <c r="P368">
        <v>701196</v>
      </c>
      <c r="Q368">
        <v>704501</v>
      </c>
      <c r="R368">
        <v>707552</v>
      </c>
      <c r="S368">
        <v>710332</v>
      </c>
      <c r="T368">
        <v>712823</v>
      </c>
      <c r="U368">
        <v>715012</v>
      </c>
      <c r="V368">
        <v>716887</v>
      </c>
      <c r="W368">
        <v>718439</v>
      </c>
      <c r="X368">
        <v>719659</v>
      </c>
      <c r="Y368">
        <v>720542</v>
      </c>
      <c r="Z368">
        <v>721085</v>
      </c>
      <c r="AA368">
        <v>721287</v>
      </c>
      <c r="AB368">
        <v>721149</v>
      </c>
      <c r="AC368">
        <v>720675</v>
      </c>
      <c r="AD368">
        <v>719870</v>
      </c>
      <c r="AE368">
        <v>718741</v>
      </c>
      <c r="AF368">
        <v>717299</v>
      </c>
      <c r="AG368">
        <v>715555</v>
      </c>
      <c r="AH368">
        <v>713524</v>
      </c>
      <c r="AI368">
        <v>711221</v>
      </c>
      <c r="AJ368">
        <v>708667</v>
      </c>
      <c r="AK368">
        <v>705881</v>
      </c>
      <c r="AL368">
        <v>702885</v>
      </c>
      <c r="AM368">
        <v>699706</v>
      </c>
      <c r="AN368">
        <v>696371</v>
      </c>
      <c r="AO368">
        <v>692908</v>
      </c>
      <c r="AP368">
        <v>689350</v>
      </c>
      <c r="AQ368">
        <v>685731</v>
      </c>
      <c r="AR368">
        <v>682085</v>
      </c>
      <c r="AS368">
        <v>678452</v>
      </c>
      <c r="AT368">
        <v>674871</v>
      </c>
      <c r="AU368">
        <v>671385</v>
      </c>
      <c r="AV368">
        <v>668040</v>
      </c>
    </row>
    <row r="369" spans="1:48" x14ac:dyDescent="0.3">
      <c r="A369" t="s">
        <v>416</v>
      </c>
      <c r="B369" t="s">
        <v>767</v>
      </c>
      <c r="C369" t="s">
        <v>427</v>
      </c>
      <c r="D369" s="5">
        <v>400999.19481488498</v>
      </c>
      <c r="E369" s="5">
        <v>403618.817322983</v>
      </c>
      <c r="F369" s="5">
        <v>406047.64426371799</v>
      </c>
      <c r="G369" s="5">
        <v>687179</v>
      </c>
      <c r="H369">
        <v>691006</v>
      </c>
      <c r="I369">
        <v>694248</v>
      </c>
      <c r="J369">
        <v>696921</v>
      </c>
      <c r="K369">
        <v>699044</v>
      </c>
      <c r="L369">
        <v>700633</v>
      </c>
      <c r="M369">
        <v>701706</v>
      </c>
      <c r="N369">
        <v>702282</v>
      </c>
      <c r="O369">
        <v>702378</v>
      </c>
      <c r="P369">
        <v>702012</v>
      </c>
      <c r="Q369">
        <v>701204</v>
      </c>
      <c r="R369">
        <v>699971</v>
      </c>
      <c r="S369">
        <v>698333</v>
      </c>
      <c r="T369">
        <v>696307</v>
      </c>
      <c r="U369">
        <v>693914</v>
      </c>
      <c r="V369">
        <v>691173</v>
      </c>
      <c r="W369">
        <v>688103</v>
      </c>
      <c r="X369">
        <v>684723</v>
      </c>
      <c r="Y369">
        <v>681053</v>
      </c>
      <c r="Z369">
        <v>677114</v>
      </c>
      <c r="AA369">
        <v>672926</v>
      </c>
      <c r="AB369">
        <v>668508</v>
      </c>
      <c r="AC369">
        <v>663881</v>
      </c>
      <c r="AD369">
        <v>659066</v>
      </c>
      <c r="AE369">
        <v>654084</v>
      </c>
      <c r="AF369">
        <v>648955</v>
      </c>
      <c r="AG369">
        <v>643701</v>
      </c>
      <c r="AH369">
        <v>638342</v>
      </c>
      <c r="AI369">
        <v>632902</v>
      </c>
      <c r="AJ369">
        <v>627400</v>
      </c>
      <c r="AK369">
        <v>621860</v>
      </c>
      <c r="AL369">
        <v>616302</v>
      </c>
      <c r="AM369">
        <v>610750</v>
      </c>
      <c r="AN369">
        <v>605225</v>
      </c>
      <c r="AO369">
        <v>599750</v>
      </c>
      <c r="AP369">
        <v>594347</v>
      </c>
      <c r="AQ369">
        <v>589041</v>
      </c>
      <c r="AR369">
        <v>583852</v>
      </c>
      <c r="AS369">
        <v>578805</v>
      </c>
      <c r="AT369">
        <v>573924</v>
      </c>
      <c r="AU369">
        <v>569231</v>
      </c>
      <c r="AV369">
        <v>564750</v>
      </c>
    </row>
    <row r="370" spans="1:48" x14ac:dyDescent="0.3">
      <c r="A370" t="s">
        <v>417</v>
      </c>
      <c r="B370" t="s">
        <v>768</v>
      </c>
      <c r="C370" t="s">
        <v>427</v>
      </c>
      <c r="D370" s="5">
        <v>167299.77982079101</v>
      </c>
      <c r="E370" s="5">
        <v>168392.70537896</v>
      </c>
      <c r="F370" s="5">
        <v>169406.029639113</v>
      </c>
      <c r="G370" s="5">
        <v>405412</v>
      </c>
      <c r="H370">
        <v>408970</v>
      </c>
      <c r="I370">
        <v>412242</v>
      </c>
      <c r="J370">
        <v>415226</v>
      </c>
      <c r="K370">
        <v>417918</v>
      </c>
      <c r="L370">
        <v>420319</v>
      </c>
      <c r="M370">
        <v>422427</v>
      </c>
      <c r="N370">
        <v>424242</v>
      </c>
      <c r="O370">
        <v>425766</v>
      </c>
      <c r="P370">
        <v>427001</v>
      </c>
      <c r="Q370">
        <v>427949</v>
      </c>
      <c r="R370">
        <v>428614</v>
      </c>
      <c r="S370">
        <v>429000</v>
      </c>
      <c r="T370">
        <v>429111</v>
      </c>
      <c r="U370">
        <v>428954</v>
      </c>
      <c r="V370">
        <v>428536</v>
      </c>
      <c r="W370">
        <v>427863</v>
      </c>
      <c r="X370">
        <v>426944</v>
      </c>
      <c r="Y370">
        <v>425788</v>
      </c>
      <c r="Z370">
        <v>424404</v>
      </c>
      <c r="AA370">
        <v>422803</v>
      </c>
      <c r="AB370">
        <v>420997</v>
      </c>
      <c r="AC370">
        <v>418998</v>
      </c>
      <c r="AD370">
        <v>416817</v>
      </c>
      <c r="AE370">
        <v>414470</v>
      </c>
      <c r="AF370">
        <v>411970</v>
      </c>
      <c r="AG370">
        <v>409334</v>
      </c>
      <c r="AH370">
        <v>406576</v>
      </c>
      <c r="AI370">
        <v>403714</v>
      </c>
      <c r="AJ370">
        <v>400765</v>
      </c>
      <c r="AK370">
        <v>397749</v>
      </c>
      <c r="AL370">
        <v>394683</v>
      </c>
      <c r="AM370">
        <v>391589</v>
      </c>
      <c r="AN370">
        <v>388486</v>
      </c>
      <c r="AO370">
        <v>385397</v>
      </c>
      <c r="AP370">
        <v>382343</v>
      </c>
      <c r="AQ370">
        <v>379349</v>
      </c>
      <c r="AR370">
        <v>376438</v>
      </c>
      <c r="AS370">
        <v>373634</v>
      </c>
      <c r="AT370">
        <v>370964</v>
      </c>
      <c r="AU370">
        <v>368453</v>
      </c>
      <c r="AV370">
        <v>366129</v>
      </c>
    </row>
    <row r="371" spans="1:48" x14ac:dyDescent="0.3">
      <c r="A371" t="s">
        <v>418</v>
      </c>
      <c r="B371" t="s">
        <v>769</v>
      </c>
      <c r="C371" t="s">
        <v>427</v>
      </c>
      <c r="D371" s="5">
        <v>150429.81658852901</v>
      </c>
      <c r="E371" s="5">
        <v>151412.53510397699</v>
      </c>
      <c r="F371" s="5">
        <v>152323.67905624499</v>
      </c>
      <c r="G371" s="5">
        <v>267871</v>
      </c>
      <c r="H371">
        <v>270128</v>
      </c>
      <c r="I371">
        <v>272540</v>
      </c>
      <c r="J371">
        <v>275071</v>
      </c>
      <c r="K371">
        <v>277686</v>
      </c>
      <c r="L371">
        <v>280352</v>
      </c>
      <c r="M371">
        <v>283039</v>
      </c>
      <c r="N371">
        <v>285718</v>
      </c>
      <c r="O371">
        <v>288363</v>
      </c>
      <c r="P371">
        <v>290949</v>
      </c>
      <c r="Q371">
        <v>293453</v>
      </c>
      <c r="R371">
        <v>295856</v>
      </c>
      <c r="S371">
        <v>298138</v>
      </c>
      <c r="T371">
        <v>300284</v>
      </c>
      <c r="U371">
        <v>302278</v>
      </c>
      <c r="V371">
        <v>304109</v>
      </c>
      <c r="W371">
        <v>305766</v>
      </c>
      <c r="X371">
        <v>307240</v>
      </c>
      <c r="Y371">
        <v>308527</v>
      </c>
      <c r="Z371">
        <v>309620</v>
      </c>
      <c r="AA371">
        <v>310518</v>
      </c>
      <c r="AB371">
        <v>311221</v>
      </c>
      <c r="AC371">
        <v>311731</v>
      </c>
      <c r="AD371">
        <v>312051</v>
      </c>
      <c r="AE371">
        <v>312187</v>
      </c>
      <c r="AF371">
        <v>312148</v>
      </c>
      <c r="AG371">
        <v>311942</v>
      </c>
      <c r="AH371">
        <v>311583</v>
      </c>
      <c r="AI371">
        <v>311084</v>
      </c>
      <c r="AJ371">
        <v>310460</v>
      </c>
      <c r="AK371">
        <v>309731</v>
      </c>
      <c r="AL371">
        <v>308916</v>
      </c>
      <c r="AM371">
        <v>308037</v>
      </c>
      <c r="AN371">
        <v>307119</v>
      </c>
      <c r="AO371">
        <v>306186</v>
      </c>
      <c r="AP371">
        <v>305269</v>
      </c>
      <c r="AQ371">
        <v>304396</v>
      </c>
      <c r="AR371">
        <v>303601</v>
      </c>
      <c r="AS371">
        <v>302916</v>
      </c>
      <c r="AT371">
        <v>302379</v>
      </c>
      <c r="AU371">
        <v>302029</v>
      </c>
      <c r="AV371">
        <v>301904</v>
      </c>
    </row>
    <row r="372" spans="1:48" x14ac:dyDescent="0.3">
      <c r="A372" t="s">
        <v>419</v>
      </c>
      <c r="B372" t="s">
        <v>770</v>
      </c>
      <c r="C372" t="s">
        <v>427</v>
      </c>
      <c r="D372" s="5">
        <v>94941.013688316307</v>
      </c>
      <c r="E372" s="5">
        <v>95561.238415985295</v>
      </c>
      <c r="F372" s="5">
        <v>96136.290173715999</v>
      </c>
      <c r="G372" s="5">
        <v>369396</v>
      </c>
      <c r="H372">
        <v>371213</v>
      </c>
      <c r="I372">
        <v>372845</v>
      </c>
      <c r="J372">
        <v>374285</v>
      </c>
      <c r="K372">
        <v>375523</v>
      </c>
      <c r="L372">
        <v>376553</v>
      </c>
      <c r="M372">
        <v>377369</v>
      </c>
      <c r="N372">
        <v>377967</v>
      </c>
      <c r="O372">
        <v>378341</v>
      </c>
      <c r="P372">
        <v>378491</v>
      </c>
      <c r="Q372">
        <v>378413</v>
      </c>
      <c r="R372">
        <v>378108</v>
      </c>
      <c r="S372">
        <v>377576</v>
      </c>
      <c r="T372">
        <v>376818</v>
      </c>
      <c r="U372">
        <v>375837</v>
      </c>
      <c r="V372">
        <v>374637</v>
      </c>
      <c r="W372">
        <v>373223</v>
      </c>
      <c r="X372">
        <v>371600</v>
      </c>
      <c r="Y372">
        <v>369775</v>
      </c>
      <c r="Z372">
        <v>367756</v>
      </c>
      <c r="AA372">
        <v>365553</v>
      </c>
      <c r="AB372">
        <v>363174</v>
      </c>
      <c r="AC372">
        <v>360632</v>
      </c>
      <c r="AD372">
        <v>357939</v>
      </c>
      <c r="AE372">
        <v>355107</v>
      </c>
      <c r="AF372">
        <v>352151</v>
      </c>
      <c r="AG372">
        <v>349087</v>
      </c>
      <c r="AH372">
        <v>345931</v>
      </c>
      <c r="AI372">
        <v>342700</v>
      </c>
      <c r="AJ372">
        <v>339414</v>
      </c>
      <c r="AK372">
        <v>336091</v>
      </c>
      <c r="AL372">
        <v>332753</v>
      </c>
      <c r="AM372">
        <v>329420</v>
      </c>
      <c r="AN372">
        <v>326117</v>
      </c>
      <c r="AO372">
        <v>322867</v>
      </c>
      <c r="AP372">
        <v>319695</v>
      </c>
      <c r="AQ372">
        <v>316626</v>
      </c>
      <c r="AR372">
        <v>313689</v>
      </c>
      <c r="AS372">
        <v>310911</v>
      </c>
      <c r="AT372">
        <v>308322</v>
      </c>
      <c r="AU372">
        <v>305951</v>
      </c>
      <c r="AV372">
        <v>303830</v>
      </c>
    </row>
    <row r="373" spans="1:48" x14ac:dyDescent="0.3">
      <c r="A373" t="s">
        <v>420</v>
      </c>
      <c r="B373" t="s">
        <v>771</v>
      </c>
      <c r="C373" t="s">
        <v>427</v>
      </c>
      <c r="D373" s="5">
        <v>80488.881604650407</v>
      </c>
      <c r="E373" s="5">
        <v>81014.694345996395</v>
      </c>
      <c r="F373" s="5">
        <v>81502.210447272504</v>
      </c>
      <c r="G373" s="5">
        <v>110754</v>
      </c>
      <c r="H373">
        <v>111128</v>
      </c>
      <c r="I373">
        <v>111460</v>
      </c>
      <c r="J373">
        <v>111748</v>
      </c>
      <c r="K373">
        <v>111988</v>
      </c>
      <c r="L373">
        <v>112176</v>
      </c>
      <c r="M373">
        <v>112311</v>
      </c>
      <c r="N373">
        <v>112389</v>
      </c>
      <c r="O373">
        <v>112410</v>
      </c>
      <c r="P373">
        <v>112371</v>
      </c>
      <c r="Q373">
        <v>112271</v>
      </c>
      <c r="R373">
        <v>112110</v>
      </c>
      <c r="S373">
        <v>111886</v>
      </c>
      <c r="T373">
        <v>111600</v>
      </c>
      <c r="U373">
        <v>111252</v>
      </c>
      <c r="V373">
        <v>110842</v>
      </c>
      <c r="W373">
        <v>110371</v>
      </c>
      <c r="X373">
        <v>109840</v>
      </c>
      <c r="Y373">
        <v>109252</v>
      </c>
      <c r="Z373">
        <v>108607</v>
      </c>
      <c r="AA373">
        <v>107908</v>
      </c>
      <c r="AB373">
        <v>107158</v>
      </c>
      <c r="AC373">
        <v>106359</v>
      </c>
      <c r="AD373">
        <v>105516</v>
      </c>
      <c r="AE373">
        <v>104630</v>
      </c>
      <c r="AF373">
        <v>103708</v>
      </c>
      <c r="AG373">
        <v>102752</v>
      </c>
      <c r="AH373">
        <v>101768</v>
      </c>
      <c r="AI373">
        <v>100761</v>
      </c>
      <c r="AJ373">
        <v>99735</v>
      </c>
      <c r="AK373">
        <v>98697</v>
      </c>
      <c r="AL373">
        <v>97654</v>
      </c>
      <c r="AM373">
        <v>96610</v>
      </c>
      <c r="AN373">
        <v>95574</v>
      </c>
      <c r="AO373">
        <v>94552</v>
      </c>
      <c r="AP373">
        <v>93551</v>
      </c>
      <c r="AQ373">
        <v>92580</v>
      </c>
      <c r="AR373">
        <v>91647</v>
      </c>
      <c r="AS373">
        <v>90760</v>
      </c>
      <c r="AT373">
        <v>89928</v>
      </c>
      <c r="AU373">
        <v>89161</v>
      </c>
      <c r="AV373">
        <v>88467</v>
      </c>
    </row>
    <row r="374" spans="1:48" x14ac:dyDescent="0.3">
      <c r="A374" t="s">
        <v>421</v>
      </c>
      <c r="B374" t="s">
        <v>772</v>
      </c>
      <c r="C374" t="s">
        <v>427</v>
      </c>
      <c r="D374" s="5">
        <v>52745.007604620201</v>
      </c>
      <c r="E374" s="5">
        <v>53089.576897769599</v>
      </c>
      <c r="F374" s="5">
        <v>53409.050096508901</v>
      </c>
      <c r="G374" s="5">
        <v>230981</v>
      </c>
      <c r="H374">
        <v>231547</v>
      </c>
      <c r="I374">
        <v>231959</v>
      </c>
      <c r="J374">
        <v>232219</v>
      </c>
      <c r="K374">
        <v>232327</v>
      </c>
      <c r="L374">
        <v>232283</v>
      </c>
      <c r="M374">
        <v>232089</v>
      </c>
      <c r="N374">
        <v>231747</v>
      </c>
      <c r="O374">
        <v>231259</v>
      </c>
      <c r="P374">
        <v>230626</v>
      </c>
      <c r="Q374">
        <v>229853</v>
      </c>
      <c r="R374">
        <v>228941</v>
      </c>
      <c r="S374">
        <v>227895</v>
      </c>
      <c r="T374">
        <v>226718</v>
      </c>
      <c r="U374">
        <v>225415</v>
      </c>
      <c r="V374">
        <v>223990</v>
      </c>
      <c r="W374">
        <v>222449</v>
      </c>
      <c r="X374">
        <v>220797</v>
      </c>
      <c r="Y374">
        <v>219040</v>
      </c>
      <c r="Z374">
        <v>217184</v>
      </c>
      <c r="AA374">
        <v>215236</v>
      </c>
      <c r="AB374">
        <v>213203</v>
      </c>
      <c r="AC374">
        <v>211091</v>
      </c>
      <c r="AD374">
        <v>208910</v>
      </c>
      <c r="AE374">
        <v>206667</v>
      </c>
      <c r="AF374">
        <v>204370</v>
      </c>
      <c r="AG374">
        <v>202028</v>
      </c>
      <c r="AH374">
        <v>199652</v>
      </c>
      <c r="AI374">
        <v>197250</v>
      </c>
      <c r="AJ374">
        <v>194832</v>
      </c>
      <c r="AK374">
        <v>192410</v>
      </c>
      <c r="AL374">
        <v>189993</v>
      </c>
      <c r="AM374">
        <v>187594</v>
      </c>
      <c r="AN374">
        <v>185223</v>
      </c>
      <c r="AO374">
        <v>182893</v>
      </c>
      <c r="AP374">
        <v>180616</v>
      </c>
      <c r="AQ374">
        <v>178404</v>
      </c>
      <c r="AR374">
        <v>176272</v>
      </c>
      <c r="AS374">
        <v>174232</v>
      </c>
      <c r="AT374">
        <v>172298</v>
      </c>
      <c r="AU374">
        <v>170485</v>
      </c>
      <c r="AV374">
        <v>168807</v>
      </c>
    </row>
    <row r="375" spans="1:48" x14ac:dyDescent="0.3">
      <c r="A375" t="s">
        <v>422</v>
      </c>
      <c r="B375" t="s">
        <v>773</v>
      </c>
      <c r="C375" t="s">
        <v>427</v>
      </c>
      <c r="D375" s="5">
        <v>56753.628182571301</v>
      </c>
      <c r="E375" s="5">
        <v>57124.384742000097</v>
      </c>
      <c r="F375" s="5">
        <v>57468.137903843599</v>
      </c>
      <c r="G375" s="5">
        <v>132388</v>
      </c>
      <c r="H375">
        <v>133171</v>
      </c>
      <c r="I375">
        <v>133896</v>
      </c>
      <c r="J375">
        <v>134560</v>
      </c>
      <c r="K375">
        <v>135156</v>
      </c>
      <c r="L375">
        <v>135680</v>
      </c>
      <c r="M375">
        <v>136128</v>
      </c>
      <c r="N375">
        <v>136496</v>
      </c>
      <c r="O375">
        <v>136782</v>
      </c>
      <c r="P375">
        <v>136984</v>
      </c>
      <c r="Q375">
        <v>137098</v>
      </c>
      <c r="R375">
        <v>137124</v>
      </c>
      <c r="S375">
        <v>137062</v>
      </c>
      <c r="T375">
        <v>136909</v>
      </c>
      <c r="U375">
        <v>136667</v>
      </c>
      <c r="V375">
        <v>136337</v>
      </c>
      <c r="W375">
        <v>135919</v>
      </c>
      <c r="X375">
        <v>135415</v>
      </c>
      <c r="Y375">
        <v>134827</v>
      </c>
      <c r="Z375">
        <v>134158</v>
      </c>
      <c r="AA375">
        <v>133411</v>
      </c>
      <c r="AB375">
        <v>132590</v>
      </c>
      <c r="AC375">
        <v>131699</v>
      </c>
      <c r="AD375">
        <v>130743</v>
      </c>
      <c r="AE375">
        <v>129727</v>
      </c>
      <c r="AF375">
        <v>128657</v>
      </c>
      <c r="AG375">
        <v>127539</v>
      </c>
      <c r="AH375">
        <v>126380</v>
      </c>
      <c r="AI375">
        <v>125188</v>
      </c>
      <c r="AJ375">
        <v>123969</v>
      </c>
      <c r="AK375">
        <v>122734</v>
      </c>
      <c r="AL375">
        <v>121489</v>
      </c>
      <c r="AM375">
        <v>120246</v>
      </c>
      <c r="AN375">
        <v>119013</v>
      </c>
      <c r="AO375">
        <v>117801</v>
      </c>
      <c r="AP375">
        <v>116622</v>
      </c>
      <c r="AQ375">
        <v>115486</v>
      </c>
      <c r="AR375">
        <v>114405</v>
      </c>
      <c r="AS375">
        <v>113392</v>
      </c>
      <c r="AT375">
        <v>112461</v>
      </c>
      <c r="AU375">
        <v>111624</v>
      </c>
      <c r="AV375">
        <v>110895</v>
      </c>
    </row>
    <row r="376" spans="1:48" x14ac:dyDescent="0.3">
      <c r="A376" t="s">
        <v>423</v>
      </c>
      <c r="B376" t="s">
        <v>774</v>
      </c>
      <c r="C376" t="s">
        <v>427</v>
      </c>
      <c r="D376" s="5">
        <v>79117.511406930294</v>
      </c>
      <c r="E376" s="5">
        <v>79634.365346654406</v>
      </c>
      <c r="F376" s="5">
        <v>80113.575144763294</v>
      </c>
      <c r="G376" s="5">
        <v>255927</v>
      </c>
      <c r="H376">
        <v>256541</v>
      </c>
      <c r="I376">
        <v>257115</v>
      </c>
      <c r="J376">
        <v>257634</v>
      </c>
      <c r="K376">
        <v>258086</v>
      </c>
      <c r="L376">
        <v>258458</v>
      </c>
      <c r="M376">
        <v>258740</v>
      </c>
      <c r="N376">
        <v>258922</v>
      </c>
      <c r="O376">
        <v>258996</v>
      </c>
      <c r="P376">
        <v>258953</v>
      </c>
      <c r="Q376">
        <v>258787</v>
      </c>
      <c r="R376">
        <v>258493</v>
      </c>
      <c r="S376">
        <v>258067</v>
      </c>
      <c r="T376">
        <v>257503</v>
      </c>
      <c r="U376">
        <v>256801</v>
      </c>
      <c r="V376">
        <v>255959</v>
      </c>
      <c r="W376">
        <v>254976</v>
      </c>
      <c r="X376">
        <v>253854</v>
      </c>
      <c r="Y376">
        <v>252593</v>
      </c>
      <c r="Z376">
        <v>251198</v>
      </c>
      <c r="AA376">
        <v>249671</v>
      </c>
      <c r="AB376">
        <v>248018</v>
      </c>
      <c r="AC376">
        <v>246244</v>
      </c>
      <c r="AD376">
        <v>244357</v>
      </c>
      <c r="AE376">
        <v>242365</v>
      </c>
      <c r="AF376">
        <v>240277</v>
      </c>
      <c r="AG376">
        <v>238103</v>
      </c>
      <c r="AH376">
        <v>235854</v>
      </c>
      <c r="AI376">
        <v>233542</v>
      </c>
      <c r="AJ376">
        <v>231181</v>
      </c>
      <c r="AK376">
        <v>228786</v>
      </c>
      <c r="AL376">
        <v>226371</v>
      </c>
      <c r="AM376">
        <v>223953</v>
      </c>
      <c r="AN376">
        <v>221549</v>
      </c>
      <c r="AO376">
        <v>219179</v>
      </c>
      <c r="AP376">
        <v>216861</v>
      </c>
      <c r="AQ376">
        <v>214617</v>
      </c>
      <c r="AR376">
        <v>212468</v>
      </c>
      <c r="AS376">
        <v>210436</v>
      </c>
      <c r="AT376">
        <v>208546</v>
      </c>
      <c r="AU376">
        <v>206822</v>
      </c>
      <c r="AV376">
        <v>205291</v>
      </c>
    </row>
    <row r="377" spans="1:48" x14ac:dyDescent="0.3">
      <c r="A377" t="s">
        <v>424</v>
      </c>
      <c r="B377" t="s">
        <v>775</v>
      </c>
      <c r="C377" t="s">
        <v>427</v>
      </c>
      <c r="D377" s="5">
        <v>50107.757224389199</v>
      </c>
      <c r="E377" s="5">
        <v>50435.098052881098</v>
      </c>
      <c r="F377" s="5">
        <v>50738.5975916834</v>
      </c>
      <c r="G377" s="5">
        <v>72333</v>
      </c>
      <c r="H377">
        <v>73023</v>
      </c>
      <c r="I377">
        <v>73769</v>
      </c>
      <c r="J377">
        <v>74561</v>
      </c>
      <c r="K377">
        <v>75388</v>
      </c>
      <c r="L377">
        <v>76240</v>
      </c>
      <c r="M377">
        <v>77107</v>
      </c>
      <c r="N377">
        <v>77982</v>
      </c>
      <c r="O377">
        <v>78855</v>
      </c>
      <c r="P377">
        <v>79720</v>
      </c>
      <c r="Q377">
        <v>80569</v>
      </c>
      <c r="R377">
        <v>81395</v>
      </c>
      <c r="S377">
        <v>82194</v>
      </c>
      <c r="T377">
        <v>82960</v>
      </c>
      <c r="U377">
        <v>83688</v>
      </c>
      <c r="V377">
        <v>84373</v>
      </c>
      <c r="W377">
        <v>85013</v>
      </c>
      <c r="X377">
        <v>85604</v>
      </c>
      <c r="Y377">
        <v>86145</v>
      </c>
      <c r="Z377">
        <v>86632</v>
      </c>
      <c r="AA377">
        <v>87066</v>
      </c>
      <c r="AB377">
        <v>87445</v>
      </c>
      <c r="AC377">
        <v>87769</v>
      </c>
      <c r="AD377">
        <v>88038</v>
      </c>
      <c r="AE377">
        <v>88255</v>
      </c>
      <c r="AF377">
        <v>88419</v>
      </c>
      <c r="AG377">
        <v>88535</v>
      </c>
      <c r="AH377">
        <v>88604</v>
      </c>
      <c r="AI377">
        <v>88629</v>
      </c>
      <c r="AJ377">
        <v>88616</v>
      </c>
      <c r="AK377">
        <v>88567</v>
      </c>
      <c r="AL377">
        <v>88489</v>
      </c>
      <c r="AM377">
        <v>88387</v>
      </c>
      <c r="AN377">
        <v>88268</v>
      </c>
      <c r="AO377">
        <v>88137</v>
      </c>
      <c r="AP377">
        <v>88003</v>
      </c>
      <c r="AQ377">
        <v>87874</v>
      </c>
      <c r="AR377">
        <v>87757</v>
      </c>
      <c r="AS377">
        <v>87663</v>
      </c>
      <c r="AT377">
        <v>87600</v>
      </c>
      <c r="AU377">
        <v>87580</v>
      </c>
      <c r="AV377">
        <v>87613</v>
      </c>
    </row>
    <row r="378" spans="1:48" x14ac:dyDescent="0.3">
      <c r="A378" t="s">
        <v>425</v>
      </c>
      <c r="B378" t="s">
        <v>776</v>
      </c>
      <c r="C378" t="s">
        <v>427</v>
      </c>
      <c r="D378" s="5">
        <v>84392.012167392299</v>
      </c>
      <c r="E378" s="5">
        <v>84943.323036431393</v>
      </c>
      <c r="F378" s="5">
        <v>85454.480154414196</v>
      </c>
      <c r="G378" s="5">
        <v>247189</v>
      </c>
      <c r="H378">
        <v>248110</v>
      </c>
      <c r="I378">
        <v>248922</v>
      </c>
      <c r="J378">
        <v>249616</v>
      </c>
      <c r="K378">
        <v>250186</v>
      </c>
      <c r="L378">
        <v>250624</v>
      </c>
      <c r="M378">
        <v>250926</v>
      </c>
      <c r="N378">
        <v>251084</v>
      </c>
      <c r="O378">
        <v>251097</v>
      </c>
      <c r="P378">
        <v>250960</v>
      </c>
      <c r="Q378">
        <v>250671</v>
      </c>
      <c r="R378">
        <v>250228</v>
      </c>
      <c r="S378">
        <v>249630</v>
      </c>
      <c r="T378">
        <v>248878</v>
      </c>
      <c r="U378">
        <v>247972</v>
      </c>
      <c r="V378">
        <v>246914</v>
      </c>
      <c r="W378">
        <v>245707</v>
      </c>
      <c r="X378">
        <v>244354</v>
      </c>
      <c r="Y378">
        <v>242859</v>
      </c>
      <c r="Z378">
        <v>241228</v>
      </c>
      <c r="AA378">
        <v>239465</v>
      </c>
      <c r="AB378">
        <v>237579</v>
      </c>
      <c r="AC378">
        <v>235577</v>
      </c>
      <c r="AD378">
        <v>233467</v>
      </c>
      <c r="AE378">
        <v>231258</v>
      </c>
      <c r="AF378">
        <v>228960</v>
      </c>
      <c r="AG378">
        <v>226586</v>
      </c>
      <c r="AH378">
        <v>224145</v>
      </c>
      <c r="AI378">
        <v>221651</v>
      </c>
      <c r="AJ378">
        <v>219118</v>
      </c>
      <c r="AK378">
        <v>216559</v>
      </c>
      <c r="AL378">
        <v>213991</v>
      </c>
      <c r="AM378">
        <v>211428</v>
      </c>
      <c r="AN378">
        <v>208888</v>
      </c>
      <c r="AO378">
        <v>206389</v>
      </c>
      <c r="AP378">
        <v>203948</v>
      </c>
      <c r="AQ378">
        <v>201586</v>
      </c>
      <c r="AR378">
        <v>199322</v>
      </c>
      <c r="AS378">
        <v>197178</v>
      </c>
      <c r="AT378">
        <v>195175</v>
      </c>
      <c r="AU378">
        <v>193336</v>
      </c>
      <c r="AV378">
        <v>191685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1D1C-5D96-409F-8D06-BB8BF97331B1}">
  <dimension ref="A2:AR31"/>
  <sheetViews>
    <sheetView workbookViewId="0"/>
  </sheetViews>
  <sheetFormatPr defaultRowHeight="13.5" x14ac:dyDescent="0.3"/>
  <cols>
    <col min="1" max="1" width="17.265625" style="2" customWidth="1"/>
    <col min="2" max="6" width="22.19921875" customWidth="1"/>
    <col min="7" max="44" width="11.06640625" bestFit="1" customWidth="1"/>
  </cols>
  <sheetData>
    <row r="2" spans="1:6" x14ac:dyDescent="0.3">
      <c r="A2" s="2" t="s">
        <v>951</v>
      </c>
      <c r="B2" t="s">
        <v>901</v>
      </c>
      <c r="C2" t="s">
        <v>952</v>
      </c>
      <c r="D2" t="s">
        <v>953</v>
      </c>
      <c r="E2" t="s">
        <v>954</v>
      </c>
      <c r="F2" t="s">
        <v>955</v>
      </c>
    </row>
    <row r="3" spans="1:6" x14ac:dyDescent="0.3">
      <c r="B3">
        <v>3522657</v>
      </c>
      <c r="C3">
        <v>1791836</v>
      </c>
      <c r="D3">
        <v>1164213</v>
      </c>
      <c r="E3">
        <v>501568</v>
      </c>
      <c r="F3">
        <v>8165</v>
      </c>
    </row>
    <row r="4" spans="1:6" x14ac:dyDescent="0.3">
      <c r="A4" s="2" t="s">
        <v>956</v>
      </c>
      <c r="B4" s="51">
        <f>B3/$B$3</f>
        <v>1</v>
      </c>
      <c r="C4" s="51">
        <f t="shared" ref="C4:F4" si="0">C3/$B$3</f>
        <v>0.50866036630872657</v>
      </c>
      <c r="D4" s="51">
        <f t="shared" si="0"/>
        <v>0.33049286376732107</v>
      </c>
      <c r="E4" s="51">
        <f t="shared" si="0"/>
        <v>0.14238343386824207</v>
      </c>
      <c r="F4" s="51">
        <f t="shared" si="0"/>
        <v>2.3178526890355773E-3</v>
      </c>
    </row>
    <row r="5" spans="1:6" x14ac:dyDescent="0.3">
      <c r="A5" s="2" t="s">
        <v>957</v>
      </c>
      <c r="C5">
        <v>2</v>
      </c>
      <c r="D5">
        <v>6</v>
      </c>
      <c r="E5">
        <v>20</v>
      </c>
      <c r="F5">
        <v>50</v>
      </c>
    </row>
    <row r="6" spans="1:6" x14ac:dyDescent="0.3">
      <c r="A6" s="2" t="s">
        <v>959</v>
      </c>
      <c r="B6" s="8">
        <f>SUMPRODUCT(C4:F4,C5:F5)</f>
        <v>5.9638392270379992</v>
      </c>
    </row>
    <row r="8" spans="1:6" x14ac:dyDescent="0.3">
      <c r="A8" s="2" t="s">
        <v>958</v>
      </c>
    </row>
    <row r="9" spans="1:6" x14ac:dyDescent="0.3">
      <c r="A9" s="2" t="s">
        <v>960</v>
      </c>
      <c r="B9" s="8">
        <f>B6</f>
        <v>5.9638392270379992</v>
      </c>
    </row>
    <row r="10" spans="1:6" x14ac:dyDescent="0.3">
      <c r="B10" s="8"/>
    </row>
    <row r="11" spans="1:6" x14ac:dyDescent="0.3">
      <c r="A11" s="2" t="s">
        <v>962</v>
      </c>
      <c r="B11" s="8"/>
    </row>
    <row r="12" spans="1:6" x14ac:dyDescent="0.3">
      <c r="A12" s="2" t="s">
        <v>884</v>
      </c>
      <c r="B12" s="50">
        <v>0.4</v>
      </c>
    </row>
    <row r="13" spans="1:6" x14ac:dyDescent="0.3">
      <c r="A13" s="2" t="s">
        <v>881</v>
      </c>
      <c r="B13" s="50">
        <v>0.6</v>
      </c>
    </row>
    <row r="14" spans="1:6" x14ac:dyDescent="0.3">
      <c r="A14" s="2" t="s">
        <v>882</v>
      </c>
      <c r="B14" s="50">
        <v>0.5</v>
      </c>
    </row>
    <row r="15" spans="1:6" x14ac:dyDescent="0.3">
      <c r="B15" s="8"/>
    </row>
    <row r="16" spans="1:6" ht="27" x14ac:dyDescent="0.3">
      <c r="A16" s="2" t="s">
        <v>963</v>
      </c>
      <c r="B16" s="8">
        <v>0.1</v>
      </c>
    </row>
    <row r="17" spans="1:44" x14ac:dyDescent="0.3">
      <c r="B17" s="8"/>
    </row>
    <row r="18" spans="1:44" x14ac:dyDescent="0.3">
      <c r="A18" s="2" t="s">
        <v>961</v>
      </c>
      <c r="B18">
        <v>2018</v>
      </c>
      <c r="C18">
        <v>2019</v>
      </c>
      <c r="D18">
        <v>2020</v>
      </c>
      <c r="E18">
        <v>2021</v>
      </c>
      <c r="F18">
        <v>2022</v>
      </c>
      <c r="G18">
        <v>2023</v>
      </c>
      <c r="H18">
        <v>2024</v>
      </c>
      <c r="I18">
        <v>2025</v>
      </c>
      <c r="J18">
        <v>2026</v>
      </c>
      <c r="K18">
        <v>2027</v>
      </c>
      <c r="L18">
        <v>2028</v>
      </c>
      <c r="M18">
        <v>2029</v>
      </c>
      <c r="N18">
        <v>2030</v>
      </c>
      <c r="O18">
        <v>2031</v>
      </c>
      <c r="P18">
        <v>2032</v>
      </c>
      <c r="Q18">
        <v>2033</v>
      </c>
      <c r="R18">
        <v>2034</v>
      </c>
      <c r="S18">
        <v>2035</v>
      </c>
      <c r="T18">
        <v>2036</v>
      </c>
      <c r="U18">
        <v>2037</v>
      </c>
      <c r="V18">
        <v>2038</v>
      </c>
      <c r="W18">
        <v>2039</v>
      </c>
      <c r="X18">
        <v>2040</v>
      </c>
      <c r="Y18">
        <v>2041</v>
      </c>
      <c r="Z18">
        <v>2042</v>
      </c>
      <c r="AA18">
        <v>2043</v>
      </c>
      <c r="AB18">
        <v>2044</v>
      </c>
      <c r="AC18">
        <v>2045</v>
      </c>
      <c r="AD18">
        <v>2046</v>
      </c>
      <c r="AE18">
        <v>2047</v>
      </c>
      <c r="AF18">
        <v>2048</v>
      </c>
      <c r="AG18">
        <v>2049</v>
      </c>
      <c r="AH18">
        <v>2050</v>
      </c>
      <c r="AI18">
        <v>2051</v>
      </c>
      <c r="AJ18">
        <v>2052</v>
      </c>
      <c r="AK18">
        <v>2053</v>
      </c>
      <c r="AL18">
        <v>2054</v>
      </c>
      <c r="AM18">
        <v>2055</v>
      </c>
      <c r="AN18">
        <v>2056</v>
      </c>
      <c r="AO18">
        <v>2057</v>
      </c>
      <c r="AP18">
        <v>2058</v>
      </c>
      <c r="AQ18">
        <v>2059</v>
      </c>
      <c r="AR18">
        <v>2060</v>
      </c>
    </row>
    <row r="19" spans="1:44" x14ac:dyDescent="0.3">
      <c r="A19" s="2" t="s">
        <v>884</v>
      </c>
      <c r="B19" s="4">
        <f>'BLDG area calculation'!B4/$B$6</f>
        <v>11540.438137086308</v>
      </c>
      <c r="C19" s="4">
        <f>'BLDG area calculation'!C4/$B$6</f>
        <v>11871.796190446166</v>
      </c>
      <c r="D19" s="4">
        <f>'BLDG area calculation'!D4/$B$6</f>
        <v>12202.109896664542</v>
      </c>
      <c r="E19" s="4">
        <f>'BLDG area calculation'!E4/$B$6</f>
        <v>12330.268205775334</v>
      </c>
      <c r="F19" s="4">
        <f>'BLDG area calculation'!F4/$B$6</f>
        <v>12437.841684595793</v>
      </c>
      <c r="G19" s="4">
        <f>'BLDG area calculation'!G4/$B$6</f>
        <v>12526.587386149587</v>
      </c>
      <c r="H19" s="4">
        <f>'BLDG area calculation'!H4/$B$6</f>
        <v>12598.199459094069</v>
      </c>
      <c r="I19" s="4">
        <f>'BLDG area calculation'!I4/$B$6</f>
        <v>12654.308963942916</v>
      </c>
      <c r="J19" s="4">
        <f>'BLDG area calculation'!J4/$B$6</f>
        <v>12696.481690960996</v>
      </c>
      <c r="K19" s="4">
        <f>'BLDG area calculation'!K4/$B$6</f>
        <v>12726.215436476465</v>
      </c>
      <c r="L19" s="4">
        <f>'BLDG area calculation'!L4/$B$6</f>
        <v>12744.940276464358</v>
      </c>
      <c r="M19" s="4">
        <f>'BLDG area calculation'!M4/$B$6</f>
        <v>12754.014788804354</v>
      </c>
      <c r="N19" s="4">
        <f>'BLDG area calculation'!N4/$B$6</f>
        <v>12754.725272324786</v>
      </c>
      <c r="O19" s="4">
        <f>'BLDG area calculation'!O4/$B$6</f>
        <v>12748.284453447539</v>
      </c>
      <c r="P19" s="4">
        <f>'BLDG area calculation'!P4/$B$6</f>
        <v>12735.829148600704</v>
      </c>
      <c r="Q19" s="4">
        <f>'BLDG area calculation'!Q4/$B$6</f>
        <v>12718.416851346155</v>
      </c>
      <c r="R19" s="4">
        <f>'BLDG area calculation'!R4/$B$6</f>
        <v>12697.026422455139</v>
      </c>
      <c r="S19" s="4">
        <f>'BLDG area calculation'!S4/$B$6</f>
        <v>12672.555158922401</v>
      </c>
      <c r="T19" s="4">
        <f>'BLDG area calculation'!T4/$B$6</f>
        <v>12645.816336421603</v>
      </c>
      <c r="U19" s="4">
        <f>'BLDG area calculation'!U4/$B$6</f>
        <v>12617.53829573288</v>
      </c>
      <c r="V19" s="4">
        <f>'BLDG area calculation'!V4/$B$6</f>
        <v>12588.359820455713</v>
      </c>
      <c r="W19" s="4">
        <f>'BLDG area calculation'!W4/$B$6</f>
        <v>12558.83287197117</v>
      </c>
      <c r="X19" s="4">
        <f>'BLDG area calculation'!X4/$B$6</f>
        <v>12529.415799116015</v>
      </c>
      <c r="Y19" s="4">
        <f>'BLDG area calculation'!Y4/$B$6</f>
        <v>12500.473913602902</v>
      </c>
      <c r="Z19" s="4">
        <f>'BLDG area calculation'!Z4/$B$6</f>
        <v>12472.277411323365</v>
      </c>
      <c r="AA19" s="4">
        <f>'BLDG area calculation'!AA4/$B$6</f>
        <v>12444.997642261329</v>
      </c>
      <c r="AB19" s="4">
        <f>'BLDG area calculation'!AB4/$B$6</f>
        <v>12418.70548626561</v>
      </c>
      <c r="AC19" s="4">
        <f>'BLDG area calculation'!AC4/$B$6</f>
        <v>12393.371352965954</v>
      </c>
      <c r="AD19" s="4">
        <f>'BLDG area calculation'!AD4/$B$6</f>
        <v>12368.860273831951</v>
      </c>
      <c r="AE19" s="4">
        <f>'BLDG area calculation'!AE4/$B$6</f>
        <v>12344.930200445684</v>
      </c>
      <c r="AF19" s="4">
        <f>'BLDG area calculation'!AF4/$B$6</f>
        <v>12321.230288000823</v>
      </c>
      <c r="AG19" s="4">
        <f>'BLDG area calculation'!AG4/$B$6</f>
        <v>12297.299163951322</v>
      </c>
      <c r="AH19" s="4">
        <f>'BLDG area calculation'!AH4/$B$6</f>
        <v>12272.561508065208</v>
      </c>
      <c r="AI19" s="4">
        <f>'BLDG area calculation'!AI4/$B$6</f>
        <v>12246.325694985973</v>
      </c>
      <c r="AJ19" s="4">
        <f>'BLDG area calculation'!AJ4/$B$6</f>
        <v>12217.783094888788</v>
      </c>
      <c r="AK19" s="4">
        <f>'BLDG area calculation'!AK4/$B$6</f>
        <v>12186.003431639254</v>
      </c>
      <c r="AL19" s="4">
        <f>'BLDG area calculation'!AL4/$B$6</f>
        <v>12149.933457829944</v>
      </c>
      <c r="AM19" s="4">
        <f>'BLDG area calculation'!AM4/$B$6</f>
        <v>12108.394488103022</v>
      </c>
      <c r="AN19" s="4">
        <f>'BLDG area calculation'!AN4/$B$6</f>
        <v>12060.079329076607</v>
      </c>
      <c r="AO19" s="4">
        <f>'BLDG area calculation'!AO4/$B$6</f>
        <v>12003.550887782889</v>
      </c>
      <c r="AP19" s="4">
        <f>'BLDG area calculation'!AP4/$B$6</f>
        <v>11937.239045966369</v>
      </c>
      <c r="AQ19" s="4">
        <f>'BLDG area calculation'!AQ4/$B$6</f>
        <v>11859.436907973299</v>
      </c>
      <c r="AR19" s="4">
        <f>'BLDG area calculation'!AR4/$B$6</f>
        <v>11768.300480206717</v>
      </c>
    </row>
    <row r="20" spans="1:44" x14ac:dyDescent="0.3">
      <c r="A20" s="2" t="s">
        <v>881</v>
      </c>
      <c r="B20" s="4">
        <f>'BLDG area calculation'!B12/$B$6</f>
        <v>1608.8331387479502</v>
      </c>
      <c r="C20" s="4">
        <f>'BLDG area calculation'!C12/$B$6</f>
        <v>1322.3770395861038</v>
      </c>
      <c r="D20" s="4">
        <f>'BLDG area calculation'!D12/$B$6</f>
        <v>1022.7957285338144</v>
      </c>
      <c r="E20" s="4">
        <f>'BLDG area calculation'!E12/$B$6</f>
        <v>1007.0483148717803</v>
      </c>
      <c r="F20" s="4">
        <f>'BLDG area calculation'!F12/$B$6</f>
        <v>989.14748661154852</v>
      </c>
      <c r="G20" s="4">
        <f>'BLDG area calculation'!G12/$B$6</f>
        <v>969.36255714775416</v>
      </c>
      <c r="H20" s="4">
        <f>'BLDG area calculation'!H12/$B$6</f>
        <v>947.94272463870789</v>
      </c>
      <c r="I20" s="4">
        <f>'BLDG area calculation'!I12/$B$6</f>
        <v>925.11777973430435</v>
      </c>
      <c r="J20" s="4">
        <f>'BLDG area calculation'!J12/$B$6</f>
        <v>901.09867112235133</v>
      </c>
      <c r="K20" s="4">
        <f>'BLDG area calculation'!K12/$B$6</f>
        <v>876.07805899525772</v>
      </c>
      <c r="L20" s="4">
        <f>'BLDG area calculation'!L12/$B$6</f>
        <v>850.23110047311366</v>
      </c>
      <c r="M20" s="4">
        <f>'BLDG area calculation'!M12/$B$6</f>
        <v>823.71596698847998</v>
      </c>
      <c r="N20" s="4">
        <f>'BLDG area calculation'!N12/$B$6</f>
        <v>796.67459411687435</v>
      </c>
      <c r="O20" s="4">
        <f>'BLDG area calculation'!O12/$B$6</f>
        <v>769.23340740788228</v>
      </c>
      <c r="P20" s="4">
        <f>'BLDG area calculation'!P12/$B$6</f>
        <v>741.50400081471651</v>
      </c>
      <c r="Q20" s="4">
        <f>'BLDG area calculation'!Q12/$B$6</f>
        <v>713.58378137912644</v>
      </c>
      <c r="R20" s="4">
        <f>'BLDG area calculation'!R12/$B$6</f>
        <v>685.55687554198255</v>
      </c>
      <c r="S20" s="4">
        <f>'BLDG area calculation'!S12/$B$6</f>
        <v>657.49483554302219</v>
      </c>
      <c r="T20" s="4">
        <f>'BLDG area calculation'!T12/$B$6</f>
        <v>629.45740318422077</v>
      </c>
      <c r="U20" s="4">
        <f>'BLDG area calculation'!U12/$B$6</f>
        <v>601.49337485865487</v>
      </c>
      <c r="V20" s="4">
        <f>'BLDG area calculation'!V12/$B$6</f>
        <v>573.64130563660274</v>
      </c>
      <c r="W20" s="4">
        <f>'BLDG area calculation'!W12/$B$6</f>
        <v>545.93058790423788</v>
      </c>
      <c r="X20" s="4">
        <f>'BLDG area calculation'!X12/$B$6</f>
        <v>518.38209784061223</v>
      </c>
      <c r="Y20" s="4">
        <f>'BLDG area calculation'!Y12/$B$6</f>
        <v>491.00921298421122</v>
      </c>
      <c r="Z20" s="4">
        <f>'BLDG area calculation'!Z12/$B$6</f>
        <v>463.8187200720086</v>
      </c>
      <c r="AA20" s="4">
        <f>'BLDG area calculation'!AA12/$B$6</f>
        <v>436.81168719345118</v>
      </c>
      <c r="AB20" s="4">
        <f>'BLDG area calculation'!AB12/$B$6</f>
        <v>409.98444830626062</v>
      </c>
      <c r="AC20" s="4">
        <f>'BLDG area calculation'!AC12/$B$6</f>
        <v>383.32965430739006</v>
      </c>
      <c r="AD20" s="4">
        <f>'BLDG area calculation'!AD12/$B$6</f>
        <v>356.83717848007723</v>
      </c>
      <c r="AE20" s="4">
        <f>'BLDG area calculation'!AE12/$B$6</f>
        <v>330.49516494326548</v>
      </c>
      <c r="AF20" s="4">
        <f>'BLDG area calculation'!AF12/$B$6</f>
        <v>304.29109371817862</v>
      </c>
      <c r="AG20" s="4">
        <f>'BLDG area calculation'!AG12/$B$6</f>
        <v>278.2128625422157</v>
      </c>
      <c r="AH20" s="4">
        <f>'BLDG area calculation'!AH12/$B$6</f>
        <v>252.2498511601261</v>
      </c>
      <c r="AI20" s="4">
        <f>'BLDG area calculation'!AI12/$B$6</f>
        <v>226.39404330347492</v>
      </c>
      <c r="AJ20" s="4">
        <f>'BLDG area calculation'!AJ12/$B$6</f>
        <v>200.64120060604688</v>
      </c>
      <c r="AK20" s="4">
        <f>'BLDG area calculation'!AK12/$B$6</f>
        <v>174.99198398011887</v>
      </c>
      <c r="AL20" s="4">
        <f>'BLDG area calculation'!AL12/$B$6</f>
        <v>149.45316855668116</v>
      </c>
      <c r="AM20" s="4">
        <f>'BLDG area calculation'!AM12/$B$6</f>
        <v>124.03885851942306</v>
      </c>
      <c r="AN20" s="4">
        <f>'BLDG area calculation'!AN12/$B$6</f>
        <v>98.771722598319371</v>
      </c>
      <c r="AO20" s="4">
        <f>'BLDG area calculation'!AO12/$B$6</f>
        <v>73.684272773145665</v>
      </c>
      <c r="AP20" s="4">
        <f>'BLDG area calculation'!AP12/$B$6</f>
        <v>48.820148002774445</v>
      </c>
      <c r="AQ20" s="4">
        <f>'BLDG area calculation'!AQ12/$B$6</f>
        <v>24.235430020622019</v>
      </c>
      <c r="AR20" s="4">
        <f>'BLDG area calculation'!AR12/$B$6</f>
        <v>0</v>
      </c>
    </row>
    <row r="21" spans="1:44" x14ac:dyDescent="0.3">
      <c r="A21" s="2" t="s">
        <v>882</v>
      </c>
      <c r="B21" s="4">
        <f>'BLDG area calculation'!B20/$B$9</f>
        <v>6919.3678038243452</v>
      </c>
      <c r="C21" s="4">
        <f>'BLDG area calculation'!C20/$B$9</f>
        <v>7118.0420845336712</v>
      </c>
      <c r="D21" s="4">
        <f>'BLDG area calculation'!D20/$B$9</f>
        <v>7316.0901999361931</v>
      </c>
      <c r="E21" s="4">
        <f>'BLDG area calculation'!E20/$B$9</f>
        <v>7392.9308248171537</v>
      </c>
      <c r="F21" s="4">
        <f>'BLDG area calculation'!F20/$B$9</f>
        <v>7457.4292829392643</v>
      </c>
      <c r="G21" s="4">
        <f>'BLDG area calculation'!G20/$B$9</f>
        <v>7510.6390608319916</v>
      </c>
      <c r="H21" s="4">
        <f>'BLDG area calculation'!H20/$B$9</f>
        <v>7553.575929087001</v>
      </c>
      <c r="I21" s="4">
        <f>'BLDG area calculation'!I20/$B$9</f>
        <v>7587.2178321696911</v>
      </c>
      <c r="J21" s="4">
        <f>'BLDG area calculation'!J20/$B$9</f>
        <v>7612.5035800816886</v>
      </c>
      <c r="K21" s="4">
        <f>'BLDG area calculation'!K20/$B$9</f>
        <v>7630.3312153034121</v>
      </c>
      <c r="L21" s="4">
        <f>'BLDG area calculation'!L20/$B$9</f>
        <v>7641.5581768281772</v>
      </c>
      <c r="M21" s="4">
        <f>'BLDG area calculation'!M20/$B$9</f>
        <v>7646.9990351192509</v>
      </c>
      <c r="N21" s="4">
        <f>'BLDG area calculation'!N20/$B$9</f>
        <v>7647.425023867514</v>
      </c>
      <c r="O21" s="4">
        <f>'BLDG area calculation'!O20/$B$9</f>
        <v>7643.5632645270007</v>
      </c>
      <c r="P21" s="4">
        <f>'BLDG area calculation'!P20/$B$9</f>
        <v>7636.0953647540246</v>
      </c>
      <c r="Q21" s="4">
        <f>'BLDG area calculation'!Q20/$B$9</f>
        <v>7625.6553721313403</v>
      </c>
      <c r="R21" s="4">
        <f>'BLDG area calculation'!R20/$B$9</f>
        <v>7612.8301879207966</v>
      </c>
      <c r="S21" s="4">
        <f>'BLDG area calculation'!S20/$B$9</f>
        <v>7598.1578097150532</v>
      </c>
      <c r="T21" s="4">
        <f>'BLDG area calculation'!T20/$B$9</f>
        <v>7582.1258579532196</v>
      </c>
      <c r="U21" s="4">
        <f>'BLDG area calculation'!U20/$B$9</f>
        <v>7565.1710281649121</v>
      </c>
      <c r="V21" s="4">
        <f>'BLDG area calculation'!V20/$B$9</f>
        <v>7547.6763195585982</v>
      </c>
      <c r="W21" s="4">
        <f>'BLDG area calculation'!W20/$B$9</f>
        <v>7529.9726748388557</v>
      </c>
      <c r="X21" s="4">
        <f>'BLDG area calculation'!X20/$B$9</f>
        <v>7512.3349088910827</v>
      </c>
      <c r="Y21" s="4">
        <f>'BLDG area calculation'!Y20/$B$9</f>
        <v>7494.9820537895203</v>
      </c>
      <c r="Z21" s="4">
        <f>'BLDG area calculation'!Z20/$B$9</f>
        <v>7478.0761124607798</v>
      </c>
      <c r="AA21" s="4">
        <f>'BLDG area calculation'!AA20/$B$9</f>
        <v>7461.7198222141387</v>
      </c>
      <c r="AB21" s="4">
        <f>'BLDG area calculation'!AB20/$B$9</f>
        <v>7445.9556808939515</v>
      </c>
      <c r="AC21" s="4">
        <f>'BLDG area calculation'!AC20/$B$9</f>
        <v>7430.7659468293405</v>
      </c>
      <c r="AD21" s="4">
        <f>'BLDG area calculation'!AD20/$B$9</f>
        <v>7416.0696961513213</v>
      </c>
      <c r="AE21" s="4">
        <f>'BLDG area calculation'!AE20/$B$9</f>
        <v>7401.7218024782051</v>
      </c>
      <c r="AF21" s="4">
        <f>'BLDG area calculation'!AF20/$B$9</f>
        <v>7387.5119077431464</v>
      </c>
      <c r="AG21" s="4">
        <f>'BLDG area calculation'!AG20/$B$9</f>
        <v>7373.16338411775</v>
      </c>
      <c r="AH21" s="4">
        <f>'BLDG area calculation'!AH20/$B$9</f>
        <v>7358.3312834949493</v>
      </c>
      <c r="AI21" s="4">
        <f>'BLDG area calculation'!AI20/$B$9</f>
        <v>7342.6009240258209</v>
      </c>
      <c r="AJ21" s="4">
        <f>'BLDG area calculation'!AJ20/$B$9</f>
        <v>7325.4874708099305</v>
      </c>
      <c r="AK21" s="4">
        <f>'BLDG area calculation'!AK20/$B$9</f>
        <v>7306.4331527595132</v>
      </c>
      <c r="AL21" s="4">
        <f>'BLDG area calculation'!AL20/$B$9</f>
        <v>7284.8064681833985</v>
      </c>
      <c r="AM21" s="4">
        <f>'BLDG area calculation'!AM20/$B$9</f>
        <v>7259.9007058268699</v>
      </c>
      <c r="AN21" s="4">
        <f>'BLDG area calculation'!AN20/$B$9</f>
        <v>7230.9321041297044</v>
      </c>
      <c r="AO21" s="4">
        <f>'BLDG area calculation'!AO20/$B$9</f>
        <v>7197.0390168793028</v>
      </c>
      <c r="AP21" s="4">
        <f>'BLDG area calculation'!AP20/$B$9</f>
        <v>7157.2800391154515</v>
      </c>
      <c r="AQ21" s="4">
        <f>'BLDG area calculation'!AQ20/$B$9</f>
        <v>7110.6317574555087</v>
      </c>
      <c r="AR21" s="4">
        <f>'BLDG area calculation'!AR20/$B$9</f>
        <v>7055.9885579033917</v>
      </c>
    </row>
    <row r="23" spans="1:44" ht="27" x14ac:dyDescent="0.3">
      <c r="A23" s="2" t="s">
        <v>964</v>
      </c>
      <c r="B23">
        <v>2018</v>
      </c>
      <c r="C23">
        <v>2019</v>
      </c>
      <c r="D23">
        <v>2020</v>
      </c>
      <c r="E23">
        <v>2021</v>
      </c>
      <c r="F23">
        <v>2022</v>
      </c>
      <c r="G23">
        <v>2023</v>
      </c>
      <c r="H23">
        <v>2024</v>
      </c>
      <c r="I23">
        <v>2025</v>
      </c>
      <c r="J23">
        <v>2026</v>
      </c>
      <c r="K23">
        <v>2027</v>
      </c>
      <c r="L23">
        <v>2028</v>
      </c>
      <c r="M23">
        <v>2029</v>
      </c>
      <c r="N23">
        <v>2030</v>
      </c>
      <c r="O23">
        <v>2031</v>
      </c>
      <c r="P23">
        <v>2032</v>
      </c>
      <c r="Q23">
        <v>2033</v>
      </c>
      <c r="R23">
        <v>2034</v>
      </c>
      <c r="S23">
        <v>2035</v>
      </c>
      <c r="T23">
        <v>2036</v>
      </c>
      <c r="U23">
        <v>2037</v>
      </c>
      <c r="V23">
        <v>2038</v>
      </c>
      <c r="W23">
        <v>2039</v>
      </c>
      <c r="X23">
        <v>2040</v>
      </c>
      <c r="Y23">
        <v>2041</v>
      </c>
      <c r="Z23">
        <v>2042</v>
      </c>
      <c r="AA23">
        <v>2043</v>
      </c>
      <c r="AB23">
        <v>2044</v>
      </c>
      <c r="AC23">
        <v>2045</v>
      </c>
      <c r="AD23">
        <v>2046</v>
      </c>
      <c r="AE23">
        <v>2047</v>
      </c>
      <c r="AF23">
        <v>2048</v>
      </c>
      <c r="AG23">
        <v>2049</v>
      </c>
      <c r="AH23">
        <v>2050</v>
      </c>
      <c r="AI23">
        <v>2051</v>
      </c>
      <c r="AJ23">
        <v>2052</v>
      </c>
      <c r="AK23">
        <v>2053</v>
      </c>
      <c r="AL23">
        <v>2054</v>
      </c>
      <c r="AM23">
        <v>2055</v>
      </c>
      <c r="AN23">
        <v>2056</v>
      </c>
      <c r="AO23">
        <v>2057</v>
      </c>
      <c r="AP23">
        <v>2058</v>
      </c>
      <c r="AQ23">
        <v>2059</v>
      </c>
      <c r="AR23">
        <v>2060</v>
      </c>
    </row>
    <row r="24" spans="1:44" x14ac:dyDescent="0.3">
      <c r="A24" s="2" t="s">
        <v>884</v>
      </c>
      <c r="B24" s="4">
        <f>B19*$B$12</f>
        <v>4616.1752548345239</v>
      </c>
      <c r="C24" s="4">
        <f t="shared" ref="C24:AR24" si="1">C19*$B$12</f>
        <v>4748.7184761784665</v>
      </c>
      <c r="D24" s="4">
        <f t="shared" si="1"/>
        <v>4880.8439586658169</v>
      </c>
      <c r="E24" s="4">
        <f t="shared" si="1"/>
        <v>4932.107282310134</v>
      </c>
      <c r="F24" s="4">
        <f t="shared" si="1"/>
        <v>4975.1366738383176</v>
      </c>
      <c r="G24" s="4">
        <f t="shared" si="1"/>
        <v>5010.6349544598352</v>
      </c>
      <c r="H24" s="4">
        <f t="shared" si="1"/>
        <v>5039.2797836376276</v>
      </c>
      <c r="I24" s="4">
        <f t="shared" si="1"/>
        <v>5061.7235855771669</v>
      </c>
      <c r="J24" s="4">
        <f t="shared" si="1"/>
        <v>5078.5926763843991</v>
      </c>
      <c r="K24" s="4">
        <f t="shared" si="1"/>
        <v>5090.4861745905864</v>
      </c>
      <c r="L24" s="4">
        <f t="shared" si="1"/>
        <v>5097.9761105857433</v>
      </c>
      <c r="M24" s="4">
        <f t="shared" si="1"/>
        <v>5101.6059155217417</v>
      </c>
      <c r="N24" s="4">
        <f t="shared" si="1"/>
        <v>5101.8901089299143</v>
      </c>
      <c r="O24" s="4">
        <f t="shared" si="1"/>
        <v>5099.3137813790163</v>
      </c>
      <c r="P24" s="4">
        <f t="shared" si="1"/>
        <v>5094.3316594402822</v>
      </c>
      <c r="Q24" s="4">
        <f t="shared" si="1"/>
        <v>5087.3667405384622</v>
      </c>
      <c r="R24" s="4">
        <f t="shared" si="1"/>
        <v>5078.8105689820559</v>
      </c>
      <c r="S24" s="4">
        <f t="shared" si="1"/>
        <v>5069.0220635689611</v>
      </c>
      <c r="T24" s="4">
        <f t="shared" si="1"/>
        <v>5058.3265345686414</v>
      </c>
      <c r="U24" s="4">
        <f t="shared" si="1"/>
        <v>5047.0153182931526</v>
      </c>
      <c r="V24" s="4">
        <f t="shared" si="1"/>
        <v>5035.3439281822857</v>
      </c>
      <c r="W24" s="4">
        <f t="shared" si="1"/>
        <v>5023.5331487884687</v>
      </c>
      <c r="X24" s="4">
        <f t="shared" si="1"/>
        <v>5011.7663196464064</v>
      </c>
      <c r="Y24" s="4">
        <f t="shared" si="1"/>
        <v>5000.189565441161</v>
      </c>
      <c r="Z24" s="4">
        <f t="shared" si="1"/>
        <v>4988.9109645293465</v>
      </c>
      <c r="AA24" s="4">
        <f t="shared" si="1"/>
        <v>4977.9990569045322</v>
      </c>
      <c r="AB24" s="4">
        <f t="shared" si="1"/>
        <v>4967.482194506244</v>
      </c>
      <c r="AC24" s="4">
        <f t="shared" si="1"/>
        <v>4957.3485411863821</v>
      </c>
      <c r="AD24" s="4">
        <f t="shared" si="1"/>
        <v>4947.5441095327806</v>
      </c>
      <c r="AE24" s="4">
        <f t="shared" si="1"/>
        <v>4937.9720801782742</v>
      </c>
      <c r="AF24" s="4">
        <f t="shared" si="1"/>
        <v>4928.4921152003299</v>
      </c>
      <c r="AG24" s="4">
        <f t="shared" si="1"/>
        <v>4918.919665580529</v>
      </c>
      <c r="AH24" s="4">
        <f t="shared" si="1"/>
        <v>4909.0246032260829</v>
      </c>
      <c r="AI24" s="4">
        <f t="shared" si="1"/>
        <v>4898.5302779943895</v>
      </c>
      <c r="AJ24" s="4">
        <f t="shared" si="1"/>
        <v>4887.1132379555156</v>
      </c>
      <c r="AK24" s="4">
        <f t="shared" si="1"/>
        <v>4874.4013726557014</v>
      </c>
      <c r="AL24" s="4">
        <f t="shared" si="1"/>
        <v>4859.9733831319782</v>
      </c>
      <c r="AM24" s="4">
        <f t="shared" si="1"/>
        <v>4843.3577952412088</v>
      </c>
      <c r="AN24" s="4">
        <f t="shared" si="1"/>
        <v>4824.0317316306428</v>
      </c>
      <c r="AO24" s="4">
        <f t="shared" si="1"/>
        <v>4801.4203551131559</v>
      </c>
      <c r="AP24" s="4">
        <f t="shared" si="1"/>
        <v>4774.8956183865475</v>
      </c>
      <c r="AQ24" s="4">
        <f t="shared" si="1"/>
        <v>4743.7747631893199</v>
      </c>
      <c r="AR24" s="4">
        <f t="shared" si="1"/>
        <v>4707.3201920826868</v>
      </c>
    </row>
    <row r="25" spans="1:44" x14ac:dyDescent="0.3">
      <c r="A25" s="2" t="s">
        <v>881</v>
      </c>
      <c r="B25" s="4">
        <f>B20*$B$13</f>
        <v>965.29988324877013</v>
      </c>
      <c r="C25" s="4">
        <f t="shared" ref="C25:AR25" si="2">C20*$B$13</f>
        <v>793.42622375166229</v>
      </c>
      <c r="D25" s="4">
        <f t="shared" si="2"/>
        <v>613.67743712028869</v>
      </c>
      <c r="E25" s="4">
        <f t="shared" si="2"/>
        <v>604.22898892306819</v>
      </c>
      <c r="F25" s="4">
        <f t="shared" si="2"/>
        <v>593.48849196692913</v>
      </c>
      <c r="G25" s="4">
        <f t="shared" si="2"/>
        <v>581.61753428865245</v>
      </c>
      <c r="H25" s="4">
        <f t="shared" si="2"/>
        <v>568.76563478322475</v>
      </c>
      <c r="I25" s="4">
        <f t="shared" si="2"/>
        <v>555.07066784058259</v>
      </c>
      <c r="J25" s="4">
        <f t="shared" si="2"/>
        <v>540.65920267341073</v>
      </c>
      <c r="K25" s="4">
        <f t="shared" si="2"/>
        <v>525.64683539715463</v>
      </c>
      <c r="L25" s="4">
        <f t="shared" si="2"/>
        <v>510.13866028386815</v>
      </c>
      <c r="M25" s="4">
        <f t="shared" si="2"/>
        <v>494.22958019308794</v>
      </c>
      <c r="N25" s="4">
        <f t="shared" si="2"/>
        <v>478.00475647012456</v>
      </c>
      <c r="O25" s="4">
        <f t="shared" si="2"/>
        <v>461.54004444472935</v>
      </c>
      <c r="P25" s="4">
        <f t="shared" si="2"/>
        <v>444.90240048882987</v>
      </c>
      <c r="Q25" s="4">
        <f t="shared" si="2"/>
        <v>428.15026882747583</v>
      </c>
      <c r="R25" s="4">
        <f t="shared" si="2"/>
        <v>411.33412532518952</v>
      </c>
      <c r="S25" s="4">
        <f t="shared" si="2"/>
        <v>394.49690132581333</v>
      </c>
      <c r="T25" s="4">
        <f t="shared" si="2"/>
        <v>377.67444191053244</v>
      </c>
      <c r="U25" s="4">
        <f t="shared" si="2"/>
        <v>360.89602491519292</v>
      </c>
      <c r="V25" s="4">
        <f t="shared" si="2"/>
        <v>344.18478338196161</v>
      </c>
      <c r="W25" s="4">
        <f t="shared" si="2"/>
        <v>327.5583527425427</v>
      </c>
      <c r="X25" s="4">
        <f t="shared" si="2"/>
        <v>311.02925870436735</v>
      </c>
      <c r="Y25" s="4">
        <f t="shared" si="2"/>
        <v>294.60552779052671</v>
      </c>
      <c r="Z25" s="4">
        <f t="shared" si="2"/>
        <v>278.29123204320513</v>
      </c>
      <c r="AA25" s="4">
        <f t="shared" si="2"/>
        <v>262.08701231607068</v>
      </c>
      <c r="AB25" s="4">
        <f t="shared" si="2"/>
        <v>245.99066898375636</v>
      </c>
      <c r="AC25" s="4">
        <f t="shared" si="2"/>
        <v>229.99779258443402</v>
      </c>
      <c r="AD25" s="4">
        <f t="shared" si="2"/>
        <v>214.10230708804633</v>
      </c>
      <c r="AE25" s="4">
        <f t="shared" si="2"/>
        <v>198.29709896595929</v>
      </c>
      <c r="AF25" s="4">
        <f t="shared" si="2"/>
        <v>182.57465623090715</v>
      </c>
      <c r="AG25" s="4">
        <f t="shared" si="2"/>
        <v>166.92771752532943</v>
      </c>
      <c r="AH25" s="4">
        <f t="shared" si="2"/>
        <v>151.34991069607565</v>
      </c>
      <c r="AI25" s="4">
        <f t="shared" si="2"/>
        <v>135.83642598208493</v>
      </c>
      <c r="AJ25" s="4">
        <f t="shared" si="2"/>
        <v>120.38472036362812</v>
      </c>
      <c r="AK25" s="4">
        <f t="shared" si="2"/>
        <v>104.99519038807132</v>
      </c>
      <c r="AL25" s="4">
        <f t="shared" si="2"/>
        <v>89.671901134008692</v>
      </c>
      <c r="AM25" s="4">
        <f t="shared" si="2"/>
        <v>74.423315111653835</v>
      </c>
      <c r="AN25" s="4">
        <f t="shared" si="2"/>
        <v>59.263033558991623</v>
      </c>
      <c r="AO25" s="4">
        <f t="shared" si="2"/>
        <v>44.210563663887399</v>
      </c>
      <c r="AP25" s="4">
        <f t="shared" si="2"/>
        <v>29.292088801664665</v>
      </c>
      <c r="AQ25" s="4">
        <f t="shared" si="2"/>
        <v>14.541258012373211</v>
      </c>
      <c r="AR25" s="4">
        <f t="shared" si="2"/>
        <v>0</v>
      </c>
    </row>
    <row r="26" spans="1:44" x14ac:dyDescent="0.3">
      <c r="A26" s="2" t="s">
        <v>882</v>
      </c>
      <c r="B26" s="4">
        <f>B21*$B$14</f>
        <v>3459.6839019121726</v>
      </c>
      <c r="C26" s="4">
        <f t="shared" ref="C26:AR26" si="3">C21*$B$14</f>
        <v>3559.0210422668356</v>
      </c>
      <c r="D26" s="4">
        <f t="shared" si="3"/>
        <v>3658.0450999680966</v>
      </c>
      <c r="E26" s="4">
        <f t="shared" si="3"/>
        <v>3696.4654124085769</v>
      </c>
      <c r="F26" s="4">
        <f t="shared" si="3"/>
        <v>3728.7146414696322</v>
      </c>
      <c r="G26" s="4">
        <f t="shared" si="3"/>
        <v>3755.3195304159958</v>
      </c>
      <c r="H26" s="4">
        <f t="shared" si="3"/>
        <v>3776.7879645435005</v>
      </c>
      <c r="I26" s="4">
        <f t="shared" si="3"/>
        <v>3793.6089160848455</v>
      </c>
      <c r="J26" s="4">
        <f t="shared" si="3"/>
        <v>3806.2517900408443</v>
      </c>
      <c r="K26" s="4">
        <f t="shared" si="3"/>
        <v>3815.1656076517061</v>
      </c>
      <c r="L26" s="4">
        <f t="shared" si="3"/>
        <v>3820.7790884140886</v>
      </c>
      <c r="M26" s="4">
        <f t="shared" si="3"/>
        <v>3823.4995175596255</v>
      </c>
      <c r="N26" s="4">
        <f t="shared" si="3"/>
        <v>3823.712511933757</v>
      </c>
      <c r="O26" s="4">
        <f t="shared" si="3"/>
        <v>3821.7816322635003</v>
      </c>
      <c r="P26" s="4">
        <f t="shared" si="3"/>
        <v>3818.0476823770123</v>
      </c>
      <c r="Q26" s="4">
        <f t="shared" si="3"/>
        <v>3812.8276860656702</v>
      </c>
      <c r="R26" s="4">
        <f t="shared" si="3"/>
        <v>3806.4150939603983</v>
      </c>
      <c r="S26" s="4">
        <f t="shared" si="3"/>
        <v>3799.0789048575266</v>
      </c>
      <c r="T26" s="4">
        <f t="shared" si="3"/>
        <v>3791.0629289766098</v>
      </c>
      <c r="U26" s="4">
        <f t="shared" si="3"/>
        <v>3782.585514082456</v>
      </c>
      <c r="V26" s="4">
        <f t="shared" si="3"/>
        <v>3773.8381597792991</v>
      </c>
      <c r="W26" s="4">
        <f t="shared" si="3"/>
        <v>3764.9863374194279</v>
      </c>
      <c r="X26" s="4">
        <f t="shared" si="3"/>
        <v>3756.1674544455414</v>
      </c>
      <c r="Y26" s="4">
        <f t="shared" si="3"/>
        <v>3747.4910268947601</v>
      </c>
      <c r="Z26" s="4">
        <f t="shared" si="3"/>
        <v>3739.0380562303899</v>
      </c>
      <c r="AA26" s="4">
        <f t="shared" si="3"/>
        <v>3730.8599111070694</v>
      </c>
      <c r="AB26" s="4">
        <f t="shared" si="3"/>
        <v>3722.9778404469757</v>
      </c>
      <c r="AC26" s="4">
        <f t="shared" si="3"/>
        <v>3715.3829734146702</v>
      </c>
      <c r="AD26" s="4">
        <f t="shared" si="3"/>
        <v>3708.0348480756606</v>
      </c>
      <c r="AE26" s="4">
        <f t="shared" si="3"/>
        <v>3700.8609012391025</v>
      </c>
      <c r="AF26" s="4">
        <f t="shared" si="3"/>
        <v>3693.7559538715732</v>
      </c>
      <c r="AG26" s="4">
        <f t="shared" si="3"/>
        <v>3686.581692058875</v>
      </c>
      <c r="AH26" s="4">
        <f t="shared" si="3"/>
        <v>3679.1656417474746</v>
      </c>
      <c r="AI26" s="4">
        <f t="shared" si="3"/>
        <v>3671.3004620129104</v>
      </c>
      <c r="AJ26" s="4">
        <f t="shared" si="3"/>
        <v>3662.7437354049653</v>
      </c>
      <c r="AK26" s="4">
        <f t="shared" si="3"/>
        <v>3653.2165763797566</v>
      </c>
      <c r="AL26" s="4">
        <f t="shared" si="3"/>
        <v>3642.4032340916992</v>
      </c>
      <c r="AM26" s="4">
        <f t="shared" si="3"/>
        <v>3629.9503529134349</v>
      </c>
      <c r="AN26" s="4">
        <f t="shared" si="3"/>
        <v>3615.4660520648522</v>
      </c>
      <c r="AO26" s="4">
        <f t="shared" si="3"/>
        <v>3598.5195084396514</v>
      </c>
      <c r="AP26" s="4">
        <f t="shared" si="3"/>
        <v>3578.6400195577257</v>
      </c>
      <c r="AQ26" s="4">
        <f t="shared" si="3"/>
        <v>3555.3158787277544</v>
      </c>
      <c r="AR26" s="4">
        <f t="shared" si="3"/>
        <v>3527.9942789516958</v>
      </c>
    </row>
    <row r="28" spans="1:44" ht="27" x14ac:dyDescent="0.3">
      <c r="A28" s="2" t="s">
        <v>965</v>
      </c>
      <c r="B28">
        <v>2018</v>
      </c>
      <c r="C28">
        <v>2019</v>
      </c>
      <c r="D28">
        <v>2020</v>
      </c>
      <c r="E28">
        <v>2021</v>
      </c>
      <c r="F28">
        <v>2022</v>
      </c>
      <c r="G28">
        <v>2023</v>
      </c>
      <c r="H28">
        <v>2024</v>
      </c>
      <c r="I28">
        <v>2025</v>
      </c>
      <c r="J28">
        <v>2026</v>
      </c>
      <c r="K28">
        <v>2027</v>
      </c>
      <c r="L28">
        <v>2028</v>
      </c>
      <c r="M28">
        <v>2029</v>
      </c>
      <c r="N28">
        <v>2030</v>
      </c>
      <c r="O28">
        <v>2031</v>
      </c>
      <c r="P28">
        <v>2032</v>
      </c>
      <c r="Q28">
        <v>2033</v>
      </c>
      <c r="R28">
        <v>2034</v>
      </c>
      <c r="S28">
        <v>2035</v>
      </c>
      <c r="T28">
        <v>2036</v>
      </c>
      <c r="U28">
        <v>2037</v>
      </c>
      <c r="V28">
        <v>2038</v>
      </c>
      <c r="W28">
        <v>2039</v>
      </c>
      <c r="X28">
        <v>2040</v>
      </c>
      <c r="Y28">
        <v>2041</v>
      </c>
      <c r="Z28">
        <v>2042</v>
      </c>
      <c r="AA28">
        <v>2043</v>
      </c>
      <c r="AB28">
        <v>2044</v>
      </c>
      <c r="AC28">
        <v>2045</v>
      </c>
      <c r="AD28">
        <v>2046</v>
      </c>
      <c r="AE28">
        <v>2047</v>
      </c>
      <c r="AF28">
        <v>2048</v>
      </c>
      <c r="AG28">
        <v>2049</v>
      </c>
      <c r="AH28">
        <v>2050</v>
      </c>
      <c r="AI28">
        <v>2051</v>
      </c>
      <c r="AJ28">
        <v>2052</v>
      </c>
      <c r="AK28">
        <v>2053</v>
      </c>
      <c r="AL28">
        <v>2054</v>
      </c>
      <c r="AM28">
        <v>2055</v>
      </c>
      <c r="AN28">
        <v>2056</v>
      </c>
      <c r="AO28">
        <v>2057</v>
      </c>
      <c r="AP28">
        <v>2058</v>
      </c>
      <c r="AQ28">
        <v>2059</v>
      </c>
      <c r="AR28">
        <v>2060</v>
      </c>
    </row>
    <row r="29" spans="1:44" x14ac:dyDescent="0.3">
      <c r="A29" s="2" t="s">
        <v>884</v>
      </c>
      <c r="B29" s="4">
        <f>B24*$B$16</f>
        <v>461.61752548345243</v>
      </c>
      <c r="C29" s="4">
        <f t="shared" ref="C29:AR29" si="4">C24*$B$16</f>
        <v>474.8718476178467</v>
      </c>
      <c r="D29" s="4">
        <f t="shared" si="4"/>
        <v>488.0843958665817</v>
      </c>
      <c r="E29" s="4">
        <f t="shared" si="4"/>
        <v>493.21072823101343</v>
      </c>
      <c r="F29" s="4">
        <f t="shared" si="4"/>
        <v>497.51366738383177</v>
      </c>
      <c r="G29" s="4">
        <f t="shared" si="4"/>
        <v>501.06349544598356</v>
      </c>
      <c r="H29" s="4">
        <f t="shared" si="4"/>
        <v>503.9279783637628</v>
      </c>
      <c r="I29" s="4">
        <f t="shared" si="4"/>
        <v>506.17235855771673</v>
      </c>
      <c r="J29" s="4">
        <f t="shared" si="4"/>
        <v>507.85926763843992</v>
      </c>
      <c r="K29" s="4">
        <f t="shared" si="4"/>
        <v>509.04861745905868</v>
      </c>
      <c r="L29" s="4">
        <f t="shared" si="4"/>
        <v>509.79761105857438</v>
      </c>
      <c r="M29" s="4">
        <f t="shared" si="4"/>
        <v>510.1605915521742</v>
      </c>
      <c r="N29" s="4">
        <f t="shared" si="4"/>
        <v>510.18901089299146</v>
      </c>
      <c r="O29" s="4">
        <f t="shared" si="4"/>
        <v>509.93137813790167</v>
      </c>
      <c r="P29" s="4">
        <f t="shared" si="4"/>
        <v>509.43316594402825</v>
      </c>
      <c r="Q29" s="4">
        <f t="shared" si="4"/>
        <v>508.73667405384623</v>
      </c>
      <c r="R29" s="4">
        <f t="shared" si="4"/>
        <v>507.8810568982056</v>
      </c>
      <c r="S29" s="4">
        <f t="shared" si="4"/>
        <v>506.90220635689616</v>
      </c>
      <c r="T29" s="4">
        <f t="shared" si="4"/>
        <v>505.83265345686414</v>
      </c>
      <c r="U29" s="4">
        <f t="shared" si="4"/>
        <v>504.70153182931529</v>
      </c>
      <c r="V29" s="4">
        <f t="shared" si="4"/>
        <v>503.53439281822858</v>
      </c>
      <c r="W29" s="4">
        <f t="shared" si="4"/>
        <v>502.3533148788469</v>
      </c>
      <c r="X29" s="4">
        <f t="shared" si="4"/>
        <v>501.17663196464065</v>
      </c>
      <c r="Y29" s="4">
        <f t="shared" si="4"/>
        <v>500.01895654411612</v>
      </c>
      <c r="Z29" s="4">
        <f t="shared" si="4"/>
        <v>498.89109645293468</v>
      </c>
      <c r="AA29" s="4">
        <f t="shared" si="4"/>
        <v>497.79990569045322</v>
      </c>
      <c r="AB29" s="4">
        <f t="shared" si="4"/>
        <v>496.74821945062445</v>
      </c>
      <c r="AC29" s="4">
        <f t="shared" si="4"/>
        <v>495.73485411863822</v>
      </c>
      <c r="AD29" s="4">
        <f t="shared" si="4"/>
        <v>494.75441095327807</v>
      </c>
      <c r="AE29" s="4">
        <f t="shared" si="4"/>
        <v>493.79720801782742</v>
      </c>
      <c r="AF29" s="4">
        <f t="shared" si="4"/>
        <v>492.84921152003301</v>
      </c>
      <c r="AG29" s="4">
        <f t="shared" si="4"/>
        <v>491.8919665580529</v>
      </c>
      <c r="AH29" s="4">
        <f t="shared" si="4"/>
        <v>490.90246032260831</v>
      </c>
      <c r="AI29" s="4">
        <f t="shared" si="4"/>
        <v>489.85302779943896</v>
      </c>
      <c r="AJ29" s="4">
        <f t="shared" si="4"/>
        <v>488.71132379555161</v>
      </c>
      <c r="AK29" s="4">
        <f t="shared" si="4"/>
        <v>487.44013726557017</v>
      </c>
      <c r="AL29" s="4">
        <f t="shared" si="4"/>
        <v>485.99733831319782</v>
      </c>
      <c r="AM29" s="4">
        <f t="shared" si="4"/>
        <v>484.33577952412088</v>
      </c>
      <c r="AN29" s="4">
        <f t="shared" si="4"/>
        <v>482.40317316306431</v>
      </c>
      <c r="AO29" s="4">
        <f t="shared" si="4"/>
        <v>480.14203551131561</v>
      </c>
      <c r="AP29" s="4">
        <f t="shared" si="4"/>
        <v>477.48956183865477</v>
      </c>
      <c r="AQ29" s="4">
        <f t="shared" si="4"/>
        <v>474.377476318932</v>
      </c>
      <c r="AR29" s="4">
        <f t="shared" si="4"/>
        <v>470.7320192082687</v>
      </c>
    </row>
    <row r="30" spans="1:44" x14ac:dyDescent="0.3">
      <c r="A30" s="2" t="s">
        <v>881</v>
      </c>
      <c r="B30" s="4">
        <f>B25*$B$16</f>
        <v>96.529988324877024</v>
      </c>
      <c r="C30" s="4">
        <f t="shared" ref="C30:AR30" si="5">C25*$B$16</f>
        <v>79.342622375166229</v>
      </c>
      <c r="D30" s="4">
        <f t="shared" si="5"/>
        <v>61.367743712028869</v>
      </c>
      <c r="E30" s="4">
        <f t="shared" si="5"/>
        <v>60.422898892306819</v>
      </c>
      <c r="F30" s="4">
        <f t="shared" si="5"/>
        <v>59.348849196692917</v>
      </c>
      <c r="G30" s="4">
        <f t="shared" si="5"/>
        <v>58.161753428865246</v>
      </c>
      <c r="H30" s="4">
        <f t="shared" si="5"/>
        <v>56.876563478322481</v>
      </c>
      <c r="I30" s="4">
        <f t="shared" si="5"/>
        <v>55.50706678405826</v>
      </c>
      <c r="J30" s="4">
        <f t="shared" si="5"/>
        <v>54.065920267341077</v>
      </c>
      <c r="K30" s="4">
        <f t="shared" si="5"/>
        <v>52.564683539715467</v>
      </c>
      <c r="L30" s="4">
        <f t="shared" si="5"/>
        <v>51.013866028386815</v>
      </c>
      <c r="M30" s="4">
        <f t="shared" si="5"/>
        <v>49.422958019308794</v>
      </c>
      <c r="N30" s="4">
        <f t="shared" si="5"/>
        <v>47.800475647012462</v>
      </c>
      <c r="O30" s="4">
        <f t="shared" si="5"/>
        <v>46.154004444472939</v>
      </c>
      <c r="P30" s="4">
        <f t="shared" si="5"/>
        <v>44.490240048882988</v>
      </c>
      <c r="Q30" s="4">
        <f t="shared" si="5"/>
        <v>42.815026882747588</v>
      </c>
      <c r="R30" s="4">
        <f t="shared" si="5"/>
        <v>41.133412532518953</v>
      </c>
      <c r="S30" s="4">
        <f t="shared" si="5"/>
        <v>39.449690132581338</v>
      </c>
      <c r="T30" s="4">
        <f t="shared" si="5"/>
        <v>37.767444191053244</v>
      </c>
      <c r="U30" s="4">
        <f t="shared" si="5"/>
        <v>36.089602491519294</v>
      </c>
      <c r="V30" s="4">
        <f t="shared" si="5"/>
        <v>34.418478338196159</v>
      </c>
      <c r="W30" s="4">
        <f t="shared" si="5"/>
        <v>32.755835274254274</v>
      </c>
      <c r="X30" s="4">
        <f t="shared" si="5"/>
        <v>31.102925870436735</v>
      </c>
      <c r="Y30" s="4">
        <f t="shared" si="5"/>
        <v>29.460552779052673</v>
      </c>
      <c r="Z30" s="4">
        <f t="shared" si="5"/>
        <v>27.829123204320513</v>
      </c>
      <c r="AA30" s="4">
        <f t="shared" si="5"/>
        <v>26.208701231607069</v>
      </c>
      <c r="AB30" s="4">
        <f t="shared" si="5"/>
        <v>24.599066898375639</v>
      </c>
      <c r="AC30" s="4">
        <f t="shared" si="5"/>
        <v>22.999779258443404</v>
      </c>
      <c r="AD30" s="4">
        <f t="shared" si="5"/>
        <v>21.410230708804633</v>
      </c>
      <c r="AE30" s="4">
        <f t="shared" si="5"/>
        <v>19.829709896595929</v>
      </c>
      <c r="AF30" s="4">
        <f t="shared" si="5"/>
        <v>18.257465623090717</v>
      </c>
      <c r="AG30" s="4">
        <f t="shared" si="5"/>
        <v>16.692771752532945</v>
      </c>
      <c r="AH30" s="4">
        <f t="shared" si="5"/>
        <v>15.134991069607565</v>
      </c>
      <c r="AI30" s="4">
        <f t="shared" si="5"/>
        <v>13.583642598208494</v>
      </c>
      <c r="AJ30" s="4">
        <f t="shared" si="5"/>
        <v>12.038472036362812</v>
      </c>
      <c r="AK30" s="4">
        <f t="shared" si="5"/>
        <v>10.499519038807133</v>
      </c>
      <c r="AL30" s="4">
        <f t="shared" si="5"/>
        <v>8.9671901134008696</v>
      </c>
      <c r="AM30" s="4">
        <f t="shared" si="5"/>
        <v>7.4423315111653841</v>
      </c>
      <c r="AN30" s="4">
        <f t="shared" si="5"/>
        <v>5.9263033558991625</v>
      </c>
      <c r="AO30" s="4">
        <f t="shared" si="5"/>
        <v>4.4210563663887399</v>
      </c>
      <c r="AP30" s="4">
        <f t="shared" si="5"/>
        <v>2.9292088801664669</v>
      </c>
      <c r="AQ30" s="4">
        <f t="shared" si="5"/>
        <v>1.4541258012373213</v>
      </c>
      <c r="AR30" s="4">
        <f t="shared" si="5"/>
        <v>0</v>
      </c>
    </row>
    <row r="31" spans="1:44" x14ac:dyDescent="0.3">
      <c r="A31" s="2" t="s">
        <v>882</v>
      </c>
      <c r="B31" s="4">
        <f>B26*$B$16</f>
        <v>345.96839019121728</v>
      </c>
      <c r="C31" s="4">
        <f t="shared" ref="C31:AR31" si="6">C26*$B$16</f>
        <v>355.9021042266836</v>
      </c>
      <c r="D31" s="4">
        <f t="shared" si="6"/>
        <v>365.80450999680966</v>
      </c>
      <c r="E31" s="4">
        <f t="shared" si="6"/>
        <v>369.64654124085769</v>
      </c>
      <c r="F31" s="4">
        <f t="shared" si="6"/>
        <v>372.87146414696326</v>
      </c>
      <c r="G31" s="4">
        <f t="shared" si="6"/>
        <v>375.53195304159959</v>
      </c>
      <c r="H31" s="4">
        <f t="shared" si="6"/>
        <v>377.67879645435005</v>
      </c>
      <c r="I31" s="4">
        <f t="shared" si="6"/>
        <v>379.36089160848456</v>
      </c>
      <c r="J31" s="4">
        <f t="shared" si="6"/>
        <v>380.62517900408443</v>
      </c>
      <c r="K31" s="4">
        <f t="shared" si="6"/>
        <v>381.51656076517065</v>
      </c>
      <c r="L31" s="4">
        <f t="shared" si="6"/>
        <v>382.07790884140888</v>
      </c>
      <c r="M31" s="4">
        <f t="shared" si="6"/>
        <v>382.34995175596259</v>
      </c>
      <c r="N31" s="4">
        <f t="shared" si="6"/>
        <v>382.37125119337571</v>
      </c>
      <c r="O31" s="4">
        <f t="shared" si="6"/>
        <v>382.17816322635008</v>
      </c>
      <c r="P31" s="4">
        <f t="shared" si="6"/>
        <v>381.80476823770124</v>
      </c>
      <c r="Q31" s="4">
        <f t="shared" si="6"/>
        <v>381.28276860656706</v>
      </c>
      <c r="R31" s="4">
        <f t="shared" si="6"/>
        <v>380.64150939603985</v>
      </c>
      <c r="S31" s="4">
        <f t="shared" si="6"/>
        <v>379.90789048575266</v>
      </c>
      <c r="T31" s="4">
        <f t="shared" si="6"/>
        <v>379.10629289766098</v>
      </c>
      <c r="U31" s="4">
        <f t="shared" si="6"/>
        <v>378.25855140824564</v>
      </c>
      <c r="V31" s="4">
        <f t="shared" si="6"/>
        <v>377.38381597792994</v>
      </c>
      <c r="W31" s="4">
        <f t="shared" si="6"/>
        <v>376.4986337419428</v>
      </c>
      <c r="X31" s="4">
        <f t="shared" si="6"/>
        <v>375.61674544455417</v>
      </c>
      <c r="Y31" s="4">
        <f t="shared" si="6"/>
        <v>374.74910268947605</v>
      </c>
      <c r="Z31" s="4">
        <f t="shared" si="6"/>
        <v>373.90380562303903</v>
      </c>
      <c r="AA31" s="4">
        <f t="shared" si="6"/>
        <v>373.08599111070697</v>
      </c>
      <c r="AB31" s="4">
        <f t="shared" si="6"/>
        <v>372.29778404469761</v>
      </c>
      <c r="AC31" s="4">
        <f t="shared" si="6"/>
        <v>371.53829734146706</v>
      </c>
      <c r="AD31" s="4">
        <f t="shared" si="6"/>
        <v>370.80348480756606</v>
      </c>
      <c r="AE31" s="4">
        <f t="shared" si="6"/>
        <v>370.08609012391025</v>
      </c>
      <c r="AF31" s="4">
        <f t="shared" si="6"/>
        <v>369.37559538715732</v>
      </c>
      <c r="AG31" s="4">
        <f t="shared" si="6"/>
        <v>368.65816920588753</v>
      </c>
      <c r="AH31" s="4">
        <f t="shared" si="6"/>
        <v>367.91656417474746</v>
      </c>
      <c r="AI31" s="4">
        <f t="shared" si="6"/>
        <v>367.13004620129107</v>
      </c>
      <c r="AJ31" s="4">
        <f t="shared" si="6"/>
        <v>366.27437354049653</v>
      </c>
      <c r="AK31" s="4">
        <f t="shared" si="6"/>
        <v>365.3216576379757</v>
      </c>
      <c r="AL31" s="4">
        <f t="shared" si="6"/>
        <v>364.24032340916995</v>
      </c>
      <c r="AM31" s="4">
        <f t="shared" si="6"/>
        <v>362.99503529134353</v>
      </c>
      <c r="AN31" s="4">
        <f t="shared" si="6"/>
        <v>361.54660520648525</v>
      </c>
      <c r="AO31" s="4">
        <f t="shared" si="6"/>
        <v>359.85195084396514</v>
      </c>
      <c r="AP31" s="4">
        <f t="shared" si="6"/>
        <v>357.86400195577261</v>
      </c>
      <c r="AQ31" s="4">
        <f t="shared" si="6"/>
        <v>355.53158787277545</v>
      </c>
      <c r="AR31" s="4">
        <f t="shared" si="6"/>
        <v>352.79942789516963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3E544-C06B-49B0-A96A-15BD07B7274C}">
  <dimension ref="A2:AT86"/>
  <sheetViews>
    <sheetView tabSelected="1" topLeftCell="W1" workbookViewId="0">
      <selection activeCell="AR6" sqref="AR6"/>
    </sheetView>
  </sheetViews>
  <sheetFormatPr defaultRowHeight="13.5" x14ac:dyDescent="0.3"/>
  <cols>
    <col min="1" max="1" width="36.59765625" style="2" customWidth="1"/>
    <col min="2" max="15" width="13.796875" style="2" customWidth="1"/>
    <col min="16" max="46" width="14.33203125" bestFit="1" customWidth="1"/>
  </cols>
  <sheetData>
    <row r="2" spans="1:44" ht="33.75" x14ac:dyDescent="0.3">
      <c r="A2" s="37" t="s">
        <v>941</v>
      </c>
      <c r="B2" s="7"/>
    </row>
    <row r="3" spans="1:44" s="20" customFormat="1" x14ac:dyDescent="0.3">
      <c r="A3" s="36"/>
      <c r="B3" s="36">
        <v>2018</v>
      </c>
      <c r="C3" s="36">
        <v>2019</v>
      </c>
      <c r="D3" s="36">
        <v>2020</v>
      </c>
      <c r="E3" s="36">
        <v>2021</v>
      </c>
      <c r="F3" s="36">
        <v>2022</v>
      </c>
      <c r="G3" s="36">
        <v>2023</v>
      </c>
      <c r="H3" s="36">
        <v>2024</v>
      </c>
      <c r="I3" s="36">
        <v>2025</v>
      </c>
      <c r="J3" s="36">
        <v>2026</v>
      </c>
      <c r="K3" s="36">
        <v>2027</v>
      </c>
      <c r="L3" s="36">
        <v>2028</v>
      </c>
      <c r="M3" s="36">
        <v>2029</v>
      </c>
      <c r="N3" s="36">
        <v>2030</v>
      </c>
      <c r="O3" s="36">
        <v>2031</v>
      </c>
      <c r="P3" s="36">
        <v>2032</v>
      </c>
      <c r="Q3" s="36">
        <v>2033</v>
      </c>
      <c r="R3" s="36">
        <v>2034</v>
      </c>
      <c r="S3" s="36">
        <v>2035</v>
      </c>
      <c r="T3" s="36">
        <v>2036</v>
      </c>
      <c r="U3" s="36">
        <v>2037</v>
      </c>
      <c r="V3" s="36">
        <v>2038</v>
      </c>
      <c r="W3" s="36">
        <v>2039</v>
      </c>
      <c r="X3" s="36">
        <v>2040</v>
      </c>
      <c r="Y3" s="36">
        <v>2041</v>
      </c>
      <c r="Z3" s="36">
        <v>2042</v>
      </c>
      <c r="AA3" s="36">
        <v>2043</v>
      </c>
      <c r="AB3" s="36">
        <v>2044</v>
      </c>
      <c r="AC3" s="36">
        <v>2045</v>
      </c>
      <c r="AD3" s="36">
        <v>2046</v>
      </c>
      <c r="AE3" s="36">
        <v>2047</v>
      </c>
      <c r="AF3" s="36">
        <v>2048</v>
      </c>
      <c r="AG3" s="36">
        <v>2049</v>
      </c>
      <c r="AH3" s="36">
        <v>2050</v>
      </c>
      <c r="AI3" s="36">
        <v>2051</v>
      </c>
      <c r="AJ3" s="36">
        <v>2052</v>
      </c>
      <c r="AK3" s="36">
        <v>2053</v>
      </c>
      <c r="AL3" s="36">
        <v>2054</v>
      </c>
      <c r="AM3" s="36">
        <v>2055</v>
      </c>
      <c r="AN3" s="36">
        <v>2056</v>
      </c>
      <c r="AO3" s="36">
        <v>2057</v>
      </c>
      <c r="AP3" s="36">
        <v>2058</v>
      </c>
      <c r="AQ3" s="36">
        <v>2059</v>
      </c>
      <c r="AR3" s="36">
        <v>2060</v>
      </c>
    </row>
    <row r="4" spans="1:44" s="16" customFormat="1" x14ac:dyDescent="0.3">
      <c r="A4" s="38" t="s">
        <v>829</v>
      </c>
      <c r="B4" s="34">
        <f>D44*'population change &amp; projection'!D4/10000</f>
        <v>68825.317659160661</v>
      </c>
      <c r="C4" s="34">
        <f>E44*'population change &amp; projection'!E4/10000</f>
        <v>70801.483815983127</v>
      </c>
      <c r="D4" s="34">
        <f>F44*'population change &amp; projection'!F4/10000</f>
        <v>72771.421654356585</v>
      </c>
      <c r="E4" s="34">
        <f>G44*'population change &amp; projection'!G4/10000</f>
        <v>73535.737205502388</v>
      </c>
      <c r="F4" s="34">
        <f>H44*'population change &amp; projection'!H4/10000</f>
        <v>74177.288138280783</v>
      </c>
      <c r="G4" s="34">
        <f>I44*'population change &amp; projection'!I4/10000</f>
        <v>74706.55323443831</v>
      </c>
      <c r="H4" s="34">
        <f>J44*'population change &amp; projection'!J4/10000</f>
        <v>75133.636124194105</v>
      </c>
      <c r="I4" s="34">
        <f>K44*'population change &amp; projection'!K4/10000</f>
        <v>75468.264190221351</v>
      </c>
      <c r="J4" s="34">
        <f>L44*'population change &amp; projection'!L4/10000</f>
        <v>75719.77555392294</v>
      </c>
      <c r="K4" s="34">
        <f>M44*'population change &amp; projection'!M4/10000</f>
        <v>75897.102831794851</v>
      </c>
      <c r="L4" s="34">
        <f>N44*'population change &amp; projection'!N4/10000</f>
        <v>76008.774767034658</v>
      </c>
      <c r="M4" s="34">
        <f>O44*'population change &amp; projection'!O4/10000</f>
        <v>76062.893699694163</v>
      </c>
      <c r="N4" s="34">
        <f>P44*'population change &amp; projection'!P4/10000</f>
        <v>76067.130909183485</v>
      </c>
      <c r="O4" s="34">
        <f>Q44*'population change &amp; projection'!Q4/10000</f>
        <v>76028.718900909109</v>
      </c>
      <c r="P4" s="34">
        <f>R44*'population change &amp; projection'!R4/10000</f>
        <v>75954.437465278839</v>
      </c>
      <c r="Q4" s="34">
        <f>S44*'population change &amp; projection'!S4/10000</f>
        <v>75850.593323879322</v>
      </c>
      <c r="R4" s="34">
        <f>T44*'population change &amp; projection'!T4/10000</f>
        <v>75723.02424497591</v>
      </c>
      <c r="S4" s="34">
        <f>U44*'population change &amp; projection'!U4/10000</f>
        <v>75577.081563584186</v>
      </c>
      <c r="T4" s="34">
        <f>V44*'population change &amp; projection'!V4/10000</f>
        <v>75417.615525069123</v>
      </c>
      <c r="U4" s="34">
        <f>W44*'population change &amp; projection'!W4/10000</f>
        <v>75248.969836745935</v>
      </c>
      <c r="V4" s="34">
        <f>X44*'population change &amp; projection'!X4/10000</f>
        <v>75074.954101302807</v>
      </c>
      <c r="W4" s="34">
        <f>Y44*'population change &amp; projection'!Y4/10000</f>
        <v>74898.860127675958</v>
      </c>
      <c r="X4" s="34">
        <f>Z44*'population change &amp; projection'!Z4/10000</f>
        <v>74723.421434637756</v>
      </c>
      <c r="Y4" s="34">
        <f>AA44*'population change &amp; projection'!AA4/10000</f>
        <v>74550.816682510209</v>
      </c>
      <c r="Z4" s="34">
        <f>AB44*'population change &amp; projection'!AB4/10000</f>
        <v>74382.657276150232</v>
      </c>
      <c r="AA4" s="34">
        <f>AC44*'population change &amp; projection'!AC4/10000</f>
        <v>74219.965119313521</v>
      </c>
      <c r="AB4" s="34">
        <f>AD44*'population change &amp; projection'!AD4/10000</f>
        <v>74063.162928022852</v>
      </c>
      <c r="AC4" s="34">
        <f>AE44*'population change &amp; projection'!AE4/10000</f>
        <v>73912.074230067359</v>
      </c>
      <c r="AD4" s="34">
        <f>AF44*'population change &amp; projection'!AF4/10000</f>
        <v>73765.894094830961</v>
      </c>
      <c r="AE4" s="34">
        <f>AG44*'population change &amp; projection'!AG4/10000</f>
        <v>73623.178984464044</v>
      </c>
      <c r="AF4" s="34">
        <f>AH44*'population change &amp; projection'!AH4/10000</f>
        <v>73481.836516948009</v>
      </c>
      <c r="AG4" s="34">
        <f>AI44*'population change &amp; projection'!AI4/10000</f>
        <v>73339.115140594484</v>
      </c>
      <c r="AH4" s="34">
        <f>AJ44*'population change &amp; projection'!AJ4/10000</f>
        <v>73191.583738035915</v>
      </c>
      <c r="AI4" s="34">
        <f>AK44*'population change &amp; projection'!AK4/10000</f>
        <v>73035.117566840738</v>
      </c>
      <c r="AJ4" s="34">
        <f>AL44*'population change &amp; projection'!AL4/10000</f>
        <v>72864.894088739486</v>
      </c>
      <c r="AK4" s="34">
        <f>AM44*'population change &amp; projection'!AM4/10000</f>
        <v>72675.365286429849</v>
      </c>
      <c r="AL4" s="34">
        <f>AN44*'population change &amp; projection'!AN4/10000</f>
        <v>72460.249761707659</v>
      </c>
      <c r="AM4" s="34">
        <f>AO44*'population change &amp; projection'!AO4/10000</f>
        <v>72212.5180245995</v>
      </c>
      <c r="AN4" s="34">
        <f>AP44*'population change &amp; projection'!AP4/10000</f>
        <v>71924.37418393718</v>
      </c>
      <c r="AO4" s="34">
        <f>AQ44*'population change &amp; projection'!AQ4/10000</f>
        <v>71587.247648306395</v>
      </c>
      <c r="AP4" s="34">
        <f>AR44*'population change &amp; projection'!AR4/10000</f>
        <v>71191.774484863898</v>
      </c>
      <c r="AQ4" s="34">
        <f>AS44*'population change &amp; projection'!AS4/10000</f>
        <v>70727.775042353402</v>
      </c>
      <c r="AR4" s="34">
        <f>AT44*'population change &amp; projection'!AT4/10000</f>
        <v>70184.252039426938</v>
      </c>
    </row>
    <row r="5" spans="1:44" s="16" customFormat="1" x14ac:dyDescent="0.3">
      <c r="A5" s="38" t="s">
        <v>890</v>
      </c>
      <c r="B5" s="34">
        <f>$B4/70</f>
        <v>983.21882370229514</v>
      </c>
      <c r="C5" s="34">
        <f t="shared" ref="C5:AR5" si="0">$B4/70</f>
        <v>983.21882370229514</v>
      </c>
      <c r="D5" s="34">
        <f t="shared" si="0"/>
        <v>983.21882370229514</v>
      </c>
      <c r="E5" s="34">
        <f t="shared" si="0"/>
        <v>983.21882370229514</v>
      </c>
      <c r="F5" s="34">
        <f t="shared" si="0"/>
        <v>983.21882370229514</v>
      </c>
      <c r="G5" s="34">
        <f t="shared" si="0"/>
        <v>983.21882370229514</v>
      </c>
      <c r="H5" s="34">
        <f t="shared" si="0"/>
        <v>983.21882370229514</v>
      </c>
      <c r="I5" s="34">
        <f t="shared" si="0"/>
        <v>983.21882370229514</v>
      </c>
      <c r="J5" s="34">
        <f t="shared" si="0"/>
        <v>983.21882370229514</v>
      </c>
      <c r="K5" s="34">
        <f t="shared" si="0"/>
        <v>983.21882370229514</v>
      </c>
      <c r="L5" s="34">
        <f t="shared" si="0"/>
        <v>983.21882370229514</v>
      </c>
      <c r="M5" s="34">
        <f t="shared" si="0"/>
        <v>983.21882370229514</v>
      </c>
      <c r="N5" s="34">
        <f t="shared" si="0"/>
        <v>983.21882370229514</v>
      </c>
      <c r="O5" s="34">
        <f t="shared" si="0"/>
        <v>983.21882370229514</v>
      </c>
      <c r="P5" s="34">
        <f t="shared" si="0"/>
        <v>983.21882370229514</v>
      </c>
      <c r="Q5" s="34">
        <f t="shared" si="0"/>
        <v>983.21882370229514</v>
      </c>
      <c r="R5" s="34">
        <f t="shared" si="0"/>
        <v>983.21882370229514</v>
      </c>
      <c r="S5" s="34">
        <f t="shared" si="0"/>
        <v>983.21882370229514</v>
      </c>
      <c r="T5" s="34">
        <f t="shared" si="0"/>
        <v>983.21882370229514</v>
      </c>
      <c r="U5" s="34">
        <f t="shared" si="0"/>
        <v>983.21882370229514</v>
      </c>
      <c r="V5" s="34">
        <f t="shared" si="0"/>
        <v>983.21882370229514</v>
      </c>
      <c r="W5" s="34">
        <f t="shared" si="0"/>
        <v>983.21882370229514</v>
      </c>
      <c r="X5" s="34">
        <f t="shared" si="0"/>
        <v>983.21882370229514</v>
      </c>
      <c r="Y5" s="34">
        <f t="shared" si="0"/>
        <v>983.21882370229514</v>
      </c>
      <c r="Z5" s="34">
        <f t="shared" si="0"/>
        <v>983.21882370229514</v>
      </c>
      <c r="AA5" s="34">
        <f t="shared" si="0"/>
        <v>983.21882370229514</v>
      </c>
      <c r="AB5" s="34">
        <f t="shared" si="0"/>
        <v>983.21882370229514</v>
      </c>
      <c r="AC5" s="34">
        <f t="shared" si="0"/>
        <v>983.21882370229514</v>
      </c>
      <c r="AD5" s="34">
        <f t="shared" si="0"/>
        <v>983.21882370229514</v>
      </c>
      <c r="AE5" s="34">
        <f t="shared" si="0"/>
        <v>983.21882370229514</v>
      </c>
      <c r="AF5" s="34">
        <f t="shared" si="0"/>
        <v>983.21882370229514</v>
      </c>
      <c r="AG5" s="34">
        <f t="shared" si="0"/>
        <v>983.21882370229514</v>
      </c>
      <c r="AH5" s="34">
        <f t="shared" si="0"/>
        <v>983.21882370229514</v>
      </c>
      <c r="AI5" s="34">
        <f t="shared" si="0"/>
        <v>983.21882370229514</v>
      </c>
      <c r="AJ5" s="34">
        <f t="shared" si="0"/>
        <v>983.21882370229514</v>
      </c>
      <c r="AK5" s="34">
        <f t="shared" si="0"/>
        <v>983.21882370229514</v>
      </c>
      <c r="AL5" s="34">
        <f t="shared" si="0"/>
        <v>983.21882370229514</v>
      </c>
      <c r="AM5" s="34">
        <f t="shared" si="0"/>
        <v>983.21882370229514</v>
      </c>
      <c r="AN5" s="34">
        <f t="shared" si="0"/>
        <v>983.21882370229514</v>
      </c>
      <c r="AO5" s="34">
        <f t="shared" si="0"/>
        <v>983.21882370229514</v>
      </c>
      <c r="AP5" s="34">
        <f t="shared" si="0"/>
        <v>983.21882370229514</v>
      </c>
      <c r="AQ5" s="34">
        <f t="shared" si="0"/>
        <v>983.21882370229514</v>
      </c>
      <c r="AR5" s="34">
        <f t="shared" si="0"/>
        <v>983.21882370229514</v>
      </c>
    </row>
    <row r="6" spans="1:44" s="16" customFormat="1" x14ac:dyDescent="0.3">
      <c r="A6" s="38" t="s">
        <v>891</v>
      </c>
      <c r="B6" s="34"/>
      <c r="C6" s="34">
        <f>IF(B4-C4-B5&gt;0,B4-C4-B5,0)</f>
        <v>0</v>
      </c>
      <c r="D6" s="34">
        <f>IF(C4-D4-C5&gt;0,C4-D4-C5,0)</f>
        <v>0</v>
      </c>
      <c r="E6" s="34">
        <f t="shared" ref="E6:AR6" si="1">IF(D4-E4-D5&gt;0,D4-E4-D5,0)</f>
        <v>0</v>
      </c>
      <c r="F6" s="34">
        <f t="shared" si="1"/>
        <v>0</v>
      </c>
      <c r="G6" s="34">
        <f t="shared" si="1"/>
        <v>0</v>
      </c>
      <c r="H6" s="34">
        <f t="shared" si="1"/>
        <v>0</v>
      </c>
      <c r="I6" s="34">
        <f t="shared" si="1"/>
        <v>0</v>
      </c>
      <c r="J6" s="34">
        <f t="shared" si="1"/>
        <v>0</v>
      </c>
      <c r="K6" s="34">
        <f t="shared" si="1"/>
        <v>0</v>
      </c>
      <c r="L6" s="34">
        <f t="shared" si="1"/>
        <v>0</v>
      </c>
      <c r="M6" s="34">
        <f t="shared" si="1"/>
        <v>0</v>
      </c>
      <c r="N6" s="34">
        <f t="shared" si="1"/>
        <v>0</v>
      </c>
      <c r="O6" s="34">
        <f t="shared" si="1"/>
        <v>0</v>
      </c>
      <c r="P6" s="34">
        <f t="shared" si="1"/>
        <v>0</v>
      </c>
      <c r="Q6" s="34">
        <f t="shared" si="1"/>
        <v>0</v>
      </c>
      <c r="R6" s="34">
        <f t="shared" si="1"/>
        <v>0</v>
      </c>
      <c r="S6" s="34">
        <f t="shared" si="1"/>
        <v>0</v>
      </c>
      <c r="T6" s="34">
        <f t="shared" si="1"/>
        <v>0</v>
      </c>
      <c r="U6" s="34">
        <f t="shared" si="1"/>
        <v>0</v>
      </c>
      <c r="V6" s="34">
        <f t="shared" si="1"/>
        <v>0</v>
      </c>
      <c r="W6" s="34">
        <f t="shared" si="1"/>
        <v>0</v>
      </c>
      <c r="X6" s="34">
        <f t="shared" si="1"/>
        <v>0</v>
      </c>
      <c r="Y6" s="34">
        <f t="shared" si="1"/>
        <v>0</v>
      </c>
      <c r="Z6" s="34">
        <f t="shared" si="1"/>
        <v>0</v>
      </c>
      <c r="AA6" s="34">
        <f t="shared" si="1"/>
        <v>0</v>
      </c>
      <c r="AB6" s="34">
        <f t="shared" si="1"/>
        <v>0</v>
      </c>
      <c r="AC6" s="34">
        <f t="shared" si="1"/>
        <v>0</v>
      </c>
      <c r="AD6" s="34">
        <f t="shared" si="1"/>
        <v>0</v>
      </c>
      <c r="AE6" s="34">
        <f t="shared" si="1"/>
        <v>0</v>
      </c>
      <c r="AF6" s="34">
        <f t="shared" si="1"/>
        <v>0</v>
      </c>
      <c r="AG6" s="34">
        <f t="shared" si="1"/>
        <v>0</v>
      </c>
      <c r="AH6" s="34">
        <f t="shared" si="1"/>
        <v>0</v>
      </c>
      <c r="AI6" s="34">
        <f t="shared" si="1"/>
        <v>0</v>
      </c>
      <c r="AJ6" s="34">
        <f t="shared" si="1"/>
        <v>0</v>
      </c>
      <c r="AK6" s="34">
        <f t="shared" si="1"/>
        <v>0</v>
      </c>
      <c r="AL6" s="34">
        <f t="shared" si="1"/>
        <v>0</v>
      </c>
      <c r="AM6" s="34">
        <f t="shared" si="1"/>
        <v>0</v>
      </c>
      <c r="AN6" s="34">
        <f t="shared" si="1"/>
        <v>0</v>
      </c>
      <c r="AO6" s="34">
        <f t="shared" si="1"/>
        <v>0</v>
      </c>
      <c r="AP6" s="34">
        <f t="shared" si="1"/>
        <v>0</v>
      </c>
      <c r="AQ6" s="34">
        <f t="shared" si="1"/>
        <v>0</v>
      </c>
      <c r="AR6" s="34">
        <f t="shared" si="1"/>
        <v>0</v>
      </c>
    </row>
    <row r="7" spans="1:44" s="16" customFormat="1" x14ac:dyDescent="0.3">
      <c r="A7" s="38" t="s">
        <v>889</v>
      </c>
      <c r="B7" s="34"/>
      <c r="C7" s="34">
        <f t="shared" ref="C7:AR7" si="2">IF(C4-B4+B5&gt;0,C4-B4+B5,0)</f>
        <v>2959.3849805247614</v>
      </c>
      <c r="D7" s="34">
        <f t="shared" si="2"/>
        <v>2953.1566620757535</v>
      </c>
      <c r="E7" s="34">
        <f t="shared" si="2"/>
        <v>1747.5343748480977</v>
      </c>
      <c r="F7" s="34">
        <f t="shared" si="2"/>
        <v>1624.7697564806899</v>
      </c>
      <c r="G7" s="34">
        <f t="shared" si="2"/>
        <v>1512.4839198598224</v>
      </c>
      <c r="H7" s="34">
        <f t="shared" si="2"/>
        <v>1410.30171345809</v>
      </c>
      <c r="I7" s="34">
        <f t="shared" si="2"/>
        <v>1317.8468897295411</v>
      </c>
      <c r="J7" s="34">
        <f t="shared" si="2"/>
        <v>1234.7301874038844</v>
      </c>
      <c r="K7" s="34">
        <f t="shared" si="2"/>
        <v>1160.5461015742062</v>
      </c>
      <c r="L7" s="34">
        <f t="shared" si="2"/>
        <v>1094.8907589421019</v>
      </c>
      <c r="M7" s="34">
        <f t="shared" si="2"/>
        <v>1037.3377563618001</v>
      </c>
      <c r="N7" s="34">
        <f t="shared" si="2"/>
        <v>987.45603319161683</v>
      </c>
      <c r="O7" s="34">
        <f t="shared" si="2"/>
        <v>944.80681542791945</v>
      </c>
      <c r="P7" s="34">
        <f t="shared" si="2"/>
        <v>908.93738807202544</v>
      </c>
      <c r="Q7" s="34">
        <f t="shared" si="2"/>
        <v>879.37468230277818</v>
      </c>
      <c r="R7" s="34">
        <f t="shared" si="2"/>
        <v>855.64974479888269</v>
      </c>
      <c r="S7" s="34">
        <f t="shared" si="2"/>
        <v>837.27614231057169</v>
      </c>
      <c r="T7" s="34">
        <f t="shared" si="2"/>
        <v>823.75278518723144</v>
      </c>
      <c r="U7" s="34">
        <f t="shared" si="2"/>
        <v>814.5731353791075</v>
      </c>
      <c r="V7" s="34">
        <f t="shared" si="2"/>
        <v>809.20308825916663</v>
      </c>
      <c r="W7" s="34">
        <f t="shared" si="2"/>
        <v>807.12485007544683</v>
      </c>
      <c r="X7" s="34">
        <f t="shared" si="2"/>
        <v>807.78013066409267</v>
      </c>
      <c r="Y7" s="34">
        <f t="shared" si="2"/>
        <v>810.61407157474832</v>
      </c>
      <c r="Z7" s="34">
        <f t="shared" si="2"/>
        <v>815.05941734231828</v>
      </c>
      <c r="AA7" s="34">
        <f t="shared" si="2"/>
        <v>820.5266668655845</v>
      </c>
      <c r="AB7" s="34">
        <f t="shared" si="2"/>
        <v>826.41663241162541</v>
      </c>
      <c r="AC7" s="34">
        <f t="shared" si="2"/>
        <v>832.13012574680261</v>
      </c>
      <c r="AD7" s="34">
        <f t="shared" si="2"/>
        <v>837.03868846589694</v>
      </c>
      <c r="AE7" s="34">
        <f t="shared" si="2"/>
        <v>840.50371333537851</v>
      </c>
      <c r="AF7" s="34">
        <f t="shared" si="2"/>
        <v>841.87635618626018</v>
      </c>
      <c r="AG7" s="34">
        <f t="shared" si="2"/>
        <v>840.49744734876958</v>
      </c>
      <c r="AH7" s="34">
        <f t="shared" si="2"/>
        <v>835.68742114372662</v>
      </c>
      <c r="AI7" s="34">
        <f t="shared" si="2"/>
        <v>826.75265250711755</v>
      </c>
      <c r="AJ7" s="34">
        <f t="shared" si="2"/>
        <v>812.99534560104303</v>
      </c>
      <c r="AK7" s="34">
        <f t="shared" si="2"/>
        <v>793.69002139265876</v>
      </c>
      <c r="AL7" s="34">
        <f t="shared" si="2"/>
        <v>768.10329898010468</v>
      </c>
      <c r="AM7" s="34">
        <f t="shared" si="2"/>
        <v>735.48708659413614</v>
      </c>
      <c r="AN7" s="34">
        <f t="shared" si="2"/>
        <v>695.074983039975</v>
      </c>
      <c r="AO7" s="34">
        <f t="shared" si="2"/>
        <v>646.09228807151021</v>
      </c>
      <c r="AP7" s="34">
        <f t="shared" si="2"/>
        <v>587.74566025979811</v>
      </c>
      <c r="AQ7" s="34">
        <f t="shared" si="2"/>
        <v>519.21938119179913</v>
      </c>
      <c r="AR7" s="34">
        <f t="shared" si="2"/>
        <v>439.69582077583118</v>
      </c>
    </row>
    <row r="8" spans="1:44" s="16" customFormat="1" x14ac:dyDescent="0.3">
      <c r="A8" s="38" t="s">
        <v>832</v>
      </c>
      <c r="B8" s="34">
        <v>0</v>
      </c>
      <c r="C8" s="34">
        <f>SUM($C7:C7)</f>
        <v>2959.3849805247614</v>
      </c>
      <c r="D8" s="34">
        <f>SUM($C7:D7)</f>
        <v>5912.5416426005149</v>
      </c>
      <c r="E8" s="34">
        <f>SUM($C7:E7)</f>
        <v>7660.0760174486131</v>
      </c>
      <c r="F8" s="34">
        <f>SUM($C7:F7)</f>
        <v>9284.8457739293026</v>
      </c>
      <c r="G8" s="34">
        <f>SUM($C7:G7)</f>
        <v>10797.329693789125</v>
      </c>
      <c r="H8" s="34">
        <f>SUM($C7:H7)</f>
        <v>12207.631407247214</v>
      </c>
      <c r="I8" s="34">
        <f>SUM($C7:I7)</f>
        <v>13525.478296976755</v>
      </c>
      <c r="J8" s="34">
        <f>SUM($C7:J7)</f>
        <v>14760.208484380639</v>
      </c>
      <c r="K8" s="34">
        <f>SUM($C7:K7)</f>
        <v>15920.754585954845</v>
      </c>
      <c r="L8" s="34">
        <f>SUM($C7:L7)</f>
        <v>17015.645344896948</v>
      </c>
      <c r="M8" s="34">
        <f>SUM($C7:M7)</f>
        <v>18052.983101258749</v>
      </c>
      <c r="N8" s="34">
        <f>SUM($C7:N7)</f>
        <v>19040.439134450367</v>
      </c>
      <c r="O8" s="34">
        <f>SUM($C7:O7)</f>
        <v>19985.245949878288</v>
      </c>
      <c r="P8" s="34">
        <f>SUM($C7:P7)</f>
        <v>20894.183337950315</v>
      </c>
      <c r="Q8" s="34">
        <f>SUM($C7:Q7)</f>
        <v>21773.558020253095</v>
      </c>
      <c r="R8" s="34">
        <f>SUM($C7:R7)</f>
        <v>22629.207765051979</v>
      </c>
      <c r="S8" s="34">
        <f>SUM($C7:S7)</f>
        <v>23466.483907362552</v>
      </c>
      <c r="T8" s="34">
        <f>SUM($C7:T7)</f>
        <v>24290.236692549784</v>
      </c>
      <c r="U8" s="34">
        <f>SUM($C7:U7)</f>
        <v>25104.809827928893</v>
      </c>
      <c r="V8" s="34">
        <f>SUM($C7:V7)</f>
        <v>25914.012916188061</v>
      </c>
      <c r="W8" s="34">
        <f>SUM($C7:W7)</f>
        <v>26721.13776626351</v>
      </c>
      <c r="X8" s="34">
        <f>SUM($C7:X7)</f>
        <v>27528.917896927604</v>
      </c>
      <c r="Y8" s="34">
        <f>SUM($C7:Y7)</f>
        <v>28339.531968502353</v>
      </c>
      <c r="Z8" s="34">
        <f>SUM($C7:Z7)</f>
        <v>29154.591385844673</v>
      </c>
      <c r="AA8" s="34">
        <f>SUM($C7:AA7)</f>
        <v>29975.118052710259</v>
      </c>
      <c r="AB8" s="34">
        <f>SUM($C7:AB7)</f>
        <v>30801.534685121886</v>
      </c>
      <c r="AC8" s="34">
        <f>SUM($C7:AC7)</f>
        <v>31633.66481086869</v>
      </c>
      <c r="AD8" s="34">
        <f>SUM($C7:AD7)</f>
        <v>32470.703499334588</v>
      </c>
      <c r="AE8" s="34">
        <f>SUM($C7:AE7)</f>
        <v>33311.207212669964</v>
      </c>
      <c r="AF8" s="34">
        <f>SUM($C7:AF7)</f>
        <v>34153.083568856222</v>
      </c>
      <c r="AG8" s="34">
        <f>SUM($C7:AG7)</f>
        <v>34993.581016204989</v>
      </c>
      <c r="AH8" s="34">
        <f>SUM($C7:AH7)</f>
        <v>35829.268437348714</v>
      </c>
      <c r="AI8" s="34">
        <f>SUM($C7:AI7)</f>
        <v>36656.021089855829</v>
      </c>
      <c r="AJ8" s="34">
        <f>SUM($C7:AJ7)</f>
        <v>37469.01643545687</v>
      </c>
      <c r="AK8" s="34">
        <f>SUM($C7:AK7)</f>
        <v>38262.706456849526</v>
      </c>
      <c r="AL8" s="34">
        <f>SUM($C7:AL7)</f>
        <v>39030.809755829629</v>
      </c>
      <c r="AM8" s="34">
        <f>SUM($C7:AM7)</f>
        <v>39766.296842423762</v>
      </c>
      <c r="AN8" s="34">
        <f>SUM($C7:AN7)</f>
        <v>40461.371825463735</v>
      </c>
      <c r="AO8" s="34">
        <f>SUM($C7:AO7)</f>
        <v>41107.464113535243</v>
      </c>
      <c r="AP8" s="34">
        <f>SUM($C7:AP7)</f>
        <v>41695.209773795039</v>
      </c>
      <c r="AQ8" s="34">
        <f>SUM($C7:AQ7)</f>
        <v>42214.429154986836</v>
      </c>
      <c r="AR8" s="34">
        <f>SUM($C7:AR7)</f>
        <v>42654.124975762665</v>
      </c>
    </row>
    <row r="9" spans="1:44" s="16" customFormat="1" x14ac:dyDescent="0.3">
      <c r="A9" s="38" t="s">
        <v>833</v>
      </c>
      <c r="B9" s="34">
        <f>B4</f>
        <v>68825.317659160661</v>
      </c>
      <c r="C9" s="34">
        <f>$B4-SUM($B5:B5)-SUM($B6:B6)</f>
        <v>67842.098835458368</v>
      </c>
      <c r="D9" s="34">
        <f>$B4-SUM($B5:C5)-SUM($B6:C6)</f>
        <v>66858.880011756075</v>
      </c>
      <c r="E9" s="34">
        <f>$B4-SUM($B5:D5)-SUM($B6:D6)</f>
        <v>65875.661188053782</v>
      </c>
      <c r="F9" s="34">
        <f>$B4-SUM($B5:E5)-SUM($B6:E6)</f>
        <v>64892.442364351482</v>
      </c>
      <c r="G9" s="34">
        <f>$B4-SUM($B5:F5)-SUM($B6:F6)</f>
        <v>63909.223540649182</v>
      </c>
      <c r="H9" s="34">
        <f>$B4-SUM($B5:G5)-SUM($B6:G6)</f>
        <v>62926.004716946889</v>
      </c>
      <c r="I9" s="34">
        <f>$B4-SUM($B5:H5)-SUM($B6:H6)</f>
        <v>61942.785893244596</v>
      </c>
      <c r="J9" s="34">
        <f>$B4-SUM($B5:I5)-SUM($B6:I6)</f>
        <v>60959.567069542303</v>
      </c>
      <c r="K9" s="34">
        <f>$B4-SUM($B5:J5)-SUM($B6:J6)</f>
        <v>59976.34824584001</v>
      </c>
      <c r="L9" s="34">
        <f>$B4-SUM($B5:K5)-SUM($B6:K6)</f>
        <v>58993.12942213771</v>
      </c>
      <c r="M9" s="34">
        <f>$B4-SUM($B5:L5)-SUM($B6:L6)</f>
        <v>58009.910598435417</v>
      </c>
      <c r="N9" s="34">
        <f>$B4-SUM($B5:M5)-SUM($B6:M6)</f>
        <v>57026.691774733124</v>
      </c>
      <c r="O9" s="34">
        <f>$B4-SUM($B5:N5)-SUM($B6:N6)</f>
        <v>56043.472951030824</v>
      </c>
      <c r="P9" s="34">
        <f>$B4-SUM($B5:O5)-SUM($B6:O6)</f>
        <v>55060.254127328531</v>
      </c>
      <c r="Q9" s="34">
        <f>$B4-SUM($B5:P5)-SUM($B6:P6)</f>
        <v>54077.035303626239</v>
      </c>
      <c r="R9" s="34">
        <f>$B4-SUM($B5:Q5)-SUM($B6:Q6)</f>
        <v>53093.816479923946</v>
      </c>
      <c r="S9" s="34">
        <f>$B4-SUM($B5:R5)-SUM($B6:R6)</f>
        <v>52110.597656221653</v>
      </c>
      <c r="T9" s="34">
        <f>$B4-SUM($B5:S5)-SUM($B6:S6)</f>
        <v>51127.378832519353</v>
      </c>
      <c r="U9" s="34">
        <f>$B4-SUM($B5:T5)-SUM($B6:T6)</f>
        <v>50144.160008817053</v>
      </c>
      <c r="V9" s="34">
        <f>$B4-SUM($B5:U5)-SUM($B6:U6)</f>
        <v>49160.94118511476</v>
      </c>
      <c r="W9" s="34">
        <f>$B4-SUM($B5:V5)-SUM($B6:V6)</f>
        <v>48177.722361412467</v>
      </c>
      <c r="X9" s="34">
        <f>$B4-SUM($B5:W5)-SUM($B6:W6)</f>
        <v>47194.503537710167</v>
      </c>
      <c r="Y9" s="34">
        <f>$B4-SUM($B5:X5)-SUM($B6:X6)</f>
        <v>46211.284714007867</v>
      </c>
      <c r="Z9" s="34">
        <f>$B4-SUM($B5:Y5)-SUM($B6:Y6)</f>
        <v>45228.065890305574</v>
      </c>
      <c r="AA9" s="34">
        <f>$B4-SUM($B5:Z5)-SUM($B6:Z6)</f>
        <v>44244.847066603281</v>
      </c>
      <c r="AB9" s="34">
        <f>$B4-SUM($B5:AA5)-SUM($B6:AA6)</f>
        <v>43261.628242900981</v>
      </c>
      <c r="AC9" s="34">
        <f>$B4-SUM($B5:AB5)-SUM($B6:AB6)</f>
        <v>42278.409419198681</v>
      </c>
      <c r="AD9" s="34">
        <f>$B4-SUM($B5:AC5)-SUM($B6:AC6)</f>
        <v>41295.190595496388</v>
      </c>
      <c r="AE9" s="34">
        <f>$B4-SUM($B5:AD5)-SUM($B6:AD6)</f>
        <v>40311.971771794095</v>
      </c>
      <c r="AF9" s="34">
        <f>$B4-SUM($B5:AE5)-SUM($B6:AE6)</f>
        <v>39328.752948091795</v>
      </c>
      <c r="AG9" s="34">
        <f>$B4-SUM($B5:AF5)-SUM($B6:AF6)</f>
        <v>38345.534124389495</v>
      </c>
      <c r="AH9" s="34">
        <f>$B4-SUM($B5:AG5)-SUM($B6:AG6)</f>
        <v>37362.315300687202</v>
      </c>
      <c r="AI9" s="34">
        <f>$B4-SUM($B5:AH5)-SUM($B6:AH6)</f>
        <v>36379.096476984909</v>
      </c>
      <c r="AJ9" s="34">
        <f>$B4-SUM($B5:AI5)-SUM($B6:AI6)</f>
        <v>35395.877653282609</v>
      </c>
      <c r="AK9" s="34">
        <f>$B4-SUM($B5:AJ5)-SUM($B6:AJ6)</f>
        <v>34412.658829580316</v>
      </c>
      <c r="AL9" s="34">
        <f>$B4-SUM($B5:AK5)-SUM($B6:AK6)</f>
        <v>33429.440005878023</v>
      </c>
      <c r="AM9" s="34">
        <f>$B4-SUM($B5:AL5)-SUM($B6:AL6)</f>
        <v>32446.22118217573</v>
      </c>
      <c r="AN9" s="34">
        <f>$B4-SUM($B5:AM5)-SUM($B6:AM6)</f>
        <v>31463.002358473437</v>
      </c>
      <c r="AO9" s="34">
        <f>$B4-SUM($B5:AN5)-SUM($B6:AN6)</f>
        <v>30479.783534771144</v>
      </c>
      <c r="AP9" s="34">
        <f>$B4-SUM($B5:AO5)-SUM($B6:AO6)</f>
        <v>29496.564711068851</v>
      </c>
      <c r="AQ9" s="34">
        <f>$B4-SUM($B5:AP5)-SUM($B6:AP6)</f>
        <v>28513.345887366559</v>
      </c>
      <c r="AR9" s="34">
        <f>$B4-SUM($B5:AQ5)-SUM($B6:AQ6)</f>
        <v>27530.127063664266</v>
      </c>
    </row>
    <row r="10" spans="1:44" s="16" customFormat="1" x14ac:dyDescent="0.3">
      <c r="A10" s="33"/>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row>
    <row r="11" spans="1:44" s="20" customFormat="1" x14ac:dyDescent="0.3">
      <c r="A11" s="38"/>
      <c r="B11" s="36">
        <v>2018</v>
      </c>
      <c r="C11" s="36">
        <v>2019</v>
      </c>
      <c r="D11" s="36">
        <v>2020</v>
      </c>
      <c r="E11" s="36">
        <v>2021</v>
      </c>
      <c r="F11" s="36">
        <v>2022</v>
      </c>
      <c r="G11" s="36">
        <v>2023</v>
      </c>
      <c r="H11" s="36">
        <v>2024</v>
      </c>
      <c r="I11" s="36">
        <v>2025</v>
      </c>
      <c r="J11" s="36">
        <v>2026</v>
      </c>
      <c r="K11" s="36">
        <v>2027</v>
      </c>
      <c r="L11" s="36">
        <v>2028</v>
      </c>
      <c r="M11" s="36">
        <v>2029</v>
      </c>
      <c r="N11" s="36">
        <v>2030</v>
      </c>
      <c r="O11" s="36">
        <v>2031</v>
      </c>
      <c r="P11" s="36">
        <v>2032</v>
      </c>
      <c r="Q11" s="36">
        <v>2033</v>
      </c>
      <c r="R11" s="36">
        <v>2034</v>
      </c>
      <c r="S11" s="36">
        <v>2035</v>
      </c>
      <c r="T11" s="36">
        <v>2036</v>
      </c>
      <c r="U11" s="36">
        <v>2037</v>
      </c>
      <c r="V11" s="36">
        <v>2038</v>
      </c>
      <c r="W11" s="36">
        <v>2039</v>
      </c>
      <c r="X11" s="36">
        <v>2040</v>
      </c>
      <c r="Y11" s="36">
        <v>2041</v>
      </c>
      <c r="Z11" s="36">
        <v>2042</v>
      </c>
      <c r="AA11" s="36">
        <v>2043</v>
      </c>
      <c r="AB11" s="36">
        <v>2044</v>
      </c>
      <c r="AC11" s="36">
        <v>2045</v>
      </c>
      <c r="AD11" s="36">
        <v>2046</v>
      </c>
      <c r="AE11" s="36">
        <v>2047</v>
      </c>
      <c r="AF11" s="36">
        <v>2048</v>
      </c>
      <c r="AG11" s="36">
        <v>2049</v>
      </c>
      <c r="AH11" s="36">
        <v>2050</v>
      </c>
      <c r="AI11" s="36">
        <v>2051</v>
      </c>
      <c r="AJ11" s="36">
        <v>2052</v>
      </c>
      <c r="AK11" s="36">
        <v>2053</v>
      </c>
      <c r="AL11" s="36">
        <v>2054</v>
      </c>
      <c r="AM11" s="36">
        <v>2055</v>
      </c>
      <c r="AN11" s="36">
        <v>2056</v>
      </c>
      <c r="AO11" s="36">
        <v>2057</v>
      </c>
      <c r="AP11" s="36">
        <v>2058</v>
      </c>
      <c r="AQ11" s="36">
        <v>2059</v>
      </c>
      <c r="AR11" s="36">
        <v>2060</v>
      </c>
    </row>
    <row r="12" spans="1:44" s="16" customFormat="1" x14ac:dyDescent="0.3">
      <c r="A12" s="38" t="s">
        <v>830</v>
      </c>
      <c r="B12" s="34">
        <f>D45*'population change &amp; projection'!D5/10000</f>
        <v>9594.8221826236932</v>
      </c>
      <c r="C12" s="34">
        <f>E45*'population change &amp; projection'!E5/10000</f>
        <v>7886.4440616179872</v>
      </c>
      <c r="D12" s="34">
        <f>F45*'population change &amp; projection'!F5/10000</f>
        <v>6099.789287076871</v>
      </c>
      <c r="E12" s="34">
        <f>G45*'population change &amp; projection'!G5/10000</f>
        <v>6005.8742437548381</v>
      </c>
      <c r="F12" s="34">
        <f>H45*'population change &amp; projection'!H5/10000</f>
        <v>5899.1165819799971</v>
      </c>
      <c r="G12" s="34">
        <f>I45*'population change &amp; projection'!I5/10000</f>
        <v>5781.1224435396407</v>
      </c>
      <c r="H12" s="34">
        <f>J45*'population change &amp; projection'!J5/10000</f>
        <v>5653.3780061856069</v>
      </c>
      <c r="I12" s="34">
        <f>K45*'population change &amp; projection'!K5/10000</f>
        <v>5517.2537044097435</v>
      </c>
      <c r="J12" s="34">
        <f>L45*'population change &amp; projection'!L5/10000</f>
        <v>5374.0076022712919</v>
      </c>
      <c r="K12" s="34">
        <f>M45*'population change &amp; projection'!M5/10000</f>
        <v>5224.7886941832285</v>
      </c>
      <c r="L12" s="34">
        <f>N45*'population change &amp; projection'!N5/10000</f>
        <v>5070.6415890492417</v>
      </c>
      <c r="M12" s="34">
        <f>O45*'population change &amp; projection'!O5/10000</f>
        <v>4912.5095958634347</v>
      </c>
      <c r="N12" s="34">
        <f>P45*'population change &amp; projection'!P5/10000</f>
        <v>4751.2391955787916</v>
      </c>
      <c r="O12" s="34">
        <f>Q45*'population change &amp; projection'!Q5/10000</f>
        <v>4587.5843698472308</v>
      </c>
      <c r="P12" s="34">
        <f>R45*'population change &amp; projection'!R5/10000</f>
        <v>4422.210647064423</v>
      </c>
      <c r="Q12" s="34">
        <f>S45*'population change &amp; projection'!S5/10000</f>
        <v>4255.6989471669422</v>
      </c>
      <c r="R12" s="34">
        <f>T45*'population change &amp; projection'!T5/10000</f>
        <v>4088.550986722883</v>
      </c>
      <c r="S12" s="34">
        <f>U45*'population change &amp; projection'!U5/10000</f>
        <v>3921.1934917863741</v>
      </c>
      <c r="T12" s="34">
        <f>V45*'population change &amp; projection'!V5/10000</f>
        <v>3753.9827528595292</v>
      </c>
      <c r="U12" s="34">
        <f>W45*'population change &amp; projection'!W5/10000</f>
        <v>3587.2097837855176</v>
      </c>
      <c r="V12" s="34">
        <f>X45*'population change &amp; projection'!X5/10000</f>
        <v>3421.1045208048658</v>
      </c>
      <c r="W12" s="34">
        <f>Y45*'population change &amp; projection'!Y5/10000</f>
        <v>3255.8422553832106</v>
      </c>
      <c r="X12" s="34">
        <f>Z45*'population change &amp; projection'!Z5/10000</f>
        <v>3091.5474896960936</v>
      </c>
      <c r="Y12" s="34">
        <f>AA45*'population change &amp; projection'!AA5/10000</f>
        <v>2928.3000052322946</v>
      </c>
      <c r="Z12" s="34">
        <f>AB45*'population change &amp; projection'!AB5/10000</f>
        <v>2766.1402770000018</v>
      </c>
      <c r="AA12" s="34">
        <f>AC45*'population change &amp; projection'!AC5/10000</f>
        <v>2605.0746749129562</v>
      </c>
      <c r="AB12" s="34">
        <f>AD45*'population change &amp; projection'!AD5/10000</f>
        <v>2445.0813352844098</v>
      </c>
      <c r="AC12" s="34">
        <f>AE45*'population change &amp; projection'!AE5/10000</f>
        <v>2286.1164292453286</v>
      </c>
      <c r="AD12" s="34">
        <f>AF45*'population change &amp; projection'!AF5/10000</f>
        <v>2128.1195626850445</v>
      </c>
      <c r="AE12" s="34">
        <f>AG45*'population change &amp; projection'!AG5/10000</f>
        <v>1971.0200290350404</v>
      </c>
      <c r="AF12" s="34">
        <f>AH45*'population change &amp; projection'!AH5/10000</f>
        <v>1814.7431611547697</v>
      </c>
      <c r="AG12" s="34">
        <f>AI45*'population change &amp; projection'!AI5/10000</f>
        <v>1659.2167830957967</v>
      </c>
      <c r="AH12" s="34">
        <f>AJ45*'population change &amp; projection'!AJ5/10000</f>
        <v>1504.3775573632568</v>
      </c>
      <c r="AI12" s="34">
        <f>AK45*'population change &amp; projection'!AK5/10000</f>
        <v>1350.1776762210031</v>
      </c>
      <c r="AJ12" s="34">
        <f>AL45*'population change &amp; projection'!AL5/10000</f>
        <v>1196.5918627343428</v>
      </c>
      <c r="AK12" s="34">
        <f>AM45*'population change &amp; projection'!AM5/10000</f>
        <v>1043.6240584778382</v>
      </c>
      <c r="AL12" s="34">
        <f>AN45*'population change &amp; projection'!AN5/10000</f>
        <v>891.31466924345716</v>
      </c>
      <c r="AM12" s="34">
        <f>AO45*'population change &amp; projection'!AO5/10000</f>
        <v>739.74781011515176</v>
      </c>
      <c r="AN12" s="34">
        <f>AP45*'population change &amp; projection'!AP5/10000</f>
        <v>589.0586737539727</v>
      </c>
      <c r="AO12" s="34">
        <f>AQ45*'population change &amp; projection'!AQ5/10000</f>
        <v>439.44115638025414</v>
      </c>
      <c r="AP12" s="34">
        <f>AR45*'population change &amp; projection'!AR5/10000</f>
        <v>291.15551372874705</v>
      </c>
      <c r="AQ12" s="34">
        <f>AS45*'population change &amp; projection'!AS5/10000</f>
        <v>144.53620824111994</v>
      </c>
      <c r="AR12" s="34">
        <f>AT45*'population change &amp; projection'!AT5/10000</f>
        <v>0</v>
      </c>
    </row>
    <row r="13" spans="1:44" s="16" customFormat="1" x14ac:dyDescent="0.3">
      <c r="A13" s="38" t="s">
        <v>890</v>
      </c>
      <c r="B13" s="34">
        <f>$B12/70</f>
        <v>137.06888832319561</v>
      </c>
      <c r="C13" s="34">
        <f t="shared" ref="C13:AR13" si="3">$B12/70</f>
        <v>137.06888832319561</v>
      </c>
      <c r="D13" s="34">
        <f t="shared" si="3"/>
        <v>137.06888832319561</v>
      </c>
      <c r="E13" s="34">
        <f t="shared" si="3"/>
        <v>137.06888832319561</v>
      </c>
      <c r="F13" s="34">
        <f t="shared" si="3"/>
        <v>137.06888832319561</v>
      </c>
      <c r="G13" s="34">
        <f t="shared" si="3"/>
        <v>137.06888832319561</v>
      </c>
      <c r="H13" s="34">
        <f t="shared" si="3"/>
        <v>137.06888832319561</v>
      </c>
      <c r="I13" s="34">
        <f t="shared" si="3"/>
        <v>137.06888832319561</v>
      </c>
      <c r="J13" s="34">
        <f t="shared" si="3"/>
        <v>137.06888832319561</v>
      </c>
      <c r="K13" s="34">
        <f t="shared" si="3"/>
        <v>137.06888832319561</v>
      </c>
      <c r="L13" s="34">
        <f t="shared" si="3"/>
        <v>137.06888832319561</v>
      </c>
      <c r="M13" s="34">
        <f t="shared" si="3"/>
        <v>137.06888832319561</v>
      </c>
      <c r="N13" s="34">
        <f t="shared" si="3"/>
        <v>137.06888832319561</v>
      </c>
      <c r="O13" s="34">
        <f t="shared" si="3"/>
        <v>137.06888832319561</v>
      </c>
      <c r="P13" s="34">
        <f t="shared" si="3"/>
        <v>137.06888832319561</v>
      </c>
      <c r="Q13" s="34">
        <f t="shared" si="3"/>
        <v>137.06888832319561</v>
      </c>
      <c r="R13" s="34">
        <f t="shared" si="3"/>
        <v>137.06888832319561</v>
      </c>
      <c r="S13" s="34">
        <f t="shared" si="3"/>
        <v>137.06888832319561</v>
      </c>
      <c r="T13" s="34">
        <f t="shared" si="3"/>
        <v>137.06888832319561</v>
      </c>
      <c r="U13" s="34">
        <f t="shared" si="3"/>
        <v>137.06888832319561</v>
      </c>
      <c r="V13" s="34">
        <f t="shared" si="3"/>
        <v>137.06888832319561</v>
      </c>
      <c r="W13" s="34">
        <f t="shared" si="3"/>
        <v>137.06888832319561</v>
      </c>
      <c r="X13" s="34">
        <f t="shared" si="3"/>
        <v>137.06888832319561</v>
      </c>
      <c r="Y13" s="34">
        <f t="shared" si="3"/>
        <v>137.06888832319561</v>
      </c>
      <c r="Z13" s="34">
        <f t="shared" si="3"/>
        <v>137.06888832319561</v>
      </c>
      <c r="AA13" s="34">
        <f t="shared" si="3"/>
        <v>137.06888832319561</v>
      </c>
      <c r="AB13" s="34">
        <f t="shared" si="3"/>
        <v>137.06888832319561</v>
      </c>
      <c r="AC13" s="34">
        <f t="shared" si="3"/>
        <v>137.06888832319561</v>
      </c>
      <c r="AD13" s="34">
        <f t="shared" si="3"/>
        <v>137.06888832319561</v>
      </c>
      <c r="AE13" s="34">
        <f t="shared" si="3"/>
        <v>137.06888832319561</v>
      </c>
      <c r="AF13" s="34">
        <f t="shared" si="3"/>
        <v>137.06888832319561</v>
      </c>
      <c r="AG13" s="34">
        <f t="shared" si="3"/>
        <v>137.06888832319561</v>
      </c>
      <c r="AH13" s="34">
        <f t="shared" si="3"/>
        <v>137.06888832319561</v>
      </c>
      <c r="AI13" s="34">
        <f t="shared" si="3"/>
        <v>137.06888832319561</v>
      </c>
      <c r="AJ13" s="34">
        <f t="shared" si="3"/>
        <v>137.06888832319561</v>
      </c>
      <c r="AK13" s="34">
        <f t="shared" si="3"/>
        <v>137.06888832319561</v>
      </c>
      <c r="AL13" s="34">
        <f t="shared" si="3"/>
        <v>137.06888832319561</v>
      </c>
      <c r="AM13" s="34">
        <f t="shared" si="3"/>
        <v>137.06888832319561</v>
      </c>
      <c r="AN13" s="34">
        <f t="shared" si="3"/>
        <v>137.06888832319561</v>
      </c>
      <c r="AO13" s="34">
        <f t="shared" si="3"/>
        <v>137.06888832319561</v>
      </c>
      <c r="AP13" s="34">
        <f t="shared" si="3"/>
        <v>137.06888832319561</v>
      </c>
      <c r="AQ13" s="34">
        <f t="shared" si="3"/>
        <v>137.06888832319561</v>
      </c>
      <c r="AR13" s="34">
        <f t="shared" si="3"/>
        <v>137.06888832319561</v>
      </c>
    </row>
    <row r="14" spans="1:44" s="16" customFormat="1" x14ac:dyDescent="0.3">
      <c r="A14" s="38" t="s">
        <v>891</v>
      </c>
      <c r="B14" s="34"/>
      <c r="C14" s="34">
        <f>IF(B12-C12-B13&gt;0,B12-C12-B13,0)</f>
        <v>1571.3092326825104</v>
      </c>
      <c r="D14" s="34">
        <f>IF(C12-D12-C13&gt;0,C12-D12-C13,0)</f>
        <v>1649.5858862179207</v>
      </c>
      <c r="E14" s="34">
        <f t="shared" ref="E14:AR14" si="4">IF(D12-E12-D13&gt;0,D12-E12-D13,0)</f>
        <v>0</v>
      </c>
      <c r="F14" s="34">
        <f t="shared" si="4"/>
        <v>0</v>
      </c>
      <c r="G14" s="34">
        <f t="shared" si="4"/>
        <v>0</v>
      </c>
      <c r="H14" s="34">
        <f t="shared" si="4"/>
        <v>0</v>
      </c>
      <c r="I14" s="34">
        <f t="shared" si="4"/>
        <v>0</v>
      </c>
      <c r="J14" s="34">
        <f t="shared" si="4"/>
        <v>6.1772138152559251</v>
      </c>
      <c r="K14" s="34">
        <f t="shared" si="4"/>
        <v>12.150019764867864</v>
      </c>
      <c r="L14" s="34">
        <f t="shared" si="4"/>
        <v>17.078216810791162</v>
      </c>
      <c r="M14" s="34">
        <f t="shared" si="4"/>
        <v>21.063104862611397</v>
      </c>
      <c r="N14" s="34">
        <f t="shared" si="4"/>
        <v>24.201511961447466</v>
      </c>
      <c r="O14" s="34">
        <f t="shared" si="4"/>
        <v>26.585937408365169</v>
      </c>
      <c r="P14" s="34">
        <f t="shared" si="4"/>
        <v>28.304834459612209</v>
      </c>
      <c r="Q14" s="34">
        <f t="shared" si="4"/>
        <v>29.442811574285258</v>
      </c>
      <c r="R14" s="34">
        <f t="shared" si="4"/>
        <v>30.0790721208636</v>
      </c>
      <c r="S14" s="34">
        <f t="shared" si="4"/>
        <v>30.28860661331322</v>
      </c>
      <c r="T14" s="34">
        <f t="shared" si="4"/>
        <v>30.141850603649289</v>
      </c>
      <c r="U14" s="34">
        <f t="shared" si="4"/>
        <v>29.70408075081599</v>
      </c>
      <c r="V14" s="34">
        <f t="shared" si="4"/>
        <v>29.036374657456179</v>
      </c>
      <c r="W14" s="34">
        <f t="shared" si="4"/>
        <v>28.193377098459621</v>
      </c>
      <c r="X14" s="34">
        <f t="shared" si="4"/>
        <v>27.22587736392137</v>
      </c>
      <c r="Y14" s="34">
        <f t="shared" si="4"/>
        <v>26.178596140603474</v>
      </c>
      <c r="Z14" s="34">
        <f t="shared" si="4"/>
        <v>25.090839909097156</v>
      </c>
      <c r="AA14" s="34">
        <f t="shared" si="4"/>
        <v>23.996713763849982</v>
      </c>
      <c r="AB14" s="34">
        <f t="shared" si="4"/>
        <v>22.924451305350829</v>
      </c>
      <c r="AC14" s="34">
        <f t="shared" si="4"/>
        <v>21.896017715885534</v>
      </c>
      <c r="AD14" s="34">
        <f t="shared" si="4"/>
        <v>20.927978237088553</v>
      </c>
      <c r="AE14" s="34">
        <f t="shared" si="4"/>
        <v>20.030645326808497</v>
      </c>
      <c r="AF14" s="34">
        <f t="shared" si="4"/>
        <v>19.207979557075021</v>
      </c>
      <c r="AG14" s="34">
        <f t="shared" si="4"/>
        <v>18.457489735777415</v>
      </c>
      <c r="AH14" s="34">
        <f t="shared" si="4"/>
        <v>17.770337409344336</v>
      </c>
      <c r="AI14" s="34">
        <f t="shared" si="4"/>
        <v>17.130992819058008</v>
      </c>
      <c r="AJ14" s="34">
        <f t="shared" si="4"/>
        <v>16.516925163464691</v>
      </c>
      <c r="AK14" s="34">
        <f t="shared" si="4"/>
        <v>15.89891593330907</v>
      </c>
      <c r="AL14" s="34">
        <f t="shared" si="4"/>
        <v>15.240500911185393</v>
      </c>
      <c r="AM14" s="34">
        <f t="shared" si="4"/>
        <v>14.497970805109787</v>
      </c>
      <c r="AN14" s="34">
        <f t="shared" si="4"/>
        <v>13.620248037983458</v>
      </c>
      <c r="AO14" s="34">
        <f t="shared" si="4"/>
        <v>12.548629050522948</v>
      </c>
      <c r="AP14" s="34">
        <f t="shared" si="4"/>
        <v>11.216754328311481</v>
      </c>
      <c r="AQ14" s="34">
        <f t="shared" si="4"/>
        <v>9.5504171644315079</v>
      </c>
      <c r="AR14" s="34">
        <f t="shared" si="4"/>
        <v>7.4673199179243284</v>
      </c>
    </row>
    <row r="15" spans="1:44" s="16" customFormat="1" x14ac:dyDescent="0.3">
      <c r="A15" s="38" t="s">
        <v>889</v>
      </c>
      <c r="B15" s="34"/>
      <c r="C15" s="34">
        <f t="shared" ref="C15:AR15" si="5">IF(C12-B12+B13&gt;0,C12-B12+B13,0)</f>
        <v>0</v>
      </c>
      <c r="D15" s="34">
        <f t="shared" si="5"/>
        <v>0</v>
      </c>
      <c r="E15" s="34">
        <f t="shared" si="5"/>
        <v>43.153845001162665</v>
      </c>
      <c r="F15" s="34">
        <f t="shared" si="5"/>
        <v>30.311226548354682</v>
      </c>
      <c r="G15" s="34">
        <f t="shared" si="5"/>
        <v>19.074749882839171</v>
      </c>
      <c r="H15" s="34">
        <f t="shared" si="5"/>
        <v>9.3244509691617736</v>
      </c>
      <c r="I15" s="34">
        <f t="shared" si="5"/>
        <v>0.94458654733222147</v>
      </c>
      <c r="J15" s="34">
        <f t="shared" si="5"/>
        <v>0</v>
      </c>
      <c r="K15" s="34">
        <f t="shared" si="5"/>
        <v>0</v>
      </c>
      <c r="L15" s="34">
        <f t="shared" si="5"/>
        <v>0</v>
      </c>
      <c r="M15" s="34">
        <f t="shared" si="5"/>
        <v>0</v>
      </c>
      <c r="N15" s="34">
        <f t="shared" si="5"/>
        <v>0</v>
      </c>
      <c r="O15" s="34">
        <f t="shared" si="5"/>
        <v>0</v>
      </c>
      <c r="P15" s="34">
        <f t="shared" si="5"/>
        <v>0</v>
      </c>
      <c r="Q15" s="34">
        <f t="shared" si="5"/>
        <v>0</v>
      </c>
      <c r="R15" s="34">
        <f t="shared" si="5"/>
        <v>0</v>
      </c>
      <c r="S15" s="34">
        <f t="shared" si="5"/>
        <v>0</v>
      </c>
      <c r="T15" s="34">
        <f t="shared" si="5"/>
        <v>0</v>
      </c>
      <c r="U15" s="34">
        <f t="shared" si="5"/>
        <v>0</v>
      </c>
      <c r="V15" s="34">
        <f t="shared" si="5"/>
        <v>0</v>
      </c>
      <c r="W15" s="34">
        <f t="shared" si="5"/>
        <v>0</v>
      </c>
      <c r="X15" s="34">
        <f t="shared" si="5"/>
        <v>0</v>
      </c>
      <c r="Y15" s="34">
        <f t="shared" si="5"/>
        <v>0</v>
      </c>
      <c r="Z15" s="34">
        <f t="shared" si="5"/>
        <v>0</v>
      </c>
      <c r="AA15" s="34">
        <f t="shared" si="5"/>
        <v>0</v>
      </c>
      <c r="AB15" s="34">
        <f t="shared" si="5"/>
        <v>0</v>
      </c>
      <c r="AC15" s="34">
        <f t="shared" si="5"/>
        <v>0</v>
      </c>
      <c r="AD15" s="34">
        <f t="shared" si="5"/>
        <v>0</v>
      </c>
      <c r="AE15" s="34">
        <f t="shared" si="5"/>
        <v>0</v>
      </c>
      <c r="AF15" s="34">
        <f t="shared" si="5"/>
        <v>0</v>
      </c>
      <c r="AG15" s="34">
        <f t="shared" si="5"/>
        <v>0</v>
      </c>
      <c r="AH15" s="34">
        <f t="shared" si="5"/>
        <v>0</v>
      </c>
      <c r="AI15" s="34">
        <f t="shared" si="5"/>
        <v>0</v>
      </c>
      <c r="AJ15" s="34">
        <f t="shared" si="5"/>
        <v>0</v>
      </c>
      <c r="AK15" s="34">
        <f t="shared" si="5"/>
        <v>0</v>
      </c>
      <c r="AL15" s="34">
        <f t="shared" si="5"/>
        <v>0</v>
      </c>
      <c r="AM15" s="34">
        <f t="shared" si="5"/>
        <v>0</v>
      </c>
      <c r="AN15" s="34">
        <f t="shared" si="5"/>
        <v>0</v>
      </c>
      <c r="AO15" s="34">
        <f t="shared" si="5"/>
        <v>0</v>
      </c>
      <c r="AP15" s="34">
        <f t="shared" si="5"/>
        <v>0</v>
      </c>
      <c r="AQ15" s="34">
        <f t="shared" si="5"/>
        <v>0</v>
      </c>
      <c r="AR15" s="34">
        <f t="shared" si="5"/>
        <v>0</v>
      </c>
    </row>
    <row r="16" spans="1:44" s="16" customFormat="1" x14ac:dyDescent="0.3">
      <c r="A16" s="38" t="s">
        <v>832</v>
      </c>
      <c r="B16" s="34">
        <v>0</v>
      </c>
      <c r="C16" s="34">
        <f>SUM($C15:C15)</f>
        <v>0</v>
      </c>
      <c r="D16" s="34">
        <f>SUM($C15:D15)</f>
        <v>0</v>
      </c>
      <c r="E16" s="34">
        <f>SUM($C15:E15)</f>
        <v>43.153845001162665</v>
      </c>
      <c r="F16" s="34">
        <f>SUM($C15:F15)</f>
        <v>73.465071549517347</v>
      </c>
      <c r="G16" s="34">
        <f>SUM($C15:G15)</f>
        <v>92.539821432356518</v>
      </c>
      <c r="H16" s="34">
        <f>SUM($C15:H15)</f>
        <v>101.86427240151829</v>
      </c>
      <c r="I16" s="34">
        <f>SUM($C15:I15)</f>
        <v>102.80885894885051</v>
      </c>
      <c r="J16" s="34">
        <f>SUM($C15:J15)</f>
        <v>102.80885894885051</v>
      </c>
      <c r="K16" s="34">
        <f>SUM($C15:K15)</f>
        <v>102.80885894885051</v>
      </c>
      <c r="L16" s="34">
        <f>SUM($C15:L15)</f>
        <v>102.80885894885051</v>
      </c>
      <c r="M16" s="34">
        <f>SUM($C15:M15)</f>
        <v>102.80885894885051</v>
      </c>
      <c r="N16" s="34">
        <f>SUM($C15:N15)</f>
        <v>102.80885894885051</v>
      </c>
      <c r="O16" s="34">
        <f>SUM($C15:O15)</f>
        <v>102.80885894885051</v>
      </c>
      <c r="P16" s="34">
        <f>SUM($C15:P15)</f>
        <v>102.80885894885051</v>
      </c>
      <c r="Q16" s="34">
        <f>SUM($C15:Q15)</f>
        <v>102.80885894885051</v>
      </c>
      <c r="R16" s="34">
        <f>SUM($C15:R15)</f>
        <v>102.80885894885051</v>
      </c>
      <c r="S16" s="34">
        <f>SUM($C15:S15)</f>
        <v>102.80885894885051</v>
      </c>
      <c r="T16" s="34">
        <f>SUM($C15:T15)</f>
        <v>102.80885894885051</v>
      </c>
      <c r="U16" s="34">
        <f>SUM($C15:U15)</f>
        <v>102.80885894885051</v>
      </c>
      <c r="V16" s="34">
        <f>SUM($C15:V15)</f>
        <v>102.80885894885051</v>
      </c>
      <c r="W16" s="34">
        <f>SUM($C15:W15)</f>
        <v>102.80885894885051</v>
      </c>
      <c r="X16" s="34">
        <f>SUM($C15:X15)</f>
        <v>102.80885894885051</v>
      </c>
      <c r="Y16" s="34">
        <f>SUM($C15:Y15)</f>
        <v>102.80885894885051</v>
      </c>
      <c r="Z16" s="34">
        <f>SUM($C15:Z15)</f>
        <v>102.80885894885051</v>
      </c>
      <c r="AA16" s="34">
        <f>SUM($C15:AA15)</f>
        <v>102.80885894885051</v>
      </c>
      <c r="AB16" s="34">
        <f>SUM($C15:AB15)</f>
        <v>102.80885894885051</v>
      </c>
      <c r="AC16" s="34">
        <f>SUM($C15:AC15)</f>
        <v>102.80885894885051</v>
      </c>
      <c r="AD16" s="34">
        <f>SUM($C15:AD15)</f>
        <v>102.80885894885051</v>
      </c>
      <c r="AE16" s="34">
        <f>SUM($C15:AE15)</f>
        <v>102.80885894885051</v>
      </c>
      <c r="AF16" s="34">
        <f>SUM($C15:AF15)</f>
        <v>102.80885894885051</v>
      </c>
      <c r="AG16" s="34">
        <f>SUM($C15:AG15)</f>
        <v>102.80885894885051</v>
      </c>
      <c r="AH16" s="34">
        <f>SUM($C15:AH15)</f>
        <v>102.80885894885051</v>
      </c>
      <c r="AI16" s="34">
        <f>SUM($C15:AI15)</f>
        <v>102.80885894885051</v>
      </c>
      <c r="AJ16" s="34">
        <f>SUM($C15:AJ15)</f>
        <v>102.80885894885051</v>
      </c>
      <c r="AK16" s="34">
        <f>SUM($C15:AK15)</f>
        <v>102.80885894885051</v>
      </c>
      <c r="AL16" s="34">
        <f>SUM($C15:AL15)</f>
        <v>102.80885894885051</v>
      </c>
      <c r="AM16" s="34">
        <f>SUM($C15:AM15)</f>
        <v>102.80885894885051</v>
      </c>
      <c r="AN16" s="34">
        <f>SUM($C15:AN15)</f>
        <v>102.80885894885051</v>
      </c>
      <c r="AO16" s="34">
        <f>SUM($C15:AO15)</f>
        <v>102.80885894885051</v>
      </c>
      <c r="AP16" s="34">
        <f>SUM($C15:AP15)</f>
        <v>102.80885894885051</v>
      </c>
      <c r="AQ16" s="34">
        <f>SUM($C15:AQ15)</f>
        <v>102.80885894885051</v>
      </c>
      <c r="AR16" s="34">
        <f>SUM($C15:AR15)</f>
        <v>102.80885894885051</v>
      </c>
    </row>
    <row r="17" spans="1:44" s="16" customFormat="1" x14ac:dyDescent="0.3">
      <c r="A17" s="38" t="s">
        <v>833</v>
      </c>
      <c r="B17" s="34">
        <f>B12</f>
        <v>9594.8221826236932</v>
      </c>
      <c r="C17" s="34">
        <f>MAX($B12-SUM($B13:B13)-SUM($B14:B14),0)</f>
        <v>9457.7532943004971</v>
      </c>
      <c r="D17" s="34">
        <f>MAX($B12-SUM($B13:C13)-SUM($B14:C14),0)</f>
        <v>7749.3751732947912</v>
      </c>
      <c r="E17" s="34">
        <f>MAX($B12-SUM($B13:D13)-SUM($B14:D14),0)</f>
        <v>5962.7203987536759</v>
      </c>
      <c r="F17" s="34">
        <f>MAX($B12-SUM($B13:E13)-SUM($B14:E14),0)</f>
        <v>5825.6515104304799</v>
      </c>
      <c r="G17" s="34">
        <f>MAX($B12-SUM($B13:F13)-SUM($B14:F14),0)</f>
        <v>5688.5826221072839</v>
      </c>
      <c r="H17" s="34">
        <f>MAX($B12-SUM($B13:G13)-SUM($B14:G14),0)</f>
        <v>5551.5137337840879</v>
      </c>
      <c r="I17" s="34">
        <f>MAX($B12-SUM($B13:H13)-SUM($B14:H14),0)</f>
        <v>5414.4448454608937</v>
      </c>
      <c r="J17" s="34">
        <f>MAX($B12-SUM($B13:I13)-SUM($B14:I14),0)</f>
        <v>5277.3759571376977</v>
      </c>
      <c r="K17" s="34">
        <f>MAX($B12-SUM($B13:J13)-SUM($B14:J14),0)</f>
        <v>5134.1298549992462</v>
      </c>
      <c r="L17" s="34">
        <f>MAX($B12-SUM($B13:K13)-SUM($B14:K14),0)</f>
        <v>4984.9109469111818</v>
      </c>
      <c r="M17" s="34">
        <f>MAX($B12-SUM($B13:L13)-SUM($B14:L14),0)</f>
        <v>4830.7638417771959</v>
      </c>
      <c r="N17" s="34">
        <f>MAX($B12-SUM($B13:M13)-SUM($B14:M14),0)</f>
        <v>4672.6318485913889</v>
      </c>
      <c r="O17" s="34">
        <f>MAX($B12-SUM($B13:N13)-SUM($B14:N14),0)</f>
        <v>4511.3614483067449</v>
      </c>
      <c r="P17" s="34">
        <f>MAX($B12-SUM($B13:O13)-SUM($B14:O14),0)</f>
        <v>4347.7066225751851</v>
      </c>
      <c r="Q17" s="34">
        <f>MAX($B12-SUM($B13:P13)-SUM($B14:P14),0)</f>
        <v>4182.3328997923763</v>
      </c>
      <c r="R17" s="34">
        <f>MAX($B12-SUM($B13:Q13)-SUM($B14:Q14),0)</f>
        <v>4015.8211998948964</v>
      </c>
      <c r="S17" s="34">
        <f>MAX($B12-SUM($B13:R13)-SUM($B14:R14),0)</f>
        <v>3848.6732394508367</v>
      </c>
      <c r="T17" s="34">
        <f>MAX($B12-SUM($B13:S13)-SUM($B14:S14),0)</f>
        <v>3681.3157445143274</v>
      </c>
      <c r="U17" s="34">
        <f>MAX($B12-SUM($B13:T13)-SUM($B14:T14),0)</f>
        <v>3514.105005587483</v>
      </c>
      <c r="V17" s="34">
        <f>MAX($B12-SUM($B13:U13)-SUM($B14:U14),0)</f>
        <v>3347.3320365134718</v>
      </c>
      <c r="W17" s="34">
        <f>MAX($B12-SUM($B13:V13)-SUM($B14:V14),0)</f>
        <v>3181.2267735328196</v>
      </c>
      <c r="X17" s="34">
        <f>MAX($B12-SUM($B13:W13)-SUM($B14:W14),0)</f>
        <v>3015.9645081111639</v>
      </c>
      <c r="Y17" s="34">
        <f>MAX($B12-SUM($B13:X13)-SUM($B14:X14),0)</f>
        <v>2851.6697424240474</v>
      </c>
      <c r="Z17" s="34">
        <f>MAX($B12-SUM($B13:Y13)-SUM($B14:Y14),0)</f>
        <v>2688.4222579602488</v>
      </c>
      <c r="AA17" s="34">
        <f>MAX($B12-SUM($B13:Z13)-SUM($B14:Z14),0)</f>
        <v>2526.2625297279556</v>
      </c>
      <c r="AB17" s="34">
        <f>MAX($B12-SUM($B13:AA13)-SUM($B14:AA14),0)</f>
        <v>2365.1969276409095</v>
      </c>
      <c r="AC17" s="34">
        <f>MAX($B12-SUM($B13:AB13)-SUM($B14:AB14),0)</f>
        <v>2205.2035880123635</v>
      </c>
      <c r="AD17" s="34">
        <f>MAX($B12-SUM($B13:AC13)-SUM($B14:AC14),0)</f>
        <v>2046.2386819732828</v>
      </c>
      <c r="AE17" s="34">
        <f>MAX($B12-SUM($B13:AD13)-SUM($B14:AD14),0)</f>
        <v>1888.2418154129982</v>
      </c>
      <c r="AF17" s="34">
        <f>MAX($B12-SUM($B13:AE13)-SUM($B14:AE14),0)</f>
        <v>1731.1422817629937</v>
      </c>
      <c r="AG17" s="34">
        <f>MAX($B12-SUM($B13:AF13)-SUM($B14:AF14),0)</f>
        <v>1574.8654138827228</v>
      </c>
      <c r="AH17" s="34">
        <f>MAX($B12-SUM($B13:AG13)-SUM($B14:AG14),0)</f>
        <v>1419.3390358237493</v>
      </c>
      <c r="AI17" s="34">
        <f>MAX($B12-SUM($B13:AH13)-SUM($B14:AH14),0)</f>
        <v>1264.4998100912089</v>
      </c>
      <c r="AJ17" s="34">
        <f>MAX($B12-SUM($B13:AI13)-SUM($B14:AI14),0)</f>
        <v>1110.2999289489549</v>
      </c>
      <c r="AK17" s="34">
        <f>MAX($B12-SUM($B13:AJ13)-SUM($B14:AJ14),0)</f>
        <v>956.7141154622941</v>
      </c>
      <c r="AL17" s="34">
        <f>MAX($B12-SUM($B13:AK13)-SUM($B14:AK14),0)</f>
        <v>803.74631120578897</v>
      </c>
      <c r="AM17" s="34">
        <f>MAX($B12-SUM($B13:AL13)-SUM($B14:AL14),0)</f>
        <v>651.43692197140763</v>
      </c>
      <c r="AN17" s="34">
        <f>MAX($B12-SUM($B13:AM13)-SUM($B14:AM14),0)</f>
        <v>499.870062843102</v>
      </c>
      <c r="AO17" s="34">
        <f>MAX($B12-SUM($B13:AN13)-SUM($B14:AN14),0)</f>
        <v>349.1809264819226</v>
      </c>
      <c r="AP17" s="34">
        <f>MAX($B12-SUM($B13:AO13)-SUM($B14:AO14),0)</f>
        <v>199.56340910820381</v>
      </c>
      <c r="AQ17" s="34">
        <f>MAX($B12-SUM($B13:AP13)-SUM($B14:AP14),0)</f>
        <v>51.277766456696554</v>
      </c>
      <c r="AR17" s="34">
        <f>MAX($B12-SUM($B13:AQ13)-SUM($B14:AQ14),0)</f>
        <v>0</v>
      </c>
    </row>
    <row r="18" spans="1:44" s="16" customFormat="1" x14ac:dyDescent="0.3">
      <c r="A18" s="39"/>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row>
    <row r="19" spans="1:44" s="20" customFormat="1" x14ac:dyDescent="0.3">
      <c r="A19" s="38"/>
      <c r="B19" s="36">
        <v>2018</v>
      </c>
      <c r="C19" s="36">
        <v>2019</v>
      </c>
      <c r="D19" s="36">
        <v>2020</v>
      </c>
      <c r="E19" s="36">
        <v>2021</v>
      </c>
      <c r="F19" s="36">
        <v>2022</v>
      </c>
      <c r="G19" s="36">
        <v>2023</v>
      </c>
      <c r="H19" s="36">
        <v>2024</v>
      </c>
      <c r="I19" s="36">
        <v>2025</v>
      </c>
      <c r="J19" s="36">
        <v>2026</v>
      </c>
      <c r="K19" s="36">
        <v>2027</v>
      </c>
      <c r="L19" s="36">
        <v>2028</v>
      </c>
      <c r="M19" s="36">
        <v>2029</v>
      </c>
      <c r="N19" s="36">
        <v>2030</v>
      </c>
      <c r="O19" s="36">
        <v>2031</v>
      </c>
      <c r="P19" s="36">
        <v>2032</v>
      </c>
      <c r="Q19" s="36">
        <v>2033</v>
      </c>
      <c r="R19" s="36">
        <v>2034</v>
      </c>
      <c r="S19" s="36">
        <v>2035</v>
      </c>
      <c r="T19" s="36">
        <v>2036</v>
      </c>
      <c r="U19" s="36">
        <v>2037</v>
      </c>
      <c r="V19" s="36">
        <v>2038</v>
      </c>
      <c r="W19" s="36">
        <v>2039</v>
      </c>
      <c r="X19" s="36">
        <v>2040</v>
      </c>
      <c r="Y19" s="36">
        <v>2041</v>
      </c>
      <c r="Z19" s="36">
        <v>2042</v>
      </c>
      <c r="AA19" s="36">
        <v>2043</v>
      </c>
      <c r="AB19" s="36">
        <v>2044</v>
      </c>
      <c r="AC19" s="36">
        <v>2045</v>
      </c>
      <c r="AD19" s="36">
        <v>2046</v>
      </c>
      <c r="AE19" s="36">
        <v>2047</v>
      </c>
      <c r="AF19" s="36">
        <v>2048</v>
      </c>
      <c r="AG19" s="36">
        <v>2049</v>
      </c>
      <c r="AH19" s="36">
        <v>2050</v>
      </c>
      <c r="AI19" s="36">
        <v>2051</v>
      </c>
      <c r="AJ19" s="36">
        <v>2052</v>
      </c>
      <c r="AK19" s="36">
        <v>2053</v>
      </c>
      <c r="AL19" s="36">
        <v>2054</v>
      </c>
      <c r="AM19" s="36">
        <v>2055</v>
      </c>
      <c r="AN19" s="36">
        <v>2056</v>
      </c>
      <c r="AO19" s="36">
        <v>2057</v>
      </c>
      <c r="AP19" s="36">
        <v>2058</v>
      </c>
      <c r="AQ19" s="36">
        <v>2059</v>
      </c>
      <c r="AR19" s="36">
        <v>2060</v>
      </c>
    </row>
    <row r="20" spans="1:44" s="16" customFormat="1" x14ac:dyDescent="0.3">
      <c r="A20" s="38" t="s">
        <v>831</v>
      </c>
      <c r="B20" s="34">
        <f>D46*'population change &amp; projection'!D4/10000</f>
        <v>41265.9971347514</v>
      </c>
      <c r="C20" s="34">
        <f>E46*'population change &amp; projection'!E4/10000</f>
        <v>42450.85860344924</v>
      </c>
      <c r="D20" s="34">
        <f>F46*'population change &amp; projection'!F4/10000</f>
        <v>43631.985722927748</v>
      </c>
      <c r="E20" s="34">
        <f>G46*'population change &amp; projection'!G4/10000</f>
        <v>44090.250855822931</v>
      </c>
      <c r="F20" s="34">
        <f>H46*'population change &amp; projection'!H4/10000</f>
        <v>44474.909290455042</v>
      </c>
      <c r="G20" s="34">
        <f>I46*'population change &amp; projection'!I4/10000</f>
        <v>44792.243851113672</v>
      </c>
      <c r="H20" s="34">
        <f>J46*'population change &amp; projection'!J4/10000</f>
        <v>45048.312430299055</v>
      </c>
      <c r="I20" s="34">
        <f>K46*'population change &amp; projection'!K4/10000</f>
        <v>45248.947331575815</v>
      </c>
      <c r="J20" s="34">
        <f>L46*'population change &amp; projection'!L4/10000</f>
        <v>45399.747466858382</v>
      </c>
      <c r="K20" s="34">
        <f>M46*'population change &amp; projection'!M4/10000</f>
        <v>45506.068617119017</v>
      </c>
      <c r="L20" s="34">
        <f>N46*'population change &amp; projection'!N4/10000</f>
        <v>45573.024410660859</v>
      </c>
      <c r="M20" s="34">
        <f>O46*'population change &amp; projection'!O4/10000</f>
        <v>45605.472814765919</v>
      </c>
      <c r="N20" s="34">
        <f>P46*'population change &amp; projection'!P4/10000</f>
        <v>45608.013343173086</v>
      </c>
      <c r="O20" s="34">
        <f>Q46*'population change &amp; projection'!Q4/10000</f>
        <v>45584.982431332755</v>
      </c>
      <c r="P20" s="34">
        <f>R46*'population change &amp; projection'!R4/10000</f>
        <v>45540.445077723089</v>
      </c>
      <c r="Q20" s="34">
        <f>S46*'population change &amp; projection'!S4/10000</f>
        <v>45478.182640189938</v>
      </c>
      <c r="R20" s="34">
        <f>T46*'population change &amp; projection'!T4/10000</f>
        <v>45401.69530350111</v>
      </c>
      <c r="S20" s="34">
        <f>U46*'population change &amp; projection'!U4/10000</f>
        <v>45314.191598803758</v>
      </c>
      <c r="T20" s="34">
        <f>V46*'population change &amp; projection'!V4/10000</f>
        <v>45218.579616000556</v>
      </c>
      <c r="U20" s="34">
        <f>W46*'population change &amp; projection'!W4/10000</f>
        <v>45117.463737021295</v>
      </c>
      <c r="V20" s="34">
        <f>X46*'population change &amp; projection'!X4/10000</f>
        <v>45013.128107569362</v>
      </c>
      <c r="W20" s="34">
        <f>Y46*'population change &amp; projection'!Y4/10000</f>
        <v>44907.546416728219</v>
      </c>
      <c r="X20" s="34">
        <f>Z46*'population change &amp; projection'!Z4/10000</f>
        <v>44802.357616291571</v>
      </c>
      <c r="Y20" s="34">
        <f>AA46*'population change &amp; projection'!AA4/10000</f>
        <v>44698.867978335766</v>
      </c>
      <c r="Z20" s="34">
        <f>AB46*'population change &amp; projection'!AB4/10000</f>
        <v>44598.043662269425</v>
      </c>
      <c r="AA20" s="34">
        <f>AC46*'population change &amp; projection'!AC4/10000</f>
        <v>44500.497376887688</v>
      </c>
      <c r="AB20" s="34">
        <f>AD46*'population change &amp; projection'!AD4/10000</f>
        <v>44406.48257250178</v>
      </c>
      <c r="AC20" s="34">
        <f>AE46*'population change &amp; projection'!AE4/10000</f>
        <v>44315.893440638982</v>
      </c>
      <c r="AD20" s="34">
        <f>AF46*'population change &amp; projection'!AF4/10000</f>
        <v>44228.247364355026</v>
      </c>
      <c r="AE20" s="34">
        <f>AG46*'population change &amp; projection'!AG4/10000</f>
        <v>44142.678833241924</v>
      </c>
      <c r="AF20" s="34">
        <f>AH46*'population change &amp; projection'!AH4/10000</f>
        <v>44057.933305608902</v>
      </c>
      <c r="AG20" s="34">
        <f>AI46*'population change &amp; projection'!AI4/10000</f>
        <v>43972.361017561678</v>
      </c>
      <c r="AH20" s="34">
        <f>AJ46*'population change &amp; projection'!AJ4/10000</f>
        <v>43883.904754048046</v>
      </c>
      <c r="AI20" s="34">
        <f>AK46*'population change &amp; projection'!AK4/10000</f>
        <v>43790.091419190649</v>
      </c>
      <c r="AJ20" s="34">
        <f>AL46*'population change &amp; projection'!AL4/10000</f>
        <v>43688.029535591646</v>
      </c>
      <c r="AK20" s="34">
        <f>AM46*'population change &amp; projection'!AM4/10000</f>
        <v>43574.392646158107</v>
      </c>
      <c r="AL20" s="34">
        <f>AN46*'population change &amp; projection'!AN4/10000</f>
        <v>43445.414576332296</v>
      </c>
      <c r="AM20" s="34">
        <f>AO46*'population change &amp; projection'!AO4/10000</f>
        <v>43296.880613811147</v>
      </c>
      <c r="AN20" s="34">
        <f>AP46*'population change &amp; projection'!AP4/10000</f>
        <v>43124.116530657149</v>
      </c>
      <c r="AO20" s="34">
        <f>AQ46*'population change &amp; projection'!AQ4/10000</f>
        <v>42921.983607387781</v>
      </c>
      <c r="AP20" s="34">
        <f>AR46*'population change &amp; projection'!AR4/10000</f>
        <v>42684.867456172797</v>
      </c>
      <c r="AQ20" s="34">
        <f>AS46*'population change &amp; projection'!AS4/10000</f>
        <v>42406.664604135309</v>
      </c>
      <c r="AR20" s="34">
        <f>AT46*'population change &amp; projection'!AT4/10000</f>
        <v>42080.781347155527</v>
      </c>
    </row>
    <row r="21" spans="1:44" s="16" customFormat="1" x14ac:dyDescent="0.3">
      <c r="A21" s="38" t="s">
        <v>890</v>
      </c>
      <c r="B21" s="34">
        <f>$B20/50</f>
        <v>825.31994269502798</v>
      </c>
      <c r="C21" s="34">
        <f t="shared" ref="C21:AR21" si="6">$B20/50</f>
        <v>825.31994269502798</v>
      </c>
      <c r="D21" s="34">
        <f t="shared" si="6"/>
        <v>825.31994269502798</v>
      </c>
      <c r="E21" s="34">
        <f t="shared" si="6"/>
        <v>825.31994269502798</v>
      </c>
      <c r="F21" s="34">
        <f t="shared" si="6"/>
        <v>825.31994269502798</v>
      </c>
      <c r="G21" s="34">
        <f t="shared" si="6"/>
        <v>825.31994269502798</v>
      </c>
      <c r="H21" s="34">
        <f t="shared" si="6"/>
        <v>825.31994269502798</v>
      </c>
      <c r="I21" s="34">
        <f t="shared" si="6"/>
        <v>825.31994269502798</v>
      </c>
      <c r="J21" s="34">
        <f t="shared" si="6"/>
        <v>825.31994269502798</v>
      </c>
      <c r="K21" s="34">
        <f t="shared" si="6"/>
        <v>825.31994269502798</v>
      </c>
      <c r="L21" s="34">
        <f t="shared" si="6"/>
        <v>825.31994269502798</v>
      </c>
      <c r="M21" s="34">
        <f t="shared" si="6"/>
        <v>825.31994269502798</v>
      </c>
      <c r="N21" s="34">
        <f t="shared" si="6"/>
        <v>825.31994269502798</v>
      </c>
      <c r="O21" s="34">
        <f t="shared" si="6"/>
        <v>825.31994269502798</v>
      </c>
      <c r="P21" s="34">
        <f t="shared" si="6"/>
        <v>825.31994269502798</v>
      </c>
      <c r="Q21" s="34">
        <f t="shared" si="6"/>
        <v>825.31994269502798</v>
      </c>
      <c r="R21" s="34">
        <f t="shared" si="6"/>
        <v>825.31994269502798</v>
      </c>
      <c r="S21" s="34">
        <f t="shared" si="6"/>
        <v>825.31994269502798</v>
      </c>
      <c r="T21" s="34">
        <f t="shared" si="6"/>
        <v>825.31994269502798</v>
      </c>
      <c r="U21" s="34">
        <f t="shared" si="6"/>
        <v>825.31994269502798</v>
      </c>
      <c r="V21" s="34">
        <f t="shared" si="6"/>
        <v>825.31994269502798</v>
      </c>
      <c r="W21" s="34">
        <f t="shared" si="6"/>
        <v>825.31994269502798</v>
      </c>
      <c r="X21" s="34">
        <f t="shared" si="6"/>
        <v>825.31994269502798</v>
      </c>
      <c r="Y21" s="34">
        <f t="shared" si="6"/>
        <v>825.31994269502798</v>
      </c>
      <c r="Z21" s="34">
        <f t="shared" si="6"/>
        <v>825.31994269502798</v>
      </c>
      <c r="AA21" s="34">
        <f t="shared" si="6"/>
        <v>825.31994269502798</v>
      </c>
      <c r="AB21" s="34">
        <f t="shared" si="6"/>
        <v>825.31994269502798</v>
      </c>
      <c r="AC21" s="34">
        <f t="shared" si="6"/>
        <v>825.31994269502798</v>
      </c>
      <c r="AD21" s="34">
        <f t="shared" si="6"/>
        <v>825.31994269502798</v>
      </c>
      <c r="AE21" s="34">
        <f t="shared" si="6"/>
        <v>825.31994269502798</v>
      </c>
      <c r="AF21" s="34">
        <f t="shared" si="6"/>
        <v>825.31994269502798</v>
      </c>
      <c r="AG21" s="34">
        <f t="shared" si="6"/>
        <v>825.31994269502798</v>
      </c>
      <c r="AH21" s="34">
        <f t="shared" si="6"/>
        <v>825.31994269502798</v>
      </c>
      <c r="AI21" s="34">
        <f t="shared" si="6"/>
        <v>825.31994269502798</v>
      </c>
      <c r="AJ21" s="34">
        <f t="shared" si="6"/>
        <v>825.31994269502798</v>
      </c>
      <c r="AK21" s="34">
        <f t="shared" si="6"/>
        <v>825.31994269502798</v>
      </c>
      <c r="AL21" s="34">
        <f t="shared" si="6"/>
        <v>825.31994269502798</v>
      </c>
      <c r="AM21" s="34">
        <f t="shared" si="6"/>
        <v>825.31994269502798</v>
      </c>
      <c r="AN21" s="34">
        <f t="shared" si="6"/>
        <v>825.31994269502798</v>
      </c>
      <c r="AO21" s="34">
        <f t="shared" si="6"/>
        <v>825.31994269502798</v>
      </c>
      <c r="AP21" s="34">
        <f t="shared" si="6"/>
        <v>825.31994269502798</v>
      </c>
      <c r="AQ21" s="34">
        <f t="shared" si="6"/>
        <v>825.31994269502798</v>
      </c>
      <c r="AR21" s="34">
        <f t="shared" si="6"/>
        <v>825.31994269502798</v>
      </c>
    </row>
    <row r="22" spans="1:44" s="16" customFormat="1" x14ac:dyDescent="0.3">
      <c r="A22" s="38" t="s">
        <v>891</v>
      </c>
      <c r="B22" s="34"/>
      <c r="C22" s="34">
        <f>IF(B20-C20-B21&gt;0,B20-C20-B21,0)</f>
        <v>0</v>
      </c>
      <c r="D22" s="34">
        <f>IF(C20-D20-C21&gt;0,C20-D20-C21,0)</f>
        <v>0</v>
      </c>
      <c r="E22" s="34">
        <f t="shared" ref="E22:AR22" si="7">IF(D20-E20-D21&gt;0,D20-E20-D21,0)</f>
        <v>0</v>
      </c>
      <c r="F22" s="34">
        <f t="shared" si="7"/>
        <v>0</v>
      </c>
      <c r="G22" s="34">
        <f t="shared" si="7"/>
        <v>0</v>
      </c>
      <c r="H22" s="34">
        <f t="shared" si="7"/>
        <v>0</v>
      </c>
      <c r="I22" s="34">
        <f t="shared" si="7"/>
        <v>0</v>
      </c>
      <c r="J22" s="34">
        <f t="shared" si="7"/>
        <v>0</v>
      </c>
      <c r="K22" s="34">
        <f t="shared" si="7"/>
        <v>0</v>
      </c>
      <c r="L22" s="34">
        <f t="shared" si="7"/>
        <v>0</v>
      </c>
      <c r="M22" s="34">
        <f t="shared" si="7"/>
        <v>0</v>
      </c>
      <c r="N22" s="34">
        <f t="shared" si="7"/>
        <v>0</v>
      </c>
      <c r="O22" s="34">
        <f t="shared" si="7"/>
        <v>0</v>
      </c>
      <c r="P22" s="34">
        <f t="shared" si="7"/>
        <v>0</v>
      </c>
      <c r="Q22" s="34">
        <f t="shared" si="7"/>
        <v>0</v>
      </c>
      <c r="R22" s="34">
        <f t="shared" si="7"/>
        <v>0</v>
      </c>
      <c r="S22" s="34">
        <f t="shared" si="7"/>
        <v>0</v>
      </c>
      <c r="T22" s="34">
        <f t="shared" si="7"/>
        <v>0</v>
      </c>
      <c r="U22" s="34">
        <f t="shared" si="7"/>
        <v>0</v>
      </c>
      <c r="V22" s="34">
        <f t="shared" si="7"/>
        <v>0</v>
      </c>
      <c r="W22" s="34">
        <f t="shared" si="7"/>
        <v>0</v>
      </c>
      <c r="X22" s="34">
        <f t="shared" si="7"/>
        <v>0</v>
      </c>
      <c r="Y22" s="34">
        <f t="shared" si="7"/>
        <v>0</v>
      </c>
      <c r="Z22" s="34">
        <f t="shared" si="7"/>
        <v>0</v>
      </c>
      <c r="AA22" s="34">
        <f t="shared" si="7"/>
        <v>0</v>
      </c>
      <c r="AB22" s="34">
        <f t="shared" si="7"/>
        <v>0</v>
      </c>
      <c r="AC22" s="34">
        <f t="shared" si="7"/>
        <v>0</v>
      </c>
      <c r="AD22" s="34">
        <f t="shared" si="7"/>
        <v>0</v>
      </c>
      <c r="AE22" s="34">
        <f t="shared" si="7"/>
        <v>0</v>
      </c>
      <c r="AF22" s="34">
        <f t="shared" si="7"/>
        <v>0</v>
      </c>
      <c r="AG22" s="34">
        <f t="shared" si="7"/>
        <v>0</v>
      </c>
      <c r="AH22" s="34">
        <f t="shared" si="7"/>
        <v>0</v>
      </c>
      <c r="AI22" s="34">
        <f t="shared" si="7"/>
        <v>0</v>
      </c>
      <c r="AJ22" s="34">
        <f t="shared" si="7"/>
        <v>0</v>
      </c>
      <c r="AK22" s="34">
        <f t="shared" si="7"/>
        <v>0</v>
      </c>
      <c r="AL22" s="34">
        <f t="shared" si="7"/>
        <v>0</v>
      </c>
      <c r="AM22" s="34">
        <f t="shared" si="7"/>
        <v>0</v>
      </c>
      <c r="AN22" s="34">
        <f t="shared" si="7"/>
        <v>0</v>
      </c>
      <c r="AO22" s="34">
        <f t="shared" si="7"/>
        <v>0</v>
      </c>
      <c r="AP22" s="34">
        <f t="shared" si="7"/>
        <v>0</v>
      </c>
      <c r="AQ22" s="34">
        <f t="shared" si="7"/>
        <v>0</v>
      </c>
      <c r="AR22" s="34">
        <f t="shared" si="7"/>
        <v>0</v>
      </c>
    </row>
    <row r="23" spans="1:44" s="16" customFormat="1" x14ac:dyDescent="0.3">
      <c r="A23" s="38" t="s">
        <v>889</v>
      </c>
      <c r="B23" s="34"/>
      <c r="C23" s="34">
        <f t="shared" ref="C23:AR23" si="8">IF(C20-B20+B21&gt;0,C20-B20+B21,0)</f>
        <v>2010.1814113928679</v>
      </c>
      <c r="D23" s="34">
        <f t="shared" si="8"/>
        <v>2006.4470621735356</v>
      </c>
      <c r="E23" s="34">
        <f t="shared" si="8"/>
        <v>1283.5850755902113</v>
      </c>
      <c r="F23" s="34">
        <f t="shared" si="8"/>
        <v>1209.9783773271386</v>
      </c>
      <c r="G23" s="34">
        <f t="shared" si="8"/>
        <v>1142.6545033536579</v>
      </c>
      <c r="H23" s="34">
        <f t="shared" si="8"/>
        <v>1081.388521880411</v>
      </c>
      <c r="I23" s="34">
        <f t="shared" si="8"/>
        <v>1025.9548439717885</v>
      </c>
      <c r="J23" s="34">
        <f t="shared" si="8"/>
        <v>976.12007797759475</v>
      </c>
      <c r="K23" s="34">
        <f t="shared" si="8"/>
        <v>931.64109295566345</v>
      </c>
      <c r="L23" s="34">
        <f t="shared" si="8"/>
        <v>892.27573623686953</v>
      </c>
      <c r="M23" s="34">
        <f t="shared" si="8"/>
        <v>857.76834680008801</v>
      </c>
      <c r="N23" s="34">
        <f t="shared" si="8"/>
        <v>827.86047110219556</v>
      </c>
      <c r="O23" s="34">
        <f t="shared" si="8"/>
        <v>802.28903085469688</v>
      </c>
      <c r="P23" s="34">
        <f t="shared" si="8"/>
        <v>780.78258908536122</v>
      </c>
      <c r="Q23" s="34">
        <f t="shared" si="8"/>
        <v>763.05750516187732</v>
      </c>
      <c r="R23" s="34">
        <f t="shared" si="8"/>
        <v>748.83260600620019</v>
      </c>
      <c r="S23" s="34">
        <f t="shared" si="8"/>
        <v>737.8162379976759</v>
      </c>
      <c r="T23" s="34">
        <f t="shared" si="8"/>
        <v>729.70795989182557</v>
      </c>
      <c r="U23" s="34">
        <f t="shared" si="8"/>
        <v>724.20406371576723</v>
      </c>
      <c r="V23" s="34">
        <f t="shared" si="8"/>
        <v>720.98431324309536</v>
      </c>
      <c r="W23" s="34">
        <f t="shared" si="8"/>
        <v>719.73825185388455</v>
      </c>
      <c r="X23" s="34">
        <f t="shared" si="8"/>
        <v>720.13114225837967</v>
      </c>
      <c r="Y23" s="34">
        <f t="shared" si="8"/>
        <v>721.83030473922304</v>
      </c>
      <c r="Z23" s="34">
        <f t="shared" si="8"/>
        <v>724.49562662868743</v>
      </c>
      <c r="AA23" s="34">
        <f t="shared" si="8"/>
        <v>727.77365731329087</v>
      </c>
      <c r="AB23" s="34">
        <f t="shared" si="8"/>
        <v>731.30513830911991</v>
      </c>
      <c r="AC23" s="34">
        <f t="shared" si="8"/>
        <v>734.73081083222974</v>
      </c>
      <c r="AD23" s="34">
        <f t="shared" si="8"/>
        <v>737.67386641107191</v>
      </c>
      <c r="AE23" s="34">
        <f t="shared" si="8"/>
        <v>739.75141158192605</v>
      </c>
      <c r="AF23" s="34">
        <f t="shared" si="8"/>
        <v>740.57441506200598</v>
      </c>
      <c r="AG23" s="34">
        <f t="shared" si="8"/>
        <v>739.74765464780398</v>
      </c>
      <c r="AH23" s="34">
        <f t="shared" si="8"/>
        <v>736.86367918139626</v>
      </c>
      <c r="AI23" s="34">
        <f t="shared" si="8"/>
        <v>731.50660783763055</v>
      </c>
      <c r="AJ23" s="34">
        <f t="shared" si="8"/>
        <v>723.25805909602536</v>
      </c>
      <c r="AK23" s="34">
        <f t="shared" si="8"/>
        <v>711.68305326148879</v>
      </c>
      <c r="AL23" s="34">
        <f t="shared" si="8"/>
        <v>696.34187286921701</v>
      </c>
      <c r="AM23" s="34">
        <f t="shared" si="8"/>
        <v>676.7859801738789</v>
      </c>
      <c r="AN23" s="34">
        <f t="shared" si="8"/>
        <v>652.55585954103049</v>
      </c>
      <c r="AO23" s="34">
        <f t="shared" si="8"/>
        <v>623.18701942566008</v>
      </c>
      <c r="AP23" s="34">
        <f t="shared" si="8"/>
        <v>588.20379148004326</v>
      </c>
      <c r="AQ23" s="34">
        <f t="shared" si="8"/>
        <v>547.11709065754007</v>
      </c>
      <c r="AR23" s="34">
        <f t="shared" si="8"/>
        <v>499.43668571524654</v>
      </c>
    </row>
    <row r="24" spans="1:44" s="16" customFormat="1" x14ac:dyDescent="0.3">
      <c r="A24" s="38" t="s">
        <v>832</v>
      </c>
      <c r="B24" s="34">
        <v>0</v>
      </c>
      <c r="C24" s="34">
        <f>SUM($C23:C23)</f>
        <v>2010.1814113928679</v>
      </c>
      <c r="D24" s="34">
        <f>SUM($C23:D23)</f>
        <v>4016.6284735664035</v>
      </c>
      <c r="E24" s="34">
        <f>SUM($C23:E23)</f>
        <v>5300.213549156615</v>
      </c>
      <c r="F24" s="34">
        <f>SUM($C23:F23)</f>
        <v>6510.1919264837534</v>
      </c>
      <c r="G24" s="34">
        <f>SUM($C23:G23)</f>
        <v>7652.8464298374111</v>
      </c>
      <c r="H24" s="34">
        <f>SUM($C23:H23)</f>
        <v>8734.2349517178227</v>
      </c>
      <c r="I24" s="34">
        <f>SUM($C23:I23)</f>
        <v>9760.1897956896119</v>
      </c>
      <c r="J24" s="34">
        <f>SUM($C23:J23)</f>
        <v>10736.309873667207</v>
      </c>
      <c r="K24" s="34">
        <f>SUM($C23:K23)</f>
        <v>11667.950966622871</v>
      </c>
      <c r="L24" s="34">
        <f>SUM($C23:L23)</f>
        <v>12560.226702859742</v>
      </c>
      <c r="M24" s="34">
        <f>SUM($C23:M23)</f>
        <v>13417.99504965983</v>
      </c>
      <c r="N24" s="34">
        <f>SUM($C23:N23)</f>
        <v>14245.855520762027</v>
      </c>
      <c r="O24" s="34">
        <f>SUM($C23:O23)</f>
        <v>15048.144551616724</v>
      </c>
      <c r="P24" s="34">
        <f>SUM($C23:P23)</f>
        <v>15828.927140702086</v>
      </c>
      <c r="Q24" s="34">
        <f>SUM($C23:Q23)</f>
        <v>16591.984645863962</v>
      </c>
      <c r="R24" s="34">
        <f>SUM($C23:R23)</f>
        <v>17340.817251870161</v>
      </c>
      <c r="S24" s="34">
        <f>SUM($C23:S23)</f>
        <v>18078.633489867836</v>
      </c>
      <c r="T24" s="34">
        <f>SUM($C23:T23)</f>
        <v>18808.34144975966</v>
      </c>
      <c r="U24" s="34">
        <f>SUM($C23:U23)</f>
        <v>19532.545513475427</v>
      </c>
      <c r="V24" s="34">
        <f>SUM($C23:V23)</f>
        <v>20253.529826718521</v>
      </c>
      <c r="W24" s="34">
        <f>SUM($C23:W23)</f>
        <v>20973.268078572404</v>
      </c>
      <c r="X24" s="34">
        <f>SUM($C23:X23)</f>
        <v>21693.399220830783</v>
      </c>
      <c r="Y24" s="34">
        <f>SUM($C23:Y23)</f>
        <v>22415.229525570005</v>
      </c>
      <c r="Z24" s="34">
        <f>SUM($C23:Z23)</f>
        <v>23139.725152198691</v>
      </c>
      <c r="AA24" s="34">
        <f>SUM($C23:AA23)</f>
        <v>23867.498809511981</v>
      </c>
      <c r="AB24" s="34">
        <f>SUM($C23:AB23)</f>
        <v>24598.803947821099</v>
      </c>
      <c r="AC24" s="34">
        <f>SUM($C23:AC23)</f>
        <v>25333.534758653328</v>
      </c>
      <c r="AD24" s="34">
        <f>SUM($C23:AD23)</f>
        <v>26071.208625064399</v>
      </c>
      <c r="AE24" s="34">
        <f>SUM($C23:AE23)</f>
        <v>26810.960036646324</v>
      </c>
      <c r="AF24" s="34">
        <f>SUM($C23:AF23)</f>
        <v>27551.534451708329</v>
      </c>
      <c r="AG24" s="34">
        <f>SUM($C23:AG23)</f>
        <v>28291.282106356131</v>
      </c>
      <c r="AH24" s="34">
        <f>SUM($C23:AH23)</f>
        <v>29028.145785537527</v>
      </c>
      <c r="AI24" s="34">
        <f>SUM($C23:AI23)</f>
        <v>29759.652393375156</v>
      </c>
      <c r="AJ24" s="34">
        <f>SUM($C23:AJ23)</f>
        <v>30482.91045247118</v>
      </c>
      <c r="AK24" s="34">
        <f>SUM($C23:AK23)</f>
        <v>31194.593505732668</v>
      </c>
      <c r="AL24" s="34">
        <f>SUM($C23:AL23)</f>
        <v>31890.935378601884</v>
      </c>
      <c r="AM24" s="34">
        <f>SUM($C23:AM23)</f>
        <v>32567.721358775761</v>
      </c>
      <c r="AN24" s="34">
        <f>SUM($C23:AN23)</f>
        <v>33220.277218316791</v>
      </c>
      <c r="AO24" s="34">
        <f>SUM($C23:AO23)</f>
        <v>33843.464237742453</v>
      </c>
      <c r="AP24" s="34">
        <f>SUM($C23:AP23)</f>
        <v>34431.668029222499</v>
      </c>
      <c r="AQ24" s="34">
        <f>SUM($C23:AQ23)</f>
        <v>34978.785119880042</v>
      </c>
      <c r="AR24" s="34">
        <f>SUM($C23:AR23)</f>
        <v>35478.221805595291</v>
      </c>
    </row>
    <row r="25" spans="1:44" s="16" customFormat="1" x14ac:dyDescent="0.3">
      <c r="A25" s="38" t="s">
        <v>833</v>
      </c>
      <c r="B25" s="34">
        <f>B20</f>
        <v>41265.9971347514</v>
      </c>
      <c r="C25" s="34">
        <f>$B20-SUM($B21:B21)-SUM($B22:B22)</f>
        <v>40440.67719205637</v>
      </c>
      <c r="D25" s="34">
        <f>$B20-SUM($B21:C21)-SUM($B22:C22)</f>
        <v>39615.357249361346</v>
      </c>
      <c r="E25" s="34">
        <f>$B20-SUM($B21:D21)-SUM($B22:D22)</f>
        <v>38790.037306666316</v>
      </c>
      <c r="F25" s="34">
        <f>$B20-SUM($B21:E21)-SUM($B22:E22)</f>
        <v>37964.717363971286</v>
      </c>
      <c r="G25" s="34">
        <f>$B20-SUM($B21:F21)-SUM($B22:F22)</f>
        <v>37139.397421276262</v>
      </c>
      <c r="H25" s="34">
        <f>$B20-SUM($B21:G21)-SUM($B22:G22)</f>
        <v>36314.077478581232</v>
      </c>
      <c r="I25" s="34">
        <f>$B20-SUM($B21:H21)-SUM($B22:H22)</f>
        <v>35488.757535886209</v>
      </c>
      <c r="J25" s="34">
        <f>$B20-SUM($B21:I21)-SUM($B22:I22)</f>
        <v>34663.437593191178</v>
      </c>
      <c r="K25" s="34">
        <f>$B20-SUM($B21:J21)-SUM($B22:J22)</f>
        <v>33838.117650496148</v>
      </c>
      <c r="L25" s="34">
        <f>$B20-SUM($B21:K21)-SUM($B22:K22)</f>
        <v>33012.797707801117</v>
      </c>
      <c r="M25" s="34">
        <f>$B20-SUM($B21:L21)-SUM($B22:L22)</f>
        <v>32187.477765106094</v>
      </c>
      <c r="N25" s="34">
        <f>$B20-SUM($B21:M21)-SUM($B22:M22)</f>
        <v>31362.157822411064</v>
      </c>
      <c r="O25" s="34">
        <f>$B20-SUM($B21:N21)-SUM($B22:N22)</f>
        <v>30536.837879716033</v>
      </c>
      <c r="P25" s="34">
        <f>$B20-SUM($B21:O21)-SUM($B22:O22)</f>
        <v>29711.517937021006</v>
      </c>
      <c r="Q25" s="34">
        <f>$B20-SUM($B21:P21)-SUM($B22:P22)</f>
        <v>28886.197994325979</v>
      </c>
      <c r="R25" s="34">
        <f>$B20-SUM($B21:Q21)-SUM($B22:Q22)</f>
        <v>28060.878051630949</v>
      </c>
      <c r="S25" s="34">
        <f>$B20-SUM($B21:R21)-SUM($B22:R22)</f>
        <v>27235.558108935918</v>
      </c>
      <c r="T25" s="34">
        <f>$B20-SUM($B21:S21)-SUM($B22:S22)</f>
        <v>26410.238166240892</v>
      </c>
      <c r="U25" s="34">
        <f>$B20-SUM($B21:T21)-SUM($B22:T22)</f>
        <v>25584.918223545865</v>
      </c>
      <c r="V25" s="34">
        <f>$B20-SUM($B21:U21)-SUM($B22:U22)</f>
        <v>24759.598280850834</v>
      </c>
      <c r="W25" s="34">
        <f>$B20-SUM($B21:V21)-SUM($B22:V22)</f>
        <v>23934.278338155807</v>
      </c>
      <c r="X25" s="34">
        <f>$B20-SUM($B21:W21)-SUM($B22:W22)</f>
        <v>23108.958395460781</v>
      </c>
      <c r="Y25" s="34">
        <f>$B20-SUM($B21:X21)-SUM($B22:X22)</f>
        <v>22283.638452765754</v>
      </c>
      <c r="Z25" s="34">
        <f>$B20-SUM($B21:Y21)-SUM($B22:Y22)</f>
        <v>21458.318510070727</v>
      </c>
      <c r="AA25" s="34">
        <f>$B20-SUM($B21:Z21)-SUM($B22:Z22)</f>
        <v>20632.9985673757</v>
      </c>
      <c r="AB25" s="34">
        <f>$B20-SUM($B21:AA21)-SUM($B22:AA22)</f>
        <v>19807.678624680673</v>
      </c>
      <c r="AC25" s="34">
        <f>$B20-SUM($B21:AB21)-SUM($B22:AB22)</f>
        <v>18982.358681985646</v>
      </c>
      <c r="AD25" s="34">
        <f>$B20-SUM($B21:AC21)-SUM($B22:AC22)</f>
        <v>18157.03873929062</v>
      </c>
      <c r="AE25" s="34">
        <f>$B20-SUM($B21:AD21)-SUM($B22:AD22)</f>
        <v>17331.718796595593</v>
      </c>
      <c r="AF25" s="34">
        <f>$B20-SUM($B21:AE21)-SUM($B22:AE22)</f>
        <v>16506.398853900566</v>
      </c>
      <c r="AG25" s="34">
        <f>$B20-SUM($B21:AF21)-SUM($B22:AF22)</f>
        <v>15681.078911205539</v>
      </c>
      <c r="AH25" s="34">
        <f>$B20-SUM($B21:AG21)-SUM($B22:AG22)</f>
        <v>14855.758968510512</v>
      </c>
      <c r="AI25" s="34">
        <f>$B20-SUM($B21:AH21)-SUM($B22:AH22)</f>
        <v>14030.439025815485</v>
      </c>
      <c r="AJ25" s="34">
        <f>$B20-SUM($B21:AI21)-SUM($B22:AI22)</f>
        <v>13205.119083120459</v>
      </c>
      <c r="AK25" s="34">
        <f>$B20-SUM($B21:AJ21)-SUM($B22:AJ22)</f>
        <v>12379.799140425432</v>
      </c>
      <c r="AL25" s="34">
        <f>$B20-SUM($B21:AK21)-SUM($B22:AK22)</f>
        <v>11554.479197730405</v>
      </c>
      <c r="AM25" s="34">
        <f>$B20-SUM($B21:AL21)-SUM($B22:AL22)</f>
        <v>10729.159255035378</v>
      </c>
      <c r="AN25" s="34">
        <f>$B20-SUM($B21:AM21)-SUM($B22:AM22)</f>
        <v>9903.8393123403512</v>
      </c>
      <c r="AO25" s="34">
        <f>$B20-SUM($B21:AN21)-SUM($B22:AN22)</f>
        <v>9078.5193696453243</v>
      </c>
      <c r="AP25" s="34">
        <f>$B20-SUM($B21:AO21)-SUM($B22:AO22)</f>
        <v>8253.1994269502975</v>
      </c>
      <c r="AQ25" s="34">
        <f>$B20-SUM($B21:AP21)-SUM($B22:AP22)</f>
        <v>7427.879484255267</v>
      </c>
      <c r="AR25" s="34">
        <f>$B20-SUM($B21:AQ21)-SUM($B22:AQ22)</f>
        <v>6602.5595415602365</v>
      </c>
    </row>
    <row r="26" spans="1:44" s="16" customFormat="1" x14ac:dyDescent="0.3">
      <c r="A26" s="39"/>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row>
    <row r="27" spans="1:44" s="20" customFormat="1" x14ac:dyDescent="0.3">
      <c r="A27" s="38"/>
      <c r="B27" s="36">
        <v>2018</v>
      </c>
      <c r="C27" s="36">
        <v>2019</v>
      </c>
      <c r="D27" s="36">
        <v>2020</v>
      </c>
      <c r="E27" s="36">
        <v>2021</v>
      </c>
      <c r="F27" s="36">
        <v>2022</v>
      </c>
      <c r="G27" s="36">
        <v>2023</v>
      </c>
      <c r="H27" s="36">
        <v>2024</v>
      </c>
      <c r="I27" s="36">
        <v>2025</v>
      </c>
      <c r="J27" s="36">
        <v>2026</v>
      </c>
      <c r="K27" s="36">
        <v>2027</v>
      </c>
      <c r="L27" s="36">
        <v>2028</v>
      </c>
      <c r="M27" s="36">
        <v>2029</v>
      </c>
      <c r="N27" s="36">
        <v>2030</v>
      </c>
      <c r="O27" s="36">
        <v>2031</v>
      </c>
      <c r="P27" s="36">
        <v>2032</v>
      </c>
      <c r="Q27" s="36">
        <v>2033</v>
      </c>
      <c r="R27" s="36">
        <v>2034</v>
      </c>
      <c r="S27" s="36">
        <v>2035</v>
      </c>
      <c r="T27" s="36">
        <v>2036</v>
      </c>
      <c r="U27" s="36">
        <v>2037</v>
      </c>
      <c r="V27" s="36">
        <v>2038</v>
      </c>
      <c r="W27" s="36">
        <v>2039</v>
      </c>
      <c r="X27" s="36">
        <v>2040</v>
      </c>
      <c r="Y27" s="36">
        <v>2041</v>
      </c>
      <c r="Z27" s="36">
        <v>2042</v>
      </c>
      <c r="AA27" s="36">
        <v>2043</v>
      </c>
      <c r="AB27" s="36">
        <v>2044</v>
      </c>
      <c r="AC27" s="36">
        <v>2045</v>
      </c>
      <c r="AD27" s="36">
        <v>2046</v>
      </c>
      <c r="AE27" s="36">
        <v>2047</v>
      </c>
      <c r="AF27" s="36">
        <v>2048</v>
      </c>
      <c r="AG27" s="36">
        <v>2049</v>
      </c>
      <c r="AH27" s="36">
        <v>2050</v>
      </c>
      <c r="AI27" s="36">
        <v>2051</v>
      </c>
      <c r="AJ27" s="36">
        <v>2052</v>
      </c>
      <c r="AK27" s="36">
        <v>2053</v>
      </c>
      <c r="AL27" s="36">
        <v>2054</v>
      </c>
      <c r="AM27" s="36">
        <v>2055</v>
      </c>
      <c r="AN27" s="36">
        <v>2056</v>
      </c>
      <c r="AO27" s="36">
        <v>2057</v>
      </c>
      <c r="AP27" s="36">
        <v>2058</v>
      </c>
      <c r="AQ27" s="36">
        <v>2059</v>
      </c>
      <c r="AR27" s="36">
        <v>2060</v>
      </c>
    </row>
    <row r="28" spans="1:44" s="16" customFormat="1" x14ac:dyDescent="0.3">
      <c r="A28" s="38" t="s">
        <v>885</v>
      </c>
      <c r="B28" s="34">
        <f>D44*'population change &amp; projection'!D7/10000</f>
        <v>0</v>
      </c>
      <c r="C28" s="34">
        <f>E44*'population change &amp; projection'!E7/10000</f>
        <v>0</v>
      </c>
      <c r="D28" s="34">
        <f>F44*'population change &amp; projection'!F7/10000</f>
        <v>0</v>
      </c>
      <c r="E28" s="34">
        <f>G44*'population change &amp; projection'!G7/10000</f>
        <v>0</v>
      </c>
      <c r="F28" s="34">
        <f>H44*'population change &amp; projection'!H7/10000</f>
        <v>0</v>
      </c>
      <c r="G28" s="34">
        <f>I44*'population change &amp; projection'!I7/10000</f>
        <v>0</v>
      </c>
      <c r="H28" s="34">
        <f>J44*'population change &amp; projection'!J7/10000</f>
        <v>0</v>
      </c>
      <c r="I28" s="34">
        <f>K44*'population change &amp; projection'!K7/10000</f>
        <v>0</v>
      </c>
      <c r="J28" s="34">
        <f>L44*'population change &amp; projection'!L7/10000</f>
        <v>0</v>
      </c>
      <c r="K28" s="34">
        <f>M44*'population change &amp; projection'!M7/10000</f>
        <v>0</v>
      </c>
      <c r="L28" s="34">
        <f>N44*'population change &amp; projection'!N7/10000</f>
        <v>0</v>
      </c>
      <c r="M28" s="34">
        <f>O44*'population change &amp; projection'!O7/10000</f>
        <v>0</v>
      </c>
      <c r="N28" s="34">
        <f>P44*'population change &amp; projection'!P7/10000</f>
        <v>0</v>
      </c>
      <c r="O28" s="34">
        <f>Q44*'population change &amp; projection'!Q7/10000</f>
        <v>0</v>
      </c>
      <c r="P28" s="34">
        <f>R44*'population change &amp; projection'!R7/10000</f>
        <v>0</v>
      </c>
      <c r="Q28" s="34">
        <f>S44*'population change &amp; projection'!S7/10000</f>
        <v>0</v>
      </c>
      <c r="R28" s="34">
        <f>T44*'population change &amp; projection'!T7/10000</f>
        <v>0</v>
      </c>
      <c r="S28" s="34">
        <f>U44*'population change &amp; projection'!U7/10000</f>
        <v>0</v>
      </c>
      <c r="T28" s="34">
        <f>V44*'population change &amp; projection'!V7/10000</f>
        <v>0</v>
      </c>
      <c r="U28" s="34">
        <f>W44*'population change &amp; projection'!W7/10000</f>
        <v>0</v>
      </c>
      <c r="V28" s="34">
        <f>X44*'population change &amp; projection'!X7/10000</f>
        <v>0</v>
      </c>
      <c r="W28" s="34">
        <f>Y44*'population change &amp; projection'!Y7/10000</f>
        <v>0</v>
      </c>
      <c r="X28" s="34">
        <f>Z44*'population change &amp; projection'!Z7/10000</f>
        <v>0</v>
      </c>
      <c r="Y28" s="34">
        <f>AA44*'population change &amp; projection'!AA7/10000</f>
        <v>0</v>
      </c>
      <c r="Z28" s="34">
        <f>AB44*'population change &amp; projection'!AB7/10000</f>
        <v>0</v>
      </c>
      <c r="AA28" s="34">
        <f>AC44*'population change &amp; projection'!AC7/10000</f>
        <v>0</v>
      </c>
      <c r="AB28" s="34">
        <f>AD44*'population change &amp; projection'!AD7/10000</f>
        <v>0</v>
      </c>
      <c r="AC28" s="34">
        <f>AE44*'population change &amp; projection'!AE7/10000</f>
        <v>0</v>
      </c>
      <c r="AD28" s="34">
        <f>AF44*'population change &amp; projection'!AF7/10000</f>
        <v>0</v>
      </c>
      <c r="AE28" s="34">
        <f>AG44*'population change &amp; projection'!AG7/10000</f>
        <v>0</v>
      </c>
      <c r="AF28" s="34">
        <f>AH44*'population change &amp; projection'!AH7/10000</f>
        <v>0</v>
      </c>
      <c r="AG28" s="34">
        <f>AI44*'population change &amp; projection'!AI7/10000</f>
        <v>0</v>
      </c>
      <c r="AH28" s="34">
        <f>AJ44*'population change &amp; projection'!AJ7/10000</f>
        <v>0</v>
      </c>
      <c r="AI28" s="34">
        <f>AK44*'population change &amp; projection'!AK7/10000</f>
        <v>0</v>
      </c>
      <c r="AJ28" s="34">
        <f>AL44*'population change &amp; projection'!AL7/10000</f>
        <v>0</v>
      </c>
      <c r="AK28" s="34">
        <f>AM44*'population change &amp; projection'!AM7/10000</f>
        <v>0</v>
      </c>
      <c r="AL28" s="34">
        <f>AN44*'population change &amp; projection'!AN7/10000</f>
        <v>0</v>
      </c>
      <c r="AM28" s="34">
        <f>AO44*'population change &amp; projection'!AO7/10000</f>
        <v>0</v>
      </c>
      <c r="AN28" s="34">
        <f>AP44*'population change &amp; projection'!AP7/10000</f>
        <v>0</v>
      </c>
      <c r="AO28" s="34">
        <f>AQ44*'population change &amp; projection'!AQ7/10000</f>
        <v>0</v>
      </c>
      <c r="AP28" s="34">
        <f>AR44*'population change &amp; projection'!AR7/10000</f>
        <v>0</v>
      </c>
      <c r="AQ28" s="34">
        <f>AS44*'population change &amp; projection'!AS7/10000</f>
        <v>0</v>
      </c>
      <c r="AR28" s="34">
        <f>AT44*'population change &amp; projection'!AT7/10000</f>
        <v>0</v>
      </c>
    </row>
    <row r="29" spans="1:44" s="16" customFormat="1" x14ac:dyDescent="0.3">
      <c r="A29" s="38" t="s">
        <v>890</v>
      </c>
      <c r="B29" s="34">
        <f>$B28/70</f>
        <v>0</v>
      </c>
      <c r="C29" s="34">
        <f t="shared" ref="C29:AR29" si="9">$B28/70</f>
        <v>0</v>
      </c>
      <c r="D29" s="34">
        <f t="shared" si="9"/>
        <v>0</v>
      </c>
      <c r="E29" s="34">
        <f t="shared" si="9"/>
        <v>0</v>
      </c>
      <c r="F29" s="34">
        <f t="shared" si="9"/>
        <v>0</v>
      </c>
      <c r="G29" s="34">
        <f t="shared" si="9"/>
        <v>0</v>
      </c>
      <c r="H29" s="34">
        <f t="shared" si="9"/>
        <v>0</v>
      </c>
      <c r="I29" s="34">
        <f t="shared" si="9"/>
        <v>0</v>
      </c>
      <c r="J29" s="34">
        <f t="shared" si="9"/>
        <v>0</v>
      </c>
      <c r="K29" s="34">
        <f t="shared" si="9"/>
        <v>0</v>
      </c>
      <c r="L29" s="34">
        <f t="shared" si="9"/>
        <v>0</v>
      </c>
      <c r="M29" s="34">
        <f t="shared" si="9"/>
        <v>0</v>
      </c>
      <c r="N29" s="34">
        <f t="shared" si="9"/>
        <v>0</v>
      </c>
      <c r="O29" s="34">
        <f t="shared" si="9"/>
        <v>0</v>
      </c>
      <c r="P29" s="34">
        <f t="shared" si="9"/>
        <v>0</v>
      </c>
      <c r="Q29" s="34">
        <f t="shared" si="9"/>
        <v>0</v>
      </c>
      <c r="R29" s="34">
        <f t="shared" si="9"/>
        <v>0</v>
      </c>
      <c r="S29" s="34">
        <f t="shared" si="9"/>
        <v>0</v>
      </c>
      <c r="T29" s="34">
        <f t="shared" si="9"/>
        <v>0</v>
      </c>
      <c r="U29" s="34">
        <f t="shared" si="9"/>
        <v>0</v>
      </c>
      <c r="V29" s="34">
        <f t="shared" si="9"/>
        <v>0</v>
      </c>
      <c r="W29" s="34">
        <f t="shared" si="9"/>
        <v>0</v>
      </c>
      <c r="X29" s="34">
        <f t="shared" si="9"/>
        <v>0</v>
      </c>
      <c r="Y29" s="34">
        <f t="shared" si="9"/>
        <v>0</v>
      </c>
      <c r="Z29" s="34">
        <f t="shared" si="9"/>
        <v>0</v>
      </c>
      <c r="AA29" s="34">
        <f t="shared" si="9"/>
        <v>0</v>
      </c>
      <c r="AB29" s="34">
        <f t="shared" si="9"/>
        <v>0</v>
      </c>
      <c r="AC29" s="34">
        <f t="shared" si="9"/>
        <v>0</v>
      </c>
      <c r="AD29" s="34">
        <f t="shared" si="9"/>
        <v>0</v>
      </c>
      <c r="AE29" s="34">
        <f t="shared" si="9"/>
        <v>0</v>
      </c>
      <c r="AF29" s="34">
        <f t="shared" si="9"/>
        <v>0</v>
      </c>
      <c r="AG29" s="34">
        <f t="shared" si="9"/>
        <v>0</v>
      </c>
      <c r="AH29" s="34">
        <f t="shared" si="9"/>
        <v>0</v>
      </c>
      <c r="AI29" s="34">
        <f t="shared" si="9"/>
        <v>0</v>
      </c>
      <c r="AJ29" s="34">
        <f t="shared" si="9"/>
        <v>0</v>
      </c>
      <c r="AK29" s="34">
        <f t="shared" si="9"/>
        <v>0</v>
      </c>
      <c r="AL29" s="34">
        <f t="shared" si="9"/>
        <v>0</v>
      </c>
      <c r="AM29" s="34">
        <f t="shared" si="9"/>
        <v>0</v>
      </c>
      <c r="AN29" s="34">
        <f t="shared" si="9"/>
        <v>0</v>
      </c>
      <c r="AO29" s="34">
        <f t="shared" si="9"/>
        <v>0</v>
      </c>
      <c r="AP29" s="34">
        <f t="shared" si="9"/>
        <v>0</v>
      </c>
      <c r="AQ29" s="34">
        <f t="shared" si="9"/>
        <v>0</v>
      </c>
      <c r="AR29" s="34">
        <f t="shared" si="9"/>
        <v>0</v>
      </c>
    </row>
    <row r="30" spans="1:44" s="16" customFormat="1" x14ac:dyDescent="0.3">
      <c r="A30" s="38" t="s">
        <v>891</v>
      </c>
      <c r="B30" s="34"/>
      <c r="C30" s="34">
        <f>IF(B28-C28-B29&gt;0,B28-C28-B29,0)</f>
        <v>0</v>
      </c>
      <c r="D30" s="34">
        <f>IF(C28-D28-C29&gt;0,C28-D28-C29,0)</f>
        <v>0</v>
      </c>
      <c r="E30" s="34">
        <f t="shared" ref="E30:AR30" si="10">IF(D28-E28-D29&gt;0,D28-E28-D29,0)</f>
        <v>0</v>
      </c>
      <c r="F30" s="34">
        <f t="shared" si="10"/>
        <v>0</v>
      </c>
      <c r="G30" s="34">
        <f t="shared" si="10"/>
        <v>0</v>
      </c>
      <c r="H30" s="34">
        <f t="shared" si="10"/>
        <v>0</v>
      </c>
      <c r="I30" s="34">
        <f t="shared" si="10"/>
        <v>0</v>
      </c>
      <c r="J30" s="34">
        <f t="shared" si="10"/>
        <v>0</v>
      </c>
      <c r="K30" s="34">
        <f t="shared" si="10"/>
        <v>0</v>
      </c>
      <c r="L30" s="34">
        <f t="shared" si="10"/>
        <v>0</v>
      </c>
      <c r="M30" s="34">
        <f t="shared" si="10"/>
        <v>0</v>
      </c>
      <c r="N30" s="34">
        <f t="shared" si="10"/>
        <v>0</v>
      </c>
      <c r="O30" s="34">
        <f t="shared" si="10"/>
        <v>0</v>
      </c>
      <c r="P30" s="34">
        <f t="shared" si="10"/>
        <v>0</v>
      </c>
      <c r="Q30" s="34">
        <f t="shared" si="10"/>
        <v>0</v>
      </c>
      <c r="R30" s="34">
        <f t="shared" si="10"/>
        <v>0</v>
      </c>
      <c r="S30" s="34">
        <f t="shared" si="10"/>
        <v>0</v>
      </c>
      <c r="T30" s="34">
        <f t="shared" si="10"/>
        <v>0</v>
      </c>
      <c r="U30" s="34">
        <f t="shared" si="10"/>
        <v>0</v>
      </c>
      <c r="V30" s="34">
        <f t="shared" si="10"/>
        <v>0</v>
      </c>
      <c r="W30" s="34">
        <f t="shared" si="10"/>
        <v>0</v>
      </c>
      <c r="X30" s="34">
        <f t="shared" si="10"/>
        <v>0</v>
      </c>
      <c r="Y30" s="34">
        <f t="shared" si="10"/>
        <v>0</v>
      </c>
      <c r="Z30" s="34">
        <f t="shared" si="10"/>
        <v>0</v>
      </c>
      <c r="AA30" s="34">
        <f t="shared" si="10"/>
        <v>0</v>
      </c>
      <c r="AB30" s="34">
        <f t="shared" si="10"/>
        <v>0</v>
      </c>
      <c r="AC30" s="34">
        <f t="shared" si="10"/>
        <v>0</v>
      </c>
      <c r="AD30" s="34">
        <f t="shared" si="10"/>
        <v>0</v>
      </c>
      <c r="AE30" s="34">
        <f t="shared" si="10"/>
        <v>0</v>
      </c>
      <c r="AF30" s="34">
        <f t="shared" si="10"/>
        <v>0</v>
      </c>
      <c r="AG30" s="34">
        <f t="shared" si="10"/>
        <v>0</v>
      </c>
      <c r="AH30" s="34">
        <f t="shared" si="10"/>
        <v>0</v>
      </c>
      <c r="AI30" s="34">
        <f t="shared" si="10"/>
        <v>0</v>
      </c>
      <c r="AJ30" s="34">
        <f t="shared" si="10"/>
        <v>0</v>
      </c>
      <c r="AK30" s="34">
        <f t="shared" si="10"/>
        <v>0</v>
      </c>
      <c r="AL30" s="34">
        <f t="shared" si="10"/>
        <v>0</v>
      </c>
      <c r="AM30" s="34">
        <f t="shared" si="10"/>
        <v>0</v>
      </c>
      <c r="AN30" s="34">
        <f t="shared" si="10"/>
        <v>0</v>
      </c>
      <c r="AO30" s="34">
        <f t="shared" si="10"/>
        <v>0</v>
      </c>
      <c r="AP30" s="34">
        <f t="shared" si="10"/>
        <v>0</v>
      </c>
      <c r="AQ30" s="34">
        <f t="shared" si="10"/>
        <v>0</v>
      </c>
      <c r="AR30" s="34">
        <f t="shared" si="10"/>
        <v>0</v>
      </c>
    </row>
    <row r="31" spans="1:44" s="16" customFormat="1" x14ac:dyDescent="0.3">
      <c r="A31" s="38" t="s">
        <v>889</v>
      </c>
      <c r="B31" s="34"/>
      <c r="C31" s="34">
        <f t="shared" ref="C31:AR31" si="11">IF(C28-B28+B29&gt;0,C28-B28+B29,0)</f>
        <v>0</v>
      </c>
      <c r="D31" s="34">
        <f t="shared" si="11"/>
        <v>0</v>
      </c>
      <c r="E31" s="34">
        <f t="shared" si="11"/>
        <v>0</v>
      </c>
      <c r="F31" s="34">
        <f t="shared" si="11"/>
        <v>0</v>
      </c>
      <c r="G31" s="34">
        <f t="shared" si="11"/>
        <v>0</v>
      </c>
      <c r="H31" s="34">
        <f t="shared" si="11"/>
        <v>0</v>
      </c>
      <c r="I31" s="34">
        <f t="shared" si="11"/>
        <v>0</v>
      </c>
      <c r="J31" s="34">
        <f t="shared" si="11"/>
        <v>0</v>
      </c>
      <c r="K31" s="34">
        <f t="shared" si="11"/>
        <v>0</v>
      </c>
      <c r="L31" s="34">
        <f t="shared" si="11"/>
        <v>0</v>
      </c>
      <c r="M31" s="34">
        <f t="shared" si="11"/>
        <v>0</v>
      </c>
      <c r="N31" s="34">
        <f t="shared" si="11"/>
        <v>0</v>
      </c>
      <c r="O31" s="34">
        <f t="shared" si="11"/>
        <v>0</v>
      </c>
      <c r="P31" s="34">
        <f t="shared" si="11"/>
        <v>0</v>
      </c>
      <c r="Q31" s="34">
        <f t="shared" si="11"/>
        <v>0</v>
      </c>
      <c r="R31" s="34">
        <f t="shared" si="11"/>
        <v>0</v>
      </c>
      <c r="S31" s="34">
        <f t="shared" si="11"/>
        <v>0</v>
      </c>
      <c r="T31" s="34">
        <f t="shared" si="11"/>
        <v>0</v>
      </c>
      <c r="U31" s="34">
        <f t="shared" si="11"/>
        <v>0</v>
      </c>
      <c r="V31" s="34">
        <f t="shared" si="11"/>
        <v>0</v>
      </c>
      <c r="W31" s="34">
        <f t="shared" si="11"/>
        <v>0</v>
      </c>
      <c r="X31" s="34">
        <f t="shared" si="11"/>
        <v>0</v>
      </c>
      <c r="Y31" s="34">
        <f t="shared" si="11"/>
        <v>0</v>
      </c>
      <c r="Z31" s="34">
        <f t="shared" si="11"/>
        <v>0</v>
      </c>
      <c r="AA31" s="34">
        <f t="shared" si="11"/>
        <v>0</v>
      </c>
      <c r="AB31" s="34">
        <f t="shared" si="11"/>
        <v>0</v>
      </c>
      <c r="AC31" s="34">
        <f t="shared" si="11"/>
        <v>0</v>
      </c>
      <c r="AD31" s="34">
        <f t="shared" si="11"/>
        <v>0</v>
      </c>
      <c r="AE31" s="34">
        <f t="shared" si="11"/>
        <v>0</v>
      </c>
      <c r="AF31" s="34">
        <f t="shared" si="11"/>
        <v>0</v>
      </c>
      <c r="AG31" s="34">
        <f t="shared" si="11"/>
        <v>0</v>
      </c>
      <c r="AH31" s="34">
        <f t="shared" si="11"/>
        <v>0</v>
      </c>
      <c r="AI31" s="34">
        <f t="shared" si="11"/>
        <v>0</v>
      </c>
      <c r="AJ31" s="34">
        <f t="shared" si="11"/>
        <v>0</v>
      </c>
      <c r="AK31" s="34">
        <f t="shared" si="11"/>
        <v>0</v>
      </c>
      <c r="AL31" s="34">
        <f t="shared" si="11"/>
        <v>0</v>
      </c>
      <c r="AM31" s="34">
        <f t="shared" si="11"/>
        <v>0</v>
      </c>
      <c r="AN31" s="34">
        <f t="shared" si="11"/>
        <v>0</v>
      </c>
      <c r="AO31" s="34">
        <f t="shared" si="11"/>
        <v>0</v>
      </c>
      <c r="AP31" s="34">
        <f t="shared" si="11"/>
        <v>0</v>
      </c>
      <c r="AQ31" s="34">
        <f t="shared" si="11"/>
        <v>0</v>
      </c>
      <c r="AR31" s="34">
        <f t="shared" si="11"/>
        <v>0</v>
      </c>
    </row>
    <row r="32" spans="1:44" s="16" customFormat="1" x14ac:dyDescent="0.3">
      <c r="A32" s="38" t="s">
        <v>832</v>
      </c>
      <c r="B32" s="34">
        <v>0</v>
      </c>
      <c r="C32" s="34">
        <f>SUM($C31:C31)</f>
        <v>0</v>
      </c>
      <c r="D32" s="34">
        <f>SUM($C31:D31)</f>
        <v>0</v>
      </c>
      <c r="E32" s="34">
        <f>SUM($C31:E31)</f>
        <v>0</v>
      </c>
      <c r="F32" s="34">
        <f>SUM($C31:F31)</f>
        <v>0</v>
      </c>
      <c r="G32" s="34">
        <f>SUM($C31:G31)</f>
        <v>0</v>
      </c>
      <c r="H32" s="34">
        <f>SUM($C31:H31)</f>
        <v>0</v>
      </c>
      <c r="I32" s="34">
        <f>SUM($C31:I31)</f>
        <v>0</v>
      </c>
      <c r="J32" s="34">
        <f>SUM($C31:J31)</f>
        <v>0</v>
      </c>
      <c r="K32" s="34">
        <f>SUM($C31:K31)</f>
        <v>0</v>
      </c>
      <c r="L32" s="34">
        <f>SUM($C31:L31)</f>
        <v>0</v>
      </c>
      <c r="M32" s="34">
        <f>SUM($C31:M31)</f>
        <v>0</v>
      </c>
      <c r="N32" s="34">
        <f>SUM($C31:N31)</f>
        <v>0</v>
      </c>
      <c r="O32" s="34">
        <f>SUM($C31:O31)</f>
        <v>0</v>
      </c>
      <c r="P32" s="34">
        <f>SUM($C31:P31)</f>
        <v>0</v>
      </c>
      <c r="Q32" s="34">
        <f>SUM($C31:Q31)</f>
        <v>0</v>
      </c>
      <c r="R32" s="34">
        <f>SUM($C31:R31)</f>
        <v>0</v>
      </c>
      <c r="S32" s="34">
        <f>SUM($C31:S31)</f>
        <v>0</v>
      </c>
      <c r="T32" s="34">
        <f>SUM($C31:T31)</f>
        <v>0</v>
      </c>
      <c r="U32" s="34">
        <f>SUM($C31:U31)</f>
        <v>0</v>
      </c>
      <c r="V32" s="34">
        <f>SUM($C31:V31)</f>
        <v>0</v>
      </c>
      <c r="W32" s="34">
        <f>SUM($C31:W31)</f>
        <v>0</v>
      </c>
      <c r="X32" s="34">
        <f>SUM($C31:X31)</f>
        <v>0</v>
      </c>
      <c r="Y32" s="34">
        <f>SUM($C31:Y31)</f>
        <v>0</v>
      </c>
      <c r="Z32" s="34">
        <f>SUM($C31:Z31)</f>
        <v>0</v>
      </c>
      <c r="AA32" s="34">
        <f>SUM($C31:AA31)</f>
        <v>0</v>
      </c>
      <c r="AB32" s="34">
        <f>SUM($C31:AB31)</f>
        <v>0</v>
      </c>
      <c r="AC32" s="34">
        <f>SUM($C31:AC31)</f>
        <v>0</v>
      </c>
      <c r="AD32" s="34">
        <f>SUM($C31:AD31)</f>
        <v>0</v>
      </c>
      <c r="AE32" s="34">
        <f>SUM($C31:AE31)</f>
        <v>0</v>
      </c>
      <c r="AF32" s="34">
        <f>SUM($C31:AF31)</f>
        <v>0</v>
      </c>
      <c r="AG32" s="34">
        <f>SUM($C31:AG31)</f>
        <v>0</v>
      </c>
      <c r="AH32" s="34">
        <f>SUM($C31:AH31)</f>
        <v>0</v>
      </c>
      <c r="AI32" s="34">
        <f>SUM($C31:AI31)</f>
        <v>0</v>
      </c>
      <c r="AJ32" s="34">
        <f>SUM($C31:AJ31)</f>
        <v>0</v>
      </c>
      <c r="AK32" s="34">
        <f>SUM($C31:AK31)</f>
        <v>0</v>
      </c>
      <c r="AL32" s="34">
        <f>SUM($C31:AL31)</f>
        <v>0</v>
      </c>
      <c r="AM32" s="34">
        <f>SUM($C31:AM31)</f>
        <v>0</v>
      </c>
      <c r="AN32" s="34">
        <f>SUM($C31:AN31)</f>
        <v>0</v>
      </c>
      <c r="AO32" s="34">
        <f>SUM($C31:AO31)</f>
        <v>0</v>
      </c>
      <c r="AP32" s="34">
        <f>SUM($C31:AP31)</f>
        <v>0</v>
      </c>
      <c r="AQ32" s="34">
        <f>SUM($C31:AQ31)</f>
        <v>0</v>
      </c>
      <c r="AR32" s="34">
        <f>SUM($C31:AR31)</f>
        <v>0</v>
      </c>
    </row>
    <row r="33" spans="1:46" s="16" customFormat="1" x14ac:dyDescent="0.3">
      <c r="A33" s="38" t="s">
        <v>833</v>
      </c>
      <c r="B33" s="34">
        <f>B28</f>
        <v>0</v>
      </c>
      <c r="C33" s="34">
        <f>$B28-SUM($B29:B29)-SUM($B30:B30)</f>
        <v>0</v>
      </c>
      <c r="D33" s="34">
        <f>$B28-SUM($B29:C29)-SUM($B30:C30)</f>
        <v>0</v>
      </c>
      <c r="E33" s="34">
        <f>$B28-SUM($B29:D29)-SUM($B30:D30)</f>
        <v>0</v>
      </c>
      <c r="F33" s="34">
        <f>$B28-SUM($B29:E29)-SUM($B30:E30)</f>
        <v>0</v>
      </c>
      <c r="G33" s="34">
        <f>$B28-SUM($B29:F29)-SUM($B30:F30)</f>
        <v>0</v>
      </c>
      <c r="H33" s="34">
        <f>$B28-SUM($B29:G29)-SUM($B30:G30)</f>
        <v>0</v>
      </c>
      <c r="I33" s="34">
        <f>$B28-SUM($B29:H29)-SUM($B30:H30)</f>
        <v>0</v>
      </c>
      <c r="J33" s="34">
        <f>$B28-SUM($B29:I29)-SUM($B30:I30)</f>
        <v>0</v>
      </c>
      <c r="K33" s="34">
        <f>$B28-SUM($B29:J29)-SUM($B30:J30)</f>
        <v>0</v>
      </c>
      <c r="L33" s="34">
        <f>$B28-SUM($B29:K29)-SUM($B30:K30)</f>
        <v>0</v>
      </c>
      <c r="M33" s="34">
        <f>$B28-SUM($B29:L29)-SUM($B30:L30)</f>
        <v>0</v>
      </c>
      <c r="N33" s="34">
        <f>$B28-SUM($B29:M29)-SUM($B30:M30)</f>
        <v>0</v>
      </c>
      <c r="O33" s="34">
        <f>$B28-SUM($B29:N29)-SUM($B30:N30)</f>
        <v>0</v>
      </c>
      <c r="P33" s="34">
        <f>$B28-SUM($B29:O29)-SUM($B30:O30)</f>
        <v>0</v>
      </c>
      <c r="Q33" s="34">
        <f>$B28-SUM($B29:P29)-SUM($B30:P30)</f>
        <v>0</v>
      </c>
      <c r="R33" s="34">
        <f>$B28-SUM($B29:Q29)-SUM($B30:Q30)</f>
        <v>0</v>
      </c>
      <c r="S33" s="34">
        <f>$B28-SUM($B29:R29)-SUM($B30:R30)</f>
        <v>0</v>
      </c>
      <c r="T33" s="34">
        <f>$B28-SUM($B29:S29)-SUM($B30:S30)</f>
        <v>0</v>
      </c>
      <c r="U33" s="34">
        <f>$B28-SUM($B29:T29)-SUM($B30:T30)</f>
        <v>0</v>
      </c>
      <c r="V33" s="34">
        <f>$B28-SUM($B29:U29)-SUM($B30:U30)</f>
        <v>0</v>
      </c>
      <c r="W33" s="34">
        <f>$B28-SUM($B29:V29)-SUM($B30:V30)</f>
        <v>0</v>
      </c>
      <c r="X33" s="34">
        <f>$B28-SUM($B29:W29)-SUM($B30:W30)</f>
        <v>0</v>
      </c>
      <c r="Y33" s="34">
        <f>$B28-SUM($B29:X29)-SUM($B30:X30)</f>
        <v>0</v>
      </c>
      <c r="Z33" s="34">
        <f>$B28-SUM($B29:Y29)-SUM($B30:Y30)</f>
        <v>0</v>
      </c>
      <c r="AA33" s="34">
        <f>$B28-SUM($B29:Z29)-SUM($B30:Z30)</f>
        <v>0</v>
      </c>
      <c r="AB33" s="34">
        <f>$B28-SUM($B29:AA29)-SUM($B30:AA30)</f>
        <v>0</v>
      </c>
      <c r="AC33" s="34">
        <f>$B28-SUM($B29:AB29)-SUM($B30:AB30)</f>
        <v>0</v>
      </c>
      <c r="AD33" s="34">
        <f>$B28-SUM($B29:AC29)-SUM($B30:AC30)</f>
        <v>0</v>
      </c>
      <c r="AE33" s="34">
        <f>$B28-SUM($B29:AD29)-SUM($B30:AD30)</f>
        <v>0</v>
      </c>
      <c r="AF33" s="34">
        <f>$B28-SUM($B29:AE29)-SUM($B30:AE30)</f>
        <v>0</v>
      </c>
      <c r="AG33" s="34">
        <f>$B28-SUM($B29:AF29)-SUM($B30:AF30)</f>
        <v>0</v>
      </c>
      <c r="AH33" s="34">
        <f>$B28-SUM($B29:AG29)-SUM($B30:AG30)</f>
        <v>0</v>
      </c>
      <c r="AI33" s="34">
        <f>$B28-SUM($B29:AH29)-SUM($B30:AH30)</f>
        <v>0</v>
      </c>
      <c r="AJ33" s="34">
        <f>$B28-SUM($B29:AI29)-SUM($B30:AI30)</f>
        <v>0</v>
      </c>
      <c r="AK33" s="34">
        <f>$B28-SUM($B29:AJ29)-SUM($B30:AJ30)</f>
        <v>0</v>
      </c>
      <c r="AL33" s="34">
        <f>$B28-SUM($B29:AK29)-SUM($B30:AK30)</f>
        <v>0</v>
      </c>
      <c r="AM33" s="34">
        <f>$B28-SUM($B29:AL29)-SUM($B30:AL30)</f>
        <v>0</v>
      </c>
      <c r="AN33" s="34">
        <f>$B28-SUM($B29:AM29)-SUM($B30:AM30)</f>
        <v>0</v>
      </c>
      <c r="AO33" s="34">
        <f>$B28-SUM($B29:AN29)-SUM($B30:AN30)</f>
        <v>0</v>
      </c>
      <c r="AP33" s="34">
        <f>$B28-SUM($B29:AO29)-SUM($B30:AO30)</f>
        <v>0</v>
      </c>
      <c r="AQ33" s="34">
        <f>$B28-SUM($B29:AP29)-SUM($B30:AP30)</f>
        <v>0</v>
      </c>
      <c r="AR33" s="34">
        <f>$B28-SUM($B29:AQ29)-SUM($B30:AQ30)</f>
        <v>0</v>
      </c>
    </row>
    <row r="34" spans="1:46" s="16" customFormat="1" x14ac:dyDescent="0.3">
      <c r="A34" s="39"/>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row>
    <row r="35" spans="1:46" s="20" customFormat="1" x14ac:dyDescent="0.3">
      <c r="A35" s="38"/>
      <c r="B35" s="36">
        <v>2018</v>
      </c>
      <c r="C35" s="36">
        <v>2019</v>
      </c>
      <c r="D35" s="36">
        <v>2020</v>
      </c>
      <c r="E35" s="36">
        <v>2021</v>
      </c>
      <c r="F35" s="36">
        <v>2022</v>
      </c>
      <c r="G35" s="36">
        <v>2023</v>
      </c>
      <c r="H35" s="36">
        <v>2024</v>
      </c>
      <c r="I35" s="36">
        <v>2025</v>
      </c>
      <c r="J35" s="36">
        <v>2026</v>
      </c>
      <c r="K35" s="36">
        <v>2027</v>
      </c>
      <c r="L35" s="36">
        <v>2028</v>
      </c>
      <c r="M35" s="36">
        <v>2029</v>
      </c>
      <c r="N35" s="36">
        <v>2030</v>
      </c>
      <c r="O35" s="36">
        <v>2031</v>
      </c>
      <c r="P35" s="36">
        <v>2032</v>
      </c>
      <c r="Q35" s="36">
        <v>2033</v>
      </c>
      <c r="R35" s="36">
        <v>2034</v>
      </c>
      <c r="S35" s="36">
        <v>2035</v>
      </c>
      <c r="T35" s="36">
        <v>2036</v>
      </c>
      <c r="U35" s="36">
        <v>2037</v>
      </c>
      <c r="V35" s="36">
        <v>2038</v>
      </c>
      <c r="W35" s="36">
        <v>2039</v>
      </c>
      <c r="X35" s="36">
        <v>2040</v>
      </c>
      <c r="Y35" s="36">
        <v>2041</v>
      </c>
      <c r="Z35" s="36">
        <v>2042</v>
      </c>
      <c r="AA35" s="36">
        <v>2043</v>
      </c>
      <c r="AB35" s="36">
        <v>2044</v>
      </c>
      <c r="AC35" s="36">
        <v>2045</v>
      </c>
      <c r="AD35" s="36">
        <v>2046</v>
      </c>
      <c r="AE35" s="36">
        <v>2047</v>
      </c>
      <c r="AF35" s="36">
        <v>2048</v>
      </c>
      <c r="AG35" s="36">
        <v>2049</v>
      </c>
      <c r="AH35" s="36">
        <v>2050</v>
      </c>
      <c r="AI35" s="36">
        <v>2051</v>
      </c>
      <c r="AJ35" s="36">
        <v>2052</v>
      </c>
      <c r="AK35" s="36">
        <v>2053</v>
      </c>
      <c r="AL35" s="36">
        <v>2054</v>
      </c>
      <c r="AM35" s="36">
        <v>2055</v>
      </c>
      <c r="AN35" s="36">
        <v>2056</v>
      </c>
      <c r="AO35" s="36">
        <v>2057</v>
      </c>
      <c r="AP35" s="36">
        <v>2058</v>
      </c>
      <c r="AQ35" s="36">
        <v>2059</v>
      </c>
      <c r="AR35" s="36">
        <v>2060</v>
      </c>
    </row>
    <row r="36" spans="1:46" s="16" customFormat="1" x14ac:dyDescent="0.3">
      <c r="A36" s="38" t="s">
        <v>886</v>
      </c>
      <c r="B36" s="34">
        <f>D46*'population change &amp; projection'!D7/10000</f>
        <v>0</v>
      </c>
      <c r="C36" s="34">
        <f>E46*'population change &amp; projection'!E7/10000</f>
        <v>0</v>
      </c>
      <c r="D36" s="34">
        <f>F46*'population change &amp; projection'!F7/10000</f>
        <v>0</v>
      </c>
      <c r="E36" s="34">
        <f>G46*'population change &amp; projection'!G7/10000</f>
        <v>0</v>
      </c>
      <c r="F36" s="34">
        <f>H46*'population change &amp; projection'!H7/10000</f>
        <v>0</v>
      </c>
      <c r="G36" s="34">
        <f>I46*'population change &amp; projection'!I7/10000</f>
        <v>0</v>
      </c>
      <c r="H36" s="34">
        <f>J46*'population change &amp; projection'!J7/10000</f>
        <v>0</v>
      </c>
      <c r="I36" s="34">
        <f>K46*'population change &amp; projection'!K7/10000</f>
        <v>0</v>
      </c>
      <c r="J36" s="34">
        <f>L46*'population change &amp; projection'!L7/10000</f>
        <v>0</v>
      </c>
      <c r="K36" s="34">
        <f>M46*'population change &amp; projection'!M7/10000</f>
        <v>0</v>
      </c>
      <c r="L36" s="34">
        <f>N46*'population change &amp; projection'!N7/10000</f>
        <v>0</v>
      </c>
      <c r="M36" s="34">
        <f>O46*'population change &amp; projection'!O7/10000</f>
        <v>0</v>
      </c>
      <c r="N36" s="34">
        <f>P46*'population change &amp; projection'!P7/10000</f>
        <v>0</v>
      </c>
      <c r="O36" s="34">
        <f>Q46*'population change &amp; projection'!Q7/10000</f>
        <v>0</v>
      </c>
      <c r="P36" s="34">
        <f>R46*'population change &amp; projection'!R7/10000</f>
        <v>0</v>
      </c>
      <c r="Q36" s="34">
        <f>S46*'population change &amp; projection'!S7/10000</f>
        <v>0</v>
      </c>
      <c r="R36" s="34">
        <f>T46*'population change &amp; projection'!T7/10000</f>
        <v>0</v>
      </c>
      <c r="S36" s="34">
        <f>U46*'population change &amp; projection'!U7/10000</f>
        <v>0</v>
      </c>
      <c r="T36" s="34">
        <f>V46*'population change &amp; projection'!V7/10000</f>
        <v>0</v>
      </c>
      <c r="U36" s="34">
        <f>W46*'population change &amp; projection'!W7/10000</f>
        <v>0</v>
      </c>
      <c r="V36" s="34">
        <f>X46*'population change &amp; projection'!X7/10000</f>
        <v>0</v>
      </c>
      <c r="W36" s="34">
        <f>Y46*'population change &amp; projection'!Y7/10000</f>
        <v>0</v>
      </c>
      <c r="X36" s="34">
        <f>Z46*'population change &amp; projection'!Z7/10000</f>
        <v>0</v>
      </c>
      <c r="Y36" s="34">
        <f>AA46*'population change &amp; projection'!AA7/10000</f>
        <v>0</v>
      </c>
      <c r="Z36" s="34">
        <f>AB46*'population change &amp; projection'!AB7/10000</f>
        <v>0</v>
      </c>
      <c r="AA36" s="34">
        <f>AC46*'population change &amp; projection'!AC7/10000</f>
        <v>0</v>
      </c>
      <c r="AB36" s="34">
        <f>AD46*'population change &amp; projection'!AD7/10000</f>
        <v>0</v>
      </c>
      <c r="AC36" s="34">
        <f>AE46*'population change &amp; projection'!AE7/10000</f>
        <v>0</v>
      </c>
      <c r="AD36" s="34">
        <f>AF46*'population change &amp; projection'!AF7/10000</f>
        <v>0</v>
      </c>
      <c r="AE36" s="34">
        <f>AG46*'population change &amp; projection'!AG7/10000</f>
        <v>0</v>
      </c>
      <c r="AF36" s="34">
        <f>AH46*'population change &amp; projection'!AH7/10000</f>
        <v>0</v>
      </c>
      <c r="AG36" s="34">
        <f>AI46*'population change &amp; projection'!AI7/10000</f>
        <v>0</v>
      </c>
      <c r="AH36" s="34">
        <f>AJ46*'population change &amp; projection'!AJ7/10000</f>
        <v>0</v>
      </c>
      <c r="AI36" s="34">
        <f>AK46*'population change &amp; projection'!AK7/10000</f>
        <v>0</v>
      </c>
      <c r="AJ36" s="34">
        <f>AL46*'population change &amp; projection'!AL7/10000</f>
        <v>0</v>
      </c>
      <c r="AK36" s="34">
        <f>AM46*'population change &amp; projection'!AM7/10000</f>
        <v>0</v>
      </c>
      <c r="AL36" s="34">
        <f>AN46*'population change &amp; projection'!AN7/10000</f>
        <v>0</v>
      </c>
      <c r="AM36" s="34">
        <f>AO46*'population change &amp; projection'!AO7/10000</f>
        <v>0</v>
      </c>
      <c r="AN36" s="34">
        <f>AP46*'population change &amp; projection'!AP7/10000</f>
        <v>0</v>
      </c>
      <c r="AO36" s="34">
        <f>AQ46*'population change &amp; projection'!AQ7/10000</f>
        <v>0</v>
      </c>
      <c r="AP36" s="34">
        <f>AR46*'population change &amp; projection'!AR7/10000</f>
        <v>0</v>
      </c>
      <c r="AQ36" s="34">
        <f>AS46*'population change &amp; projection'!AS7/10000</f>
        <v>0</v>
      </c>
      <c r="AR36" s="34">
        <f>AT46*'population change &amp; projection'!AT7/10000</f>
        <v>0</v>
      </c>
    </row>
    <row r="37" spans="1:46" s="16" customFormat="1" x14ac:dyDescent="0.3">
      <c r="A37" s="38" t="s">
        <v>890</v>
      </c>
      <c r="B37" s="34">
        <f>$B36/50</f>
        <v>0</v>
      </c>
      <c r="C37" s="34">
        <f t="shared" ref="C37:AR37" si="12">$B36/50</f>
        <v>0</v>
      </c>
      <c r="D37" s="34">
        <f t="shared" si="12"/>
        <v>0</v>
      </c>
      <c r="E37" s="34">
        <f t="shared" si="12"/>
        <v>0</v>
      </c>
      <c r="F37" s="34">
        <f t="shared" si="12"/>
        <v>0</v>
      </c>
      <c r="G37" s="34">
        <f t="shared" si="12"/>
        <v>0</v>
      </c>
      <c r="H37" s="34">
        <f t="shared" si="12"/>
        <v>0</v>
      </c>
      <c r="I37" s="34">
        <f t="shared" si="12"/>
        <v>0</v>
      </c>
      <c r="J37" s="34">
        <f t="shared" si="12"/>
        <v>0</v>
      </c>
      <c r="K37" s="34">
        <f t="shared" si="12"/>
        <v>0</v>
      </c>
      <c r="L37" s="34">
        <f t="shared" si="12"/>
        <v>0</v>
      </c>
      <c r="M37" s="34">
        <f t="shared" si="12"/>
        <v>0</v>
      </c>
      <c r="N37" s="34">
        <f t="shared" si="12"/>
        <v>0</v>
      </c>
      <c r="O37" s="34">
        <f t="shared" si="12"/>
        <v>0</v>
      </c>
      <c r="P37" s="34">
        <f t="shared" si="12"/>
        <v>0</v>
      </c>
      <c r="Q37" s="34">
        <f t="shared" si="12"/>
        <v>0</v>
      </c>
      <c r="R37" s="34">
        <f t="shared" si="12"/>
        <v>0</v>
      </c>
      <c r="S37" s="34">
        <f t="shared" si="12"/>
        <v>0</v>
      </c>
      <c r="T37" s="34">
        <f t="shared" si="12"/>
        <v>0</v>
      </c>
      <c r="U37" s="34">
        <f t="shared" si="12"/>
        <v>0</v>
      </c>
      <c r="V37" s="34">
        <f t="shared" si="12"/>
        <v>0</v>
      </c>
      <c r="W37" s="34">
        <f t="shared" si="12"/>
        <v>0</v>
      </c>
      <c r="X37" s="34">
        <f t="shared" si="12"/>
        <v>0</v>
      </c>
      <c r="Y37" s="34">
        <f t="shared" si="12"/>
        <v>0</v>
      </c>
      <c r="Z37" s="34">
        <f t="shared" si="12"/>
        <v>0</v>
      </c>
      <c r="AA37" s="34">
        <f t="shared" si="12"/>
        <v>0</v>
      </c>
      <c r="AB37" s="34">
        <f t="shared" si="12"/>
        <v>0</v>
      </c>
      <c r="AC37" s="34">
        <f t="shared" si="12"/>
        <v>0</v>
      </c>
      <c r="AD37" s="34">
        <f t="shared" si="12"/>
        <v>0</v>
      </c>
      <c r="AE37" s="34">
        <f t="shared" si="12"/>
        <v>0</v>
      </c>
      <c r="AF37" s="34">
        <f t="shared" si="12"/>
        <v>0</v>
      </c>
      <c r="AG37" s="34">
        <f t="shared" si="12"/>
        <v>0</v>
      </c>
      <c r="AH37" s="34">
        <f t="shared" si="12"/>
        <v>0</v>
      </c>
      <c r="AI37" s="34">
        <f t="shared" si="12"/>
        <v>0</v>
      </c>
      <c r="AJ37" s="34">
        <f t="shared" si="12"/>
        <v>0</v>
      </c>
      <c r="AK37" s="34">
        <f t="shared" si="12"/>
        <v>0</v>
      </c>
      <c r="AL37" s="34">
        <f t="shared" si="12"/>
        <v>0</v>
      </c>
      <c r="AM37" s="34">
        <f t="shared" si="12"/>
        <v>0</v>
      </c>
      <c r="AN37" s="34">
        <f t="shared" si="12"/>
        <v>0</v>
      </c>
      <c r="AO37" s="34">
        <f t="shared" si="12"/>
        <v>0</v>
      </c>
      <c r="AP37" s="34">
        <f t="shared" si="12"/>
        <v>0</v>
      </c>
      <c r="AQ37" s="34">
        <f t="shared" si="12"/>
        <v>0</v>
      </c>
      <c r="AR37" s="34">
        <f t="shared" si="12"/>
        <v>0</v>
      </c>
    </row>
    <row r="38" spans="1:46" s="16" customFormat="1" x14ac:dyDescent="0.3">
      <c r="A38" s="38" t="s">
        <v>891</v>
      </c>
      <c r="B38" s="34"/>
      <c r="C38" s="34">
        <f>IF(B36-C36-B37&gt;0,B36-C36-B37,0)</f>
        <v>0</v>
      </c>
      <c r="D38" s="34">
        <f>IF(C36-D36-C37&gt;0,C36-D36-C37,0)</f>
        <v>0</v>
      </c>
      <c r="E38" s="34">
        <f t="shared" ref="E38:AR38" si="13">IF(D36-E36-D37&gt;0,D36-E36-D37,0)</f>
        <v>0</v>
      </c>
      <c r="F38" s="34">
        <f t="shared" si="13"/>
        <v>0</v>
      </c>
      <c r="G38" s="34">
        <f t="shared" si="13"/>
        <v>0</v>
      </c>
      <c r="H38" s="34">
        <f t="shared" si="13"/>
        <v>0</v>
      </c>
      <c r="I38" s="34">
        <f t="shared" si="13"/>
        <v>0</v>
      </c>
      <c r="J38" s="34">
        <f t="shared" si="13"/>
        <v>0</v>
      </c>
      <c r="K38" s="34">
        <f t="shared" si="13"/>
        <v>0</v>
      </c>
      <c r="L38" s="34">
        <f t="shared" si="13"/>
        <v>0</v>
      </c>
      <c r="M38" s="34">
        <f t="shared" si="13"/>
        <v>0</v>
      </c>
      <c r="N38" s="34">
        <f t="shared" si="13"/>
        <v>0</v>
      </c>
      <c r="O38" s="34">
        <f t="shared" si="13"/>
        <v>0</v>
      </c>
      <c r="P38" s="34">
        <f t="shared" si="13"/>
        <v>0</v>
      </c>
      <c r="Q38" s="34">
        <f t="shared" si="13"/>
        <v>0</v>
      </c>
      <c r="R38" s="34">
        <f t="shared" si="13"/>
        <v>0</v>
      </c>
      <c r="S38" s="34">
        <f t="shared" si="13"/>
        <v>0</v>
      </c>
      <c r="T38" s="34">
        <f t="shared" si="13"/>
        <v>0</v>
      </c>
      <c r="U38" s="34">
        <f t="shared" si="13"/>
        <v>0</v>
      </c>
      <c r="V38" s="34">
        <f t="shared" si="13"/>
        <v>0</v>
      </c>
      <c r="W38" s="34">
        <f t="shared" si="13"/>
        <v>0</v>
      </c>
      <c r="X38" s="34">
        <f t="shared" si="13"/>
        <v>0</v>
      </c>
      <c r="Y38" s="34">
        <f t="shared" si="13"/>
        <v>0</v>
      </c>
      <c r="Z38" s="34">
        <f t="shared" si="13"/>
        <v>0</v>
      </c>
      <c r="AA38" s="34">
        <f t="shared" si="13"/>
        <v>0</v>
      </c>
      <c r="AB38" s="34">
        <f t="shared" si="13"/>
        <v>0</v>
      </c>
      <c r="AC38" s="34">
        <f t="shared" si="13"/>
        <v>0</v>
      </c>
      <c r="AD38" s="34">
        <f t="shared" si="13"/>
        <v>0</v>
      </c>
      <c r="AE38" s="34">
        <f t="shared" si="13"/>
        <v>0</v>
      </c>
      <c r="AF38" s="34">
        <f t="shared" si="13"/>
        <v>0</v>
      </c>
      <c r="AG38" s="34">
        <f t="shared" si="13"/>
        <v>0</v>
      </c>
      <c r="AH38" s="34">
        <f t="shared" si="13"/>
        <v>0</v>
      </c>
      <c r="AI38" s="34">
        <f t="shared" si="13"/>
        <v>0</v>
      </c>
      <c r="AJ38" s="34">
        <f t="shared" si="13"/>
        <v>0</v>
      </c>
      <c r="AK38" s="34">
        <f t="shared" si="13"/>
        <v>0</v>
      </c>
      <c r="AL38" s="34">
        <f t="shared" si="13"/>
        <v>0</v>
      </c>
      <c r="AM38" s="34">
        <f t="shared" si="13"/>
        <v>0</v>
      </c>
      <c r="AN38" s="34">
        <f t="shared" si="13"/>
        <v>0</v>
      </c>
      <c r="AO38" s="34">
        <f t="shared" si="13"/>
        <v>0</v>
      </c>
      <c r="AP38" s="34">
        <f t="shared" si="13"/>
        <v>0</v>
      </c>
      <c r="AQ38" s="34">
        <f t="shared" si="13"/>
        <v>0</v>
      </c>
      <c r="AR38" s="34">
        <f t="shared" si="13"/>
        <v>0</v>
      </c>
    </row>
    <row r="39" spans="1:46" s="16" customFormat="1" x14ac:dyDescent="0.3">
      <c r="A39" s="38" t="s">
        <v>889</v>
      </c>
      <c r="B39" s="34"/>
      <c r="C39" s="34">
        <f t="shared" ref="C39:AR39" si="14">IF(C36-B36+B37&gt;0,C36-B36+B37,0)</f>
        <v>0</v>
      </c>
      <c r="D39" s="34">
        <f t="shared" si="14"/>
        <v>0</v>
      </c>
      <c r="E39" s="34">
        <f t="shared" si="14"/>
        <v>0</v>
      </c>
      <c r="F39" s="34">
        <f t="shared" si="14"/>
        <v>0</v>
      </c>
      <c r="G39" s="34">
        <f t="shared" si="14"/>
        <v>0</v>
      </c>
      <c r="H39" s="34">
        <f t="shared" si="14"/>
        <v>0</v>
      </c>
      <c r="I39" s="34">
        <f t="shared" si="14"/>
        <v>0</v>
      </c>
      <c r="J39" s="34">
        <f t="shared" si="14"/>
        <v>0</v>
      </c>
      <c r="K39" s="34">
        <f t="shared" si="14"/>
        <v>0</v>
      </c>
      <c r="L39" s="34">
        <f t="shared" si="14"/>
        <v>0</v>
      </c>
      <c r="M39" s="34">
        <f t="shared" si="14"/>
        <v>0</v>
      </c>
      <c r="N39" s="34">
        <f t="shared" si="14"/>
        <v>0</v>
      </c>
      <c r="O39" s="34">
        <f t="shared" si="14"/>
        <v>0</v>
      </c>
      <c r="P39" s="34">
        <f t="shared" si="14"/>
        <v>0</v>
      </c>
      <c r="Q39" s="34">
        <f t="shared" si="14"/>
        <v>0</v>
      </c>
      <c r="R39" s="34">
        <f t="shared" si="14"/>
        <v>0</v>
      </c>
      <c r="S39" s="34">
        <f t="shared" si="14"/>
        <v>0</v>
      </c>
      <c r="T39" s="34">
        <f t="shared" si="14"/>
        <v>0</v>
      </c>
      <c r="U39" s="34">
        <f t="shared" si="14"/>
        <v>0</v>
      </c>
      <c r="V39" s="34">
        <f t="shared" si="14"/>
        <v>0</v>
      </c>
      <c r="W39" s="34">
        <f t="shared" si="14"/>
        <v>0</v>
      </c>
      <c r="X39" s="34">
        <f t="shared" si="14"/>
        <v>0</v>
      </c>
      <c r="Y39" s="34">
        <f t="shared" si="14"/>
        <v>0</v>
      </c>
      <c r="Z39" s="34">
        <f t="shared" si="14"/>
        <v>0</v>
      </c>
      <c r="AA39" s="34">
        <f t="shared" si="14"/>
        <v>0</v>
      </c>
      <c r="AB39" s="34">
        <f t="shared" si="14"/>
        <v>0</v>
      </c>
      <c r="AC39" s="34">
        <f t="shared" si="14"/>
        <v>0</v>
      </c>
      <c r="AD39" s="34">
        <f t="shared" si="14"/>
        <v>0</v>
      </c>
      <c r="AE39" s="34">
        <f t="shared" si="14"/>
        <v>0</v>
      </c>
      <c r="AF39" s="34">
        <f t="shared" si="14"/>
        <v>0</v>
      </c>
      <c r="AG39" s="34">
        <f t="shared" si="14"/>
        <v>0</v>
      </c>
      <c r="AH39" s="34">
        <f t="shared" si="14"/>
        <v>0</v>
      </c>
      <c r="AI39" s="34">
        <f t="shared" si="14"/>
        <v>0</v>
      </c>
      <c r="AJ39" s="34">
        <f t="shared" si="14"/>
        <v>0</v>
      </c>
      <c r="AK39" s="34">
        <f t="shared" si="14"/>
        <v>0</v>
      </c>
      <c r="AL39" s="34">
        <f t="shared" si="14"/>
        <v>0</v>
      </c>
      <c r="AM39" s="34">
        <f t="shared" si="14"/>
        <v>0</v>
      </c>
      <c r="AN39" s="34">
        <f t="shared" si="14"/>
        <v>0</v>
      </c>
      <c r="AO39" s="34">
        <f t="shared" si="14"/>
        <v>0</v>
      </c>
      <c r="AP39" s="34">
        <f t="shared" si="14"/>
        <v>0</v>
      </c>
      <c r="AQ39" s="34">
        <f t="shared" si="14"/>
        <v>0</v>
      </c>
      <c r="AR39" s="34">
        <f t="shared" si="14"/>
        <v>0</v>
      </c>
    </row>
    <row r="40" spans="1:46" s="16" customFormat="1" x14ac:dyDescent="0.3">
      <c r="A40" s="38" t="s">
        <v>832</v>
      </c>
      <c r="B40" s="34">
        <v>0</v>
      </c>
      <c r="C40" s="34">
        <f>SUM($C39:C39)</f>
        <v>0</v>
      </c>
      <c r="D40" s="34">
        <f>SUM($C39:D39)</f>
        <v>0</v>
      </c>
      <c r="E40" s="34">
        <f>SUM($C39:E39)</f>
        <v>0</v>
      </c>
      <c r="F40" s="34">
        <f>SUM($C39:F39)</f>
        <v>0</v>
      </c>
      <c r="G40" s="34">
        <f>SUM($C39:G39)</f>
        <v>0</v>
      </c>
      <c r="H40" s="34">
        <f>SUM($C39:H39)</f>
        <v>0</v>
      </c>
      <c r="I40" s="34">
        <f>SUM($C39:I39)</f>
        <v>0</v>
      </c>
      <c r="J40" s="34">
        <f>SUM($C39:J39)</f>
        <v>0</v>
      </c>
      <c r="K40" s="34">
        <f>SUM($C39:K39)</f>
        <v>0</v>
      </c>
      <c r="L40" s="34">
        <f>SUM($C39:L39)</f>
        <v>0</v>
      </c>
      <c r="M40" s="34">
        <f>SUM($C39:M39)</f>
        <v>0</v>
      </c>
      <c r="N40" s="34">
        <f>SUM($C39:N39)</f>
        <v>0</v>
      </c>
      <c r="O40" s="34">
        <f>SUM($C39:O39)</f>
        <v>0</v>
      </c>
      <c r="P40" s="34">
        <f>SUM($C39:P39)</f>
        <v>0</v>
      </c>
      <c r="Q40" s="34">
        <f>SUM($C39:Q39)</f>
        <v>0</v>
      </c>
      <c r="R40" s="34">
        <f>SUM($C39:R39)</f>
        <v>0</v>
      </c>
      <c r="S40" s="34">
        <f>SUM($C39:S39)</f>
        <v>0</v>
      </c>
      <c r="T40" s="34">
        <f>SUM($C39:T39)</f>
        <v>0</v>
      </c>
      <c r="U40" s="34">
        <f>SUM($C39:U39)</f>
        <v>0</v>
      </c>
      <c r="V40" s="34">
        <f>SUM($C39:V39)</f>
        <v>0</v>
      </c>
      <c r="W40" s="34">
        <f>SUM($C39:W39)</f>
        <v>0</v>
      </c>
      <c r="X40" s="34">
        <f>SUM($C39:X39)</f>
        <v>0</v>
      </c>
      <c r="Y40" s="34">
        <f>SUM($C39:Y39)</f>
        <v>0</v>
      </c>
      <c r="Z40" s="34">
        <f>SUM($C39:Z39)</f>
        <v>0</v>
      </c>
      <c r="AA40" s="34">
        <f>SUM($C39:AA39)</f>
        <v>0</v>
      </c>
      <c r="AB40" s="34">
        <f>SUM($C39:AB39)</f>
        <v>0</v>
      </c>
      <c r="AC40" s="34">
        <f>SUM($C39:AC39)</f>
        <v>0</v>
      </c>
      <c r="AD40" s="34">
        <f>SUM($C39:AD39)</f>
        <v>0</v>
      </c>
      <c r="AE40" s="34">
        <f>SUM($C39:AE39)</f>
        <v>0</v>
      </c>
      <c r="AF40" s="34">
        <f>SUM($C39:AF39)</f>
        <v>0</v>
      </c>
      <c r="AG40" s="34">
        <f>SUM($C39:AG39)</f>
        <v>0</v>
      </c>
      <c r="AH40" s="34">
        <f>SUM($C39:AH39)</f>
        <v>0</v>
      </c>
      <c r="AI40" s="34">
        <f>SUM($C39:AI39)</f>
        <v>0</v>
      </c>
      <c r="AJ40" s="34">
        <f>SUM($C39:AJ39)</f>
        <v>0</v>
      </c>
      <c r="AK40" s="34">
        <f>SUM($C39:AK39)</f>
        <v>0</v>
      </c>
      <c r="AL40" s="34">
        <f>SUM($C39:AL39)</f>
        <v>0</v>
      </c>
      <c r="AM40" s="34">
        <f>SUM($C39:AM39)</f>
        <v>0</v>
      </c>
      <c r="AN40" s="34">
        <f>SUM($C39:AN39)</f>
        <v>0</v>
      </c>
      <c r="AO40" s="34">
        <f>SUM($C39:AO39)</f>
        <v>0</v>
      </c>
      <c r="AP40" s="34">
        <f>SUM($C39:AP39)</f>
        <v>0</v>
      </c>
      <c r="AQ40" s="34">
        <f>SUM($C39:AQ39)</f>
        <v>0</v>
      </c>
      <c r="AR40" s="34">
        <f>SUM($C39:AR39)</f>
        <v>0</v>
      </c>
    </row>
    <row r="41" spans="1:46" s="16" customFormat="1" x14ac:dyDescent="0.3">
      <c r="A41" s="38" t="s">
        <v>833</v>
      </c>
      <c r="B41" s="34">
        <f>B36</f>
        <v>0</v>
      </c>
      <c r="C41" s="34">
        <f>$B36-SUM($B37:B37)-SUM($B38:B38)</f>
        <v>0</v>
      </c>
      <c r="D41" s="34">
        <f>$B36-SUM($B37:C37)-SUM($B38:C38)</f>
        <v>0</v>
      </c>
      <c r="E41" s="34">
        <f>$B36-SUM($B37:D37)-SUM($B38:D38)</f>
        <v>0</v>
      </c>
      <c r="F41" s="34">
        <f>$B36-SUM($B37:E37)-SUM($B38:E38)</f>
        <v>0</v>
      </c>
      <c r="G41" s="34">
        <f>$B36-SUM($B37:F37)-SUM($B38:F38)</f>
        <v>0</v>
      </c>
      <c r="H41" s="34">
        <f>$B36-SUM($B37:G37)-SUM($B38:G38)</f>
        <v>0</v>
      </c>
      <c r="I41" s="34">
        <f>$B36-SUM($B37:H37)-SUM($B38:H38)</f>
        <v>0</v>
      </c>
      <c r="J41" s="34">
        <f>$B36-SUM($B37:I37)-SUM($B38:I38)</f>
        <v>0</v>
      </c>
      <c r="K41" s="34">
        <f>$B36-SUM($B37:J37)-SUM($B38:J38)</f>
        <v>0</v>
      </c>
      <c r="L41" s="34">
        <f>$B36-SUM($B37:K37)-SUM($B38:K38)</f>
        <v>0</v>
      </c>
      <c r="M41" s="34">
        <f>$B36-SUM($B37:L37)-SUM($B38:L38)</f>
        <v>0</v>
      </c>
      <c r="N41" s="34">
        <f>$B36-SUM($B37:M37)-SUM($B38:M38)</f>
        <v>0</v>
      </c>
      <c r="O41" s="34">
        <f>$B36-SUM($B37:N37)-SUM($B38:N38)</f>
        <v>0</v>
      </c>
      <c r="P41" s="34">
        <f>$B36-SUM($B37:O37)-SUM($B38:O38)</f>
        <v>0</v>
      </c>
      <c r="Q41" s="34">
        <f>$B36-SUM($B37:P37)-SUM($B38:P38)</f>
        <v>0</v>
      </c>
      <c r="R41" s="34">
        <f>$B36-SUM($B37:Q37)-SUM($B38:Q38)</f>
        <v>0</v>
      </c>
      <c r="S41" s="34">
        <f>$B36-SUM($B37:R37)-SUM($B38:R38)</f>
        <v>0</v>
      </c>
      <c r="T41" s="34">
        <f>$B36-SUM($B37:S37)-SUM($B38:S38)</f>
        <v>0</v>
      </c>
      <c r="U41" s="34">
        <f>$B36-SUM($B37:T37)-SUM($B38:T38)</f>
        <v>0</v>
      </c>
      <c r="V41" s="34">
        <f>$B36-SUM($B37:U37)-SUM($B38:U38)</f>
        <v>0</v>
      </c>
      <c r="W41" s="34">
        <f>$B36-SUM($B37:V37)-SUM($B38:V38)</f>
        <v>0</v>
      </c>
      <c r="X41" s="34">
        <f>$B36-SUM($B37:W37)-SUM($B38:W38)</f>
        <v>0</v>
      </c>
      <c r="Y41" s="34">
        <f>$B36-SUM($B37:X37)-SUM($B38:X38)</f>
        <v>0</v>
      </c>
      <c r="Z41" s="34">
        <f>$B36-SUM($B37:Y37)-SUM($B38:Y38)</f>
        <v>0</v>
      </c>
      <c r="AA41" s="34">
        <f>$B36-SUM($B37:Z37)-SUM($B38:Z38)</f>
        <v>0</v>
      </c>
      <c r="AB41" s="34">
        <f>$B36-SUM($B37:AA37)-SUM($B38:AA38)</f>
        <v>0</v>
      </c>
      <c r="AC41" s="34">
        <f>$B36-SUM($B37:AB37)-SUM($B38:AB38)</f>
        <v>0</v>
      </c>
      <c r="AD41" s="34">
        <f>$B36-SUM($B37:AC37)-SUM($B38:AC38)</f>
        <v>0</v>
      </c>
      <c r="AE41" s="34">
        <f>$B36-SUM($B37:AD37)-SUM($B38:AD38)</f>
        <v>0</v>
      </c>
      <c r="AF41" s="34">
        <f>$B36-SUM($B37:AE37)-SUM($B38:AE38)</f>
        <v>0</v>
      </c>
      <c r="AG41" s="34">
        <f>$B36-SUM($B37:AF37)-SUM($B38:AF38)</f>
        <v>0</v>
      </c>
      <c r="AH41" s="34">
        <f>$B36-SUM($B37:AG37)-SUM($B38:AG38)</f>
        <v>0</v>
      </c>
      <c r="AI41" s="34">
        <f>$B36-SUM($B37:AH37)-SUM($B38:AH38)</f>
        <v>0</v>
      </c>
      <c r="AJ41" s="34">
        <f>$B36-SUM($B37:AI37)-SUM($B38:AI38)</f>
        <v>0</v>
      </c>
      <c r="AK41" s="34">
        <f>$B36-SUM($B37:AJ37)-SUM($B38:AJ38)</f>
        <v>0</v>
      </c>
      <c r="AL41" s="34">
        <f>$B36-SUM($B37:AK37)-SUM($B38:AK38)</f>
        <v>0</v>
      </c>
      <c r="AM41" s="34">
        <f>$B36-SUM($B37:AL37)-SUM($B38:AL38)</f>
        <v>0</v>
      </c>
      <c r="AN41" s="34">
        <f>$B36-SUM($B37:AM37)-SUM($B38:AM38)</f>
        <v>0</v>
      </c>
      <c r="AO41" s="34">
        <f>$B36-SUM($B37:AN37)-SUM($B38:AN38)</f>
        <v>0</v>
      </c>
      <c r="AP41" s="34">
        <f>$B36-SUM($B37:AO37)-SUM($B38:AO38)</f>
        <v>0</v>
      </c>
      <c r="AQ41" s="34">
        <f>$B36-SUM($B37:AP37)-SUM($B38:AP38)</f>
        <v>0</v>
      </c>
      <c r="AR41" s="34">
        <f>$B36-SUM($B37:AQ37)-SUM($B38:AQ38)</f>
        <v>0</v>
      </c>
    </row>
    <row r="42" spans="1:46" s="16" customFormat="1" x14ac:dyDescent="0.3">
      <c r="A42" s="33"/>
      <c r="B42" s="33"/>
      <c r="C42" s="33"/>
      <c r="D42" s="33"/>
      <c r="E42" s="33"/>
      <c r="F42" s="33"/>
      <c r="G42" s="33"/>
      <c r="H42" s="33"/>
      <c r="I42" s="33"/>
      <c r="J42" s="33"/>
      <c r="K42" s="33"/>
      <c r="L42" s="33"/>
      <c r="M42" s="33"/>
      <c r="N42" s="33"/>
      <c r="O42" s="33"/>
    </row>
    <row r="43" spans="1:46" s="20" customFormat="1" x14ac:dyDescent="0.3">
      <c r="A43" s="36"/>
      <c r="B43" s="36">
        <v>2016</v>
      </c>
      <c r="C43" s="36">
        <v>2017</v>
      </c>
      <c r="D43" s="36">
        <v>2018</v>
      </c>
      <c r="E43" s="36">
        <v>2019</v>
      </c>
      <c r="F43" s="36">
        <v>2020</v>
      </c>
      <c r="G43" s="36">
        <v>2021</v>
      </c>
      <c r="H43" s="36">
        <v>2022</v>
      </c>
      <c r="I43" s="36">
        <v>2023</v>
      </c>
      <c r="J43" s="36">
        <v>2024</v>
      </c>
      <c r="K43" s="36">
        <v>2025</v>
      </c>
      <c r="L43" s="36">
        <v>2026</v>
      </c>
      <c r="M43" s="36">
        <v>2027</v>
      </c>
      <c r="N43" s="36">
        <v>2028</v>
      </c>
      <c r="O43" s="36">
        <v>2029</v>
      </c>
      <c r="P43" s="36">
        <v>2030</v>
      </c>
      <c r="Q43" s="36">
        <v>2031</v>
      </c>
      <c r="R43" s="36">
        <v>2032</v>
      </c>
      <c r="S43" s="36">
        <v>2033</v>
      </c>
      <c r="T43" s="36">
        <v>2034</v>
      </c>
      <c r="U43" s="36">
        <v>2035</v>
      </c>
      <c r="V43" s="36">
        <v>2036</v>
      </c>
      <c r="W43" s="36">
        <v>2037</v>
      </c>
      <c r="X43" s="36">
        <v>2038</v>
      </c>
      <c r="Y43" s="36">
        <v>2039</v>
      </c>
      <c r="Z43" s="36">
        <v>2040</v>
      </c>
      <c r="AA43" s="36">
        <v>2041</v>
      </c>
      <c r="AB43" s="36">
        <v>2042</v>
      </c>
      <c r="AC43" s="36">
        <v>2043</v>
      </c>
      <c r="AD43" s="36">
        <v>2044</v>
      </c>
      <c r="AE43" s="36">
        <v>2045</v>
      </c>
      <c r="AF43" s="36">
        <v>2046</v>
      </c>
      <c r="AG43" s="36">
        <v>2047</v>
      </c>
      <c r="AH43" s="36">
        <v>2048</v>
      </c>
      <c r="AI43" s="36">
        <v>2049</v>
      </c>
      <c r="AJ43" s="36">
        <v>2050</v>
      </c>
      <c r="AK43" s="36">
        <v>2051</v>
      </c>
      <c r="AL43" s="36">
        <v>2052</v>
      </c>
      <c r="AM43" s="36">
        <v>2053</v>
      </c>
      <c r="AN43" s="36">
        <v>2054</v>
      </c>
      <c r="AO43" s="36">
        <v>2055</v>
      </c>
      <c r="AP43" s="36">
        <v>2056</v>
      </c>
      <c r="AQ43" s="36">
        <v>2057</v>
      </c>
      <c r="AR43" s="36">
        <v>2058</v>
      </c>
      <c r="AS43" s="36">
        <v>2059</v>
      </c>
      <c r="AT43" s="36">
        <v>2060</v>
      </c>
    </row>
    <row r="44" spans="1:46" s="16" customFormat="1" x14ac:dyDescent="0.3">
      <c r="A44" s="36" t="s">
        <v>826</v>
      </c>
      <c r="B44" s="35">
        <f>E64*10000/'population change &amp; projection'!B4</f>
        <v>30.437663764284778</v>
      </c>
      <c r="C44" s="35">
        <f t="shared" ref="C44:L46" si="15">$B44*(1+$B$49)^(C$43-$B$43)</f>
        <v>30.528976755577631</v>
      </c>
      <c r="D44" s="35">
        <f t="shared" si="15"/>
        <v>30.620563685844356</v>
      </c>
      <c r="E44" s="35">
        <f t="shared" si="15"/>
        <v>30.712425376901891</v>
      </c>
      <c r="F44" s="35">
        <f t="shared" si="15"/>
        <v>30.80456265303259</v>
      </c>
      <c r="G44" s="35">
        <f t="shared" si="15"/>
        <v>30.896976340991685</v>
      </c>
      <c r="H44" s="35">
        <f t="shared" si="15"/>
        <v>30.989667270014653</v>
      </c>
      <c r="I44" s="35">
        <f t="shared" si="15"/>
        <v>31.082636271824693</v>
      </c>
      <c r="J44" s="35">
        <f t="shared" si="15"/>
        <v>31.175884180640164</v>
      </c>
      <c r="K44" s="35">
        <f t="shared" si="15"/>
        <v>31.26941183318208</v>
      </c>
      <c r="L44" s="35">
        <f t="shared" si="15"/>
        <v>31.36322006868162</v>
      </c>
      <c r="M44" s="35">
        <f t="shared" ref="M44:V46" si="16">$B44*(1+$B$49)^(M$43-$B$43)</f>
        <v>31.457309728887669</v>
      </c>
      <c r="N44" s="35">
        <f t="shared" si="16"/>
        <v>31.551681658074326</v>
      </c>
      <c r="O44" s="35">
        <f t="shared" si="16"/>
        <v>31.646336703048544</v>
      </c>
      <c r="P44" s="35">
        <f t="shared" si="16"/>
        <v>31.74127571315768</v>
      </c>
      <c r="Q44" s="35">
        <f t="shared" si="16"/>
        <v>31.836499540297151</v>
      </c>
      <c r="R44" s="35">
        <f t="shared" si="16"/>
        <v>31.932009038918036</v>
      </c>
      <c r="S44" s="35">
        <f t="shared" si="16"/>
        <v>32.027805066034787</v>
      </c>
      <c r="T44" s="35">
        <f t="shared" si="16"/>
        <v>32.123888481232889</v>
      </c>
      <c r="U44" s="35">
        <f t="shared" si="16"/>
        <v>32.220260146676587</v>
      </c>
      <c r="V44" s="35">
        <f t="shared" si="16"/>
        <v>32.316920927116612</v>
      </c>
      <c r="W44" s="35">
        <f t="shared" ref="W44:AF46" si="17">$B44*(1+$B$49)^(W$43-$B$43)</f>
        <v>32.41387168989796</v>
      </c>
      <c r="X44" s="35">
        <f t="shared" si="17"/>
        <v>32.511113304967644</v>
      </c>
      <c r="Y44" s="35">
        <f t="shared" si="17"/>
        <v>32.60864664488254</v>
      </c>
      <c r="Z44" s="35">
        <f t="shared" si="17"/>
        <v>32.706472584817185</v>
      </c>
      <c r="AA44" s="35">
        <f t="shared" si="17"/>
        <v>32.804592002571631</v>
      </c>
      <c r="AB44" s="35">
        <f t="shared" si="17"/>
        <v>32.903005778579342</v>
      </c>
      <c r="AC44" s="35">
        <f t="shared" si="17"/>
        <v>33.001714795915078</v>
      </c>
      <c r="AD44" s="35">
        <f t="shared" si="17"/>
        <v>33.100719940302824</v>
      </c>
      <c r="AE44" s="35">
        <f t="shared" si="17"/>
        <v>33.200022100123725</v>
      </c>
      <c r="AF44" s="35">
        <f t="shared" si="17"/>
        <v>33.299622166424086</v>
      </c>
      <c r="AG44" s="35">
        <f t="shared" ref="AG44:AT46" si="18">$B44*(1+$B$49)^(AG$43-$B$43)</f>
        <v>33.399521032923353</v>
      </c>
      <c r="AH44" s="35">
        <f t="shared" si="18"/>
        <v>33.499719596022125</v>
      </c>
      <c r="AI44" s="35">
        <f t="shared" si="18"/>
        <v>33.600218754810179</v>
      </c>
      <c r="AJ44" s="35">
        <f t="shared" si="18"/>
        <v>33.701019411074611</v>
      </c>
      <c r="AK44" s="35">
        <f t="shared" si="18"/>
        <v>33.802122469307825</v>
      </c>
      <c r="AL44" s="35">
        <f t="shared" si="18"/>
        <v>33.903528836715751</v>
      </c>
      <c r="AM44" s="35">
        <f t="shared" si="18"/>
        <v>34.005239423225895</v>
      </c>
      <c r="AN44" s="35">
        <f t="shared" si="18"/>
        <v>34.107255141495564</v>
      </c>
      <c r="AO44" s="35">
        <f t="shared" si="18"/>
        <v>34.209576906920049</v>
      </c>
      <c r="AP44" s="35">
        <f t="shared" si="18"/>
        <v>34.312205637640801</v>
      </c>
      <c r="AQ44" s="35">
        <f t="shared" si="18"/>
        <v>34.415142254553722</v>
      </c>
      <c r="AR44" s="35">
        <f t="shared" si="18"/>
        <v>34.518387681317371</v>
      </c>
      <c r="AS44" s="35">
        <f t="shared" si="18"/>
        <v>34.621942844361335</v>
      </c>
      <c r="AT44" s="35">
        <f t="shared" si="18"/>
        <v>34.725808672894409</v>
      </c>
    </row>
    <row r="45" spans="1:46" s="16" customFormat="1" x14ac:dyDescent="0.3">
      <c r="A45" s="36" t="s">
        <v>827</v>
      </c>
      <c r="B45" s="35">
        <f>G64*10000/'population change &amp; projection'!B5</f>
        <v>48.475119648791697</v>
      </c>
      <c r="C45" s="35">
        <f t="shared" si="15"/>
        <v>48.620545007738066</v>
      </c>
      <c r="D45" s="35">
        <f t="shared" si="15"/>
        <v>48.766406642761275</v>
      </c>
      <c r="E45" s="35">
        <f t="shared" si="15"/>
        <v>48.912705862689556</v>
      </c>
      <c r="F45" s="35">
        <f t="shared" si="15"/>
        <v>49.059443980277614</v>
      </c>
      <c r="G45" s="35">
        <f t="shared" si="15"/>
        <v>49.20662231221845</v>
      </c>
      <c r="H45" s="35">
        <f t="shared" si="15"/>
        <v>49.354242179155086</v>
      </c>
      <c r="I45" s="35">
        <f t="shared" si="15"/>
        <v>49.502304905692547</v>
      </c>
      <c r="J45" s="35">
        <f t="shared" si="15"/>
        <v>49.650811820409622</v>
      </c>
      <c r="K45" s="35">
        <f t="shared" si="15"/>
        <v>49.799764255870841</v>
      </c>
      <c r="L45" s="35">
        <f t="shared" si="15"/>
        <v>49.949163548638445</v>
      </c>
      <c r="M45" s="35">
        <f t="shared" si="16"/>
        <v>50.099011039284363</v>
      </c>
      <c r="N45" s="35">
        <f t="shared" si="16"/>
        <v>50.249308072402208</v>
      </c>
      <c r="O45" s="35">
        <f t="shared" si="16"/>
        <v>50.400055996619407</v>
      </c>
      <c r="P45" s="35">
        <f t="shared" si="16"/>
        <v>50.551256164609249</v>
      </c>
      <c r="Q45" s="35">
        <f t="shared" si="16"/>
        <v>50.702909933103072</v>
      </c>
      <c r="R45" s="35">
        <f t="shared" si="16"/>
        <v>50.855018662902374</v>
      </c>
      <c r="S45" s="35">
        <f t="shared" si="16"/>
        <v>51.007583718891077</v>
      </c>
      <c r="T45" s="35">
        <f t="shared" si="16"/>
        <v>51.160606470047746</v>
      </c>
      <c r="U45" s="35">
        <f t="shared" si="16"/>
        <v>51.314088289457885</v>
      </c>
      <c r="V45" s="35">
        <f t="shared" si="16"/>
        <v>51.468030554326255</v>
      </c>
      <c r="W45" s="35">
        <f t="shared" si="17"/>
        <v>51.62243464598923</v>
      </c>
      <c r="X45" s="35">
        <f t="shared" si="17"/>
        <v>51.777301949927178</v>
      </c>
      <c r="Y45" s="35">
        <f t="shared" si="17"/>
        <v>51.932633855776949</v>
      </c>
      <c r="Z45" s="35">
        <f t="shared" si="17"/>
        <v>52.088431757344281</v>
      </c>
      <c r="AA45" s="35">
        <f t="shared" si="17"/>
        <v>52.24469705261631</v>
      </c>
      <c r="AB45" s="35">
        <f t="shared" si="17"/>
        <v>52.40143114377414</v>
      </c>
      <c r="AC45" s="35">
        <f t="shared" si="17"/>
        <v>52.558635437205467</v>
      </c>
      <c r="AD45" s="35">
        <f t="shared" si="17"/>
        <v>52.716311343517077</v>
      </c>
      <c r="AE45" s="35">
        <f t="shared" si="17"/>
        <v>52.87446027754762</v>
      </c>
      <c r="AF45" s="35">
        <f t="shared" si="17"/>
        <v>53.033083658380257</v>
      </c>
      <c r="AG45" s="35">
        <f t="shared" si="18"/>
        <v>53.192182909355381</v>
      </c>
      <c r="AH45" s="35">
        <f t="shared" si="18"/>
        <v>53.351759458083443</v>
      </c>
      <c r="AI45" s="35">
        <f t="shared" si="18"/>
        <v>53.511814736457687</v>
      </c>
      <c r="AJ45" s="35">
        <f t="shared" si="18"/>
        <v>53.67235018066706</v>
      </c>
      <c r="AK45" s="35">
        <f t="shared" si="18"/>
        <v>53.833367231209046</v>
      </c>
      <c r="AL45" s="35">
        <f t="shared" si="18"/>
        <v>53.994867332902672</v>
      </c>
      <c r="AM45" s="35">
        <f t="shared" si="18"/>
        <v>54.156851934901383</v>
      </c>
      <c r="AN45" s="35">
        <f t="shared" si="18"/>
        <v>54.319322490706064</v>
      </c>
      <c r="AO45" s="35">
        <f t="shared" si="18"/>
        <v>54.482280458178181</v>
      </c>
      <c r="AP45" s="35">
        <f t="shared" si="18"/>
        <v>54.645727299552711</v>
      </c>
      <c r="AQ45" s="35">
        <f t="shared" si="18"/>
        <v>54.809664481451357</v>
      </c>
      <c r="AR45" s="35">
        <f t="shared" si="18"/>
        <v>54.974093474895696</v>
      </c>
      <c r="AS45" s="35">
        <f t="shared" si="18"/>
        <v>55.139015755320393</v>
      </c>
      <c r="AT45" s="35">
        <f t="shared" si="18"/>
        <v>55.304432802586348</v>
      </c>
    </row>
    <row r="46" spans="1:46" s="16" customFormat="1" x14ac:dyDescent="0.3">
      <c r="A46" s="36" t="s">
        <v>828</v>
      </c>
      <c r="B46" s="35">
        <f>D64*10000/'population change &amp; projection'!B4</f>
        <v>18.249687591791638</v>
      </c>
      <c r="C46" s="35">
        <f t="shared" si="15"/>
        <v>18.304436654567009</v>
      </c>
      <c r="D46" s="35">
        <f t="shared" si="15"/>
        <v>18.359349964530708</v>
      </c>
      <c r="E46" s="35">
        <f t="shared" si="15"/>
        <v>18.414428014424299</v>
      </c>
      <c r="F46" s="35">
        <f t="shared" si="15"/>
        <v>18.469671298467571</v>
      </c>
      <c r="G46" s="35">
        <f t="shared" si="15"/>
        <v>18.52508031236297</v>
      </c>
      <c r="H46" s="35">
        <f t="shared" si="15"/>
        <v>18.580655553300055</v>
      </c>
      <c r="I46" s="35">
        <f t="shared" si="15"/>
        <v>18.636397519959953</v>
      </c>
      <c r="J46" s="35">
        <f t="shared" si="15"/>
        <v>18.69230671251983</v>
      </c>
      <c r="K46" s="35">
        <f t="shared" si="15"/>
        <v>18.748383632657386</v>
      </c>
      <c r="L46" s="35">
        <f t="shared" si="15"/>
        <v>18.804628783555355</v>
      </c>
      <c r="M46" s="35">
        <f t="shared" si="16"/>
        <v>18.861042669906023</v>
      </c>
      <c r="N46" s="35">
        <f t="shared" si="16"/>
        <v>18.91762579791574</v>
      </c>
      <c r="O46" s="35">
        <f t="shared" si="16"/>
        <v>18.974378675309485</v>
      </c>
      <c r="P46" s="35">
        <f t="shared" si="16"/>
        <v>19.031301811335407</v>
      </c>
      <c r="Q46" s="35">
        <f t="shared" si="16"/>
        <v>19.088395716769412</v>
      </c>
      <c r="R46" s="35">
        <f t="shared" si="16"/>
        <v>19.145660903919715</v>
      </c>
      <c r="S46" s="35">
        <f t="shared" si="16"/>
        <v>19.203097886631475</v>
      </c>
      <c r="T46" s="35">
        <f t="shared" si="16"/>
        <v>19.260707180291366</v>
      </c>
      <c r="U46" s="35">
        <f t="shared" si="16"/>
        <v>19.318489301832241</v>
      </c>
      <c r="V46" s="35">
        <f t="shared" si="16"/>
        <v>19.376444769737734</v>
      </c>
      <c r="W46" s="35">
        <f t="shared" si="17"/>
        <v>19.434574104046945</v>
      </c>
      <c r="X46" s="35">
        <f t="shared" si="17"/>
        <v>19.492877826359081</v>
      </c>
      <c r="Y46" s="35">
        <f t="shared" si="17"/>
        <v>19.551356459838154</v>
      </c>
      <c r="Z46" s="35">
        <f t="shared" si="17"/>
        <v>19.610010529217668</v>
      </c>
      <c r="AA46" s="35">
        <f t="shared" si="17"/>
        <v>19.668840560805318</v>
      </c>
      <c r="AB46" s="35">
        <f t="shared" si="17"/>
        <v>19.727847082487727</v>
      </c>
      <c r="AC46" s="35">
        <f t="shared" si="17"/>
        <v>19.787030623735191</v>
      </c>
      <c r="AD46" s="35">
        <f t="shared" si="17"/>
        <v>19.846391715606398</v>
      </c>
      <c r="AE46" s="35">
        <f t="shared" si="17"/>
        <v>19.905930890753211</v>
      </c>
      <c r="AF46" s="35">
        <f t="shared" si="17"/>
        <v>19.965648683425467</v>
      </c>
      <c r="AG46" s="35">
        <f t="shared" si="18"/>
        <v>20.02554562947574</v>
      </c>
      <c r="AH46" s="35">
        <f t="shared" si="18"/>
        <v>20.085622266364165</v>
      </c>
      <c r="AI46" s="35">
        <f t="shared" si="18"/>
        <v>20.145879133163255</v>
      </c>
      <c r="AJ46" s="35">
        <f t="shared" si="18"/>
        <v>20.206316770562744</v>
      </c>
      <c r="AK46" s="35">
        <f t="shared" si="18"/>
        <v>20.266935720874429</v>
      </c>
      <c r="AL46" s="35">
        <f t="shared" si="18"/>
        <v>20.32773652803705</v>
      </c>
      <c r="AM46" s="35">
        <f t="shared" si="18"/>
        <v>20.388719737621162</v>
      </c>
      <c r="AN46" s="35">
        <f t="shared" si="18"/>
        <v>20.449885896834019</v>
      </c>
      <c r="AO46" s="35">
        <f t="shared" si="18"/>
        <v>20.511235554524518</v>
      </c>
      <c r="AP46" s="35">
        <f t="shared" si="18"/>
        <v>20.572769261188089</v>
      </c>
      <c r="AQ46" s="35">
        <f t="shared" si="18"/>
        <v>20.63448756897165</v>
      </c>
      <c r="AR46" s="35">
        <f t="shared" si="18"/>
        <v>20.696391031678559</v>
      </c>
      <c r="AS46" s="35">
        <f t="shared" si="18"/>
        <v>20.758480204773601</v>
      </c>
      <c r="AT46" s="35">
        <f t="shared" si="18"/>
        <v>20.820755645387919</v>
      </c>
    </row>
    <row r="49" spans="1:15" x14ac:dyDescent="0.3">
      <c r="A49" s="2" t="s">
        <v>825</v>
      </c>
      <c r="B49" s="7">
        <v>3.0000000000000001E-3</v>
      </c>
    </row>
    <row r="51" spans="1:15" x14ac:dyDescent="0.3">
      <c r="A51" s="2" t="s">
        <v>816</v>
      </c>
    </row>
    <row r="52" spans="1:15" x14ac:dyDescent="0.3">
      <c r="B52" s="2" t="s">
        <v>781</v>
      </c>
      <c r="C52" s="2" t="s">
        <v>782</v>
      </c>
    </row>
    <row r="53" spans="1:15" ht="40.5" x14ac:dyDescent="0.3">
      <c r="C53" s="2" t="s">
        <v>783</v>
      </c>
      <c r="D53" s="2" t="s">
        <v>822</v>
      </c>
      <c r="E53" s="2" t="s">
        <v>784</v>
      </c>
      <c r="F53" s="2" t="s">
        <v>785</v>
      </c>
      <c r="G53" s="2" t="s">
        <v>817</v>
      </c>
      <c r="H53" s="2" t="s">
        <v>803</v>
      </c>
      <c r="I53" s="2" t="s">
        <v>820</v>
      </c>
      <c r="J53" s="2" t="s">
        <v>821</v>
      </c>
      <c r="K53" s="2" t="s">
        <v>804</v>
      </c>
      <c r="L53" s="2" t="s">
        <v>823</v>
      </c>
      <c r="O53" s="2" t="s">
        <v>805</v>
      </c>
    </row>
    <row r="54" spans="1:15" x14ac:dyDescent="0.3">
      <c r="C54" s="2" t="s">
        <v>806</v>
      </c>
      <c r="D54" s="2" t="s">
        <v>806</v>
      </c>
      <c r="E54" s="2" t="s">
        <v>806</v>
      </c>
      <c r="F54" s="2" t="s">
        <v>806</v>
      </c>
      <c r="G54" s="2" t="s">
        <v>806</v>
      </c>
      <c r="H54" s="2" t="s">
        <v>807</v>
      </c>
    </row>
    <row r="55" spans="1:15" x14ac:dyDescent="0.3">
      <c r="A55" s="2" t="s">
        <v>818</v>
      </c>
      <c r="B55" s="2" t="s">
        <v>819</v>
      </c>
      <c r="C55" s="2">
        <f>SUM(C56:C86)</f>
        <v>6353041.8927445216</v>
      </c>
      <c r="D55" s="2">
        <f t="shared" ref="D55:H55" si="19">SUM(D56:D86)</f>
        <v>1150598.29</v>
      </c>
      <c r="E55" s="2">
        <f t="shared" si="19"/>
        <v>2790205.2138188132</v>
      </c>
      <c r="F55" s="2">
        <f t="shared" si="19"/>
        <v>239684.44892570798</v>
      </c>
      <c r="G55" s="2">
        <f t="shared" si="19"/>
        <v>2172553.9400000004</v>
      </c>
      <c r="H55" s="2">
        <f t="shared" si="19"/>
        <v>1368999.4000000004</v>
      </c>
      <c r="I55" s="6">
        <f>J55/(D55+F55)</f>
        <v>25.601484258470961</v>
      </c>
      <c r="J55" s="2">
        <f t="shared" ref="J55" si="20">SUM(J56:J86)</f>
        <v>35593301.655430406</v>
      </c>
      <c r="K55" s="2">
        <f>L55/E55</f>
        <v>16.038441104920874</v>
      </c>
      <c r="L55" s="2">
        <f t="shared" ref="L55" si="21">SUM(L56:L86)</f>
        <v>44750541.992476195</v>
      </c>
    </row>
    <row r="56" spans="1:15" x14ac:dyDescent="0.3">
      <c r="A56" s="2" t="s">
        <v>32</v>
      </c>
      <c r="B56" s="2" t="s">
        <v>430</v>
      </c>
      <c r="C56" s="2">
        <v>111047.87</v>
      </c>
      <c r="D56" s="2">
        <v>40418.28</v>
      </c>
      <c r="E56" s="2">
        <v>57986.05</v>
      </c>
      <c r="F56" s="2">
        <v>2985.12</v>
      </c>
      <c r="G56" s="2">
        <f t="shared" ref="G56:G85" si="22">C56-D56-E56-F56</f>
        <v>9658.4199999999946</v>
      </c>
      <c r="H56" s="2">
        <v>95419.199999999997</v>
      </c>
      <c r="I56" s="6">
        <v>40.399541989416669</v>
      </c>
      <c r="J56" s="6">
        <f>I56*(F56+D56)</f>
        <v>1753477.4807834474</v>
      </c>
      <c r="K56" s="6">
        <v>12.216041616906132</v>
      </c>
      <c r="L56" s="6">
        <f>K56*E56</f>
        <v>708359.99999999988</v>
      </c>
      <c r="M56" s="6"/>
      <c r="N56" s="6"/>
      <c r="O56" s="6">
        <v>13.46</v>
      </c>
    </row>
    <row r="57" spans="1:15" x14ac:dyDescent="0.3">
      <c r="A57" s="2" t="s">
        <v>33</v>
      </c>
      <c r="B57" s="2" t="s">
        <v>431</v>
      </c>
      <c r="C57" s="2">
        <v>65607.89</v>
      </c>
      <c r="D57" s="2">
        <v>20611.98</v>
      </c>
      <c r="E57" s="2">
        <v>35777.65</v>
      </c>
      <c r="F57" s="2">
        <v>1453.71</v>
      </c>
      <c r="G57" s="2">
        <f t="shared" si="22"/>
        <v>7764.550000000002</v>
      </c>
      <c r="H57" s="2">
        <v>54935.9</v>
      </c>
      <c r="I57" s="6">
        <v>27.59075062172581</v>
      </c>
      <c r="J57" s="6">
        <f t="shared" ref="J57:J86" si="23">I57*(F57+D57)</f>
        <v>608808.95008630899</v>
      </c>
      <c r="K57" s="6">
        <v>20.3</v>
      </c>
      <c r="L57" s="6">
        <f t="shared" ref="L57:L86" si="24">K57*E57</f>
        <v>726286.29500000004</v>
      </c>
      <c r="M57" s="6"/>
      <c r="N57" s="6"/>
      <c r="O57" s="6">
        <v>12.78</v>
      </c>
    </row>
    <row r="58" spans="1:15" x14ac:dyDescent="0.3">
      <c r="A58" s="2" t="s">
        <v>34</v>
      </c>
      <c r="B58" s="2" t="s">
        <v>786</v>
      </c>
      <c r="C58" s="2">
        <v>308351.68</v>
      </c>
      <c r="D58" s="2">
        <v>45800.11</v>
      </c>
      <c r="E58" s="2">
        <v>126933.93</v>
      </c>
      <c r="F58" s="2">
        <v>9347.8799999999992</v>
      </c>
      <c r="G58" s="2">
        <f t="shared" si="22"/>
        <v>126269.76000000001</v>
      </c>
      <c r="H58" s="2">
        <v>163386.20000000001</v>
      </c>
      <c r="I58" s="6">
        <v>26.319369101951938</v>
      </c>
      <c r="J58" s="6">
        <f t="shared" si="23"/>
        <v>1451460.3040407544</v>
      </c>
      <c r="K58" s="6">
        <v>12.94</v>
      </c>
      <c r="L58" s="6">
        <f t="shared" si="24"/>
        <v>1642525.0541999999</v>
      </c>
      <c r="M58" s="6"/>
      <c r="N58" s="6"/>
      <c r="O58" s="6">
        <v>13.58</v>
      </c>
    </row>
    <row r="59" spans="1:15" x14ac:dyDescent="0.3">
      <c r="A59" s="2" t="s">
        <v>46</v>
      </c>
      <c r="B59" s="2" t="s">
        <v>787</v>
      </c>
      <c r="C59" s="2">
        <v>140087.6</v>
      </c>
      <c r="D59" s="2">
        <v>20968.560000000001</v>
      </c>
      <c r="E59" s="2">
        <v>65484.29</v>
      </c>
      <c r="F59" s="2">
        <v>6549.72</v>
      </c>
      <c r="G59" s="2">
        <f t="shared" si="22"/>
        <v>47085.030000000006</v>
      </c>
      <c r="H59" s="2">
        <v>79903.100000000006</v>
      </c>
      <c r="I59" s="6">
        <v>24.996470906919694</v>
      </c>
      <c r="J59" s="6">
        <f t="shared" si="23"/>
        <v>687859.88542847009</v>
      </c>
      <c r="K59" s="6">
        <v>16.41</v>
      </c>
      <c r="L59" s="6">
        <f t="shared" si="24"/>
        <v>1074597.1989</v>
      </c>
      <c r="M59" s="6"/>
      <c r="N59" s="6"/>
      <c r="O59" s="6">
        <v>14.71</v>
      </c>
    </row>
    <row r="60" spans="1:15" x14ac:dyDescent="0.3">
      <c r="A60" s="2" t="s">
        <v>58</v>
      </c>
      <c r="B60" s="2" t="s">
        <v>788</v>
      </c>
      <c r="C60" s="2">
        <v>96496.49</v>
      </c>
      <c r="D60" s="2">
        <v>22606.81</v>
      </c>
      <c r="E60" s="2">
        <v>47363.839999999997</v>
      </c>
      <c r="F60" s="2">
        <v>3808.41</v>
      </c>
      <c r="G60" s="2">
        <f t="shared" si="22"/>
        <v>22717.430000000011</v>
      </c>
      <c r="H60" s="2">
        <v>66162.2</v>
      </c>
      <c r="I60" s="6">
        <v>16.193792932306678</v>
      </c>
      <c r="J60" s="6">
        <f t="shared" si="23"/>
        <v>427762.60294132604</v>
      </c>
      <c r="K60" s="6">
        <v>18.82</v>
      </c>
      <c r="L60" s="6">
        <f t="shared" si="24"/>
        <v>891387.46879999992</v>
      </c>
      <c r="M60" s="6"/>
      <c r="N60" s="6"/>
      <c r="O60" s="6">
        <v>20.329999999999998</v>
      </c>
    </row>
    <row r="61" spans="1:15" x14ac:dyDescent="0.3">
      <c r="A61" s="2" t="s">
        <v>71</v>
      </c>
      <c r="B61" s="2" t="s">
        <v>789</v>
      </c>
      <c r="C61" s="2">
        <v>179539.03</v>
      </c>
      <c r="D61" s="2">
        <v>40152.97</v>
      </c>
      <c r="E61" s="2">
        <v>94629.85</v>
      </c>
      <c r="F61" s="2">
        <v>5725.2</v>
      </c>
      <c r="G61" s="2">
        <f t="shared" si="22"/>
        <v>39031.009999999995</v>
      </c>
      <c r="H61" s="2">
        <v>129057.60000000001</v>
      </c>
      <c r="I61" s="6">
        <v>21.522691845709044</v>
      </c>
      <c r="J61" s="6">
        <f t="shared" si="23"/>
        <v>987421.71535505331</v>
      </c>
      <c r="K61" s="6">
        <v>17.16</v>
      </c>
      <c r="L61" s="6">
        <f t="shared" si="24"/>
        <v>1623848.226</v>
      </c>
      <c r="M61" s="6"/>
      <c r="N61" s="6"/>
      <c r="O61" s="6">
        <v>15.84</v>
      </c>
    </row>
    <row r="62" spans="1:15" x14ac:dyDescent="0.3">
      <c r="A62" s="2" t="s">
        <v>86</v>
      </c>
      <c r="B62" s="2" t="s">
        <v>481</v>
      </c>
      <c r="C62" s="2">
        <v>94474.08</v>
      </c>
      <c r="D62" s="2">
        <v>19746.71</v>
      </c>
      <c r="E62" s="2">
        <v>41826.129999999997</v>
      </c>
      <c r="F62" s="2">
        <v>2458.0700000000002</v>
      </c>
      <c r="G62" s="2">
        <f t="shared" si="22"/>
        <v>30443.17</v>
      </c>
      <c r="H62" s="2">
        <v>59114.8</v>
      </c>
      <c r="I62" s="6">
        <v>17.968056450922713</v>
      </c>
      <c r="J62" s="6">
        <f t="shared" si="23"/>
        <v>398976.74052031961</v>
      </c>
      <c r="K62" s="6">
        <v>17.78</v>
      </c>
      <c r="L62" s="6">
        <f t="shared" si="24"/>
        <v>743668.59140000003</v>
      </c>
      <c r="M62" s="6"/>
      <c r="N62" s="6"/>
      <c r="O62" s="6">
        <v>18.91</v>
      </c>
    </row>
    <row r="63" spans="1:15" x14ac:dyDescent="0.3">
      <c r="A63" s="2" t="s">
        <v>96</v>
      </c>
      <c r="B63" s="2" t="s">
        <v>790</v>
      </c>
      <c r="C63" s="2">
        <v>126301.1</v>
      </c>
      <c r="D63" s="2">
        <v>26204.41</v>
      </c>
      <c r="E63" s="2">
        <v>58987.18</v>
      </c>
      <c r="F63" s="2">
        <v>5103.3100000000004</v>
      </c>
      <c r="G63" s="2">
        <f t="shared" si="22"/>
        <v>36006.200000000004</v>
      </c>
      <c r="H63" s="2">
        <v>80088.3</v>
      </c>
      <c r="I63" s="6">
        <v>13.73013168394175</v>
      </c>
      <c r="J63" s="6">
        <f t="shared" si="23"/>
        <v>429859.11832397681</v>
      </c>
      <c r="K63" s="6">
        <v>17.829999999999998</v>
      </c>
      <c r="L63" s="6">
        <f t="shared" si="24"/>
        <v>1051741.4194</v>
      </c>
      <c r="M63" s="6"/>
      <c r="N63" s="6"/>
      <c r="O63" s="6">
        <v>21.08</v>
      </c>
    </row>
    <row r="64" spans="1:15" x14ac:dyDescent="0.3">
      <c r="A64" s="2" t="s">
        <v>110</v>
      </c>
      <c r="B64" s="2" t="s">
        <v>502</v>
      </c>
      <c r="C64" s="2">
        <v>123095.59</v>
      </c>
      <c r="D64" s="2">
        <v>39268.019999999997</v>
      </c>
      <c r="E64" s="2">
        <v>65493</v>
      </c>
      <c r="F64" s="2">
        <v>5443.02</v>
      </c>
      <c r="G64" s="2">
        <f t="shared" si="22"/>
        <v>12891.550000000007</v>
      </c>
      <c r="I64" s="6">
        <v>42.511438060793495</v>
      </c>
      <c r="J64" s="6">
        <f t="shared" si="23"/>
        <v>1900730.60759366</v>
      </c>
      <c r="K64" s="6">
        <v>33.26</v>
      </c>
      <c r="L64" s="6">
        <f t="shared" si="24"/>
        <v>2178297.1799999997</v>
      </c>
      <c r="M64" s="6"/>
      <c r="N64" s="6"/>
      <c r="O64" s="6"/>
    </row>
    <row r="65" spans="1:15" x14ac:dyDescent="0.3">
      <c r="A65" s="2" t="s">
        <v>111</v>
      </c>
      <c r="B65" s="2" t="s">
        <v>791</v>
      </c>
      <c r="C65" s="2">
        <v>454607.2</v>
      </c>
      <c r="D65" s="2">
        <v>100827.38</v>
      </c>
      <c r="E65" s="2">
        <v>207983.34</v>
      </c>
      <c r="F65" s="2">
        <v>20733.04</v>
      </c>
      <c r="G65" s="2">
        <f t="shared" si="22"/>
        <v>125063.44</v>
      </c>
      <c r="I65" s="6">
        <v>22.898740401664707</v>
      </c>
      <c r="J65" s="6">
        <f t="shared" si="23"/>
        <v>2783580.5006973306</v>
      </c>
      <c r="K65" s="6">
        <v>14.84</v>
      </c>
      <c r="L65" s="6">
        <f t="shared" si="24"/>
        <v>3086472.7656</v>
      </c>
      <c r="M65" s="6"/>
      <c r="N65" s="6"/>
      <c r="O65" s="6"/>
    </row>
    <row r="66" spans="1:15" x14ac:dyDescent="0.3">
      <c r="A66" s="2" t="s">
        <v>125</v>
      </c>
      <c r="B66" s="2" t="s">
        <v>792</v>
      </c>
      <c r="C66" s="2">
        <v>343012.03</v>
      </c>
      <c r="D66" s="2">
        <v>73053.83</v>
      </c>
      <c r="E66" s="2">
        <v>144621.9</v>
      </c>
      <c r="F66" s="2">
        <v>12869.19</v>
      </c>
      <c r="G66" s="2">
        <f t="shared" si="22"/>
        <v>112467.11000000002</v>
      </c>
      <c r="I66" s="6">
        <v>28.58508581959358</v>
      </c>
      <c r="J66" s="6">
        <f t="shared" si="23"/>
        <v>2456116.9005786558</v>
      </c>
      <c r="K66" s="6">
        <v>19.5</v>
      </c>
      <c r="L66" s="6">
        <f t="shared" si="24"/>
        <v>2820127.05</v>
      </c>
      <c r="M66" s="6"/>
      <c r="N66" s="6"/>
      <c r="O66" s="6"/>
    </row>
    <row r="67" spans="1:15" x14ac:dyDescent="0.3">
      <c r="A67" s="2" t="s">
        <v>137</v>
      </c>
      <c r="B67" s="2" t="s">
        <v>793</v>
      </c>
      <c r="C67" s="2">
        <v>275919.32</v>
      </c>
      <c r="D67" s="2">
        <v>43058</v>
      </c>
      <c r="E67" s="2">
        <v>113247.46</v>
      </c>
      <c r="F67" s="2">
        <v>9848.56</v>
      </c>
      <c r="G67" s="2">
        <f t="shared" si="22"/>
        <v>109765.3</v>
      </c>
      <c r="I67" s="6">
        <v>23.567513586325422</v>
      </c>
      <c r="J67" s="6">
        <f t="shared" si="23"/>
        <v>1246876.071605741</v>
      </c>
      <c r="K67" s="6">
        <v>11.86</v>
      </c>
      <c r="L67" s="6">
        <f t="shared" si="24"/>
        <v>1343114.8755999999</v>
      </c>
      <c r="M67" s="6"/>
      <c r="N67" s="6"/>
      <c r="O67" s="6"/>
    </row>
    <row r="68" spans="1:15" x14ac:dyDescent="0.3">
      <c r="A68" s="2" t="s">
        <v>154</v>
      </c>
      <c r="B68" s="2" t="s">
        <v>794</v>
      </c>
      <c r="C68" s="2">
        <v>216879.42</v>
      </c>
      <c r="D68" s="2">
        <v>35067.83</v>
      </c>
      <c r="E68" s="2">
        <v>100234.09</v>
      </c>
      <c r="F68" s="2">
        <v>10334.030000000001</v>
      </c>
      <c r="G68" s="2">
        <f t="shared" si="22"/>
        <v>71243.47000000003</v>
      </c>
      <c r="I68" s="6">
        <v>26.833140231374454</v>
      </c>
      <c r="J68" s="6">
        <f t="shared" si="23"/>
        <v>1218274.4761452307</v>
      </c>
      <c r="K68" s="6">
        <v>19.2</v>
      </c>
      <c r="L68" s="6">
        <f t="shared" si="24"/>
        <v>1924494.5279999999</v>
      </c>
      <c r="M68" s="6"/>
      <c r="N68" s="6"/>
      <c r="O68" s="6"/>
    </row>
    <row r="69" spans="1:15" x14ac:dyDescent="0.3">
      <c r="A69" s="2" t="s">
        <v>164</v>
      </c>
      <c r="B69" s="2" t="s">
        <v>795</v>
      </c>
      <c r="C69" s="2">
        <v>244660.38</v>
      </c>
      <c r="D69" s="2">
        <v>33867.29</v>
      </c>
      <c r="E69" s="2">
        <v>98499.29</v>
      </c>
      <c r="F69" s="2">
        <v>9942.7900000000009</v>
      </c>
      <c r="G69" s="2">
        <f t="shared" si="22"/>
        <v>102351.01000000001</v>
      </c>
      <c r="I69" s="6">
        <v>19.237145930483365</v>
      </c>
      <c r="J69" s="6">
        <f t="shared" si="23"/>
        <v>842780.90218615066</v>
      </c>
      <c r="K69" s="6">
        <v>11.56</v>
      </c>
      <c r="L69" s="6">
        <f t="shared" si="24"/>
        <v>1138651.7923999999</v>
      </c>
      <c r="M69" s="6"/>
      <c r="N69" s="6"/>
      <c r="O69" s="6"/>
    </row>
    <row r="70" spans="1:15" x14ac:dyDescent="0.3">
      <c r="A70" s="2" t="s">
        <v>176</v>
      </c>
      <c r="B70" s="2" t="s">
        <v>796</v>
      </c>
      <c r="C70" s="2">
        <v>477681.37</v>
      </c>
      <c r="D70" s="2">
        <v>93541.11</v>
      </c>
      <c r="E70" s="2">
        <v>209801.82</v>
      </c>
      <c r="F70" s="2">
        <v>27594.39</v>
      </c>
      <c r="G70" s="2">
        <f t="shared" si="22"/>
        <v>146744.04999999999</v>
      </c>
      <c r="H70" s="2">
        <v>275748.5</v>
      </c>
      <c r="I70" s="6">
        <v>14.774038922565703</v>
      </c>
      <c r="J70" s="6">
        <f t="shared" si="23"/>
        <v>1789660.5919044577</v>
      </c>
      <c r="K70" s="6">
        <v>12.39</v>
      </c>
      <c r="L70" s="6">
        <f t="shared" si="24"/>
        <v>2599444.5498000002</v>
      </c>
      <c r="M70" s="6"/>
      <c r="N70" s="6"/>
      <c r="O70" s="6">
        <v>11.13</v>
      </c>
    </row>
    <row r="71" spans="1:15" x14ac:dyDescent="0.3">
      <c r="A71" s="2" t="s">
        <v>193</v>
      </c>
      <c r="B71" s="2" t="s">
        <v>797</v>
      </c>
      <c r="C71" s="2">
        <v>445147.35</v>
      </c>
      <c r="D71" s="2">
        <v>61608.37</v>
      </c>
      <c r="E71" s="2">
        <v>176268.1</v>
      </c>
      <c r="F71" s="2">
        <v>11837.86</v>
      </c>
      <c r="G71" s="2">
        <f t="shared" si="22"/>
        <v>195433.01999999996</v>
      </c>
      <c r="H71" s="2">
        <v>158227</v>
      </c>
      <c r="I71" s="6">
        <v>18.186165288904736</v>
      </c>
      <c r="J71" s="6">
        <f t="shared" si="23"/>
        <v>1335705.2786269139</v>
      </c>
      <c r="K71" s="6">
        <v>11.86</v>
      </c>
      <c r="L71" s="6">
        <f t="shared" si="24"/>
        <v>2090539.666</v>
      </c>
      <c r="M71" s="6"/>
      <c r="N71" s="6"/>
      <c r="O71" s="6">
        <v>10.26</v>
      </c>
    </row>
    <row r="72" spans="1:15" x14ac:dyDescent="0.3">
      <c r="A72" s="2" t="s">
        <v>212</v>
      </c>
      <c r="B72" s="2" t="s">
        <v>798</v>
      </c>
      <c r="C72" s="2">
        <v>321676.32</v>
      </c>
      <c r="D72" s="2">
        <v>54464.51</v>
      </c>
      <c r="E72" s="2">
        <v>144798.89000000001</v>
      </c>
      <c r="F72" s="2">
        <v>10967.35</v>
      </c>
      <c r="G72" s="2">
        <f t="shared" si="22"/>
        <v>111445.56999999998</v>
      </c>
      <c r="I72" s="6">
        <v>28.437050108410045</v>
      </c>
      <c r="J72" s="6">
        <f t="shared" si="23"/>
        <v>1860689.0815064709</v>
      </c>
      <c r="K72" s="6">
        <v>14.7</v>
      </c>
      <c r="L72" s="6">
        <f t="shared" si="24"/>
        <v>2128543.6830000002</v>
      </c>
      <c r="M72" s="6"/>
      <c r="N72" s="6"/>
      <c r="O72" s="6"/>
    </row>
    <row r="73" spans="1:15" x14ac:dyDescent="0.3">
      <c r="A73" s="2" t="s">
        <v>230</v>
      </c>
      <c r="B73" s="2" t="s">
        <v>799</v>
      </c>
      <c r="C73" s="2">
        <v>358248.47</v>
      </c>
      <c r="D73" s="2">
        <v>46777.01</v>
      </c>
      <c r="E73" s="2">
        <v>147425.79999999999</v>
      </c>
      <c r="F73" s="2">
        <v>11312.29</v>
      </c>
      <c r="G73" s="2">
        <f t="shared" si="22"/>
        <v>152733.36999999997</v>
      </c>
      <c r="I73" s="6">
        <v>29.391147488905339</v>
      </c>
      <c r="J73" s="6">
        <f t="shared" si="23"/>
        <v>1707311.1838272691</v>
      </c>
      <c r="K73" s="6">
        <v>12.96</v>
      </c>
      <c r="L73" s="6">
        <f t="shared" si="24"/>
        <v>1910638.368</v>
      </c>
      <c r="M73" s="6"/>
      <c r="N73" s="6"/>
      <c r="O73" s="6"/>
    </row>
    <row r="74" spans="1:15" x14ac:dyDescent="0.3">
      <c r="A74" s="2" t="s">
        <v>245</v>
      </c>
      <c r="B74" s="2" t="s">
        <v>800</v>
      </c>
      <c r="C74" s="2">
        <v>467579.82</v>
      </c>
      <c r="D74" s="2">
        <v>111435.33</v>
      </c>
      <c r="E74" s="2">
        <v>237415.37</v>
      </c>
      <c r="F74" s="2">
        <v>13682.5</v>
      </c>
      <c r="G74" s="2">
        <f t="shared" si="22"/>
        <v>105046.62</v>
      </c>
      <c r="I74" s="6">
        <v>31.96445866853896</v>
      </c>
      <c r="J74" s="6">
        <f t="shared" si="23"/>
        <v>3999323.7057322841</v>
      </c>
      <c r="K74" s="6">
        <v>23.2</v>
      </c>
      <c r="L74" s="6">
        <f t="shared" si="24"/>
        <v>5508036.5839999998</v>
      </c>
      <c r="M74" s="6"/>
      <c r="N74" s="6"/>
      <c r="O74" s="6"/>
    </row>
    <row r="75" spans="1:15" x14ac:dyDescent="0.3">
      <c r="A75" s="2" t="s">
        <v>267</v>
      </c>
      <c r="B75" s="2" t="s">
        <v>801</v>
      </c>
      <c r="C75" s="2">
        <v>211673.08</v>
      </c>
      <c r="D75" s="2">
        <v>28483.37</v>
      </c>
      <c r="E75" s="2">
        <v>81333.09</v>
      </c>
      <c r="F75" s="2">
        <v>8981.42</v>
      </c>
      <c r="G75" s="2">
        <f t="shared" si="22"/>
        <v>92875.199999999997</v>
      </c>
      <c r="I75" s="6">
        <v>20.2251348769475</v>
      </c>
      <c r="J75" s="6">
        <f t="shared" si="23"/>
        <v>757730.4308865139</v>
      </c>
      <c r="K75" s="6">
        <v>18.399999999999999</v>
      </c>
      <c r="L75" s="6">
        <f t="shared" si="24"/>
        <v>1496528.8559999999</v>
      </c>
      <c r="M75" s="6"/>
      <c r="N75" s="6"/>
      <c r="O75" s="6"/>
    </row>
    <row r="76" spans="1:15" x14ac:dyDescent="0.3">
      <c r="A76" s="2" t="s">
        <v>282</v>
      </c>
      <c r="B76" s="2" t="s">
        <v>802</v>
      </c>
      <c r="C76" s="2">
        <v>34844.92</v>
      </c>
      <c r="D76" s="2">
        <v>8584.23</v>
      </c>
      <c r="E76" s="2">
        <v>15278.7</v>
      </c>
      <c r="F76" s="2">
        <v>1475</v>
      </c>
      <c r="G76" s="2">
        <f t="shared" si="22"/>
        <v>9506.989999999998</v>
      </c>
      <c r="I76" s="6">
        <v>35.707337757725504</v>
      </c>
      <c r="J76" s="6">
        <f t="shared" si="23"/>
        <v>359188.3231926451</v>
      </c>
      <c r="K76" s="6">
        <v>17.440000000000001</v>
      </c>
      <c r="L76" s="6">
        <f t="shared" si="24"/>
        <v>266460.52800000005</v>
      </c>
      <c r="M76" s="6"/>
      <c r="N76" s="6"/>
      <c r="O76" s="6"/>
    </row>
    <row r="77" spans="1:15" x14ac:dyDescent="0.3">
      <c r="A77" s="2" t="s">
        <v>302</v>
      </c>
      <c r="B77" s="2" t="s">
        <v>682</v>
      </c>
      <c r="C77" s="2">
        <v>139428.15</v>
      </c>
      <c r="D77" s="2">
        <v>25039.3</v>
      </c>
      <c r="E77" s="2">
        <v>61807.199999999997</v>
      </c>
      <c r="F77" s="2">
        <v>4898.18</v>
      </c>
      <c r="G77" s="2">
        <f t="shared" si="22"/>
        <v>47683.469999999994</v>
      </c>
      <c r="I77" s="6">
        <v>30.320336431130265</v>
      </c>
      <c r="J77" s="6">
        <f t="shared" si="23"/>
        <v>907714.46550023369</v>
      </c>
      <c r="K77" s="6">
        <v>16.8</v>
      </c>
      <c r="L77" s="6">
        <f t="shared" si="24"/>
        <v>1038360.96</v>
      </c>
      <c r="M77" s="6"/>
      <c r="N77" s="6"/>
      <c r="O77" s="6"/>
    </row>
    <row r="78" spans="1:15" x14ac:dyDescent="0.3">
      <c r="A78" s="2" t="s">
        <v>303</v>
      </c>
      <c r="B78" s="2" t="s">
        <v>808</v>
      </c>
      <c r="C78" s="2">
        <v>384761.9</v>
      </c>
      <c r="D78" s="2">
        <v>50687.8</v>
      </c>
      <c r="E78" s="2">
        <v>152446.95000000001</v>
      </c>
      <c r="F78" s="2">
        <v>10447.56</v>
      </c>
      <c r="G78" s="2">
        <f t="shared" si="22"/>
        <v>171179.59000000003</v>
      </c>
      <c r="I78" s="6">
        <v>27.266127154857774</v>
      </c>
      <c r="J78" s="6">
        <f t="shared" si="23"/>
        <v>1666924.4994180058</v>
      </c>
      <c r="K78" s="6">
        <v>15.4</v>
      </c>
      <c r="L78" s="6">
        <f t="shared" si="24"/>
        <v>2347683.0300000003</v>
      </c>
      <c r="M78" s="6"/>
      <c r="N78" s="6"/>
      <c r="O78" s="6"/>
    </row>
    <row r="79" spans="1:15" x14ac:dyDescent="0.3">
      <c r="A79" s="2" t="s">
        <v>325</v>
      </c>
      <c r="B79" s="2" t="s">
        <v>809</v>
      </c>
      <c r="C79" s="2">
        <v>136326.32</v>
      </c>
      <c r="D79" s="2">
        <v>14285.22</v>
      </c>
      <c r="E79" s="2">
        <v>55581.94</v>
      </c>
      <c r="F79" s="2">
        <v>5454.48</v>
      </c>
      <c r="G79" s="2">
        <f t="shared" si="22"/>
        <v>61004.680000000008</v>
      </c>
      <c r="I79" s="6">
        <v>38.888445540215692</v>
      </c>
      <c r="J79" s="6">
        <f t="shared" si="23"/>
        <v>767646.24843019561</v>
      </c>
      <c r="K79" s="6">
        <v>15.43</v>
      </c>
      <c r="L79" s="6">
        <f t="shared" si="24"/>
        <v>857629.33420000004</v>
      </c>
      <c r="M79" s="6"/>
      <c r="N79" s="6"/>
      <c r="O79" s="6"/>
    </row>
    <row r="80" spans="1:15" x14ac:dyDescent="0.3">
      <c r="A80" s="2" t="s">
        <v>335</v>
      </c>
      <c r="B80" s="2" t="s">
        <v>810</v>
      </c>
      <c r="C80" s="2">
        <v>206397.21</v>
      </c>
      <c r="D80" s="2">
        <v>28213.74</v>
      </c>
      <c r="E80" s="2">
        <v>85966.95</v>
      </c>
      <c r="F80" s="2">
        <v>7843.42</v>
      </c>
      <c r="G80" s="2">
        <f t="shared" si="22"/>
        <v>84373.1</v>
      </c>
      <c r="I80" s="6">
        <v>27.017687126910502</v>
      </c>
      <c r="J80" s="6">
        <f t="shared" si="23"/>
        <v>974181.06756495242</v>
      </c>
      <c r="K80" s="6">
        <v>11.28</v>
      </c>
      <c r="L80" s="6">
        <f t="shared" si="24"/>
        <v>969707.19599999988</v>
      </c>
      <c r="M80" s="6"/>
      <c r="N80" s="6"/>
      <c r="O80" s="6"/>
    </row>
    <row r="81" spans="1:15" x14ac:dyDescent="0.3">
      <c r="A81" s="2" t="s">
        <v>360</v>
      </c>
      <c r="B81" s="2" t="s">
        <v>811</v>
      </c>
      <c r="C81" s="2">
        <v>160506.4</v>
      </c>
      <c r="D81" s="2">
        <v>26539.45</v>
      </c>
      <c r="E81" s="2">
        <v>65538.19</v>
      </c>
      <c r="F81" s="2">
        <v>5784.5</v>
      </c>
      <c r="G81" s="2">
        <f t="shared" si="22"/>
        <v>62644.25999999998</v>
      </c>
      <c r="H81" s="2">
        <v>86293.1</v>
      </c>
      <c r="I81" s="6">
        <v>25.146715549870095</v>
      </c>
      <c r="J81" s="6">
        <f t="shared" si="23"/>
        <v>812841.17609822343</v>
      </c>
      <c r="K81" s="6">
        <v>18.23</v>
      </c>
      <c r="L81" s="6">
        <f t="shared" si="24"/>
        <v>1194761.2037</v>
      </c>
      <c r="M81" s="6"/>
      <c r="N81" s="6"/>
      <c r="O81" s="6">
        <v>13.62</v>
      </c>
    </row>
    <row r="82" spans="1:15" x14ac:dyDescent="0.3">
      <c r="A82" s="2" t="s">
        <v>371</v>
      </c>
      <c r="B82" s="2" t="s">
        <v>812</v>
      </c>
      <c r="C82" s="2">
        <v>88655.16</v>
      </c>
      <c r="D82" s="2">
        <v>13757.99</v>
      </c>
      <c r="E82" s="2">
        <v>37438.870000000003</v>
      </c>
      <c r="F82" s="2">
        <v>6565.6</v>
      </c>
      <c r="G82" s="2">
        <f t="shared" si="22"/>
        <v>30892.699999999997</v>
      </c>
      <c r="H82" s="2">
        <v>44631.3</v>
      </c>
      <c r="I82" s="6">
        <v>27.206735867666712</v>
      </c>
      <c r="J82" s="6">
        <f t="shared" si="23"/>
        <v>552938.54501275253</v>
      </c>
      <c r="K82" s="6">
        <v>12.6</v>
      </c>
      <c r="L82" s="6">
        <f t="shared" si="24"/>
        <v>471729.76200000005</v>
      </c>
      <c r="M82" s="6"/>
      <c r="N82" s="6"/>
      <c r="O82" s="6">
        <v>15.68</v>
      </c>
    </row>
    <row r="83" spans="1:15" x14ac:dyDescent="0.3">
      <c r="A83" s="2" t="s">
        <v>386</v>
      </c>
      <c r="B83" s="2" t="s">
        <v>813</v>
      </c>
      <c r="C83" s="2">
        <v>22953.05</v>
      </c>
      <c r="D83" s="2">
        <v>4072.72</v>
      </c>
      <c r="E83" s="2">
        <v>10290.969999999999</v>
      </c>
      <c r="F83" s="2">
        <v>1070.3</v>
      </c>
      <c r="G83" s="2">
        <f t="shared" si="22"/>
        <v>7519.0599999999986</v>
      </c>
      <c r="H83" s="2">
        <v>13293.4</v>
      </c>
      <c r="I83" s="6">
        <v>41.559449213302166</v>
      </c>
      <c r="J83" s="6">
        <f t="shared" si="23"/>
        <v>213741.07849299727</v>
      </c>
      <c r="K83" s="6">
        <v>17.04</v>
      </c>
      <c r="L83" s="6">
        <f t="shared" si="24"/>
        <v>175358.12879999998</v>
      </c>
      <c r="M83" s="6"/>
      <c r="N83" s="6"/>
      <c r="O83" s="6">
        <v>17.72</v>
      </c>
    </row>
    <row r="84" spans="1:15" x14ac:dyDescent="0.3">
      <c r="A84" s="2" t="s">
        <v>395</v>
      </c>
      <c r="B84" s="2" t="s">
        <v>814</v>
      </c>
      <c r="C84" s="2">
        <v>24900.99</v>
      </c>
      <c r="D84" s="2">
        <v>5038.47</v>
      </c>
      <c r="E84" s="2">
        <v>11334.9</v>
      </c>
      <c r="F84" s="2">
        <v>1030.6500000000001</v>
      </c>
      <c r="G84" s="2">
        <f t="shared" si="22"/>
        <v>7496.9700000000012</v>
      </c>
      <c r="H84" s="2">
        <v>15342.7</v>
      </c>
      <c r="I84" s="6">
        <v>26.355222914892821</v>
      </c>
      <c r="J84" s="6">
        <f t="shared" si="23"/>
        <v>159953.01049723433</v>
      </c>
      <c r="K84" s="6">
        <v>14.08</v>
      </c>
      <c r="L84" s="6">
        <f t="shared" si="24"/>
        <v>159595.39199999999</v>
      </c>
      <c r="M84" s="6"/>
      <c r="N84" s="6"/>
      <c r="O84" s="6">
        <v>15.88</v>
      </c>
    </row>
    <row r="85" spans="1:15" x14ac:dyDescent="0.3">
      <c r="A85" s="2" t="s">
        <v>401</v>
      </c>
      <c r="B85" s="2" t="s">
        <v>815</v>
      </c>
      <c r="C85" s="2">
        <v>87816.49</v>
      </c>
      <c r="D85" s="2">
        <v>16417.490000000002</v>
      </c>
      <c r="E85" s="2">
        <v>34579.870000000003</v>
      </c>
      <c r="F85" s="2">
        <v>3601.29</v>
      </c>
      <c r="G85" s="2">
        <f t="shared" si="22"/>
        <v>33217.839999999997</v>
      </c>
      <c r="H85" s="2">
        <v>47396.1</v>
      </c>
      <c r="I85" s="6">
        <v>25.949155443371666</v>
      </c>
      <c r="J85" s="6">
        <f t="shared" si="23"/>
        <v>519470.4340066599</v>
      </c>
      <c r="K85" s="6">
        <v>15.58</v>
      </c>
      <c r="L85" s="6">
        <f t="shared" si="24"/>
        <v>538754.3746000001</v>
      </c>
      <c r="M85" s="6"/>
      <c r="N85" s="6"/>
      <c r="O85" s="6">
        <v>18.489999999999998</v>
      </c>
    </row>
    <row r="86" spans="1:15" x14ac:dyDescent="0.3">
      <c r="A86" s="2" t="s">
        <v>352</v>
      </c>
      <c r="B86" s="2" t="s">
        <v>352</v>
      </c>
      <c r="C86" s="2">
        <f>SUM(E86:F86)</f>
        <v>4365.2127445198912</v>
      </c>
      <c r="E86" s="2">
        <v>3829.6038188119287</v>
      </c>
      <c r="F86" s="2">
        <v>535.60892570796204</v>
      </c>
      <c r="G86" s="2">
        <v>0</v>
      </c>
      <c r="I86" s="6">
        <v>26.691635930578162</v>
      </c>
      <c r="J86" s="6">
        <f t="shared" si="23"/>
        <v>14296.27844616501</v>
      </c>
      <c r="K86" s="6">
        <v>11.28</v>
      </c>
      <c r="L86" s="6">
        <f t="shared" si="24"/>
        <v>43197.931076198554</v>
      </c>
      <c r="M86" s="6"/>
      <c r="N86" s="6"/>
      <c r="O86" s="6">
        <v>12</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7C438-7063-4F3D-956E-3E3FD7F714B5}">
  <dimension ref="A1:AP61"/>
  <sheetViews>
    <sheetView workbookViewId="0"/>
  </sheetViews>
  <sheetFormatPr defaultColWidth="8.59765625" defaultRowHeight="13.5" x14ac:dyDescent="0.3"/>
  <cols>
    <col min="1" max="1" width="31.19921875" style="1" customWidth="1"/>
    <col min="2" max="2" width="33.33203125" style="1" customWidth="1"/>
    <col min="3" max="3" width="21.9296875" style="1" customWidth="1"/>
    <col min="4" max="4" width="21" style="1" customWidth="1"/>
    <col min="5" max="5" width="23.59765625" style="1" customWidth="1"/>
    <col min="6" max="6" width="22.33203125" style="1" customWidth="1"/>
    <col min="7" max="7" width="22.46484375" style="1" customWidth="1"/>
    <col min="8" max="19" width="10.73046875" style="1" customWidth="1"/>
    <col min="20" max="20" width="12.19921875" customWidth="1"/>
    <col min="21" max="21" width="11.9296875" customWidth="1"/>
    <col min="22" max="22" width="12.19921875" customWidth="1"/>
    <col min="23" max="35" width="11.796875" customWidth="1"/>
  </cols>
  <sheetData>
    <row r="1" spans="1:42" ht="16.899999999999999" x14ac:dyDescent="0.3">
      <c r="A1" s="25" t="s">
        <v>939</v>
      </c>
    </row>
    <row r="2" spans="1:42" s="23" customFormat="1" x14ac:dyDescent="0.3">
      <c r="A2" s="23" t="s">
        <v>917</v>
      </c>
      <c r="B2" s="24">
        <v>2020</v>
      </c>
      <c r="C2" s="24">
        <v>2021</v>
      </c>
      <c r="D2" s="24">
        <v>2022</v>
      </c>
      <c r="E2" s="24">
        <v>2023</v>
      </c>
      <c r="F2" s="24">
        <v>2024</v>
      </c>
      <c r="G2" s="24">
        <v>2025</v>
      </c>
      <c r="H2" s="24">
        <v>2026</v>
      </c>
      <c r="I2" s="24">
        <v>2027</v>
      </c>
      <c r="J2" s="24">
        <v>2028</v>
      </c>
      <c r="K2" s="24">
        <v>2029</v>
      </c>
      <c r="L2" s="24">
        <v>2030</v>
      </c>
      <c r="M2" s="24">
        <v>2031</v>
      </c>
      <c r="N2" s="24">
        <v>2032</v>
      </c>
      <c r="O2" s="24">
        <v>2033</v>
      </c>
      <c r="P2" s="24">
        <v>2034</v>
      </c>
      <c r="Q2" s="24">
        <v>2035</v>
      </c>
      <c r="R2" s="24">
        <v>2036</v>
      </c>
      <c r="S2" s="24">
        <v>2037</v>
      </c>
      <c r="T2" s="24">
        <v>2038</v>
      </c>
      <c r="U2" s="24">
        <v>2039</v>
      </c>
      <c r="V2" s="24">
        <v>2040</v>
      </c>
      <c r="W2" s="24">
        <v>2041</v>
      </c>
      <c r="X2" s="24">
        <v>2042</v>
      </c>
      <c r="Y2" s="24">
        <v>2043</v>
      </c>
      <c r="Z2" s="24">
        <v>2044</v>
      </c>
      <c r="AA2" s="24">
        <v>2045</v>
      </c>
      <c r="AB2" s="24">
        <v>2046</v>
      </c>
      <c r="AC2" s="24">
        <v>2047</v>
      </c>
      <c r="AD2" s="24">
        <v>2048</v>
      </c>
      <c r="AE2" s="24">
        <v>2049</v>
      </c>
      <c r="AF2" s="24">
        <v>2050</v>
      </c>
      <c r="AG2" s="24">
        <v>2051</v>
      </c>
      <c r="AH2" s="24">
        <v>2052</v>
      </c>
      <c r="AI2" s="24">
        <v>2053</v>
      </c>
      <c r="AJ2" s="24">
        <v>2054</v>
      </c>
      <c r="AK2" s="24">
        <v>2055</v>
      </c>
      <c r="AL2" s="24">
        <v>2056</v>
      </c>
      <c r="AM2" s="24">
        <v>2057</v>
      </c>
      <c r="AN2" s="24">
        <v>2058</v>
      </c>
      <c r="AO2" s="24">
        <v>2059</v>
      </c>
      <c r="AP2" s="24">
        <v>2060</v>
      </c>
    </row>
    <row r="3" spans="1:42" s="21" customFormat="1" x14ac:dyDescent="0.3">
      <c r="A3" s="23" t="s">
        <v>900</v>
      </c>
      <c r="B3" s="21">
        <f t="shared" ref="B3:AP3" si="0">B10+B17</f>
        <v>901.25910675180796</v>
      </c>
      <c r="C3" s="21">
        <f t="shared" si="0"/>
        <v>892.64146708574026</v>
      </c>
      <c r="D3" s="21">
        <f t="shared" si="0"/>
        <v>883.47693966504062</v>
      </c>
      <c r="E3" s="21">
        <f t="shared" si="0"/>
        <v>873.81220501946439</v>
      </c>
      <c r="F3" s="21">
        <f t="shared" si="0"/>
        <v>863.6922724661722</v>
      </c>
      <c r="G3" s="21">
        <f t="shared" si="0"/>
        <v>853.16047522722204</v>
      </c>
      <c r="H3" s="21">
        <f t="shared" si="0"/>
        <v>826.30454809792502</v>
      </c>
      <c r="I3" s="21">
        <f t="shared" si="0"/>
        <v>813.68761920335442</v>
      </c>
      <c r="J3" s="21">
        <f t="shared" si="0"/>
        <v>800.83670691266082</v>
      </c>
      <c r="K3" s="21">
        <f t="shared" si="0"/>
        <v>787.78068645466624</v>
      </c>
      <c r="L3" s="21">
        <f t="shared" si="0"/>
        <v>774.54689683845947</v>
      </c>
      <c r="M3" s="21">
        <f t="shared" si="0"/>
        <v>761.16111336441452</v>
      </c>
      <c r="N3" s="21">
        <f t="shared" si="0"/>
        <v>747.64749794108366</v>
      </c>
      <c r="O3" s="21">
        <f t="shared" si="0"/>
        <v>734.02852654796914</v>
      </c>
      <c r="P3" s="21">
        <f t="shared" si="0"/>
        <v>720.32500390239875</v>
      </c>
      <c r="Q3" s="21">
        <f t="shared" si="0"/>
        <v>706.55600116431992</v>
      </c>
      <c r="R3" s="21">
        <f t="shared" si="0"/>
        <v>692.73880370362065</v>
      </c>
      <c r="S3" s="21">
        <f t="shared" si="0"/>
        <v>678.8888916830515</v>
      </c>
      <c r="T3" s="21">
        <f t="shared" si="0"/>
        <v>665.01984181608464</v>
      </c>
      <c r="U3" s="21">
        <f t="shared" si="0"/>
        <v>651.14338549583204</v>
      </c>
      <c r="V3" s="21">
        <f t="shared" si="0"/>
        <v>637.26926447338451</v>
      </c>
      <c r="W3" s="21">
        <f t="shared" si="0"/>
        <v>623.40524308779993</v>
      </c>
      <c r="X3" s="21">
        <f t="shared" si="0"/>
        <v>609.5570640854537</v>
      </c>
      <c r="Y3" s="21">
        <f t="shared" si="0"/>
        <v>595.72836934074178</v>
      </c>
      <c r="Z3" s="21">
        <f t="shared" si="0"/>
        <v>581.92066533473076</v>
      </c>
      <c r="AA3" s="21">
        <f t="shared" si="0"/>
        <v>568.13332315337402</v>
      </c>
      <c r="AB3" s="21">
        <f t="shared" si="0"/>
        <v>554.36347417407899</v>
      </c>
      <c r="AC3" s="21">
        <f t="shared" si="0"/>
        <v>540.605973897176</v>
      </c>
      <c r="AD3" s="21">
        <f t="shared" si="0"/>
        <v>526.85336546338942</v>
      </c>
      <c r="AE3" s="21">
        <f t="shared" si="0"/>
        <v>513.09584285567894</v>
      </c>
      <c r="AF3" s="21">
        <f t="shared" si="0"/>
        <v>499.32117821166509</v>
      </c>
      <c r="AG3" s="21">
        <f t="shared" si="0"/>
        <v>485.51467171860509</v>
      </c>
      <c r="AH3" s="21">
        <f t="shared" si="0"/>
        <v>471.6591367495318</v>
      </c>
      <c r="AI3" s="21">
        <f t="shared" si="0"/>
        <v>457.73480120550994</v>
      </c>
      <c r="AJ3" s="21">
        <f t="shared" si="0"/>
        <v>443.71927935484894</v>
      </c>
      <c r="AK3" s="21">
        <f t="shared" si="0"/>
        <v>429.58751940631538</v>
      </c>
      <c r="AL3" s="21">
        <f t="shared" si="0"/>
        <v>415.3117382577546</v>
      </c>
      <c r="AM3" s="21">
        <f t="shared" si="0"/>
        <v>400.86139191981999</v>
      </c>
      <c r="AN3" s="21">
        <f t="shared" si="0"/>
        <v>386.20310908227412</v>
      </c>
      <c r="AO3" s="21">
        <f t="shared" si="0"/>
        <v>371.30061136659026</v>
      </c>
      <c r="AP3" s="21">
        <f t="shared" si="0"/>
        <v>356.11470651308707</v>
      </c>
    </row>
    <row r="4" spans="1:42" s="21" customFormat="1" x14ac:dyDescent="0.3">
      <c r="A4" s="23" t="s">
        <v>898</v>
      </c>
      <c r="B4" s="21">
        <f t="shared" ref="B4:AP4" si="1">B11+B18</f>
        <v>489.67520683024458</v>
      </c>
      <c r="C4" s="21">
        <f t="shared" si="1"/>
        <v>487.64734436440284</v>
      </c>
      <c r="D4" s="21">
        <f t="shared" si="1"/>
        <v>485.27328567476496</v>
      </c>
      <c r="E4" s="21">
        <f t="shared" si="1"/>
        <v>482.58258092585618</v>
      </c>
      <c r="F4" s="21">
        <f t="shared" si="1"/>
        <v>469.27606618436351</v>
      </c>
      <c r="G4" s="21">
        <f t="shared" si="1"/>
        <v>464.92158654177626</v>
      </c>
      <c r="H4" s="21">
        <f t="shared" si="1"/>
        <v>460.40303452879812</v>
      </c>
      <c r="I4" s="21">
        <f t="shared" si="1"/>
        <v>455.73804313039227</v>
      </c>
      <c r="J4" s="21">
        <f t="shared" si="1"/>
        <v>450.94344808563051</v>
      </c>
      <c r="K4" s="21">
        <f t="shared" si="1"/>
        <v>446.03524341377533</v>
      </c>
      <c r="L4" s="21">
        <f t="shared" si="1"/>
        <v>441.02857222038216</v>
      </c>
      <c r="M4" s="21">
        <f t="shared" si="1"/>
        <v>435.93771147112346</v>
      </c>
      <c r="N4" s="21">
        <f t="shared" si="1"/>
        <v>430.77604447226429</v>
      </c>
      <c r="O4" s="21">
        <f t="shared" si="1"/>
        <v>425.55602069221658</v>
      </c>
      <c r="P4" s="21">
        <f t="shared" si="1"/>
        <v>420.2891638855362</v>
      </c>
      <c r="Q4" s="21">
        <f t="shared" si="1"/>
        <v>414.98603758754382</v>
      </c>
      <c r="R4" s="21">
        <f t="shared" si="1"/>
        <v>409.65621618259007</v>
      </c>
      <c r="S4" s="21">
        <f t="shared" si="1"/>
        <v>404.30827414891502</v>
      </c>
      <c r="T4" s="21">
        <f t="shared" si="1"/>
        <v>398.94973164222517</v>
      </c>
      <c r="U4" s="21">
        <f t="shared" si="1"/>
        <v>393.58708669336079</v>
      </c>
      <c r="V4" s="21">
        <f t="shared" si="1"/>
        <v>388.22573526837823</v>
      </c>
      <c r="W4" s="21">
        <f t="shared" si="1"/>
        <v>382.86997804275336</v>
      </c>
      <c r="X4" s="21">
        <f t="shared" si="1"/>
        <v>377.5229959296737</v>
      </c>
      <c r="Y4" s="21">
        <f t="shared" si="1"/>
        <v>372.18680616715295</v>
      </c>
      <c r="Z4" s="21">
        <f t="shared" si="1"/>
        <v>366.86224319662011</v>
      </c>
      <c r="AA4" s="21">
        <f t="shared" si="1"/>
        <v>361.5489586619309</v>
      </c>
      <c r="AB4" s="21">
        <f t="shared" si="1"/>
        <v>356.24536363004916</v>
      </c>
      <c r="AC4" s="21">
        <f t="shared" si="1"/>
        <v>350.94860855725983</v>
      </c>
      <c r="AD4" s="21">
        <f t="shared" si="1"/>
        <v>345.65456308145804</v>
      </c>
      <c r="AE4" s="21">
        <f t="shared" si="1"/>
        <v>340.35779563961114</v>
      </c>
      <c r="AF4" s="21">
        <f t="shared" si="1"/>
        <v>335.0515332060354</v>
      </c>
      <c r="AG4" s="21">
        <f t="shared" si="1"/>
        <v>329.72763353917111</v>
      </c>
      <c r="AH4" s="21">
        <f t="shared" si="1"/>
        <v>324.37657694847411</v>
      </c>
      <c r="AI4" s="21">
        <f t="shared" si="1"/>
        <v>318.98741164778983</v>
      </c>
      <c r="AJ4" s="21">
        <f t="shared" si="1"/>
        <v>313.54773815706318</v>
      </c>
      <c r="AK4" s="21">
        <f t="shared" si="1"/>
        <v>308.04368026308657</v>
      </c>
      <c r="AL4" s="21">
        <f t="shared" si="1"/>
        <v>302.45984887669414</v>
      </c>
      <c r="AM4" s="21">
        <f t="shared" si="1"/>
        <v>296.77932565043386</v>
      </c>
      <c r="AN4" s="21">
        <f t="shared" si="1"/>
        <v>290.98362618087333</v>
      </c>
      <c r="AO4" s="21">
        <f t="shared" si="1"/>
        <v>285.05265583643256</v>
      </c>
      <c r="AP4" s="21">
        <f t="shared" si="1"/>
        <v>278.96470598373071</v>
      </c>
    </row>
    <row r="5" spans="1:42" s="21" customFormat="1" x14ac:dyDescent="0.3">
      <c r="A5" s="23" t="s">
        <v>899</v>
      </c>
      <c r="B5" s="21">
        <f t="shared" ref="B5:AP5" si="2">B12+B19</f>
        <v>77.667960914339204</v>
      </c>
      <c r="C5" s="21">
        <f t="shared" si="2"/>
        <v>59.869375567087154</v>
      </c>
      <c r="D5" s="21">
        <f t="shared" si="2"/>
        <v>58.571553736778732</v>
      </c>
      <c r="E5" s="21">
        <f t="shared" si="2"/>
        <v>57.245577564637706</v>
      </c>
      <c r="F5" s="21">
        <f t="shared" si="2"/>
        <v>55.818600896871104</v>
      </c>
      <c r="G5" s="21">
        <f t="shared" si="2"/>
        <v>54.446487390472733</v>
      </c>
      <c r="H5" s="21">
        <f t="shared" si="2"/>
        <v>53.072717141544182</v>
      </c>
      <c r="I5" s="21">
        <f t="shared" si="2"/>
        <v>51.637035888123798</v>
      </c>
      <c r="J5" s="21">
        <f t="shared" si="2"/>
        <v>50.141492304041954</v>
      </c>
      <c r="K5" s="21">
        <f t="shared" si="2"/>
        <v>48.596555961578787</v>
      </c>
      <c r="L5" s="21">
        <f t="shared" si="2"/>
        <v>47.011681156654355</v>
      </c>
      <c r="M5" s="21">
        <f t="shared" si="2"/>
        <v>45.395351728042868</v>
      </c>
      <c r="N5" s="21">
        <f t="shared" si="2"/>
        <v>43.755124442085105</v>
      </c>
      <c r="O5" s="21">
        <f t="shared" si="2"/>
        <v>42.09766954409325</v>
      </c>
      <c r="P5" s="21">
        <f t="shared" si="2"/>
        <v>40.42880929275519</v>
      </c>
      <c r="Q5" s="21">
        <f t="shared" si="2"/>
        <v>38.753572132549252</v>
      </c>
      <c r="R5" s="21">
        <f t="shared" si="2"/>
        <v>37.076234916996164</v>
      </c>
      <c r="S5" s="21">
        <f t="shared" si="2"/>
        <v>35.400368560675943</v>
      </c>
      <c r="T5" s="21">
        <f t="shared" si="2"/>
        <v>33.72888974413268</v>
      </c>
      <c r="U5" s="21">
        <f t="shared" si="2"/>
        <v>32.064102998834059</v>
      </c>
      <c r="V5" s="21">
        <f t="shared" si="2"/>
        <v>30.407765180061624</v>
      </c>
      <c r="W5" s="21">
        <f t="shared" si="2"/>
        <v>28.76112410843157</v>
      </c>
      <c r="X5" s="21">
        <f t="shared" si="2"/>
        <v>27.12497939235277</v>
      </c>
      <c r="Y5" s="21">
        <f t="shared" si="2"/>
        <v>25.499736691802141</v>
      </c>
      <c r="Z5" s="21">
        <f t="shared" si="2"/>
        <v>23.885459849115417</v>
      </c>
      <c r="AA5" s="21">
        <f t="shared" si="2"/>
        <v>22.28192973592034</v>
      </c>
      <c r="AB5" s="21">
        <f t="shared" si="2"/>
        <v>20.688707078235336</v>
      </c>
      <c r="AC5" s="21">
        <f t="shared" si="2"/>
        <v>19.105186577268949</v>
      </c>
      <c r="AD5" s="21">
        <f t="shared" si="2"/>
        <v>17.530659577822913</v>
      </c>
      <c r="AE5" s="21">
        <f t="shared" si="2"/>
        <v>15.964377729943342</v>
      </c>
      <c r="AF5" s="21">
        <f t="shared" si="2"/>
        <v>14.405617651600496</v>
      </c>
      <c r="AG5" s="21">
        <f t="shared" si="2"/>
        <v>12.853744543992466</v>
      </c>
      <c r="AH5" s="21">
        <f t="shared" si="2"/>
        <v>11.308279255019968</v>
      </c>
      <c r="AI5" s="21">
        <f t="shared" si="2"/>
        <v>9.7689684471000504</v>
      </c>
      <c r="AJ5" s="21">
        <f t="shared" si="2"/>
        <v>8.2358516245865747</v>
      </c>
      <c r="AK5" s="21">
        <f t="shared" si="2"/>
        <v>6.709333753738254</v>
      </c>
      <c r="AL5" s="21">
        <f t="shared" si="2"/>
        <v>5.1902578763367266</v>
      </c>
      <c r="AM5" s="21">
        <f t="shared" si="2"/>
        <v>3.6799789581798246</v>
      </c>
      <c r="AN5" s="21">
        <f t="shared" si="2"/>
        <v>2.1804403203386795</v>
      </c>
      <c r="AO5" s="21">
        <f t="shared" si="2"/>
        <v>0.6942503708181107</v>
      </c>
      <c r="AP5" s="21">
        <f t="shared" si="2"/>
        <v>0.18031996070479733</v>
      </c>
    </row>
    <row r="6" spans="1:42" s="21" customFormat="1" x14ac:dyDescent="0.3">
      <c r="A6" s="23" t="s">
        <v>908</v>
      </c>
      <c r="B6" s="21">
        <v>0</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1">
        <v>0</v>
      </c>
      <c r="AE6" s="21">
        <v>0</v>
      </c>
      <c r="AF6" s="21">
        <v>0</v>
      </c>
      <c r="AG6" s="21">
        <v>0</v>
      </c>
      <c r="AH6" s="21">
        <v>0</v>
      </c>
      <c r="AI6" s="21">
        <v>0</v>
      </c>
      <c r="AJ6" s="21">
        <v>0</v>
      </c>
      <c r="AK6" s="21">
        <v>0</v>
      </c>
      <c r="AL6" s="21">
        <v>0</v>
      </c>
      <c r="AM6" s="21">
        <v>0</v>
      </c>
      <c r="AN6" s="21">
        <v>0</v>
      </c>
      <c r="AO6" s="21">
        <v>0</v>
      </c>
      <c r="AP6" s="21">
        <v>0</v>
      </c>
    </row>
    <row r="7" spans="1:42" s="21" customFormat="1" x14ac:dyDescent="0.3">
      <c r="A7" s="23" t="s">
        <v>909</v>
      </c>
      <c r="B7" s="21">
        <v>0</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1">
        <v>0</v>
      </c>
      <c r="AE7" s="21">
        <v>0</v>
      </c>
      <c r="AF7" s="21">
        <v>0</v>
      </c>
      <c r="AG7" s="21">
        <v>0</v>
      </c>
      <c r="AH7" s="21">
        <v>0</v>
      </c>
      <c r="AI7" s="21">
        <v>0</v>
      </c>
      <c r="AJ7" s="21">
        <v>0</v>
      </c>
      <c r="AK7" s="21">
        <v>0</v>
      </c>
      <c r="AL7" s="21">
        <v>0</v>
      </c>
      <c r="AM7" s="21">
        <v>0</v>
      </c>
      <c r="AN7" s="21">
        <v>0</v>
      </c>
      <c r="AO7" s="21">
        <v>0</v>
      </c>
      <c r="AP7" s="21">
        <v>0</v>
      </c>
    </row>
    <row r="8" spans="1:42" s="16" customFormat="1" x14ac:dyDescent="0.3">
      <c r="A8" s="17"/>
      <c r="B8" s="17"/>
      <c r="C8" s="17"/>
      <c r="D8" s="17"/>
      <c r="E8" s="17"/>
      <c r="F8" s="17"/>
      <c r="G8" s="17"/>
      <c r="H8" s="17"/>
      <c r="I8" s="17"/>
      <c r="J8" s="17"/>
      <c r="K8" s="17"/>
      <c r="L8" s="17"/>
      <c r="M8" s="17"/>
      <c r="N8" s="17"/>
      <c r="O8" s="17"/>
      <c r="P8" s="17"/>
      <c r="Q8" s="17"/>
    </row>
    <row r="9" spans="1:42" s="23" customFormat="1" x14ac:dyDescent="0.3">
      <c r="A9" s="23" t="s">
        <v>915</v>
      </c>
      <c r="B9" s="24">
        <v>2020</v>
      </c>
      <c r="C9" s="24">
        <v>2021</v>
      </c>
      <c r="D9" s="24">
        <v>2022</v>
      </c>
      <c r="E9" s="24">
        <v>2023</v>
      </c>
      <c r="F9" s="24">
        <v>2024</v>
      </c>
      <c r="G9" s="24">
        <v>2025</v>
      </c>
      <c r="H9" s="24">
        <v>2026</v>
      </c>
      <c r="I9" s="24">
        <v>2027</v>
      </c>
      <c r="J9" s="24">
        <v>2028</v>
      </c>
      <c r="K9" s="24">
        <v>2029</v>
      </c>
      <c r="L9" s="24">
        <v>2030</v>
      </c>
      <c r="M9" s="24">
        <v>2031</v>
      </c>
      <c r="N9" s="24">
        <v>2032</v>
      </c>
      <c r="O9" s="24">
        <v>2033</v>
      </c>
      <c r="P9" s="24">
        <v>2034</v>
      </c>
      <c r="Q9" s="24">
        <v>2035</v>
      </c>
      <c r="R9" s="24">
        <v>2036</v>
      </c>
      <c r="S9" s="24">
        <v>2037</v>
      </c>
      <c r="T9" s="24">
        <v>2038</v>
      </c>
      <c r="U9" s="24">
        <v>2039</v>
      </c>
      <c r="V9" s="24">
        <v>2040</v>
      </c>
      <c r="W9" s="24">
        <v>2041</v>
      </c>
      <c r="X9" s="24">
        <v>2042</v>
      </c>
      <c r="Y9" s="24">
        <v>2043</v>
      </c>
      <c r="Z9" s="24">
        <v>2044</v>
      </c>
      <c r="AA9" s="24">
        <v>2045</v>
      </c>
      <c r="AB9" s="24">
        <v>2046</v>
      </c>
      <c r="AC9" s="24">
        <v>2047</v>
      </c>
      <c r="AD9" s="24">
        <v>2048</v>
      </c>
      <c r="AE9" s="24">
        <v>2049</v>
      </c>
      <c r="AF9" s="24">
        <v>2050</v>
      </c>
      <c r="AG9" s="24">
        <v>2051</v>
      </c>
      <c r="AH9" s="24">
        <v>2052</v>
      </c>
      <c r="AI9" s="24">
        <v>2053</v>
      </c>
      <c r="AJ9" s="24">
        <v>2054</v>
      </c>
      <c r="AK9" s="24">
        <v>2055</v>
      </c>
      <c r="AL9" s="24">
        <v>2056</v>
      </c>
      <c r="AM9" s="24">
        <v>2057</v>
      </c>
      <c r="AN9" s="24">
        <v>2058</v>
      </c>
      <c r="AO9" s="24">
        <v>2059</v>
      </c>
      <c r="AP9" s="24">
        <v>2060</v>
      </c>
    </row>
    <row r="10" spans="1:42" s="21" customFormat="1" x14ac:dyDescent="0.3">
      <c r="A10" s="23" t="s">
        <v>900</v>
      </c>
      <c r="B10" s="21">
        <f>'BLDG area calculation'!D25*$D$26/1000</f>
        <v>871.41610361574726</v>
      </c>
      <c r="C10" s="21">
        <f>'BLDG area calculation'!E25*$D$26/1000</f>
        <v>853.26160145708582</v>
      </c>
      <c r="D10" s="21">
        <f>'BLDG area calculation'!F25*$D$26/1000</f>
        <v>835.10709929842449</v>
      </c>
      <c r="E10" s="21">
        <f>'BLDG area calculation'!G25*$D$26/1000</f>
        <v>816.95259713976304</v>
      </c>
      <c r="F10" s="21">
        <f>'BLDG area calculation'!H25*$D$26/1000</f>
        <v>798.79809498110171</v>
      </c>
      <c r="G10" s="21">
        <f>'BLDG area calculation'!I25*$D$26/1000</f>
        <v>780.64359282244027</v>
      </c>
      <c r="H10" s="21">
        <f>'BLDG area calculation'!J25*$D$26/1000</f>
        <v>762.48909066377894</v>
      </c>
      <c r="I10" s="21">
        <f>'BLDG area calculation'!K25*$D$26/1000</f>
        <v>744.33458850511749</v>
      </c>
      <c r="J10" s="21">
        <f>'BLDG area calculation'!L25*$D$26/1000</f>
        <v>726.18008634645594</v>
      </c>
      <c r="K10" s="21">
        <f>'BLDG area calculation'!M25*$D$26/1000</f>
        <v>708.02558418779472</v>
      </c>
      <c r="L10" s="21">
        <f>'BLDG area calculation'!N25*$D$26/1000</f>
        <v>689.87108202913328</v>
      </c>
      <c r="M10" s="21">
        <f>'BLDG area calculation'!O25*$D$26/1000</f>
        <v>671.71657987047172</v>
      </c>
      <c r="N10" s="21">
        <f>'BLDG area calculation'!P25*$D$26/1000</f>
        <v>653.56207771181039</v>
      </c>
      <c r="O10" s="21">
        <f>'BLDG area calculation'!Q25*$D$26/1000</f>
        <v>635.40757555314894</v>
      </c>
      <c r="P10" s="21">
        <f>'BLDG area calculation'!R25*$D$26/1000</f>
        <v>617.25307339448761</v>
      </c>
      <c r="Q10" s="21">
        <f>'BLDG area calculation'!S25*$D$26/1000</f>
        <v>599.09857123582617</v>
      </c>
      <c r="R10" s="21">
        <f>'BLDG area calculation'!T25*$D$26/1000</f>
        <v>580.94406907716473</v>
      </c>
      <c r="S10" s="21">
        <f>'BLDG area calculation'!U25*$D$26/1000</f>
        <v>562.7895669185034</v>
      </c>
      <c r="T10" s="21">
        <f>'BLDG area calculation'!V25*$D$26/1000</f>
        <v>544.63506475984184</v>
      </c>
      <c r="U10" s="21">
        <f>'BLDG area calculation'!W25*$D$26/1000</f>
        <v>526.48056260118051</v>
      </c>
      <c r="V10" s="21">
        <f>'BLDG area calculation'!X25*$D$26/1000</f>
        <v>508.32606044251912</v>
      </c>
      <c r="W10" s="21">
        <f>'BLDG area calculation'!Y25*$D$26/1000</f>
        <v>490.17155828385779</v>
      </c>
      <c r="X10" s="21">
        <f>'BLDG area calculation'!Z25*$D$26/1000</f>
        <v>472.0170561251964</v>
      </c>
      <c r="Y10" s="21">
        <f>'BLDG area calculation'!AA25*$D$26/1000</f>
        <v>453.86255396653502</v>
      </c>
      <c r="Z10" s="21">
        <f>'BLDG area calculation'!AB25*$D$26/1000</f>
        <v>435.70805180787363</v>
      </c>
      <c r="AA10" s="21">
        <f>'BLDG area calculation'!AC25*$D$26/1000</f>
        <v>417.5535496492123</v>
      </c>
      <c r="AB10" s="21">
        <f>'BLDG area calculation'!AD25*$D$26/1000</f>
        <v>399.39904749055091</v>
      </c>
      <c r="AC10" s="21">
        <f>'BLDG area calculation'!AE25*$D$26/1000</f>
        <v>381.24454533188953</v>
      </c>
      <c r="AD10" s="21">
        <f>'BLDG area calculation'!AF25*$D$26/1000</f>
        <v>363.09004317322814</v>
      </c>
      <c r="AE10" s="21">
        <f>'BLDG area calculation'!AG25*$D$26/1000</f>
        <v>344.93554101456681</v>
      </c>
      <c r="AF10" s="21">
        <f>'BLDG area calculation'!AH25*$D$26/1000</f>
        <v>326.78103885590542</v>
      </c>
      <c r="AG10" s="21">
        <f>'BLDG area calculation'!AI25*$D$26/1000</f>
        <v>308.62653669724403</v>
      </c>
      <c r="AH10" s="21">
        <f>'BLDG area calculation'!AJ25*$D$26/1000</f>
        <v>290.47203453858265</v>
      </c>
      <c r="AI10" s="21">
        <f>'BLDG area calculation'!AK25*$D$26/1000</f>
        <v>272.31753237992132</v>
      </c>
      <c r="AJ10" s="21">
        <f>'BLDG area calculation'!AL25*$D$26/1000</f>
        <v>254.1630302212599</v>
      </c>
      <c r="AK10" s="21">
        <f>'BLDG area calculation'!AM25*$D$26/1000</f>
        <v>236.00852806259851</v>
      </c>
      <c r="AL10" s="21">
        <f>'BLDG area calculation'!AN25*$D$26/1000</f>
        <v>217.85402590393716</v>
      </c>
      <c r="AM10" s="21">
        <f>'BLDG area calculation'!AO25*$D$26/1000</f>
        <v>199.69952374527577</v>
      </c>
      <c r="AN10" s="21">
        <f>'BLDG area calculation'!AP25*$D$26/1000</f>
        <v>181.54502158661441</v>
      </c>
      <c r="AO10" s="21">
        <f>'BLDG area calculation'!AQ25*$D$26/1000</f>
        <v>163.39051942795294</v>
      </c>
      <c r="AP10" s="21">
        <f>'BLDG area calculation'!AR25*$D$26/1000</f>
        <v>145.23601726929147</v>
      </c>
    </row>
    <row r="11" spans="1:42" s="21" customFormat="1" x14ac:dyDescent="0.3">
      <c r="A11" s="23" t="s">
        <v>898</v>
      </c>
      <c r="B11" s="21">
        <f>'BLDG area calculation'!D9*$D$27/1000</f>
        <v>473.00183939811114</v>
      </c>
      <c r="C11" s="21">
        <f>'BLDG area calculation'!E9*$D$27/1000</f>
        <v>466.04592999519775</v>
      </c>
      <c r="D11" s="21">
        <f>'BLDG area calculation'!F9*$D$27/1000</f>
        <v>459.0900205922843</v>
      </c>
      <c r="E11" s="21">
        <f>'BLDG area calculation'!G9*$D$27/1000</f>
        <v>452.13411118937086</v>
      </c>
      <c r="F11" s="21">
        <f>'BLDG area calculation'!H9*$D$27/1000</f>
        <v>445.17820178645752</v>
      </c>
      <c r="G11" s="21">
        <f>'BLDG area calculation'!I9*$D$27/1000</f>
        <v>438.22229238354413</v>
      </c>
      <c r="H11" s="21">
        <f>'BLDG area calculation'!J9*$D$27/1000</f>
        <v>431.26638298063074</v>
      </c>
      <c r="I11" s="21">
        <f>'BLDG area calculation'!K9*$D$27/1000</f>
        <v>424.3104735777174</v>
      </c>
      <c r="J11" s="21">
        <f>'BLDG area calculation'!L9*$D$27/1000</f>
        <v>417.3545641748039</v>
      </c>
      <c r="K11" s="21">
        <f>'BLDG area calculation'!M9*$D$27/1000</f>
        <v>410.39865477189056</v>
      </c>
      <c r="L11" s="21">
        <f>'BLDG area calculation'!N9*$D$27/1000</f>
        <v>403.44274536897711</v>
      </c>
      <c r="M11" s="21">
        <f>'BLDG area calculation'!O9*$D$27/1000</f>
        <v>396.48683596606372</v>
      </c>
      <c r="N11" s="21">
        <f>'BLDG area calculation'!P9*$D$27/1000</f>
        <v>389.53092656315039</v>
      </c>
      <c r="O11" s="21">
        <f>'BLDG area calculation'!Q9*$D$27/1000</f>
        <v>382.57501716023694</v>
      </c>
      <c r="P11" s="21">
        <f>'BLDG area calculation'!R9*$D$27/1000</f>
        <v>375.6191077573236</v>
      </c>
      <c r="Q11" s="21">
        <f>'BLDG area calculation'!S9*$D$27/1000</f>
        <v>368.66319835441016</v>
      </c>
      <c r="R11" s="21">
        <f>'BLDG area calculation'!T9*$D$27/1000</f>
        <v>361.70728895149676</v>
      </c>
      <c r="S11" s="21">
        <f>'BLDG area calculation'!U9*$D$27/1000</f>
        <v>354.75137954858337</v>
      </c>
      <c r="T11" s="21">
        <f>'BLDG area calculation'!V9*$D$27/1000</f>
        <v>347.79547014566992</v>
      </c>
      <c r="U11" s="21">
        <f>'BLDG area calculation'!W9*$D$27/1000</f>
        <v>340.83956074275659</v>
      </c>
      <c r="V11" s="21">
        <f>'BLDG area calculation'!X9*$D$27/1000</f>
        <v>333.88365133984314</v>
      </c>
      <c r="W11" s="21">
        <f>'BLDG area calculation'!Y9*$D$27/1000</f>
        <v>326.92774193692969</v>
      </c>
      <c r="X11" s="21">
        <f>'BLDG area calculation'!Z9*$D$27/1000</f>
        <v>319.9718325340163</v>
      </c>
      <c r="Y11" s="21">
        <f>'BLDG area calculation'!AA9*$D$27/1000</f>
        <v>313.01592313110291</v>
      </c>
      <c r="Z11" s="21">
        <f>'BLDG area calculation'!AB9*$D$27/1000</f>
        <v>306.06001372818952</v>
      </c>
      <c r="AA11" s="21">
        <f>'BLDG area calculation'!AC9*$D$27/1000</f>
        <v>299.10410432527607</v>
      </c>
      <c r="AB11" s="21">
        <f>'BLDG area calculation'!AD9*$D$27/1000</f>
        <v>292.14819492236268</v>
      </c>
      <c r="AC11" s="21">
        <f>'BLDG area calculation'!AE9*$D$27/1000</f>
        <v>285.19228551944929</v>
      </c>
      <c r="AD11" s="21">
        <f>'BLDG area calculation'!AF9*$D$27/1000</f>
        <v>278.23637611653584</v>
      </c>
      <c r="AE11" s="21">
        <f>'BLDG area calculation'!AG9*$D$27/1000</f>
        <v>271.28046671362245</v>
      </c>
      <c r="AF11" s="21">
        <f>'BLDG area calculation'!AH9*$D$27/1000</f>
        <v>264.32455731070905</v>
      </c>
      <c r="AG11" s="21">
        <f>'BLDG area calculation'!AI9*$D$27/1000</f>
        <v>257.36864790779566</v>
      </c>
      <c r="AH11" s="21">
        <f>'BLDG area calculation'!AJ9*$D$27/1000</f>
        <v>250.41273850488224</v>
      </c>
      <c r="AI11" s="21">
        <f>'BLDG area calculation'!AK9*$D$27/1000</f>
        <v>243.45682910196885</v>
      </c>
      <c r="AJ11" s="21">
        <f>'BLDG area calculation'!AL9*$D$27/1000</f>
        <v>236.50091969905546</v>
      </c>
      <c r="AK11" s="21">
        <f>'BLDG area calculation'!AM9*$D$27/1000</f>
        <v>229.54501029614207</v>
      </c>
      <c r="AL11" s="21">
        <f>'BLDG area calculation'!AN9*$D$27/1000</f>
        <v>222.5891008932287</v>
      </c>
      <c r="AM11" s="21">
        <f>'BLDG area calculation'!AO9*$D$27/1000</f>
        <v>215.63319149031531</v>
      </c>
      <c r="AN11" s="21">
        <f>'BLDG area calculation'!AP9*$D$27/1000</f>
        <v>208.67728208740192</v>
      </c>
      <c r="AO11" s="21">
        <f>'BLDG area calculation'!AQ9*$D$27/1000</f>
        <v>201.72137268448856</v>
      </c>
      <c r="AP11" s="21">
        <f>'BLDG area calculation'!AR9*$D$27/1000</f>
        <v>194.76546328157519</v>
      </c>
    </row>
    <row r="12" spans="1:42" s="21" customFormat="1" x14ac:dyDescent="0.3">
      <c r="A12" s="23" t="s">
        <v>899</v>
      </c>
      <c r="B12" s="21">
        <f>'BLDG area calculation'!D17*$D$28/1000</f>
        <v>77.667960914339204</v>
      </c>
      <c r="C12" s="21">
        <f>'BLDG area calculation'!E17*$D$28/1000</f>
        <v>59.761248425482115</v>
      </c>
      <c r="D12" s="21">
        <f>'BLDG area calculation'!F17*$D$28/1000</f>
        <v>58.387478176553564</v>
      </c>
      <c r="E12" s="21">
        <f>'BLDG area calculation'!G17*$D$28/1000</f>
        <v>57.013707927625013</v>
      </c>
      <c r="F12" s="21">
        <f>'BLDG area calculation'!H17*$D$28/1000</f>
        <v>55.639937678696462</v>
      </c>
      <c r="G12" s="21">
        <f>'BLDG area calculation'!I17*$D$28/1000</f>
        <v>54.266167429767933</v>
      </c>
      <c r="H12" s="21">
        <f>'BLDG area calculation'!J17*$D$28/1000</f>
        <v>52.892397180839382</v>
      </c>
      <c r="I12" s="21">
        <f>'BLDG area calculation'!K17*$D$28/1000</f>
        <v>51.456715927418998</v>
      </c>
      <c r="J12" s="21">
        <f>'BLDG area calculation'!L17*$D$28/1000</f>
        <v>49.961172343337154</v>
      </c>
      <c r="K12" s="21">
        <f>'BLDG area calculation'!M17*$D$28/1000</f>
        <v>48.416236000873987</v>
      </c>
      <c r="L12" s="21">
        <f>'BLDG area calculation'!N17*$D$28/1000</f>
        <v>46.831361195949555</v>
      </c>
      <c r="M12" s="21">
        <f>'BLDG area calculation'!O17*$D$28/1000</f>
        <v>45.215031767338068</v>
      </c>
      <c r="N12" s="21">
        <f>'BLDG area calculation'!P17*$D$28/1000</f>
        <v>43.574804481380305</v>
      </c>
      <c r="O12" s="21">
        <f>'BLDG area calculation'!Q17*$D$28/1000</f>
        <v>41.91734958338845</v>
      </c>
      <c r="P12" s="21">
        <f>'BLDG area calculation'!R17*$D$28/1000</f>
        <v>40.24848933205039</v>
      </c>
      <c r="Q12" s="21">
        <f>'BLDG area calculation'!S17*$D$28/1000</f>
        <v>38.573252171844452</v>
      </c>
      <c r="R12" s="21">
        <f>'BLDG area calculation'!T17*$D$28/1000</f>
        <v>36.895914956291364</v>
      </c>
      <c r="S12" s="21">
        <f>'BLDG area calculation'!U17*$D$28/1000</f>
        <v>35.220048599971143</v>
      </c>
      <c r="T12" s="21">
        <f>'BLDG area calculation'!V17*$D$28/1000</f>
        <v>33.54856978342788</v>
      </c>
      <c r="U12" s="21">
        <f>'BLDG area calculation'!W17*$D$28/1000</f>
        <v>31.883783038129259</v>
      </c>
      <c r="V12" s="21">
        <f>'BLDG area calculation'!X17*$D$28/1000</f>
        <v>30.227445219356827</v>
      </c>
      <c r="W12" s="21">
        <f>'BLDG area calculation'!Y17*$D$28/1000</f>
        <v>28.580804147726774</v>
      </c>
      <c r="X12" s="21">
        <f>'BLDG area calculation'!Z17*$D$28/1000</f>
        <v>26.944659431647974</v>
      </c>
      <c r="Y12" s="21">
        <f>'BLDG area calculation'!AA17*$D$28/1000</f>
        <v>25.319416731097345</v>
      </c>
      <c r="Z12" s="21">
        <f>'BLDG area calculation'!AB17*$D$28/1000</f>
        <v>23.705139888410621</v>
      </c>
      <c r="AA12" s="21">
        <f>'BLDG area calculation'!AC17*$D$28/1000</f>
        <v>22.101609775215543</v>
      </c>
      <c r="AB12" s="21">
        <f>'BLDG area calculation'!AD17*$D$28/1000</f>
        <v>20.508387117530539</v>
      </c>
      <c r="AC12" s="21">
        <f>'BLDG area calculation'!AE17*$D$28/1000</f>
        <v>18.924866616564152</v>
      </c>
      <c r="AD12" s="21">
        <f>'BLDG area calculation'!AF17*$D$28/1000</f>
        <v>17.350339617118117</v>
      </c>
      <c r="AE12" s="21">
        <f>'BLDG area calculation'!AG17*$D$28/1000</f>
        <v>15.784057769238546</v>
      </c>
      <c r="AF12" s="21">
        <f>'BLDG area calculation'!AH17*$D$28/1000</f>
        <v>14.225297690895699</v>
      </c>
      <c r="AG12" s="21">
        <f>'BLDG area calculation'!AI17*$D$28/1000</f>
        <v>12.67342458328767</v>
      </c>
      <c r="AH12" s="21">
        <f>'BLDG area calculation'!AJ17*$D$28/1000</f>
        <v>11.127959294315172</v>
      </c>
      <c r="AI12" s="21">
        <f>'BLDG area calculation'!AK17*$D$28/1000</f>
        <v>9.5886484863952539</v>
      </c>
      <c r="AJ12" s="21">
        <f>'BLDG area calculation'!AL17*$D$28/1000</f>
        <v>8.0555316638817782</v>
      </c>
      <c r="AK12" s="21">
        <f>'BLDG area calculation'!AM17*$D$28/1000</f>
        <v>6.5290137930334566</v>
      </c>
      <c r="AL12" s="21">
        <f>'BLDG area calculation'!AN17*$D$28/1000</f>
        <v>5.0099379156319293</v>
      </c>
      <c r="AM12" s="21">
        <f>'BLDG area calculation'!AO17*$D$28/1000</f>
        <v>3.4996589974750272</v>
      </c>
      <c r="AN12" s="21">
        <f>'BLDG area calculation'!AP17*$D$28/1000</f>
        <v>2.0001203596338821</v>
      </c>
      <c r="AO12" s="21">
        <f>'BLDG area calculation'!AQ17*$D$28/1000</f>
        <v>0.51393041011331342</v>
      </c>
      <c r="AP12" s="21">
        <f>'BLDG area calculation'!AR17*$D$28/1000</f>
        <v>0</v>
      </c>
    </row>
    <row r="13" spans="1:42" s="21" customFormat="1" x14ac:dyDescent="0.3">
      <c r="A13" s="23" t="s">
        <v>908</v>
      </c>
      <c r="B13" s="21">
        <v>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1">
        <v>0</v>
      </c>
      <c r="AE13" s="21">
        <v>0</v>
      </c>
      <c r="AF13" s="21">
        <v>0</v>
      </c>
      <c r="AG13" s="21">
        <v>0</v>
      </c>
      <c r="AH13" s="21">
        <v>0</v>
      </c>
      <c r="AI13" s="21">
        <v>0</v>
      </c>
      <c r="AJ13" s="21">
        <v>0</v>
      </c>
      <c r="AK13" s="21">
        <v>0</v>
      </c>
      <c r="AL13" s="21">
        <v>0</v>
      </c>
      <c r="AM13" s="21">
        <v>0</v>
      </c>
      <c r="AN13" s="21">
        <v>0</v>
      </c>
      <c r="AO13" s="21">
        <v>0</v>
      </c>
      <c r="AP13" s="21">
        <v>0</v>
      </c>
    </row>
    <row r="14" spans="1:42" s="21" customFormat="1" x14ac:dyDescent="0.3">
      <c r="A14" s="23" t="s">
        <v>909</v>
      </c>
      <c r="B14" s="21">
        <v>0</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1">
        <v>0</v>
      </c>
      <c r="AE14" s="21">
        <v>0</v>
      </c>
      <c r="AF14" s="21">
        <v>0</v>
      </c>
      <c r="AG14" s="21">
        <v>0</v>
      </c>
      <c r="AH14" s="21">
        <v>0</v>
      </c>
      <c r="AI14" s="21">
        <v>0</v>
      </c>
      <c r="AJ14" s="21">
        <v>0</v>
      </c>
      <c r="AK14" s="21">
        <v>0</v>
      </c>
      <c r="AL14" s="21">
        <v>0</v>
      </c>
      <c r="AM14" s="21">
        <v>0</v>
      </c>
      <c r="AN14" s="21">
        <v>0</v>
      </c>
      <c r="AO14" s="21">
        <v>0</v>
      </c>
      <c r="AP14" s="21">
        <v>0</v>
      </c>
    </row>
    <row r="15" spans="1:42" s="16" customFormat="1" x14ac:dyDescent="0.3">
      <c r="A15" s="17"/>
      <c r="B15" s="17"/>
      <c r="C15" s="17"/>
      <c r="D15" s="17"/>
      <c r="E15" s="17"/>
      <c r="F15" s="17"/>
      <c r="G15" s="17"/>
      <c r="H15" s="17"/>
      <c r="I15" s="17"/>
      <c r="J15" s="17"/>
      <c r="K15" s="17"/>
      <c r="L15" s="17"/>
      <c r="M15" s="17"/>
      <c r="N15" s="17"/>
      <c r="O15" s="17"/>
      <c r="P15" s="17"/>
      <c r="Q15" s="17"/>
    </row>
    <row r="16" spans="1:42" s="23" customFormat="1" x14ac:dyDescent="0.3">
      <c r="A16" s="23" t="s">
        <v>916</v>
      </c>
      <c r="B16" s="24">
        <v>2020</v>
      </c>
      <c r="C16" s="24">
        <v>2021</v>
      </c>
      <c r="D16" s="24">
        <v>2022</v>
      </c>
      <c r="E16" s="24">
        <v>2023</v>
      </c>
      <c r="F16" s="24">
        <v>2024</v>
      </c>
      <c r="G16" s="24">
        <v>2025</v>
      </c>
      <c r="H16" s="24">
        <v>2026</v>
      </c>
      <c r="I16" s="24">
        <v>2027</v>
      </c>
      <c r="J16" s="24">
        <v>2028</v>
      </c>
      <c r="K16" s="24">
        <v>2029</v>
      </c>
      <c r="L16" s="24">
        <v>2030</v>
      </c>
      <c r="M16" s="24">
        <v>2031</v>
      </c>
      <c r="N16" s="24">
        <v>2032</v>
      </c>
      <c r="O16" s="24">
        <v>2033</v>
      </c>
      <c r="P16" s="24">
        <v>2034</v>
      </c>
      <c r="Q16" s="24">
        <v>2035</v>
      </c>
      <c r="R16" s="24">
        <v>2036</v>
      </c>
      <c r="S16" s="24">
        <v>2037</v>
      </c>
      <c r="T16" s="24">
        <v>2038</v>
      </c>
      <c r="U16" s="24">
        <v>2039</v>
      </c>
      <c r="V16" s="24">
        <v>2040</v>
      </c>
      <c r="W16" s="24">
        <v>2041</v>
      </c>
      <c r="X16" s="24">
        <v>2042</v>
      </c>
      <c r="Y16" s="24">
        <v>2043</v>
      </c>
      <c r="Z16" s="24">
        <v>2044</v>
      </c>
      <c r="AA16" s="24">
        <v>2045</v>
      </c>
      <c r="AB16" s="24">
        <v>2046</v>
      </c>
      <c r="AC16" s="24">
        <v>2047</v>
      </c>
      <c r="AD16" s="24">
        <v>2048</v>
      </c>
      <c r="AE16" s="24">
        <v>2049</v>
      </c>
      <c r="AF16" s="24">
        <v>2050</v>
      </c>
      <c r="AG16" s="24">
        <v>2051</v>
      </c>
      <c r="AH16" s="24">
        <v>2052</v>
      </c>
      <c r="AI16" s="24">
        <v>2053</v>
      </c>
      <c r="AJ16" s="24">
        <v>2054</v>
      </c>
      <c r="AK16" s="24">
        <v>2055</v>
      </c>
      <c r="AL16" s="24">
        <v>2056</v>
      </c>
      <c r="AM16" s="24">
        <v>2057</v>
      </c>
      <c r="AN16" s="24">
        <v>2058</v>
      </c>
      <c r="AO16" s="24">
        <v>2059</v>
      </c>
      <c r="AP16" s="24">
        <v>2060</v>
      </c>
    </row>
    <row r="17" spans="1:42" s="21" customFormat="1" x14ac:dyDescent="0.3">
      <c r="A17" s="23" t="s">
        <v>900</v>
      </c>
      <c r="B17" s="21">
        <f>'BLDG area calculation'!D24*B42/1000</f>
        <v>29.84300313606072</v>
      </c>
      <c r="C17" s="21">
        <f>'BLDG area calculation'!E24*C42/1000</f>
        <v>39.37986562865445</v>
      </c>
      <c r="D17" s="21">
        <f>'BLDG area calculation'!F24*D42/1000</f>
        <v>48.369840366616103</v>
      </c>
      <c r="E17" s="21">
        <f>'BLDG area calculation'!G24*E42/1000</f>
        <v>56.859607879701315</v>
      </c>
      <c r="F17" s="21">
        <f>'BLDG area calculation'!H24*F42/1000</f>
        <v>64.894177485070543</v>
      </c>
      <c r="G17" s="21">
        <f>'BLDG area calculation'!I24*G42/1000</f>
        <v>72.516882404781768</v>
      </c>
      <c r="H17" s="21">
        <f>'BLDG area calculation'!J24*H42/1000</f>
        <v>63.815457434146126</v>
      </c>
      <c r="I17" s="21">
        <f>'BLDG area calculation'!K24*I42/1000</f>
        <v>69.353030698236921</v>
      </c>
      <c r="J17" s="21">
        <f>'BLDG area calculation'!L24*J42/1000</f>
        <v>74.65662056620485</v>
      </c>
      <c r="K17" s="21">
        <f>'BLDG area calculation'!M24*K42/1000</f>
        <v>79.755102266871504</v>
      </c>
      <c r="L17" s="21">
        <f>'BLDG area calculation'!N24*L42/1000</f>
        <v>84.675814809326184</v>
      </c>
      <c r="M17" s="21">
        <f>'BLDG area calculation'!O24*M42/1000</f>
        <v>89.444533493942771</v>
      </c>
      <c r="N17" s="21">
        <f>'BLDG area calculation'!P24*N42/1000</f>
        <v>94.085420229273211</v>
      </c>
      <c r="O17" s="21">
        <f>'BLDG area calculation'!Q24*O42/1000</f>
        <v>98.620950994820191</v>
      </c>
      <c r="P17" s="21">
        <f>'BLDG area calculation'!R24*P42/1000</f>
        <v>103.07193050791118</v>
      </c>
      <c r="Q17" s="21">
        <f>'BLDG area calculation'!S24*Q42/1000</f>
        <v>107.45742992849375</v>
      </c>
      <c r="R17" s="21">
        <f>'BLDG area calculation'!T24*R42/1000</f>
        <v>111.79473462645592</v>
      </c>
      <c r="S17" s="21">
        <f>'BLDG area calculation'!U24*S42/1000</f>
        <v>116.09932476454806</v>
      </c>
      <c r="T17" s="21">
        <f>'BLDG area calculation'!V24*T42/1000</f>
        <v>120.38477705624278</v>
      </c>
      <c r="U17" s="21">
        <f>'BLDG area calculation'!W24*U42/1000</f>
        <v>124.66282289465147</v>
      </c>
      <c r="V17" s="21">
        <f>'BLDG area calculation'!X24*V42/1000</f>
        <v>128.94320403086542</v>
      </c>
      <c r="W17" s="21">
        <f>'BLDG area calculation'!Y24*W42/1000</f>
        <v>133.23368480394211</v>
      </c>
      <c r="X17" s="21">
        <f>'BLDG area calculation'!Z24*X42/1000</f>
        <v>137.54000796025724</v>
      </c>
      <c r="Y17" s="21">
        <f>'BLDG area calculation'!AA24*Y42/1000</f>
        <v>141.86581537420676</v>
      </c>
      <c r="Z17" s="21">
        <f>'BLDG area calculation'!AB24*Z42/1000</f>
        <v>146.21261352685707</v>
      </c>
      <c r="AA17" s="21">
        <f>'BLDG area calculation'!AC24*AA42/1000</f>
        <v>150.57977350416169</v>
      </c>
      <c r="AB17" s="21">
        <f>'BLDG area calculation'!AD24*AB42/1000</f>
        <v>154.96442668352807</v>
      </c>
      <c r="AC17" s="21">
        <f>'BLDG area calculation'!AE24*AC42/1000</f>
        <v>159.36142856528645</v>
      </c>
      <c r="AD17" s="21">
        <f>'BLDG area calculation'!AF24*AD42/1000</f>
        <v>163.76332229016126</v>
      </c>
      <c r="AE17" s="21">
        <f>'BLDG area calculation'!AG24*AE42/1000</f>
        <v>168.16030184111207</v>
      </c>
      <c r="AF17" s="21">
        <f>'BLDG area calculation'!AH24*AF42/1000</f>
        <v>172.54013935575966</v>
      </c>
      <c r="AG17" s="21">
        <f>'BLDG area calculation'!AI24*AG42/1000</f>
        <v>176.88813502136108</v>
      </c>
      <c r="AH17" s="21">
        <f>'BLDG area calculation'!AJ24*AH42/1000</f>
        <v>181.18710221094915</v>
      </c>
      <c r="AI17" s="21">
        <f>'BLDG area calculation'!AK24*AI42/1000</f>
        <v>185.41726882558865</v>
      </c>
      <c r="AJ17" s="21">
        <f>'BLDG area calculation'!AL24*AJ42/1000</f>
        <v>189.55624913358906</v>
      </c>
      <c r="AK17" s="21">
        <f>'BLDG area calculation'!AM24*AK42/1000</f>
        <v>193.57899134371687</v>
      </c>
      <c r="AL17" s="21">
        <f>'BLDG area calculation'!AN24*AL42/1000</f>
        <v>197.45771235381744</v>
      </c>
      <c r="AM17" s="21">
        <f>'BLDG area calculation'!AO24*AM42/1000</f>
        <v>201.16186817454422</v>
      </c>
      <c r="AN17" s="21">
        <f>'BLDG area calculation'!AP24*AN42/1000</f>
        <v>204.65808749565971</v>
      </c>
      <c r="AO17" s="21">
        <f>'BLDG area calculation'!AQ24*AO42/1000</f>
        <v>207.91009193863732</v>
      </c>
      <c r="AP17" s="21">
        <f>'BLDG area calculation'!AR24*AP42/1000</f>
        <v>210.87868924379558</v>
      </c>
    </row>
    <row r="18" spans="1:42" s="21" customFormat="1" x14ac:dyDescent="0.3">
      <c r="A18" s="23" t="s">
        <v>898</v>
      </c>
      <c r="B18" s="21">
        <f>'BLDG area calculation'!D8*B43/1000</f>
        <v>16.67336743213345</v>
      </c>
      <c r="C18" s="21">
        <f>'BLDG area calculation'!E8*C43/1000</f>
        <v>21.601414369205088</v>
      </c>
      <c r="D18" s="21">
        <f>'BLDG area calculation'!F8*D43/1000</f>
        <v>26.183265082480634</v>
      </c>
      <c r="E18" s="21">
        <f>'BLDG area calculation'!G8*E43/1000</f>
        <v>30.448469736485333</v>
      </c>
      <c r="F18" s="21">
        <f>'BLDG area calculation'!H8*F43/1000</f>
        <v>24.097864397906008</v>
      </c>
      <c r="G18" s="21">
        <f>'BLDG area calculation'!I8*G43/1000</f>
        <v>26.699294158232117</v>
      </c>
      <c r="H18" s="21">
        <f>'BLDG area calculation'!J8*H43/1000</f>
        <v>29.136651548167389</v>
      </c>
      <c r="I18" s="21">
        <f>'BLDG area calculation'!K8*I43/1000</f>
        <v>31.427569552674871</v>
      </c>
      <c r="J18" s="21">
        <f>'BLDG area calculation'!L8*J43/1000</f>
        <v>33.588883910826581</v>
      </c>
      <c r="K18" s="21">
        <f>'BLDG area calculation'!M8*K43/1000</f>
        <v>35.636588641884778</v>
      </c>
      <c r="L18" s="21">
        <f>'BLDG area calculation'!N8*L43/1000</f>
        <v>37.585826851405038</v>
      </c>
      <c r="M18" s="21">
        <f>'BLDG area calculation'!O8*M43/1000</f>
        <v>39.450875505059749</v>
      </c>
      <c r="N18" s="21">
        <f>'BLDG area calculation'!P8*N43/1000</f>
        <v>41.245117909113929</v>
      </c>
      <c r="O18" s="21">
        <f>'BLDG area calculation'!Q8*O43/1000</f>
        <v>42.981003531979617</v>
      </c>
      <c r="P18" s="21">
        <f>'BLDG area calculation'!R8*P43/1000</f>
        <v>44.670056128212615</v>
      </c>
      <c r="Q18" s="21">
        <f>'BLDG area calculation'!S8*Q43/1000</f>
        <v>46.322839233133685</v>
      </c>
      <c r="R18" s="21">
        <f>'BLDG area calculation'!T8*R43/1000</f>
        <v>47.948927231093286</v>
      </c>
      <c r="S18" s="21">
        <f>'BLDG area calculation'!U8*S43/1000</f>
        <v>49.556894600331646</v>
      </c>
      <c r="T18" s="21">
        <f>'BLDG area calculation'!V8*T43/1000</f>
        <v>51.154261496555243</v>
      </c>
      <c r="U18" s="21">
        <f>'BLDG area calculation'!W8*U43/1000</f>
        <v>52.747525950604178</v>
      </c>
      <c r="V18" s="21">
        <f>'BLDG area calculation'!X8*V43/1000</f>
        <v>54.342083928535104</v>
      </c>
      <c r="W18" s="21">
        <f>'BLDG area calculation'!Y8*W43/1000</f>
        <v>55.942236105823653</v>
      </c>
      <c r="X18" s="21">
        <f>'BLDG area calculation'!Z8*X43/1000</f>
        <v>57.55116339565739</v>
      </c>
      <c r="Y18" s="21">
        <f>'BLDG area calculation'!AA8*Y43/1000</f>
        <v>59.170883036050064</v>
      </c>
      <c r="Z18" s="21">
        <f>'BLDG area calculation'!AB8*Z43/1000</f>
        <v>60.802229468430617</v>
      </c>
      <c r="AA18" s="21">
        <f>'BLDG area calculation'!AC8*AA43/1000</f>
        <v>62.444854336654807</v>
      </c>
      <c r="AB18" s="21">
        <f>'BLDG area calculation'!AD8*AB43/1000</f>
        <v>64.097168707686492</v>
      </c>
      <c r="AC18" s="21">
        <f>'BLDG area calculation'!AE8*AC43/1000</f>
        <v>65.756323037810517</v>
      </c>
      <c r="AD18" s="21">
        <f>'BLDG area calculation'!AF8*AD43/1000</f>
        <v>67.418186964922185</v>
      </c>
      <c r="AE18" s="21">
        <f>'BLDG area calculation'!AG8*AE43/1000</f>
        <v>69.077328925988667</v>
      </c>
      <c r="AF18" s="21">
        <f>'BLDG area calculation'!AH8*AF43/1000</f>
        <v>70.726975895326376</v>
      </c>
      <c r="AG18" s="21">
        <f>'BLDG area calculation'!AI8*AG43/1000</f>
        <v>72.358985631375432</v>
      </c>
      <c r="AH18" s="21">
        <f>'BLDG area calculation'!AJ8*AH43/1000</f>
        <v>73.963838443591868</v>
      </c>
      <c r="AI18" s="21">
        <f>'BLDG area calculation'!AK8*AI43/1000</f>
        <v>75.530582545820991</v>
      </c>
      <c r="AJ18" s="21">
        <f>'BLDG area calculation'!AL8*AJ43/1000</f>
        <v>77.046818458007706</v>
      </c>
      <c r="AK18" s="21">
        <f>'BLDG area calculation'!AM8*AK43/1000</f>
        <v>78.498669966944519</v>
      </c>
      <c r="AL18" s="21">
        <f>'BLDG area calculation'!AN8*AL43/1000</f>
        <v>79.870747983465435</v>
      </c>
      <c r="AM18" s="21">
        <f>'BLDG area calculation'!AO8*AM43/1000</f>
        <v>81.146134160118578</v>
      </c>
      <c r="AN18" s="21">
        <f>'BLDG area calculation'!AP8*AN43/1000</f>
        <v>82.306344093471438</v>
      </c>
      <c r="AO18" s="21">
        <f>'BLDG area calculation'!AQ8*AO43/1000</f>
        <v>83.331283151944035</v>
      </c>
      <c r="AP18" s="21">
        <f>'BLDG area calculation'!AR8*AP43/1000</f>
        <v>84.199242702155516</v>
      </c>
    </row>
    <row r="19" spans="1:42" s="21" customFormat="1" x14ac:dyDescent="0.3">
      <c r="A19" s="23" t="s">
        <v>899</v>
      </c>
      <c r="B19" s="21">
        <f>'BLDG area calculation'!D16*B44/1000</f>
        <v>0</v>
      </c>
      <c r="C19" s="21">
        <f>'BLDG area calculation'!E16*C44/1000</f>
        <v>0.10812714160504144</v>
      </c>
      <c r="D19" s="21">
        <f>'BLDG area calculation'!F16*D44/1000</f>
        <v>0.18407556022516988</v>
      </c>
      <c r="E19" s="21">
        <f>'BLDG area calculation'!G16*E44/1000</f>
        <v>0.23186963701269436</v>
      </c>
      <c r="F19" s="21">
        <f>'BLDG area calculation'!H16*F44/1000</f>
        <v>0.17866321817464273</v>
      </c>
      <c r="G19" s="21">
        <f>'BLDG area calculation'!I16*G44/1000</f>
        <v>0.18031996070479733</v>
      </c>
      <c r="H19" s="21">
        <f>'BLDG area calculation'!J16*H44/1000</f>
        <v>0.18031996070479733</v>
      </c>
      <c r="I19" s="21">
        <f>'BLDG area calculation'!K16*I44/1000</f>
        <v>0.18031996070479733</v>
      </c>
      <c r="J19" s="21">
        <f>'BLDG area calculation'!L16*J44/1000</f>
        <v>0.18031996070479733</v>
      </c>
      <c r="K19" s="21">
        <f>'BLDG area calculation'!M16*K44/1000</f>
        <v>0.18031996070479733</v>
      </c>
      <c r="L19" s="21">
        <f>'BLDG area calculation'!N16*L44/1000</f>
        <v>0.18031996070479733</v>
      </c>
      <c r="M19" s="21">
        <f>'BLDG area calculation'!O16*M44/1000</f>
        <v>0.18031996070479733</v>
      </c>
      <c r="N19" s="21">
        <f>'BLDG area calculation'!P16*N44/1000</f>
        <v>0.18031996070479733</v>
      </c>
      <c r="O19" s="21">
        <f>'BLDG area calculation'!Q16*O44/1000</f>
        <v>0.18031996070479733</v>
      </c>
      <c r="P19" s="21">
        <f>'BLDG area calculation'!R16*P44/1000</f>
        <v>0.18031996070479733</v>
      </c>
      <c r="Q19" s="21">
        <f>'BLDG area calculation'!S16*Q44/1000</f>
        <v>0.18031996070479733</v>
      </c>
      <c r="R19" s="21">
        <f>'BLDG area calculation'!T16*R44/1000</f>
        <v>0.18031996070479733</v>
      </c>
      <c r="S19" s="21">
        <f>'BLDG area calculation'!U16*S44/1000</f>
        <v>0.18031996070479733</v>
      </c>
      <c r="T19" s="21">
        <f>'BLDG area calculation'!V16*T44/1000</f>
        <v>0.18031996070479733</v>
      </c>
      <c r="U19" s="21">
        <f>'BLDG area calculation'!W16*U44/1000</f>
        <v>0.18031996070479733</v>
      </c>
      <c r="V19" s="21">
        <f>'BLDG area calculation'!X16*V44/1000</f>
        <v>0.18031996070479733</v>
      </c>
      <c r="W19" s="21">
        <f>'BLDG area calculation'!Y16*W44/1000</f>
        <v>0.18031996070479733</v>
      </c>
      <c r="X19" s="21">
        <f>'BLDG area calculation'!Z16*X44/1000</f>
        <v>0.18031996070479733</v>
      </c>
      <c r="Y19" s="21">
        <f>'BLDG area calculation'!AA16*Y44/1000</f>
        <v>0.18031996070479733</v>
      </c>
      <c r="Z19" s="21">
        <f>'BLDG area calculation'!AB16*Z44/1000</f>
        <v>0.18031996070479733</v>
      </c>
      <c r="AA19" s="21">
        <f>'BLDG area calculation'!AC16*AA44/1000</f>
        <v>0.18031996070479733</v>
      </c>
      <c r="AB19" s="21">
        <f>'BLDG area calculation'!AD16*AB44/1000</f>
        <v>0.18031996070479733</v>
      </c>
      <c r="AC19" s="21">
        <f>'BLDG area calculation'!AE16*AC44/1000</f>
        <v>0.18031996070479733</v>
      </c>
      <c r="AD19" s="21">
        <f>'BLDG area calculation'!AF16*AD44/1000</f>
        <v>0.18031996070479733</v>
      </c>
      <c r="AE19" s="21">
        <f>'BLDG area calculation'!AG16*AE44/1000</f>
        <v>0.18031996070479733</v>
      </c>
      <c r="AF19" s="21">
        <f>'BLDG area calculation'!AH16*AF44/1000</f>
        <v>0.18031996070479733</v>
      </c>
      <c r="AG19" s="21">
        <f>'BLDG area calculation'!AI16*AG44/1000</f>
        <v>0.18031996070479733</v>
      </c>
      <c r="AH19" s="21">
        <f>'BLDG area calculation'!AJ16*AH44/1000</f>
        <v>0.18031996070479733</v>
      </c>
      <c r="AI19" s="21">
        <f>'BLDG area calculation'!AK16*AI44/1000</f>
        <v>0.18031996070479733</v>
      </c>
      <c r="AJ19" s="21">
        <f>'BLDG area calculation'!AL16*AJ44/1000</f>
        <v>0.18031996070479733</v>
      </c>
      <c r="AK19" s="21">
        <f>'BLDG area calculation'!AM16*AK44/1000</f>
        <v>0.18031996070479733</v>
      </c>
      <c r="AL19" s="21">
        <f>'BLDG area calculation'!AN16*AL44/1000</f>
        <v>0.18031996070479733</v>
      </c>
      <c r="AM19" s="21">
        <f>'BLDG area calculation'!AO16*AM44/1000</f>
        <v>0.18031996070479733</v>
      </c>
      <c r="AN19" s="21">
        <f>'BLDG area calculation'!AP16*AN44/1000</f>
        <v>0.18031996070479733</v>
      </c>
      <c r="AO19" s="21">
        <f>'BLDG area calculation'!AQ16*AO44/1000</f>
        <v>0.18031996070479733</v>
      </c>
      <c r="AP19" s="21">
        <f>'BLDG area calculation'!AR16*AP44/1000</f>
        <v>0.18031996070479733</v>
      </c>
    </row>
    <row r="20" spans="1:42" s="21" customFormat="1" x14ac:dyDescent="0.3">
      <c r="A20" s="23" t="s">
        <v>908</v>
      </c>
      <c r="B20" s="21">
        <f>'BLDG area calculation'!D32*B45/1000</f>
        <v>0</v>
      </c>
      <c r="C20" s="21">
        <f>'BLDG area calculation'!E32*C45/1000</f>
        <v>0</v>
      </c>
      <c r="D20" s="21">
        <f>'BLDG area calculation'!F32*D45/1000</f>
        <v>0</v>
      </c>
      <c r="E20" s="21">
        <f>'BLDG area calculation'!G32*E45/1000</f>
        <v>0</v>
      </c>
      <c r="F20" s="21">
        <f>'BLDG area calculation'!H32*F45/1000</f>
        <v>0</v>
      </c>
      <c r="G20" s="21">
        <f>'BLDG area calculation'!I32*G45/1000</f>
        <v>0</v>
      </c>
      <c r="H20" s="21">
        <f>'BLDG area calculation'!J32*H45/1000</f>
        <v>0</v>
      </c>
      <c r="I20" s="21">
        <f>'BLDG area calculation'!K32*I45/1000</f>
        <v>0</v>
      </c>
      <c r="J20" s="21">
        <f>'BLDG area calculation'!L32*J45/1000</f>
        <v>0</v>
      </c>
      <c r="K20" s="21">
        <f>'BLDG area calculation'!M32*K45/1000</f>
        <v>0</v>
      </c>
      <c r="L20" s="21">
        <f>'BLDG area calculation'!N32*L45/1000</f>
        <v>0</v>
      </c>
      <c r="M20" s="21">
        <f>'BLDG area calculation'!O32*M45/1000</f>
        <v>0</v>
      </c>
      <c r="N20" s="21">
        <f>'BLDG area calculation'!P32*N45/1000</f>
        <v>0</v>
      </c>
      <c r="O20" s="21">
        <f>'BLDG area calculation'!Q32*O45/1000</f>
        <v>0</v>
      </c>
      <c r="P20" s="21">
        <f>'BLDG area calculation'!R32*P45/1000</f>
        <v>0</v>
      </c>
      <c r="Q20" s="21">
        <f>'BLDG area calculation'!S32*Q45/1000</f>
        <v>0</v>
      </c>
      <c r="R20" s="21">
        <f>'BLDG area calculation'!T32*R45/1000</f>
        <v>0</v>
      </c>
      <c r="S20" s="21">
        <f>'BLDG area calculation'!U32*S45/1000</f>
        <v>0</v>
      </c>
      <c r="T20" s="21">
        <f>'BLDG area calculation'!V32*T45/1000</f>
        <v>0</v>
      </c>
      <c r="U20" s="21">
        <f>'BLDG area calculation'!W32*U45/1000</f>
        <v>0</v>
      </c>
      <c r="V20" s="21">
        <f>'BLDG area calculation'!X32*V45/1000</f>
        <v>0</v>
      </c>
      <c r="W20" s="21">
        <f>'BLDG area calculation'!Y32*W45/1000</f>
        <v>0</v>
      </c>
      <c r="X20" s="21">
        <f>'BLDG area calculation'!Z32*X45/1000</f>
        <v>0</v>
      </c>
      <c r="Y20" s="21">
        <f>'BLDG area calculation'!AA32*Y45/1000</f>
        <v>0</v>
      </c>
      <c r="Z20" s="21">
        <f>'BLDG area calculation'!AB32*Z45/1000</f>
        <v>0</v>
      </c>
      <c r="AA20" s="21">
        <f>'BLDG area calculation'!AC32*AA45/1000</f>
        <v>0</v>
      </c>
      <c r="AB20" s="21">
        <f>'BLDG area calculation'!AD32*AB45/1000</f>
        <v>0</v>
      </c>
      <c r="AC20" s="21">
        <f>'BLDG area calculation'!AE32*AC45/1000</f>
        <v>0</v>
      </c>
      <c r="AD20" s="21">
        <f>'BLDG area calculation'!AF32*AD45/1000</f>
        <v>0</v>
      </c>
      <c r="AE20" s="21">
        <f>'BLDG area calculation'!AG32*AE45/1000</f>
        <v>0</v>
      </c>
      <c r="AF20" s="21">
        <f>'BLDG area calculation'!AH32*AF45/1000</f>
        <v>0</v>
      </c>
      <c r="AG20" s="21">
        <f>'BLDG area calculation'!AI32*AG45/1000</f>
        <v>0</v>
      </c>
      <c r="AH20" s="21">
        <f>'BLDG area calculation'!AJ32*AH45/1000</f>
        <v>0</v>
      </c>
      <c r="AI20" s="21">
        <f>'BLDG area calculation'!AK32*AI45/1000</f>
        <v>0</v>
      </c>
      <c r="AJ20" s="21">
        <f>'BLDG area calculation'!AL32*AJ45/1000</f>
        <v>0</v>
      </c>
      <c r="AK20" s="21">
        <f>'BLDG area calculation'!AM32*AK45/1000</f>
        <v>0</v>
      </c>
      <c r="AL20" s="21">
        <f>'BLDG area calculation'!AN32*AL45/1000</f>
        <v>0</v>
      </c>
      <c r="AM20" s="21">
        <f>'BLDG area calculation'!AO32*AM45/1000</f>
        <v>0</v>
      </c>
      <c r="AN20" s="21">
        <f>'BLDG area calculation'!AP32*AN45/1000</f>
        <v>0</v>
      </c>
      <c r="AO20" s="21">
        <f>'BLDG area calculation'!AQ32*AO45/1000</f>
        <v>0</v>
      </c>
      <c r="AP20" s="21">
        <f>'BLDG area calculation'!AR32*AP45/1000</f>
        <v>0</v>
      </c>
    </row>
    <row r="21" spans="1:42" s="21" customFormat="1" x14ac:dyDescent="0.3">
      <c r="A21" s="23" t="s">
        <v>909</v>
      </c>
      <c r="B21" s="21">
        <f>'BLDG area calculation'!D24*B46/1000</f>
        <v>0</v>
      </c>
      <c r="C21" s="21">
        <f>'BLDG area calculation'!E24*C46/1000</f>
        <v>0</v>
      </c>
      <c r="D21" s="21">
        <f>'BLDG area calculation'!F24*D46/1000</f>
        <v>0</v>
      </c>
      <c r="E21" s="21">
        <f>'BLDG area calculation'!G24*E46/1000</f>
        <v>0</v>
      </c>
      <c r="F21" s="21">
        <f>'BLDG area calculation'!H24*F46/1000</f>
        <v>0</v>
      </c>
      <c r="G21" s="21">
        <f>'BLDG area calculation'!I24*G46/1000</f>
        <v>0</v>
      </c>
      <c r="H21" s="21">
        <f>'BLDG area calculation'!J24*H46/1000</f>
        <v>0</v>
      </c>
      <c r="I21" s="21">
        <f>'BLDG area calculation'!K24*I46/1000</f>
        <v>0</v>
      </c>
      <c r="J21" s="21">
        <f>'BLDG area calculation'!L24*J46/1000</f>
        <v>0</v>
      </c>
      <c r="K21" s="21">
        <f>'BLDG area calculation'!M24*K46/1000</f>
        <v>0</v>
      </c>
      <c r="L21" s="21">
        <f>'BLDG area calculation'!N24*L46/1000</f>
        <v>0</v>
      </c>
      <c r="M21" s="21">
        <f>'BLDG area calculation'!O24*M46/1000</f>
        <v>0</v>
      </c>
      <c r="N21" s="21">
        <f>'BLDG area calculation'!P24*N46/1000</f>
        <v>0</v>
      </c>
      <c r="O21" s="21">
        <f>'BLDG area calculation'!Q24*O46/1000</f>
        <v>0</v>
      </c>
      <c r="P21" s="21">
        <f>'BLDG area calculation'!R24*P46/1000</f>
        <v>0</v>
      </c>
      <c r="Q21" s="21">
        <f>'BLDG area calculation'!S24*Q46/1000</f>
        <v>0</v>
      </c>
      <c r="R21" s="21">
        <f>'BLDG area calculation'!T24*R46/1000</f>
        <v>0</v>
      </c>
      <c r="S21" s="21">
        <f>'BLDG area calculation'!U24*S46/1000</f>
        <v>0</v>
      </c>
      <c r="T21" s="21">
        <f>'BLDG area calculation'!V24*T46/1000</f>
        <v>0</v>
      </c>
      <c r="U21" s="21">
        <f>'BLDG area calculation'!W24*U46/1000</f>
        <v>0</v>
      </c>
      <c r="V21" s="21">
        <f>'BLDG area calculation'!X24*V46/1000</f>
        <v>0</v>
      </c>
      <c r="W21" s="21">
        <f>'BLDG area calculation'!Y24*W46/1000</f>
        <v>0</v>
      </c>
      <c r="X21" s="21">
        <f>'BLDG area calculation'!Z24*X46/1000</f>
        <v>0</v>
      </c>
      <c r="Y21" s="21">
        <f>'BLDG area calculation'!AA24*Y46/1000</f>
        <v>0</v>
      </c>
      <c r="Z21" s="21">
        <f>'BLDG area calculation'!AB24*Z46/1000</f>
        <v>0</v>
      </c>
      <c r="AA21" s="21">
        <f>'BLDG area calculation'!AC24*AA46/1000</f>
        <v>0</v>
      </c>
      <c r="AB21" s="21">
        <f>'BLDG area calculation'!AD24*AB46/1000</f>
        <v>0</v>
      </c>
      <c r="AC21" s="21">
        <f>'BLDG area calculation'!AE24*AC46/1000</f>
        <v>0</v>
      </c>
      <c r="AD21" s="21">
        <f>'BLDG area calculation'!AF24*AD46/1000</f>
        <v>0</v>
      </c>
      <c r="AE21" s="21">
        <f>'BLDG area calculation'!AG24*AE46/1000</f>
        <v>0</v>
      </c>
      <c r="AF21" s="21">
        <f>'BLDG area calculation'!AH24*AF46/1000</f>
        <v>0</v>
      </c>
      <c r="AG21" s="21">
        <f>'BLDG area calculation'!AI24*AG46/1000</f>
        <v>0</v>
      </c>
      <c r="AH21" s="21">
        <f>'BLDG area calculation'!AJ24*AH46/1000</f>
        <v>0</v>
      </c>
      <c r="AI21" s="21">
        <f>'BLDG area calculation'!AK24*AI46/1000</f>
        <v>0</v>
      </c>
      <c r="AJ21" s="21">
        <f>'BLDG area calculation'!AL24*AJ46/1000</f>
        <v>0</v>
      </c>
      <c r="AK21" s="21">
        <f>'BLDG area calculation'!AM24*AK46/1000</f>
        <v>0</v>
      </c>
      <c r="AL21" s="21">
        <f>'BLDG area calculation'!AN24*AL46/1000</f>
        <v>0</v>
      </c>
      <c r="AM21" s="21">
        <f>'BLDG area calculation'!AO24*AM46/1000</f>
        <v>0</v>
      </c>
      <c r="AN21" s="21">
        <f>'BLDG area calculation'!AP24*AN46/1000</f>
        <v>0</v>
      </c>
      <c r="AO21" s="21">
        <f>'BLDG area calculation'!AQ24*AO46/1000</f>
        <v>0</v>
      </c>
      <c r="AP21" s="21">
        <f>'BLDG area calculation'!AR24*AP46/1000</f>
        <v>0</v>
      </c>
    </row>
    <row r="24" spans="1:42" ht="33.75" x14ac:dyDescent="0.3">
      <c r="A24" s="26" t="s">
        <v>940</v>
      </c>
    </row>
    <row r="25" spans="1:42" s="2" customFormat="1" ht="40.5" x14ac:dyDescent="0.3">
      <c r="A25" s="27"/>
      <c r="B25" s="19" t="s">
        <v>883</v>
      </c>
      <c r="C25" s="19" t="s">
        <v>903</v>
      </c>
      <c r="D25" s="19" t="s">
        <v>1100</v>
      </c>
      <c r="E25" s="3"/>
      <c r="F25" s="3"/>
      <c r="G25" s="3"/>
      <c r="H25" s="3"/>
      <c r="I25" s="3"/>
      <c r="J25" s="3"/>
      <c r="K25" s="3"/>
      <c r="L25" s="3"/>
      <c r="M25" s="3"/>
      <c r="N25" s="3"/>
      <c r="O25" s="3"/>
      <c r="P25" s="3"/>
      <c r="Q25" s="3"/>
    </row>
    <row r="26" spans="1:42" x14ac:dyDescent="0.3">
      <c r="A26" s="31" t="s">
        <v>882</v>
      </c>
      <c r="B26" s="28">
        <f>(SUM('Split BLDG energy consumption'!N4:S13))/B32</f>
        <v>959.76958512230942</v>
      </c>
      <c r="C26" s="29">
        <f>'BLDG area calculation'!I80</f>
        <v>27.017687126910502</v>
      </c>
      <c r="D26" s="30">
        <f>B26*1000/'BLDG area calculation'!D20</f>
        <v>21.996926548726144</v>
      </c>
      <c r="R26"/>
      <c r="S26"/>
    </row>
    <row r="27" spans="1:42" x14ac:dyDescent="0.3">
      <c r="A27" s="31" t="s">
        <v>884</v>
      </c>
      <c r="B27" s="28">
        <f>(SUM('Split BLDG energy consumption'!B4:G13))/B32</f>
        <v>514.83088397642632</v>
      </c>
      <c r="C27" s="29">
        <f>'BLDG area calculation'!K80</f>
        <v>11.28</v>
      </c>
      <c r="D27" s="30">
        <f>B27*1000/'BLDG area calculation'!D4</f>
        <v>7.0746300164606595</v>
      </c>
      <c r="R27"/>
      <c r="S27"/>
    </row>
    <row r="28" spans="1:42" x14ac:dyDescent="0.3">
      <c r="A28" s="31" t="s">
        <v>881</v>
      </c>
      <c r="B28" s="28" cm="1">
        <f t="array" ref="B28">SUM('Split BLDG energy consumption'!H4:M13/B32)</f>
        <v>61.135018674410659</v>
      </c>
      <c r="C28" s="29" t="s">
        <v>819</v>
      </c>
      <c r="D28" s="30">
        <f>B28*1000/'BLDG area calculation'!D12</f>
        <v>10.022480416484626</v>
      </c>
      <c r="R28"/>
      <c r="S28"/>
    </row>
    <row r="29" spans="1:42" x14ac:dyDescent="0.3">
      <c r="A29" s="31" t="s">
        <v>887</v>
      </c>
      <c r="B29" s="28">
        <v>0</v>
      </c>
      <c r="C29" s="29">
        <f>'BLDG area calculation'!O80</f>
        <v>0</v>
      </c>
      <c r="D29" s="30">
        <v>0</v>
      </c>
      <c r="R29"/>
      <c r="S29"/>
    </row>
    <row r="30" spans="1:42" x14ac:dyDescent="0.3">
      <c r="A30" s="31" t="s">
        <v>888</v>
      </c>
      <c r="B30" s="28">
        <v>0</v>
      </c>
      <c r="C30" s="29">
        <v>0</v>
      </c>
      <c r="D30" s="30">
        <v>0</v>
      </c>
      <c r="R30"/>
      <c r="S30"/>
    </row>
    <row r="31" spans="1:42" x14ac:dyDescent="0.3">
      <c r="F31" s="8"/>
    </row>
    <row r="32" spans="1:42" x14ac:dyDescent="0.3">
      <c r="A32" s="2" t="s">
        <v>839</v>
      </c>
      <c r="B32" s="1">
        <v>277710000000</v>
      </c>
      <c r="R32"/>
      <c r="S32"/>
    </row>
    <row r="33" spans="1:42" x14ac:dyDescent="0.3">
      <c r="C33"/>
    </row>
    <row r="34" spans="1:42" x14ac:dyDescent="0.3">
      <c r="A34" s="32"/>
      <c r="B34" s="31" t="s">
        <v>907</v>
      </c>
      <c r="C34" s="20" t="s">
        <v>912</v>
      </c>
    </row>
    <row r="35" spans="1:42" x14ac:dyDescent="0.3">
      <c r="A35" s="31" t="s">
        <v>905</v>
      </c>
      <c r="B35" s="29">
        <v>0.75</v>
      </c>
      <c r="C35" s="29">
        <f>1-0.25*0.7</f>
        <v>0.82499999999999996</v>
      </c>
      <c r="D35" s="10"/>
    </row>
    <row r="36" spans="1:42" x14ac:dyDescent="0.3">
      <c r="B36" s="10"/>
      <c r="C36" s="10"/>
      <c r="D36" s="10"/>
    </row>
    <row r="37" spans="1:42" x14ac:dyDescent="0.3">
      <c r="A37" s="32"/>
      <c r="B37" s="31" t="s">
        <v>911</v>
      </c>
      <c r="C37" s="20" t="s">
        <v>913</v>
      </c>
      <c r="D37" s="10"/>
    </row>
    <row r="38" spans="1:42" x14ac:dyDescent="0.3">
      <c r="A38" s="31" t="s">
        <v>906</v>
      </c>
      <c r="B38" s="29">
        <f>1-0.22/0.8</f>
        <v>0.72500000000000009</v>
      </c>
      <c r="C38" s="29">
        <f>0.78</f>
        <v>0.78</v>
      </c>
      <c r="D38" s="10"/>
    </row>
    <row r="39" spans="1:42" x14ac:dyDescent="0.3">
      <c r="C39"/>
    </row>
    <row r="40" spans="1:42" x14ac:dyDescent="0.3">
      <c r="C40"/>
    </row>
    <row r="41" spans="1:42" s="23" customFormat="1" x14ac:dyDescent="0.3">
      <c r="A41" s="23" t="s">
        <v>910</v>
      </c>
      <c r="B41" s="24">
        <v>2020</v>
      </c>
      <c r="C41" s="24">
        <v>2021</v>
      </c>
      <c r="D41" s="24">
        <v>2022</v>
      </c>
      <c r="E41" s="24">
        <v>2023</v>
      </c>
      <c r="F41" s="24">
        <v>2024</v>
      </c>
      <c r="G41" s="24">
        <v>2025</v>
      </c>
      <c r="H41" s="24">
        <v>2026</v>
      </c>
      <c r="I41" s="24">
        <v>2027</v>
      </c>
      <c r="J41" s="24">
        <v>2028</v>
      </c>
      <c r="K41" s="24">
        <v>2029</v>
      </c>
      <c r="L41" s="24">
        <v>2030</v>
      </c>
      <c r="M41" s="24">
        <v>2031</v>
      </c>
      <c r="N41" s="24">
        <v>2032</v>
      </c>
      <c r="O41" s="24">
        <v>2033</v>
      </c>
      <c r="P41" s="24">
        <v>2034</v>
      </c>
      <c r="Q41" s="24">
        <v>2035</v>
      </c>
      <c r="R41" s="24">
        <v>2036</v>
      </c>
      <c r="S41" s="24">
        <v>2037</v>
      </c>
      <c r="T41" s="24">
        <v>2038</v>
      </c>
      <c r="U41" s="24">
        <v>2039</v>
      </c>
      <c r="V41" s="24">
        <v>2040</v>
      </c>
      <c r="W41" s="24">
        <v>2041</v>
      </c>
      <c r="X41" s="24">
        <v>2042</v>
      </c>
      <c r="Y41" s="24">
        <v>2043</v>
      </c>
      <c r="Z41" s="24">
        <v>2044</v>
      </c>
      <c r="AA41" s="24">
        <v>2045</v>
      </c>
      <c r="AB41" s="24">
        <v>2046</v>
      </c>
      <c r="AC41" s="24">
        <v>2047</v>
      </c>
      <c r="AD41" s="24">
        <v>2048</v>
      </c>
      <c r="AE41" s="24">
        <v>2049</v>
      </c>
      <c r="AF41" s="24">
        <v>2050</v>
      </c>
      <c r="AG41" s="24">
        <v>2051</v>
      </c>
      <c r="AH41" s="24">
        <v>2052</v>
      </c>
      <c r="AI41" s="24">
        <v>2053</v>
      </c>
      <c r="AJ41" s="24">
        <v>2054</v>
      </c>
      <c r="AK41" s="24">
        <v>2055</v>
      </c>
      <c r="AL41" s="24">
        <v>2056</v>
      </c>
      <c r="AM41" s="24">
        <v>2057</v>
      </c>
      <c r="AN41" s="24">
        <v>2058</v>
      </c>
      <c r="AO41" s="24">
        <v>2059</v>
      </c>
      <c r="AP41" s="24">
        <v>2060</v>
      </c>
    </row>
    <row r="42" spans="1:42" s="21" customFormat="1" x14ac:dyDescent="0.3">
      <c r="A42" s="23" t="s">
        <v>900</v>
      </c>
      <c r="B42" s="21">
        <f t="shared" ref="B42:G42" si="3">$C$26*(1-$B$38)</f>
        <v>7.429863959900386</v>
      </c>
      <c r="C42" s="21">
        <f t="shared" si="3"/>
        <v>7.429863959900386</v>
      </c>
      <c r="D42" s="21">
        <f t="shared" si="3"/>
        <v>7.429863959900386</v>
      </c>
      <c r="E42" s="21">
        <f t="shared" si="3"/>
        <v>7.429863959900386</v>
      </c>
      <c r="F42" s="21">
        <f t="shared" si="3"/>
        <v>7.429863959900386</v>
      </c>
      <c r="G42" s="21">
        <f t="shared" si="3"/>
        <v>7.429863959900386</v>
      </c>
      <c r="H42" s="21">
        <f t="shared" ref="H42:AP42" si="4">$C$26*(1-$C$38)</f>
        <v>5.9438911679203095</v>
      </c>
      <c r="I42" s="21">
        <f t="shared" si="4"/>
        <v>5.9438911679203095</v>
      </c>
      <c r="J42" s="21">
        <f t="shared" si="4"/>
        <v>5.9438911679203095</v>
      </c>
      <c r="K42" s="21">
        <f t="shared" si="4"/>
        <v>5.9438911679203095</v>
      </c>
      <c r="L42" s="21">
        <f t="shared" si="4"/>
        <v>5.9438911679203095</v>
      </c>
      <c r="M42" s="21">
        <f t="shared" si="4"/>
        <v>5.9438911679203095</v>
      </c>
      <c r="N42" s="21">
        <f t="shared" si="4"/>
        <v>5.9438911679203095</v>
      </c>
      <c r="O42" s="21">
        <f t="shared" si="4"/>
        <v>5.9438911679203095</v>
      </c>
      <c r="P42" s="21">
        <f t="shared" si="4"/>
        <v>5.9438911679203095</v>
      </c>
      <c r="Q42" s="21">
        <f t="shared" si="4"/>
        <v>5.9438911679203095</v>
      </c>
      <c r="R42" s="21">
        <f t="shared" si="4"/>
        <v>5.9438911679203095</v>
      </c>
      <c r="S42" s="21">
        <f t="shared" si="4"/>
        <v>5.9438911679203095</v>
      </c>
      <c r="T42" s="21">
        <f t="shared" si="4"/>
        <v>5.9438911679203095</v>
      </c>
      <c r="U42" s="21">
        <f t="shared" si="4"/>
        <v>5.9438911679203095</v>
      </c>
      <c r="V42" s="21">
        <f t="shared" si="4"/>
        <v>5.9438911679203095</v>
      </c>
      <c r="W42" s="21">
        <f t="shared" si="4"/>
        <v>5.9438911679203095</v>
      </c>
      <c r="X42" s="21">
        <f t="shared" si="4"/>
        <v>5.9438911679203095</v>
      </c>
      <c r="Y42" s="21">
        <f t="shared" si="4"/>
        <v>5.9438911679203095</v>
      </c>
      <c r="Z42" s="21">
        <f t="shared" si="4"/>
        <v>5.9438911679203095</v>
      </c>
      <c r="AA42" s="21">
        <f t="shared" si="4"/>
        <v>5.9438911679203095</v>
      </c>
      <c r="AB42" s="21">
        <f t="shared" si="4"/>
        <v>5.9438911679203095</v>
      </c>
      <c r="AC42" s="21">
        <f t="shared" si="4"/>
        <v>5.9438911679203095</v>
      </c>
      <c r="AD42" s="21">
        <f t="shared" si="4"/>
        <v>5.9438911679203095</v>
      </c>
      <c r="AE42" s="21">
        <f t="shared" si="4"/>
        <v>5.9438911679203095</v>
      </c>
      <c r="AF42" s="21">
        <f t="shared" si="4"/>
        <v>5.9438911679203095</v>
      </c>
      <c r="AG42" s="21">
        <f t="shared" si="4"/>
        <v>5.9438911679203095</v>
      </c>
      <c r="AH42" s="21">
        <f t="shared" si="4"/>
        <v>5.9438911679203095</v>
      </c>
      <c r="AI42" s="21">
        <f t="shared" si="4"/>
        <v>5.9438911679203095</v>
      </c>
      <c r="AJ42" s="21">
        <f t="shared" si="4"/>
        <v>5.9438911679203095</v>
      </c>
      <c r="AK42" s="21">
        <f t="shared" si="4"/>
        <v>5.9438911679203095</v>
      </c>
      <c r="AL42" s="21">
        <f t="shared" si="4"/>
        <v>5.9438911679203095</v>
      </c>
      <c r="AM42" s="21">
        <f t="shared" si="4"/>
        <v>5.9438911679203095</v>
      </c>
      <c r="AN42" s="21">
        <f t="shared" si="4"/>
        <v>5.9438911679203095</v>
      </c>
      <c r="AO42" s="21">
        <f t="shared" si="4"/>
        <v>5.9438911679203095</v>
      </c>
      <c r="AP42" s="21">
        <f t="shared" si="4"/>
        <v>5.9438911679203095</v>
      </c>
    </row>
    <row r="43" spans="1:42" s="21" customFormat="1" x14ac:dyDescent="0.3">
      <c r="A43" s="23" t="s">
        <v>898</v>
      </c>
      <c r="B43" s="21">
        <f t="shared" ref="B43:E43" si="5">$C$27*(1-$B$35)</f>
        <v>2.82</v>
      </c>
      <c r="C43" s="21">
        <f t="shared" si="5"/>
        <v>2.82</v>
      </c>
      <c r="D43" s="21">
        <f t="shared" si="5"/>
        <v>2.82</v>
      </c>
      <c r="E43" s="21">
        <f t="shared" si="5"/>
        <v>2.82</v>
      </c>
      <c r="F43" s="21">
        <f t="shared" ref="F43:AP43" si="6">$C$27*(1-$C$35)</f>
        <v>1.9740000000000004</v>
      </c>
      <c r="G43" s="21">
        <f t="shared" si="6"/>
        <v>1.9740000000000004</v>
      </c>
      <c r="H43" s="21">
        <f t="shared" si="6"/>
        <v>1.9740000000000004</v>
      </c>
      <c r="I43" s="21">
        <f t="shared" si="6"/>
        <v>1.9740000000000004</v>
      </c>
      <c r="J43" s="21">
        <f t="shared" si="6"/>
        <v>1.9740000000000004</v>
      </c>
      <c r="K43" s="21">
        <f t="shared" si="6"/>
        <v>1.9740000000000004</v>
      </c>
      <c r="L43" s="21">
        <f t="shared" si="6"/>
        <v>1.9740000000000004</v>
      </c>
      <c r="M43" s="21">
        <f t="shared" si="6"/>
        <v>1.9740000000000004</v>
      </c>
      <c r="N43" s="21">
        <f t="shared" si="6"/>
        <v>1.9740000000000004</v>
      </c>
      <c r="O43" s="21">
        <f t="shared" si="6"/>
        <v>1.9740000000000004</v>
      </c>
      <c r="P43" s="21">
        <f t="shared" si="6"/>
        <v>1.9740000000000004</v>
      </c>
      <c r="Q43" s="21">
        <f t="shared" si="6"/>
        <v>1.9740000000000004</v>
      </c>
      <c r="R43" s="21">
        <f t="shared" si="6"/>
        <v>1.9740000000000004</v>
      </c>
      <c r="S43" s="21">
        <f t="shared" si="6"/>
        <v>1.9740000000000004</v>
      </c>
      <c r="T43" s="21">
        <f t="shared" si="6"/>
        <v>1.9740000000000004</v>
      </c>
      <c r="U43" s="21">
        <f t="shared" si="6"/>
        <v>1.9740000000000004</v>
      </c>
      <c r="V43" s="21">
        <f t="shared" si="6"/>
        <v>1.9740000000000004</v>
      </c>
      <c r="W43" s="21">
        <f t="shared" si="6"/>
        <v>1.9740000000000004</v>
      </c>
      <c r="X43" s="21">
        <f t="shared" si="6"/>
        <v>1.9740000000000004</v>
      </c>
      <c r="Y43" s="21">
        <f t="shared" si="6"/>
        <v>1.9740000000000004</v>
      </c>
      <c r="Z43" s="21">
        <f t="shared" si="6"/>
        <v>1.9740000000000004</v>
      </c>
      <c r="AA43" s="21">
        <f t="shared" si="6"/>
        <v>1.9740000000000004</v>
      </c>
      <c r="AB43" s="21">
        <f t="shared" si="6"/>
        <v>1.9740000000000004</v>
      </c>
      <c r="AC43" s="21">
        <f t="shared" si="6"/>
        <v>1.9740000000000004</v>
      </c>
      <c r="AD43" s="21">
        <f t="shared" si="6"/>
        <v>1.9740000000000004</v>
      </c>
      <c r="AE43" s="21">
        <f t="shared" si="6"/>
        <v>1.9740000000000004</v>
      </c>
      <c r="AF43" s="21">
        <f t="shared" si="6"/>
        <v>1.9740000000000004</v>
      </c>
      <c r="AG43" s="21">
        <f t="shared" si="6"/>
        <v>1.9740000000000004</v>
      </c>
      <c r="AH43" s="21">
        <f t="shared" si="6"/>
        <v>1.9740000000000004</v>
      </c>
      <c r="AI43" s="21">
        <f t="shared" si="6"/>
        <v>1.9740000000000004</v>
      </c>
      <c r="AJ43" s="21">
        <f t="shared" si="6"/>
        <v>1.9740000000000004</v>
      </c>
      <c r="AK43" s="21">
        <f t="shared" si="6"/>
        <v>1.9740000000000004</v>
      </c>
      <c r="AL43" s="21">
        <f t="shared" si="6"/>
        <v>1.9740000000000004</v>
      </c>
      <c r="AM43" s="21">
        <f t="shared" si="6"/>
        <v>1.9740000000000004</v>
      </c>
      <c r="AN43" s="21">
        <f t="shared" si="6"/>
        <v>1.9740000000000004</v>
      </c>
      <c r="AO43" s="21">
        <f t="shared" si="6"/>
        <v>1.9740000000000004</v>
      </c>
      <c r="AP43" s="21">
        <f t="shared" si="6"/>
        <v>1.9740000000000004</v>
      </c>
    </row>
    <row r="44" spans="1:42" s="21" customFormat="1" x14ac:dyDescent="0.3">
      <c r="A44" s="23" t="s">
        <v>899</v>
      </c>
      <c r="B44" s="21">
        <f t="shared" ref="B44:E44" si="7">$D$28*(1-$B$35)</f>
        <v>2.5056201041211565</v>
      </c>
      <c r="C44" s="21">
        <f t="shared" si="7"/>
        <v>2.5056201041211565</v>
      </c>
      <c r="D44" s="21">
        <f t="shared" si="7"/>
        <v>2.5056201041211565</v>
      </c>
      <c r="E44" s="21">
        <f t="shared" si="7"/>
        <v>2.5056201041211565</v>
      </c>
      <c r="F44" s="21">
        <f t="shared" ref="F44:AP44" si="8">$D$28*(1-$C$35)</f>
        <v>1.7539340728848101</v>
      </c>
      <c r="G44" s="21">
        <f t="shared" si="8"/>
        <v>1.7539340728848101</v>
      </c>
      <c r="H44" s="21">
        <f t="shared" si="8"/>
        <v>1.7539340728848101</v>
      </c>
      <c r="I44" s="21">
        <f t="shared" si="8"/>
        <v>1.7539340728848101</v>
      </c>
      <c r="J44" s="21">
        <f t="shared" si="8"/>
        <v>1.7539340728848101</v>
      </c>
      <c r="K44" s="21">
        <f t="shared" si="8"/>
        <v>1.7539340728848101</v>
      </c>
      <c r="L44" s="21">
        <f t="shared" si="8"/>
        <v>1.7539340728848101</v>
      </c>
      <c r="M44" s="21">
        <f t="shared" si="8"/>
        <v>1.7539340728848101</v>
      </c>
      <c r="N44" s="21">
        <f t="shared" si="8"/>
        <v>1.7539340728848101</v>
      </c>
      <c r="O44" s="21">
        <f t="shared" si="8"/>
        <v>1.7539340728848101</v>
      </c>
      <c r="P44" s="21">
        <f t="shared" si="8"/>
        <v>1.7539340728848101</v>
      </c>
      <c r="Q44" s="21">
        <f t="shared" si="8"/>
        <v>1.7539340728848101</v>
      </c>
      <c r="R44" s="21">
        <f t="shared" si="8"/>
        <v>1.7539340728848101</v>
      </c>
      <c r="S44" s="21">
        <f t="shared" si="8"/>
        <v>1.7539340728848101</v>
      </c>
      <c r="T44" s="21">
        <f t="shared" si="8"/>
        <v>1.7539340728848101</v>
      </c>
      <c r="U44" s="21">
        <f t="shared" si="8"/>
        <v>1.7539340728848101</v>
      </c>
      <c r="V44" s="21">
        <f t="shared" si="8"/>
        <v>1.7539340728848101</v>
      </c>
      <c r="W44" s="21">
        <f t="shared" si="8"/>
        <v>1.7539340728848101</v>
      </c>
      <c r="X44" s="21">
        <f t="shared" si="8"/>
        <v>1.7539340728848101</v>
      </c>
      <c r="Y44" s="21">
        <f t="shared" si="8"/>
        <v>1.7539340728848101</v>
      </c>
      <c r="Z44" s="21">
        <f t="shared" si="8"/>
        <v>1.7539340728848101</v>
      </c>
      <c r="AA44" s="21">
        <f t="shared" si="8"/>
        <v>1.7539340728848101</v>
      </c>
      <c r="AB44" s="21">
        <f t="shared" si="8"/>
        <v>1.7539340728848101</v>
      </c>
      <c r="AC44" s="21">
        <f t="shared" si="8"/>
        <v>1.7539340728848101</v>
      </c>
      <c r="AD44" s="21">
        <f t="shared" si="8"/>
        <v>1.7539340728848101</v>
      </c>
      <c r="AE44" s="21">
        <f t="shared" si="8"/>
        <v>1.7539340728848101</v>
      </c>
      <c r="AF44" s="21">
        <f t="shared" si="8"/>
        <v>1.7539340728848101</v>
      </c>
      <c r="AG44" s="21">
        <f t="shared" si="8"/>
        <v>1.7539340728848101</v>
      </c>
      <c r="AH44" s="21">
        <f t="shared" si="8"/>
        <v>1.7539340728848101</v>
      </c>
      <c r="AI44" s="21">
        <f t="shared" si="8"/>
        <v>1.7539340728848101</v>
      </c>
      <c r="AJ44" s="21">
        <f t="shared" si="8"/>
        <v>1.7539340728848101</v>
      </c>
      <c r="AK44" s="21">
        <f t="shared" si="8"/>
        <v>1.7539340728848101</v>
      </c>
      <c r="AL44" s="21">
        <f t="shared" si="8"/>
        <v>1.7539340728848101</v>
      </c>
      <c r="AM44" s="21">
        <f t="shared" si="8"/>
        <v>1.7539340728848101</v>
      </c>
      <c r="AN44" s="21">
        <f t="shared" si="8"/>
        <v>1.7539340728848101</v>
      </c>
      <c r="AO44" s="21">
        <f t="shared" si="8"/>
        <v>1.7539340728848101</v>
      </c>
      <c r="AP44" s="21">
        <f t="shared" si="8"/>
        <v>1.7539340728848101</v>
      </c>
    </row>
    <row r="45" spans="1:42" s="21" customFormat="1" x14ac:dyDescent="0.3">
      <c r="A45" s="23" t="s">
        <v>908</v>
      </c>
      <c r="B45" s="21">
        <f t="shared" ref="B45:E45" si="9">$C$29*(1-$B$35)</f>
        <v>0</v>
      </c>
      <c r="C45" s="21">
        <f t="shared" si="9"/>
        <v>0</v>
      </c>
      <c r="D45" s="21">
        <f t="shared" si="9"/>
        <v>0</v>
      </c>
      <c r="E45" s="21">
        <f t="shared" si="9"/>
        <v>0</v>
      </c>
      <c r="F45" s="21">
        <f t="shared" ref="F45:AP45" si="10">$C$29*(1-$C$35)</f>
        <v>0</v>
      </c>
      <c r="G45" s="21">
        <f t="shared" si="10"/>
        <v>0</v>
      </c>
      <c r="H45" s="21">
        <f t="shared" si="10"/>
        <v>0</v>
      </c>
      <c r="I45" s="21">
        <f t="shared" si="10"/>
        <v>0</v>
      </c>
      <c r="J45" s="21">
        <f t="shared" si="10"/>
        <v>0</v>
      </c>
      <c r="K45" s="21">
        <f t="shared" si="10"/>
        <v>0</v>
      </c>
      <c r="L45" s="21">
        <f t="shared" si="10"/>
        <v>0</v>
      </c>
      <c r="M45" s="21">
        <f t="shared" si="10"/>
        <v>0</v>
      </c>
      <c r="N45" s="21">
        <f t="shared" si="10"/>
        <v>0</v>
      </c>
      <c r="O45" s="21">
        <f t="shared" si="10"/>
        <v>0</v>
      </c>
      <c r="P45" s="21">
        <f t="shared" si="10"/>
        <v>0</v>
      </c>
      <c r="Q45" s="21">
        <f t="shared" si="10"/>
        <v>0</v>
      </c>
      <c r="R45" s="21">
        <f t="shared" si="10"/>
        <v>0</v>
      </c>
      <c r="S45" s="21">
        <f t="shared" si="10"/>
        <v>0</v>
      </c>
      <c r="T45" s="21">
        <f t="shared" si="10"/>
        <v>0</v>
      </c>
      <c r="U45" s="21">
        <f t="shared" si="10"/>
        <v>0</v>
      </c>
      <c r="V45" s="21">
        <f t="shared" si="10"/>
        <v>0</v>
      </c>
      <c r="W45" s="21">
        <f t="shared" si="10"/>
        <v>0</v>
      </c>
      <c r="X45" s="21">
        <f t="shared" si="10"/>
        <v>0</v>
      </c>
      <c r="Y45" s="21">
        <f t="shared" si="10"/>
        <v>0</v>
      </c>
      <c r="Z45" s="21">
        <f t="shared" si="10"/>
        <v>0</v>
      </c>
      <c r="AA45" s="21">
        <f t="shared" si="10"/>
        <v>0</v>
      </c>
      <c r="AB45" s="21">
        <f t="shared" si="10"/>
        <v>0</v>
      </c>
      <c r="AC45" s="21">
        <f t="shared" si="10"/>
        <v>0</v>
      </c>
      <c r="AD45" s="21">
        <f t="shared" si="10"/>
        <v>0</v>
      </c>
      <c r="AE45" s="21">
        <f t="shared" si="10"/>
        <v>0</v>
      </c>
      <c r="AF45" s="21">
        <f t="shared" si="10"/>
        <v>0</v>
      </c>
      <c r="AG45" s="21">
        <f t="shared" si="10"/>
        <v>0</v>
      </c>
      <c r="AH45" s="21">
        <f t="shared" si="10"/>
        <v>0</v>
      </c>
      <c r="AI45" s="21">
        <f t="shared" si="10"/>
        <v>0</v>
      </c>
      <c r="AJ45" s="21">
        <f t="shared" si="10"/>
        <v>0</v>
      </c>
      <c r="AK45" s="21">
        <f t="shared" si="10"/>
        <v>0</v>
      </c>
      <c r="AL45" s="21">
        <f t="shared" si="10"/>
        <v>0</v>
      </c>
      <c r="AM45" s="21">
        <f t="shared" si="10"/>
        <v>0</v>
      </c>
      <c r="AN45" s="21">
        <f t="shared" si="10"/>
        <v>0</v>
      </c>
      <c r="AO45" s="21">
        <f t="shared" si="10"/>
        <v>0</v>
      </c>
      <c r="AP45" s="21">
        <f t="shared" si="10"/>
        <v>0</v>
      </c>
    </row>
    <row r="46" spans="1:42" s="21" customFormat="1" x14ac:dyDescent="0.3">
      <c r="A46" s="23" t="s">
        <v>909</v>
      </c>
      <c r="B46" s="21">
        <f t="shared" ref="B46:G46" si="11">$C$30*(1-$B$38)</f>
        <v>0</v>
      </c>
      <c r="C46" s="21">
        <f t="shared" si="11"/>
        <v>0</v>
      </c>
      <c r="D46" s="21">
        <f t="shared" si="11"/>
        <v>0</v>
      </c>
      <c r="E46" s="21">
        <f t="shared" si="11"/>
        <v>0</v>
      </c>
      <c r="F46" s="21">
        <f t="shared" si="11"/>
        <v>0</v>
      </c>
      <c r="G46" s="21">
        <f t="shared" si="11"/>
        <v>0</v>
      </c>
      <c r="H46" s="21">
        <f t="shared" ref="H46:AP46" si="12">$C$30*(1-$C$38)</f>
        <v>0</v>
      </c>
      <c r="I46" s="21">
        <f t="shared" si="12"/>
        <v>0</v>
      </c>
      <c r="J46" s="21">
        <f t="shared" si="12"/>
        <v>0</v>
      </c>
      <c r="K46" s="21">
        <f t="shared" si="12"/>
        <v>0</v>
      </c>
      <c r="L46" s="21">
        <f t="shared" si="12"/>
        <v>0</v>
      </c>
      <c r="M46" s="21">
        <f t="shared" si="12"/>
        <v>0</v>
      </c>
      <c r="N46" s="21">
        <f t="shared" si="12"/>
        <v>0</v>
      </c>
      <c r="O46" s="21">
        <f t="shared" si="12"/>
        <v>0</v>
      </c>
      <c r="P46" s="21">
        <f t="shared" si="12"/>
        <v>0</v>
      </c>
      <c r="Q46" s="21">
        <f t="shared" si="12"/>
        <v>0</v>
      </c>
      <c r="R46" s="21">
        <f t="shared" si="12"/>
        <v>0</v>
      </c>
      <c r="S46" s="21">
        <f t="shared" si="12"/>
        <v>0</v>
      </c>
      <c r="T46" s="21">
        <f t="shared" si="12"/>
        <v>0</v>
      </c>
      <c r="U46" s="21">
        <f t="shared" si="12"/>
        <v>0</v>
      </c>
      <c r="V46" s="21">
        <f t="shared" si="12"/>
        <v>0</v>
      </c>
      <c r="W46" s="21">
        <f t="shared" si="12"/>
        <v>0</v>
      </c>
      <c r="X46" s="21">
        <f t="shared" si="12"/>
        <v>0</v>
      </c>
      <c r="Y46" s="21">
        <f t="shared" si="12"/>
        <v>0</v>
      </c>
      <c r="Z46" s="21">
        <f t="shared" si="12"/>
        <v>0</v>
      </c>
      <c r="AA46" s="21">
        <f t="shared" si="12"/>
        <v>0</v>
      </c>
      <c r="AB46" s="21">
        <f t="shared" si="12"/>
        <v>0</v>
      </c>
      <c r="AC46" s="21">
        <f t="shared" si="12"/>
        <v>0</v>
      </c>
      <c r="AD46" s="21">
        <f t="shared" si="12"/>
        <v>0</v>
      </c>
      <c r="AE46" s="21">
        <f t="shared" si="12"/>
        <v>0</v>
      </c>
      <c r="AF46" s="21">
        <f t="shared" si="12"/>
        <v>0</v>
      </c>
      <c r="AG46" s="21">
        <f t="shared" si="12"/>
        <v>0</v>
      </c>
      <c r="AH46" s="21">
        <f t="shared" si="12"/>
        <v>0</v>
      </c>
      <c r="AI46" s="21">
        <f t="shared" si="12"/>
        <v>0</v>
      </c>
      <c r="AJ46" s="21">
        <f t="shared" si="12"/>
        <v>0</v>
      </c>
      <c r="AK46" s="21">
        <f t="shared" si="12"/>
        <v>0</v>
      </c>
      <c r="AL46" s="21">
        <f t="shared" si="12"/>
        <v>0</v>
      </c>
      <c r="AM46" s="21">
        <f t="shared" si="12"/>
        <v>0</v>
      </c>
      <c r="AN46" s="21">
        <f t="shared" si="12"/>
        <v>0</v>
      </c>
      <c r="AO46" s="21">
        <f t="shared" si="12"/>
        <v>0</v>
      </c>
      <c r="AP46" s="21">
        <f t="shared" si="12"/>
        <v>0</v>
      </c>
    </row>
    <row r="47" spans="1:42" x14ac:dyDescent="0.3">
      <c r="C47"/>
    </row>
    <row r="48" spans="1:42" x14ac:dyDescent="0.3">
      <c r="C48"/>
    </row>
    <row r="49" spans="1:3" x14ac:dyDescent="0.3">
      <c r="C49"/>
    </row>
    <row r="50" spans="1:3" x14ac:dyDescent="0.3">
      <c r="A50" s="1" t="s">
        <v>914</v>
      </c>
      <c r="C50"/>
    </row>
    <row r="51" spans="1:3" x14ac:dyDescent="0.3">
      <c r="B51" s="1" t="s">
        <v>897</v>
      </c>
      <c r="C51"/>
    </row>
    <row r="52" spans="1:3" x14ac:dyDescent="0.3">
      <c r="A52" s="1" t="s">
        <v>884</v>
      </c>
      <c r="B52" s="5">
        <f>SUM('BLDG area calculation'!E7:I7)</f>
        <v>7612.9366543762408</v>
      </c>
      <c r="C52"/>
    </row>
    <row r="53" spans="1:3" x14ac:dyDescent="0.3">
      <c r="A53" s="1" t="s">
        <v>881</v>
      </c>
      <c r="B53" s="5">
        <f>SUM('BLDG area calculation'!E15:I15)</f>
        <v>102.80885894885051</v>
      </c>
      <c r="C53"/>
    </row>
    <row r="54" spans="1:3" x14ac:dyDescent="0.3">
      <c r="A54" s="1" t="s">
        <v>882</v>
      </c>
      <c r="B54" s="5">
        <f>SUM('BLDG area calculation'!E23:I23)</f>
        <v>5743.561322123207</v>
      </c>
      <c r="C54"/>
    </row>
    <row r="55" spans="1:3" x14ac:dyDescent="0.3">
      <c r="A55" s="1" t="s">
        <v>901</v>
      </c>
      <c r="B55" s="4">
        <f>SUM(B52:B54)</f>
        <v>13459.306835448298</v>
      </c>
      <c r="C55"/>
    </row>
    <row r="56" spans="1:3" ht="40.5" x14ac:dyDescent="0.3">
      <c r="B56" s="3" t="s">
        <v>902</v>
      </c>
      <c r="C56"/>
    </row>
    <row r="57" spans="1:3" x14ac:dyDescent="0.3">
      <c r="C57"/>
    </row>
    <row r="58" spans="1:3" x14ac:dyDescent="0.3">
      <c r="C58"/>
    </row>
    <row r="59" spans="1:3" x14ac:dyDescent="0.3">
      <c r="C59"/>
    </row>
    <row r="60" spans="1:3" x14ac:dyDescent="0.3">
      <c r="C60"/>
    </row>
    <row r="61" spans="1:3" x14ac:dyDescent="0.3">
      <c r="C61"/>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C54F0-B675-4F40-8DFA-375CF5208D94}">
  <dimension ref="A2:AX253"/>
  <sheetViews>
    <sheetView topLeftCell="AA82" workbookViewId="0">
      <selection activeCell="AQ110" sqref="AQ110"/>
    </sheetView>
  </sheetViews>
  <sheetFormatPr defaultColWidth="13.59765625" defaultRowHeight="13.5" x14ac:dyDescent="0.3"/>
  <cols>
    <col min="1" max="2" width="34.59765625" customWidth="1"/>
    <col min="3" max="3" width="21.796875" customWidth="1"/>
  </cols>
  <sheetData>
    <row r="2" spans="1:20" ht="15.75" x14ac:dyDescent="0.3">
      <c r="A2" s="79" t="s">
        <v>1102</v>
      </c>
      <c r="B2" s="79"/>
      <c r="C2" s="79"/>
      <c r="D2" s="1"/>
      <c r="E2" s="1"/>
      <c r="F2" s="1"/>
      <c r="G2" s="1"/>
      <c r="H2" s="1"/>
      <c r="I2" s="1"/>
      <c r="J2" s="1"/>
      <c r="K2" s="1"/>
      <c r="L2" s="1"/>
      <c r="M2" s="1"/>
      <c r="N2" s="1"/>
      <c r="O2" s="1"/>
      <c r="P2" s="1"/>
      <c r="Q2" s="1"/>
      <c r="R2" s="1"/>
      <c r="S2" s="1"/>
      <c r="T2" s="1"/>
    </row>
    <row r="3" spans="1:20" s="2" customFormat="1" ht="27" x14ac:dyDescent="0.3">
      <c r="A3" s="3">
        <v>2018</v>
      </c>
      <c r="B3" s="3" t="s">
        <v>12</v>
      </c>
      <c r="C3" s="3" t="s">
        <v>11</v>
      </c>
      <c r="D3" s="3" t="s">
        <v>28</v>
      </c>
      <c r="E3" s="3" t="s">
        <v>13</v>
      </c>
      <c r="F3" s="3" t="s">
        <v>14</v>
      </c>
      <c r="G3" s="3" t="s">
        <v>15</v>
      </c>
      <c r="H3" s="3" t="s">
        <v>16</v>
      </c>
      <c r="I3" s="3" t="s">
        <v>17</v>
      </c>
      <c r="J3" s="3" t="s">
        <v>29</v>
      </c>
      <c r="K3" s="3" t="s">
        <v>18</v>
      </c>
      <c r="L3" s="3" t="s">
        <v>19</v>
      </c>
      <c r="M3" s="3" t="s">
        <v>20</v>
      </c>
      <c r="N3" s="3" t="s">
        <v>21</v>
      </c>
      <c r="O3" s="3" t="s">
        <v>22</v>
      </c>
      <c r="P3" s="3" t="s">
        <v>30</v>
      </c>
      <c r="Q3" s="3" t="s">
        <v>23</v>
      </c>
      <c r="R3" s="3" t="s">
        <v>24</v>
      </c>
      <c r="S3" s="3" t="s">
        <v>25</v>
      </c>
    </row>
    <row r="4" spans="1:20" x14ac:dyDescent="0.3">
      <c r="A4" s="1" t="s">
        <v>0</v>
      </c>
      <c r="B4" s="1">
        <v>3669913733459.354</v>
      </c>
      <c r="C4" s="1">
        <v>9408324298504.8887</v>
      </c>
      <c r="D4" s="1">
        <v>0</v>
      </c>
      <c r="E4" s="1">
        <v>2290546126385.9404</v>
      </c>
      <c r="F4" s="1">
        <v>32964265293591.93</v>
      </c>
      <c r="G4" s="1">
        <v>38147381583247.492</v>
      </c>
      <c r="H4" s="1">
        <v>94518269221.701675</v>
      </c>
      <c r="I4" s="1">
        <v>32155699838.310879</v>
      </c>
      <c r="J4" s="1">
        <v>0</v>
      </c>
      <c r="K4" s="1">
        <v>42833697356.892433</v>
      </c>
      <c r="L4" s="1">
        <v>487565429049.01746</v>
      </c>
      <c r="M4" s="1">
        <v>692102237639.64661</v>
      </c>
      <c r="N4" s="1">
        <v>0</v>
      </c>
      <c r="O4" s="1">
        <v>64880443032867.914</v>
      </c>
      <c r="P4" s="1">
        <v>0</v>
      </c>
      <c r="Q4" s="1">
        <v>32726599146299.484</v>
      </c>
      <c r="R4" s="1">
        <v>2672857878744.9263</v>
      </c>
      <c r="S4" s="1">
        <v>58818783200714.242</v>
      </c>
    </row>
    <row r="5" spans="1:20" x14ac:dyDescent="0.3">
      <c r="A5" s="1" t="s">
        <v>1</v>
      </c>
      <c r="B5" s="1">
        <v>0</v>
      </c>
      <c r="C5" s="1">
        <v>0</v>
      </c>
      <c r="D5" s="1">
        <v>0</v>
      </c>
      <c r="E5" s="1">
        <v>0</v>
      </c>
      <c r="F5" s="1">
        <v>436410156600.00006</v>
      </c>
      <c r="G5" s="1">
        <v>0</v>
      </c>
      <c r="H5" s="1">
        <v>339273246945.90747</v>
      </c>
      <c r="I5" s="1">
        <v>0</v>
      </c>
      <c r="J5" s="1">
        <v>0</v>
      </c>
      <c r="K5" s="1">
        <v>0</v>
      </c>
      <c r="L5" s="1">
        <v>17789608454.092529</v>
      </c>
      <c r="M5" s="1">
        <v>0</v>
      </c>
      <c r="N5" s="1">
        <v>640729457190</v>
      </c>
      <c r="O5" s="1">
        <v>0</v>
      </c>
      <c r="P5" s="1">
        <v>0</v>
      </c>
      <c r="Q5" s="1">
        <v>0</v>
      </c>
      <c r="R5" s="1">
        <v>0</v>
      </c>
      <c r="S5" s="1">
        <v>0</v>
      </c>
    </row>
    <row r="6" spans="1:20" x14ac:dyDescent="0.3">
      <c r="A6" s="1" t="s">
        <v>2</v>
      </c>
      <c r="B6" s="1">
        <v>1411816675260.355</v>
      </c>
      <c r="C6" s="1">
        <v>0</v>
      </c>
      <c r="D6" s="1">
        <v>0</v>
      </c>
      <c r="E6" s="1">
        <v>0</v>
      </c>
      <c r="F6" s="1">
        <v>47614967869739.648</v>
      </c>
      <c r="G6" s="1">
        <v>0</v>
      </c>
      <c r="H6" s="1">
        <v>1107254035922.3303</v>
      </c>
      <c r="I6" s="1">
        <v>0</v>
      </c>
      <c r="J6" s="1">
        <v>0</v>
      </c>
      <c r="K6" s="1">
        <v>0</v>
      </c>
      <c r="L6" s="1">
        <v>7665604864077.6709</v>
      </c>
      <c r="M6" s="1">
        <v>0</v>
      </c>
      <c r="N6" s="1">
        <v>0</v>
      </c>
      <c r="O6" s="1">
        <v>0</v>
      </c>
      <c r="P6" s="1">
        <v>0</v>
      </c>
      <c r="Q6" s="1">
        <v>0</v>
      </c>
      <c r="R6" s="1">
        <v>32392094400000.004</v>
      </c>
      <c r="S6" s="1">
        <v>0</v>
      </c>
    </row>
    <row r="7" spans="1:20" x14ac:dyDescent="0.3">
      <c r="A7" s="1" t="s">
        <v>3</v>
      </c>
      <c r="B7" s="1">
        <v>0</v>
      </c>
      <c r="C7" s="1">
        <v>0</v>
      </c>
      <c r="D7" s="1">
        <v>0</v>
      </c>
      <c r="E7" s="1">
        <v>0</v>
      </c>
      <c r="F7" s="1">
        <v>80930248200</v>
      </c>
      <c r="G7" s="1">
        <v>0</v>
      </c>
      <c r="H7" s="1">
        <v>0</v>
      </c>
      <c r="I7" s="1">
        <v>0</v>
      </c>
      <c r="J7" s="1">
        <v>0</v>
      </c>
      <c r="K7" s="1">
        <v>0</v>
      </c>
      <c r="L7" s="1">
        <v>101162810250</v>
      </c>
      <c r="M7" s="1">
        <v>0</v>
      </c>
      <c r="N7" s="1">
        <v>0</v>
      </c>
      <c r="O7" s="1">
        <v>0</v>
      </c>
      <c r="P7" s="1">
        <v>0</v>
      </c>
      <c r="Q7" s="1">
        <v>0</v>
      </c>
      <c r="R7" s="1">
        <v>67455361874700</v>
      </c>
      <c r="S7" s="1">
        <v>0</v>
      </c>
    </row>
    <row r="8" spans="1:20" x14ac:dyDescent="0.3">
      <c r="A8" s="1" t="s">
        <v>4</v>
      </c>
      <c r="B8" s="1">
        <v>0</v>
      </c>
      <c r="C8" s="1">
        <v>0</v>
      </c>
      <c r="D8" s="1">
        <v>0</v>
      </c>
      <c r="E8" s="1">
        <v>0</v>
      </c>
      <c r="F8" s="1">
        <v>0</v>
      </c>
      <c r="G8" s="1">
        <v>0</v>
      </c>
      <c r="H8" s="1">
        <v>0</v>
      </c>
      <c r="I8" s="1">
        <v>0</v>
      </c>
      <c r="J8" s="1">
        <v>0</v>
      </c>
      <c r="K8" s="1">
        <v>0</v>
      </c>
      <c r="L8" s="1">
        <v>0</v>
      </c>
      <c r="M8" s="1">
        <v>0</v>
      </c>
      <c r="N8" s="1">
        <v>0</v>
      </c>
      <c r="O8" s="1">
        <v>0</v>
      </c>
      <c r="P8" s="1">
        <v>0</v>
      </c>
      <c r="Q8" s="1">
        <v>0</v>
      </c>
      <c r="R8" s="1">
        <v>0</v>
      </c>
      <c r="S8" s="1">
        <v>0</v>
      </c>
    </row>
    <row r="9" spans="1:20" x14ac:dyDescent="0.3">
      <c r="A9" s="1" t="s">
        <v>5</v>
      </c>
      <c r="B9" s="1">
        <v>0</v>
      </c>
      <c r="C9" s="1">
        <v>0</v>
      </c>
      <c r="D9" s="1">
        <v>0</v>
      </c>
      <c r="E9" s="1">
        <v>0</v>
      </c>
      <c r="F9" s="1">
        <v>0</v>
      </c>
      <c r="G9" s="1">
        <v>0</v>
      </c>
      <c r="H9" s="1">
        <v>0</v>
      </c>
      <c r="I9" s="1">
        <v>0</v>
      </c>
      <c r="J9" s="1">
        <v>0</v>
      </c>
      <c r="K9" s="1">
        <v>0</v>
      </c>
      <c r="L9" s="1">
        <v>0</v>
      </c>
      <c r="M9" s="1">
        <v>0</v>
      </c>
      <c r="N9" s="1">
        <v>0</v>
      </c>
      <c r="O9" s="1">
        <v>0</v>
      </c>
      <c r="P9" s="1">
        <v>0</v>
      </c>
      <c r="Q9" s="1">
        <v>0</v>
      </c>
      <c r="R9" s="1">
        <v>0</v>
      </c>
      <c r="S9" s="1">
        <v>0</v>
      </c>
    </row>
    <row r="10" spans="1:20" x14ac:dyDescent="0.3">
      <c r="A10" s="1" t="s">
        <v>6</v>
      </c>
      <c r="B10" s="1">
        <v>0</v>
      </c>
      <c r="C10" s="1">
        <v>0</v>
      </c>
      <c r="D10" s="1">
        <v>0</v>
      </c>
      <c r="E10" s="1">
        <v>0</v>
      </c>
      <c r="F10" s="1">
        <v>0</v>
      </c>
      <c r="G10" s="1">
        <v>0</v>
      </c>
      <c r="H10" s="1">
        <v>0</v>
      </c>
      <c r="I10" s="1">
        <v>0</v>
      </c>
      <c r="J10" s="1">
        <v>0</v>
      </c>
      <c r="K10" s="1">
        <v>0</v>
      </c>
      <c r="L10" s="1">
        <v>0</v>
      </c>
      <c r="M10" s="1">
        <v>0</v>
      </c>
      <c r="N10" s="1">
        <v>0</v>
      </c>
      <c r="O10" s="1">
        <v>0</v>
      </c>
      <c r="P10" s="1">
        <v>0</v>
      </c>
      <c r="Q10" s="1">
        <v>0</v>
      </c>
      <c r="R10" s="1">
        <v>0</v>
      </c>
      <c r="S10" s="1">
        <v>0</v>
      </c>
    </row>
    <row r="11" spans="1:20" x14ac:dyDescent="0.3">
      <c r="A11" s="1" t="s">
        <v>7</v>
      </c>
      <c r="B11" s="1">
        <v>0</v>
      </c>
      <c r="C11" s="1">
        <v>0</v>
      </c>
      <c r="D11" s="1">
        <v>0</v>
      </c>
      <c r="E11" s="1">
        <v>0</v>
      </c>
      <c r="F11" s="1">
        <v>4330698412603.7554</v>
      </c>
      <c r="G11" s="1">
        <v>0</v>
      </c>
      <c r="H11" s="1">
        <v>0</v>
      </c>
      <c r="I11" s="1">
        <v>0</v>
      </c>
      <c r="J11" s="1">
        <v>0</v>
      </c>
      <c r="K11" s="1">
        <v>0</v>
      </c>
      <c r="L11" s="1">
        <v>1517744044065.0161</v>
      </c>
      <c r="M11" s="1">
        <v>0</v>
      </c>
      <c r="N11" s="1">
        <v>0</v>
      </c>
      <c r="O11" s="1">
        <v>0</v>
      </c>
      <c r="P11" s="1">
        <v>0</v>
      </c>
      <c r="Q11" s="1">
        <v>0</v>
      </c>
      <c r="R11" s="1">
        <v>0</v>
      </c>
      <c r="S11" s="1">
        <v>0</v>
      </c>
    </row>
    <row r="12" spans="1:20" x14ac:dyDescent="0.3">
      <c r="A12" s="1" t="s">
        <v>8</v>
      </c>
      <c r="B12" s="1">
        <v>0</v>
      </c>
      <c r="C12" s="1">
        <v>0</v>
      </c>
      <c r="D12" s="1">
        <v>0</v>
      </c>
      <c r="E12" s="1">
        <v>0</v>
      </c>
      <c r="F12" s="1">
        <v>2618430391500</v>
      </c>
      <c r="G12" s="1">
        <v>0</v>
      </c>
      <c r="H12" s="1">
        <v>12353929350</v>
      </c>
      <c r="I12" s="1">
        <v>0</v>
      </c>
      <c r="J12" s="1">
        <v>0</v>
      </c>
      <c r="K12" s="1">
        <v>0</v>
      </c>
      <c r="L12" s="1">
        <v>4867448163899.999</v>
      </c>
      <c r="M12" s="1">
        <v>0</v>
      </c>
      <c r="N12" s="1">
        <v>0</v>
      </c>
      <c r="O12" s="1">
        <v>0</v>
      </c>
      <c r="P12" s="1">
        <v>0</v>
      </c>
      <c r="Q12" s="1">
        <v>0</v>
      </c>
      <c r="R12" s="1">
        <v>6950742493799.999</v>
      </c>
      <c r="S12" s="1">
        <v>0</v>
      </c>
    </row>
    <row r="13" spans="1:20" x14ac:dyDescent="0.3">
      <c r="A13" s="1" t="s">
        <v>9</v>
      </c>
      <c r="B13" s="1">
        <v>0</v>
      </c>
      <c r="C13" s="1">
        <v>0</v>
      </c>
      <c r="D13" s="1">
        <v>0</v>
      </c>
      <c r="E13" s="1">
        <v>0</v>
      </c>
      <c r="F13" s="1">
        <v>0</v>
      </c>
      <c r="G13" s="1">
        <v>0</v>
      </c>
      <c r="H13" s="1">
        <v>0</v>
      </c>
      <c r="I13" s="1">
        <v>0</v>
      </c>
      <c r="J13" s="1">
        <v>0</v>
      </c>
      <c r="K13" s="1">
        <v>0</v>
      </c>
      <c r="L13" s="1">
        <v>0</v>
      </c>
      <c r="M13" s="1">
        <v>0</v>
      </c>
      <c r="N13" s="1">
        <v>0</v>
      </c>
      <c r="O13" s="1">
        <v>0</v>
      </c>
      <c r="P13" s="1">
        <v>0</v>
      </c>
      <c r="Q13" s="1">
        <v>0</v>
      </c>
      <c r="R13" s="1">
        <v>0</v>
      </c>
      <c r="S13" s="1">
        <v>0</v>
      </c>
    </row>
    <row r="14" spans="1:20" x14ac:dyDescent="0.3">
      <c r="A14" s="1" t="s">
        <v>918</v>
      </c>
      <c r="B14" s="1">
        <f>SUM(B4:B13)</f>
        <v>5081730408719.709</v>
      </c>
      <c r="C14" s="1">
        <f t="shared" ref="C14:S14" si="0">SUM(C4:C13)</f>
        <v>9408324298504.8887</v>
      </c>
      <c r="D14" s="1">
        <f t="shared" si="0"/>
        <v>0</v>
      </c>
      <c r="E14" s="1">
        <f t="shared" si="0"/>
        <v>2290546126385.9404</v>
      </c>
      <c r="F14" s="1">
        <f t="shared" si="0"/>
        <v>88045702372235.328</v>
      </c>
      <c r="G14" s="1">
        <f t="shared" si="0"/>
        <v>38147381583247.492</v>
      </c>
      <c r="H14" s="1">
        <f t="shared" si="0"/>
        <v>1553399481439.9395</v>
      </c>
      <c r="I14" s="1">
        <f t="shared" si="0"/>
        <v>32155699838.310879</v>
      </c>
      <c r="J14" s="1">
        <f t="shared" si="0"/>
        <v>0</v>
      </c>
      <c r="K14" s="1">
        <f t="shared" si="0"/>
        <v>42833697356.892433</v>
      </c>
      <c r="L14" s="1">
        <f t="shared" si="0"/>
        <v>14657314919795.797</v>
      </c>
      <c r="M14" s="1">
        <f t="shared" si="0"/>
        <v>692102237639.64661</v>
      </c>
      <c r="N14" s="1">
        <f t="shared" si="0"/>
        <v>640729457190</v>
      </c>
      <c r="O14" s="1">
        <f t="shared" si="0"/>
        <v>64880443032867.914</v>
      </c>
      <c r="P14" s="1">
        <f t="shared" si="0"/>
        <v>0</v>
      </c>
      <c r="Q14" s="1">
        <f t="shared" si="0"/>
        <v>32726599146299.484</v>
      </c>
      <c r="R14" s="1">
        <f t="shared" si="0"/>
        <v>109471056647244.94</v>
      </c>
      <c r="S14" s="1">
        <f t="shared" si="0"/>
        <v>58818783200714.242</v>
      </c>
    </row>
    <row r="15" spans="1:20" s="10" customFormat="1" x14ac:dyDescent="0.3">
      <c r="B15" s="10">
        <f t="shared" ref="B15:G15" si="1">B14/SUM($B$14:$G$14)</f>
        <v>3.5543117016365547E-2</v>
      </c>
      <c r="C15" s="10">
        <f t="shared" si="1"/>
        <v>6.5804587133523995E-2</v>
      </c>
      <c r="D15" s="10">
        <f t="shared" si="1"/>
        <v>0</v>
      </c>
      <c r="E15" s="10">
        <f t="shared" si="1"/>
        <v>1.6020753257949695E-2</v>
      </c>
      <c r="F15" s="10">
        <f t="shared" si="1"/>
        <v>0.61581753664749794</v>
      </c>
      <c r="G15" s="10">
        <f t="shared" si="1"/>
        <v>0.2668140059446627</v>
      </c>
      <c r="H15" s="10">
        <f t="shared" ref="H15:M15" si="2">H14/SUM($H$14:$M$14)</f>
        <v>9.1495890466626192E-2</v>
      </c>
      <c r="I15" s="10">
        <f t="shared" si="2"/>
        <v>1.8939844035203224E-3</v>
      </c>
      <c r="J15" s="10">
        <f t="shared" si="2"/>
        <v>0</v>
      </c>
      <c r="K15" s="10">
        <f t="shared" si="2"/>
        <v>2.5229230011162293E-3</v>
      </c>
      <c r="L15" s="10">
        <f t="shared" si="2"/>
        <v>0.86332208582518044</v>
      </c>
      <c r="M15" s="10">
        <f t="shared" si="2"/>
        <v>4.076511630355683E-2</v>
      </c>
      <c r="N15" s="10">
        <f t="shared" ref="N15:S15" si="3">N14/SUM($N$14:$S$14)</f>
        <v>2.4038988479781636E-3</v>
      </c>
      <c r="O15" s="10">
        <f t="shared" si="3"/>
        <v>0.2434194659116076</v>
      </c>
      <c r="P15" s="10">
        <f t="shared" si="3"/>
        <v>0</v>
      </c>
      <c r="Q15" s="10">
        <f t="shared" si="3"/>
        <v>0.12278416904859657</v>
      </c>
      <c r="R15" s="10">
        <f t="shared" si="3"/>
        <v>0.41071523091099038</v>
      </c>
      <c r="S15" s="10">
        <f t="shared" si="3"/>
        <v>0.22067723528082719</v>
      </c>
    </row>
    <row r="16" spans="1:20" s="10" customFormat="1" x14ac:dyDescent="0.3"/>
    <row r="17" spans="1:43" s="10" customFormat="1" x14ac:dyDescent="0.3">
      <c r="A17" s="2" t="s">
        <v>839</v>
      </c>
      <c r="B17" s="2"/>
      <c r="C17" s="1">
        <v>277710000000</v>
      </c>
    </row>
    <row r="18" spans="1:43" s="10" customFormat="1" x14ac:dyDescent="0.3">
      <c r="A18" s="2"/>
      <c r="B18" s="2"/>
      <c r="C18" s="1"/>
    </row>
    <row r="19" spans="1:43" x14ac:dyDescent="0.3">
      <c r="A19" s="15" t="s">
        <v>938</v>
      </c>
      <c r="B19" s="15"/>
    </row>
    <row r="20" spans="1:43" s="20" customFormat="1" x14ac:dyDescent="0.3">
      <c r="A20" s="19" t="s">
        <v>12</v>
      </c>
      <c r="B20" s="36">
        <v>2019</v>
      </c>
      <c r="C20" s="20">
        <v>2020</v>
      </c>
      <c r="D20" s="20">
        <v>2021</v>
      </c>
      <c r="E20" s="20">
        <v>2022</v>
      </c>
      <c r="F20" s="20">
        <v>2023</v>
      </c>
      <c r="G20" s="20">
        <v>2024</v>
      </c>
      <c r="H20" s="20">
        <v>2025</v>
      </c>
      <c r="I20" s="20">
        <v>2026</v>
      </c>
      <c r="J20" s="20">
        <v>2027</v>
      </c>
      <c r="K20" s="20">
        <v>2028</v>
      </c>
      <c r="L20" s="20">
        <v>2029</v>
      </c>
      <c r="M20" s="20">
        <v>2030</v>
      </c>
      <c r="N20" s="20">
        <v>2031</v>
      </c>
      <c r="O20" s="20">
        <v>2032</v>
      </c>
      <c r="P20" s="20">
        <v>2033</v>
      </c>
      <c r="Q20" s="20">
        <v>2034</v>
      </c>
      <c r="R20" s="20">
        <v>2035</v>
      </c>
      <c r="S20" s="20">
        <v>2036</v>
      </c>
      <c r="T20" s="20">
        <v>2037</v>
      </c>
      <c r="U20" s="20">
        <v>2038</v>
      </c>
      <c r="V20" s="20">
        <v>2039</v>
      </c>
      <c r="W20" s="20">
        <v>2040</v>
      </c>
      <c r="X20" s="20">
        <v>2041</v>
      </c>
      <c r="Y20" s="20">
        <v>2042</v>
      </c>
      <c r="Z20" s="20">
        <v>2043</v>
      </c>
      <c r="AA20" s="20">
        <v>2044</v>
      </c>
      <c r="AB20" s="20">
        <v>2045</v>
      </c>
      <c r="AC20" s="20">
        <v>2046</v>
      </c>
      <c r="AD20" s="20">
        <v>2047</v>
      </c>
      <c r="AE20" s="20">
        <v>2048</v>
      </c>
      <c r="AF20" s="20">
        <v>2049</v>
      </c>
      <c r="AG20" s="20">
        <v>2050</v>
      </c>
      <c r="AH20" s="20">
        <v>2051</v>
      </c>
      <c r="AI20" s="20">
        <v>2052</v>
      </c>
      <c r="AJ20" s="20">
        <v>2053</v>
      </c>
      <c r="AK20" s="20">
        <v>2054</v>
      </c>
      <c r="AL20" s="20">
        <v>2055</v>
      </c>
      <c r="AM20" s="20">
        <v>2056</v>
      </c>
      <c r="AN20" s="20">
        <v>2057</v>
      </c>
      <c r="AO20" s="20">
        <v>2058</v>
      </c>
      <c r="AP20" s="20">
        <v>2059</v>
      </c>
      <c r="AQ20" s="20">
        <v>2060</v>
      </c>
    </row>
    <row r="21" spans="1:43" s="16" customFormat="1" x14ac:dyDescent="0.3">
      <c r="A21" s="20" t="s">
        <v>919</v>
      </c>
      <c r="B21" s="31">
        <f>C21</f>
        <v>12.569206488115579</v>
      </c>
      <c r="C21" s="17">
        <f t="shared" ref="C21:AQ21" si="4">C$31*$B4/$B$14</f>
        <v>12.569206488115579</v>
      </c>
      <c r="D21" s="17">
        <f t="shared" si="4"/>
        <v>12.517154389689651</v>
      </c>
      <c r="E21" s="17">
        <f t="shared" si="4"/>
        <v>12.456215968734826</v>
      </c>
      <c r="F21" s="17">
        <f t="shared" si="4"/>
        <v>12.38714973234824</v>
      </c>
      <c r="G21" s="17">
        <f t="shared" si="4"/>
        <v>12.045592044537925</v>
      </c>
      <c r="H21" s="17">
        <f t="shared" si="4"/>
        <v>11.933819275542193</v>
      </c>
      <c r="I21" s="17">
        <f t="shared" si="4"/>
        <v>11.817835022130518</v>
      </c>
      <c r="J21" s="17">
        <f t="shared" si="4"/>
        <v>11.698091895801126</v>
      </c>
      <c r="K21" s="17">
        <f t="shared" si="4"/>
        <v>11.575022043981164</v>
      </c>
      <c r="L21" s="17">
        <f t="shared" si="4"/>
        <v>11.449036008449928</v>
      </c>
      <c r="M21" s="17">
        <f t="shared" si="4"/>
        <v>11.320522489345674</v>
      </c>
      <c r="N21" s="17">
        <f t="shared" si="4"/>
        <v>11.189847954333207</v>
      </c>
      <c r="O21" s="17">
        <f t="shared" si="4"/>
        <v>11.057355932220181</v>
      </c>
      <c r="P21" s="17">
        <f t="shared" si="4"/>
        <v>10.92336598163843</v>
      </c>
      <c r="Q21" s="17">
        <f t="shared" si="4"/>
        <v>10.788173899574426</v>
      </c>
      <c r="R21" s="17">
        <f t="shared" si="4"/>
        <v>10.652050835669478</v>
      </c>
      <c r="S21" s="17">
        <f t="shared" si="4"/>
        <v>10.51524254958677</v>
      </c>
      <c r="T21" s="17">
        <f t="shared" si="4"/>
        <v>10.377969134943504</v>
      </c>
      <c r="U21" s="17">
        <f t="shared" si="4"/>
        <v>10.240423622525356</v>
      </c>
      <c r="V21" s="17">
        <f t="shared" si="4"/>
        <v>10.102772806750863</v>
      </c>
      <c r="W21" s="17">
        <f t="shared" si="4"/>
        <v>9.9651551937371821</v>
      </c>
      <c r="X21" s="17">
        <f t="shared" si="4"/>
        <v>9.8276811751834252</v>
      </c>
      <c r="Y21" s="17">
        <f t="shared" si="4"/>
        <v>9.6904324002197022</v>
      </c>
      <c r="Z21" s="17">
        <f t="shared" si="4"/>
        <v>9.553460648231157</v>
      </c>
      <c r="AA21" s="17">
        <f t="shared" si="4"/>
        <v>9.4167873380408746</v>
      </c>
      <c r="AB21" s="17">
        <f t="shared" si="4"/>
        <v>9.2804035278844985</v>
      </c>
      <c r="AC21" s="17">
        <f t="shared" si="4"/>
        <v>9.1442684323043473</v>
      </c>
      <c r="AD21" s="17">
        <f t="shared" si="4"/>
        <v>9.0083089079130243</v>
      </c>
      <c r="AE21" s="17">
        <f t="shared" si="4"/>
        <v>8.8724189346926838</v>
      </c>
      <c r="AF21" s="17">
        <f t="shared" si="4"/>
        <v>8.7364590928067507</v>
      </c>
      <c r="AG21" s="17">
        <f t="shared" si="4"/>
        <v>8.6002555291436522</v>
      </c>
      <c r="AH21" s="17">
        <f t="shared" si="4"/>
        <v>8.4635992449343824</v>
      </c>
      <c r="AI21" s="17">
        <f t="shared" si="4"/>
        <v>8.3262458844213221</v>
      </c>
      <c r="AJ21" s="17">
        <f t="shared" si="4"/>
        <v>8.1879143321637233</v>
      </c>
      <c r="AK21" s="17">
        <f t="shared" si="4"/>
        <v>8.0482863126536923</v>
      </c>
      <c r="AL21" s="17">
        <f t="shared" si="4"/>
        <v>7.9070056449234238</v>
      </c>
      <c r="AM21" s="17">
        <f t="shared" si="4"/>
        <v>7.7636773148151823</v>
      </c>
      <c r="AN21" s="17">
        <f t="shared" si="4"/>
        <v>7.6178670544722387</v>
      </c>
      <c r="AO21" s="17">
        <f t="shared" si="4"/>
        <v>7.4691003977988855</v>
      </c>
      <c r="AP21" s="17">
        <f t="shared" si="4"/>
        <v>7.3168615466290952</v>
      </c>
      <c r="AQ21" s="17">
        <f t="shared" si="4"/>
        <v>7.1605932738626743</v>
      </c>
    </row>
    <row r="22" spans="1:43" s="16" customFormat="1" x14ac:dyDescent="0.3">
      <c r="A22" s="20" t="s">
        <v>920</v>
      </c>
      <c r="B22" s="31">
        <f t="shared" ref="B22:B31" si="5">C22</f>
        <v>0</v>
      </c>
      <c r="C22" s="17">
        <f t="shared" ref="C22:AQ22" si="6">C$31*$B5/$B$14</f>
        <v>0</v>
      </c>
      <c r="D22" s="17">
        <f t="shared" si="6"/>
        <v>0</v>
      </c>
      <c r="E22" s="17">
        <f t="shared" si="6"/>
        <v>0</v>
      </c>
      <c r="F22" s="17">
        <f t="shared" si="6"/>
        <v>0</v>
      </c>
      <c r="G22" s="17">
        <f t="shared" si="6"/>
        <v>0</v>
      </c>
      <c r="H22" s="17">
        <f t="shared" si="6"/>
        <v>0</v>
      </c>
      <c r="I22" s="17">
        <f t="shared" si="6"/>
        <v>0</v>
      </c>
      <c r="J22" s="17">
        <f t="shared" si="6"/>
        <v>0</v>
      </c>
      <c r="K22" s="17">
        <f t="shared" si="6"/>
        <v>0</v>
      </c>
      <c r="L22" s="17">
        <f t="shared" si="6"/>
        <v>0</v>
      </c>
      <c r="M22" s="17">
        <f t="shared" si="6"/>
        <v>0</v>
      </c>
      <c r="N22" s="17">
        <f t="shared" si="6"/>
        <v>0</v>
      </c>
      <c r="O22" s="17">
        <f t="shared" si="6"/>
        <v>0</v>
      </c>
      <c r="P22" s="17">
        <f t="shared" si="6"/>
        <v>0</v>
      </c>
      <c r="Q22" s="17">
        <f t="shared" si="6"/>
        <v>0</v>
      </c>
      <c r="R22" s="17">
        <f t="shared" si="6"/>
        <v>0</v>
      </c>
      <c r="S22" s="17">
        <f t="shared" si="6"/>
        <v>0</v>
      </c>
      <c r="T22" s="17">
        <f t="shared" si="6"/>
        <v>0</v>
      </c>
      <c r="U22" s="17">
        <f t="shared" si="6"/>
        <v>0</v>
      </c>
      <c r="V22" s="17">
        <f t="shared" si="6"/>
        <v>0</v>
      </c>
      <c r="W22" s="17">
        <f t="shared" si="6"/>
        <v>0</v>
      </c>
      <c r="X22" s="17">
        <f t="shared" si="6"/>
        <v>0</v>
      </c>
      <c r="Y22" s="17">
        <f t="shared" si="6"/>
        <v>0</v>
      </c>
      <c r="Z22" s="17">
        <f t="shared" si="6"/>
        <v>0</v>
      </c>
      <c r="AA22" s="17">
        <f t="shared" si="6"/>
        <v>0</v>
      </c>
      <c r="AB22" s="17">
        <f t="shared" si="6"/>
        <v>0</v>
      </c>
      <c r="AC22" s="17">
        <f t="shared" si="6"/>
        <v>0</v>
      </c>
      <c r="AD22" s="17">
        <f t="shared" si="6"/>
        <v>0</v>
      </c>
      <c r="AE22" s="17">
        <f t="shared" si="6"/>
        <v>0</v>
      </c>
      <c r="AF22" s="17">
        <f t="shared" si="6"/>
        <v>0</v>
      </c>
      <c r="AG22" s="17">
        <f t="shared" si="6"/>
        <v>0</v>
      </c>
      <c r="AH22" s="17">
        <f t="shared" si="6"/>
        <v>0</v>
      </c>
      <c r="AI22" s="17">
        <f t="shared" si="6"/>
        <v>0</v>
      </c>
      <c r="AJ22" s="17">
        <f t="shared" si="6"/>
        <v>0</v>
      </c>
      <c r="AK22" s="17">
        <f t="shared" si="6"/>
        <v>0</v>
      </c>
      <c r="AL22" s="17">
        <f t="shared" si="6"/>
        <v>0</v>
      </c>
      <c r="AM22" s="17">
        <f t="shared" si="6"/>
        <v>0</v>
      </c>
      <c r="AN22" s="17">
        <f t="shared" si="6"/>
        <v>0</v>
      </c>
      <c r="AO22" s="17">
        <f t="shared" si="6"/>
        <v>0</v>
      </c>
      <c r="AP22" s="17">
        <f t="shared" si="6"/>
        <v>0</v>
      </c>
      <c r="AQ22" s="17">
        <f t="shared" si="6"/>
        <v>0</v>
      </c>
    </row>
    <row r="23" spans="1:43" s="16" customFormat="1" x14ac:dyDescent="0.3">
      <c r="A23" s="20" t="s">
        <v>921</v>
      </c>
      <c r="B23" s="31">
        <f t="shared" si="5"/>
        <v>4.8353766882648062</v>
      </c>
      <c r="C23" s="17">
        <f t="shared" ref="C23:AQ23" si="7">C$31*$B6/$B$14</f>
        <v>4.8353766882648062</v>
      </c>
      <c r="D23" s="17">
        <f t="shared" si="7"/>
        <v>4.8153522337742229</v>
      </c>
      <c r="E23" s="17">
        <f t="shared" si="7"/>
        <v>4.7919092089195328</v>
      </c>
      <c r="F23" s="17">
        <f t="shared" si="7"/>
        <v>4.7653394115591627</v>
      </c>
      <c r="G23" s="17">
        <f t="shared" si="7"/>
        <v>4.6339420888326082</v>
      </c>
      <c r="H23" s="17">
        <f t="shared" si="7"/>
        <v>4.5909430783464815</v>
      </c>
      <c r="I23" s="17">
        <f t="shared" si="7"/>
        <v>4.5463239088163387</v>
      </c>
      <c r="J23" s="17">
        <f t="shared" si="7"/>
        <v>4.5002586999918552</v>
      </c>
      <c r="K23" s="17">
        <f t="shared" si="7"/>
        <v>4.4529136990897609</v>
      </c>
      <c r="L23" s="17">
        <f t="shared" si="7"/>
        <v>4.4044468416289781</v>
      </c>
      <c r="M23" s="17">
        <f t="shared" si="7"/>
        <v>4.3550076606439942</v>
      </c>
      <c r="N23" s="17">
        <f t="shared" si="7"/>
        <v>4.3047371363315348</v>
      </c>
      <c r="O23" s="17">
        <f t="shared" si="7"/>
        <v>4.2537674243045966</v>
      </c>
      <c r="P23" s="17">
        <f t="shared" si="7"/>
        <v>4.2022214588439004</v>
      </c>
      <c r="Q23" s="17">
        <f t="shared" si="7"/>
        <v>4.1502130331196225</v>
      </c>
      <c r="R23" s="17">
        <f t="shared" si="7"/>
        <v>4.0978464584624623</v>
      </c>
      <c r="S23" s="17">
        <f t="shared" si="7"/>
        <v>4.0452162786725712</v>
      </c>
      <c r="T23" s="17">
        <f t="shared" si="7"/>
        <v>3.9924071638161838</v>
      </c>
      <c r="U23" s="17">
        <f t="shared" si="7"/>
        <v>3.9394933728818864</v>
      </c>
      <c r="V23" s="17">
        <f t="shared" si="7"/>
        <v>3.8865390717216703</v>
      </c>
      <c r="W23" s="17">
        <f t="shared" si="7"/>
        <v>3.8335975436713379</v>
      </c>
      <c r="X23" s="17">
        <f t="shared" si="7"/>
        <v>3.7807112564434653</v>
      </c>
      <c r="Y23" s="17">
        <f t="shared" si="7"/>
        <v>3.7279116204775846</v>
      </c>
      <c r="Z23" s="17">
        <f t="shared" si="7"/>
        <v>3.6752185553153218</v>
      </c>
      <c r="AA23" s="17">
        <f t="shared" si="7"/>
        <v>3.6226403007829502</v>
      </c>
      <c r="AB23" s="17">
        <f t="shared" si="7"/>
        <v>3.5701734169816213</v>
      </c>
      <c r="AC23" s="17">
        <f t="shared" si="7"/>
        <v>3.5178022137361848</v>
      </c>
      <c r="AD23" s="17">
        <f t="shared" si="7"/>
        <v>3.4654985527683291</v>
      </c>
      <c r="AE23" s="17">
        <f t="shared" si="7"/>
        <v>3.4132216481522861</v>
      </c>
      <c r="AF23" s="17">
        <f t="shared" si="7"/>
        <v>3.3609178650441791</v>
      </c>
      <c r="AG23" s="17">
        <f t="shared" si="7"/>
        <v>3.3085203221111499</v>
      </c>
      <c r="AH23" s="17">
        <f t="shared" si="7"/>
        <v>3.2559486174776731</v>
      </c>
      <c r="AI23" s="17">
        <f t="shared" si="7"/>
        <v>3.2031087474263971</v>
      </c>
      <c r="AJ23" s="17">
        <f t="shared" si="7"/>
        <v>3.149892566781237</v>
      </c>
      <c r="AK23" s="17">
        <f t="shared" si="7"/>
        <v>3.0961776348795489</v>
      </c>
      <c r="AL23" s="17">
        <f t="shared" si="7"/>
        <v>3.0418269288193569</v>
      </c>
      <c r="AM23" s="17">
        <f t="shared" si="7"/>
        <v>2.9866884865613983</v>
      </c>
      <c r="AN23" s="17">
        <f t="shared" si="7"/>
        <v>2.9305952451591892</v>
      </c>
      <c r="AO23" s="17">
        <f t="shared" si="7"/>
        <v>2.8733646773942647</v>
      </c>
      <c r="AP23" s="17">
        <f t="shared" si="7"/>
        <v>2.814798355591003</v>
      </c>
      <c r="AQ23" s="17">
        <f t="shared" si="7"/>
        <v>2.7546819143530765</v>
      </c>
    </row>
    <row r="24" spans="1:43" s="16" customFormat="1" x14ac:dyDescent="0.3">
      <c r="A24" s="20" t="s">
        <v>922</v>
      </c>
      <c r="B24" s="31">
        <f t="shared" si="5"/>
        <v>0</v>
      </c>
      <c r="C24" s="17">
        <f t="shared" ref="C24:AQ24" si="8">C$31*$B7/$B$14</f>
        <v>0</v>
      </c>
      <c r="D24" s="17">
        <f t="shared" si="8"/>
        <v>0</v>
      </c>
      <c r="E24" s="17">
        <f t="shared" si="8"/>
        <v>0</v>
      </c>
      <c r="F24" s="17">
        <f t="shared" si="8"/>
        <v>0</v>
      </c>
      <c r="G24" s="17">
        <f t="shared" si="8"/>
        <v>0</v>
      </c>
      <c r="H24" s="17">
        <f t="shared" si="8"/>
        <v>0</v>
      </c>
      <c r="I24" s="17">
        <f t="shared" si="8"/>
        <v>0</v>
      </c>
      <c r="J24" s="17">
        <f t="shared" si="8"/>
        <v>0</v>
      </c>
      <c r="K24" s="17">
        <f t="shared" si="8"/>
        <v>0</v>
      </c>
      <c r="L24" s="17">
        <f t="shared" si="8"/>
        <v>0</v>
      </c>
      <c r="M24" s="17">
        <f t="shared" si="8"/>
        <v>0</v>
      </c>
      <c r="N24" s="17">
        <f t="shared" si="8"/>
        <v>0</v>
      </c>
      <c r="O24" s="17">
        <f t="shared" si="8"/>
        <v>0</v>
      </c>
      <c r="P24" s="17">
        <f t="shared" si="8"/>
        <v>0</v>
      </c>
      <c r="Q24" s="17">
        <f t="shared" si="8"/>
        <v>0</v>
      </c>
      <c r="R24" s="17">
        <f t="shared" si="8"/>
        <v>0</v>
      </c>
      <c r="S24" s="17">
        <f t="shared" si="8"/>
        <v>0</v>
      </c>
      <c r="T24" s="17">
        <f t="shared" si="8"/>
        <v>0</v>
      </c>
      <c r="U24" s="17">
        <f t="shared" si="8"/>
        <v>0</v>
      </c>
      <c r="V24" s="17">
        <f t="shared" si="8"/>
        <v>0</v>
      </c>
      <c r="W24" s="17">
        <f t="shared" si="8"/>
        <v>0</v>
      </c>
      <c r="X24" s="17">
        <f t="shared" si="8"/>
        <v>0</v>
      </c>
      <c r="Y24" s="17">
        <f t="shared" si="8"/>
        <v>0</v>
      </c>
      <c r="Z24" s="17">
        <f t="shared" si="8"/>
        <v>0</v>
      </c>
      <c r="AA24" s="17">
        <f t="shared" si="8"/>
        <v>0</v>
      </c>
      <c r="AB24" s="17">
        <f t="shared" si="8"/>
        <v>0</v>
      </c>
      <c r="AC24" s="17">
        <f t="shared" si="8"/>
        <v>0</v>
      </c>
      <c r="AD24" s="17">
        <f t="shared" si="8"/>
        <v>0</v>
      </c>
      <c r="AE24" s="17">
        <f t="shared" si="8"/>
        <v>0</v>
      </c>
      <c r="AF24" s="17">
        <f t="shared" si="8"/>
        <v>0</v>
      </c>
      <c r="AG24" s="17">
        <f t="shared" si="8"/>
        <v>0</v>
      </c>
      <c r="AH24" s="17">
        <f t="shared" si="8"/>
        <v>0</v>
      </c>
      <c r="AI24" s="17">
        <f t="shared" si="8"/>
        <v>0</v>
      </c>
      <c r="AJ24" s="17">
        <f t="shared" si="8"/>
        <v>0</v>
      </c>
      <c r="AK24" s="17">
        <f t="shared" si="8"/>
        <v>0</v>
      </c>
      <c r="AL24" s="17">
        <f t="shared" si="8"/>
        <v>0</v>
      </c>
      <c r="AM24" s="17">
        <f t="shared" si="8"/>
        <v>0</v>
      </c>
      <c r="AN24" s="17">
        <f t="shared" si="8"/>
        <v>0</v>
      </c>
      <c r="AO24" s="17">
        <f t="shared" si="8"/>
        <v>0</v>
      </c>
      <c r="AP24" s="17">
        <f t="shared" si="8"/>
        <v>0</v>
      </c>
      <c r="AQ24" s="17">
        <f t="shared" si="8"/>
        <v>0</v>
      </c>
    </row>
    <row r="25" spans="1:43" s="16" customFormat="1" x14ac:dyDescent="0.3">
      <c r="A25" s="20" t="s">
        <v>923</v>
      </c>
      <c r="B25" s="31">
        <f t="shared" si="5"/>
        <v>0</v>
      </c>
      <c r="C25" s="17">
        <f t="shared" ref="C25:AQ25" si="9">C$31*$B8/$B$14</f>
        <v>0</v>
      </c>
      <c r="D25" s="17">
        <f t="shared" si="9"/>
        <v>0</v>
      </c>
      <c r="E25" s="17">
        <f t="shared" si="9"/>
        <v>0</v>
      </c>
      <c r="F25" s="17">
        <f t="shared" si="9"/>
        <v>0</v>
      </c>
      <c r="G25" s="17">
        <f t="shared" si="9"/>
        <v>0</v>
      </c>
      <c r="H25" s="17">
        <f t="shared" si="9"/>
        <v>0</v>
      </c>
      <c r="I25" s="17">
        <f t="shared" si="9"/>
        <v>0</v>
      </c>
      <c r="J25" s="17">
        <f t="shared" si="9"/>
        <v>0</v>
      </c>
      <c r="K25" s="17">
        <f t="shared" si="9"/>
        <v>0</v>
      </c>
      <c r="L25" s="17">
        <f t="shared" si="9"/>
        <v>0</v>
      </c>
      <c r="M25" s="17">
        <f t="shared" si="9"/>
        <v>0</v>
      </c>
      <c r="N25" s="17">
        <f t="shared" si="9"/>
        <v>0</v>
      </c>
      <c r="O25" s="17">
        <f t="shared" si="9"/>
        <v>0</v>
      </c>
      <c r="P25" s="17">
        <f t="shared" si="9"/>
        <v>0</v>
      </c>
      <c r="Q25" s="17">
        <f t="shared" si="9"/>
        <v>0</v>
      </c>
      <c r="R25" s="17">
        <f t="shared" si="9"/>
        <v>0</v>
      </c>
      <c r="S25" s="17">
        <f t="shared" si="9"/>
        <v>0</v>
      </c>
      <c r="T25" s="17">
        <f t="shared" si="9"/>
        <v>0</v>
      </c>
      <c r="U25" s="17">
        <f t="shared" si="9"/>
        <v>0</v>
      </c>
      <c r="V25" s="17">
        <f t="shared" si="9"/>
        <v>0</v>
      </c>
      <c r="W25" s="17">
        <f t="shared" si="9"/>
        <v>0</v>
      </c>
      <c r="X25" s="17">
        <f t="shared" si="9"/>
        <v>0</v>
      </c>
      <c r="Y25" s="17">
        <f t="shared" si="9"/>
        <v>0</v>
      </c>
      <c r="Z25" s="17">
        <f t="shared" si="9"/>
        <v>0</v>
      </c>
      <c r="AA25" s="17">
        <f t="shared" si="9"/>
        <v>0</v>
      </c>
      <c r="AB25" s="17">
        <f t="shared" si="9"/>
        <v>0</v>
      </c>
      <c r="AC25" s="17">
        <f t="shared" si="9"/>
        <v>0</v>
      </c>
      <c r="AD25" s="17">
        <f t="shared" si="9"/>
        <v>0</v>
      </c>
      <c r="AE25" s="17">
        <f t="shared" si="9"/>
        <v>0</v>
      </c>
      <c r="AF25" s="17">
        <f t="shared" si="9"/>
        <v>0</v>
      </c>
      <c r="AG25" s="17">
        <f t="shared" si="9"/>
        <v>0</v>
      </c>
      <c r="AH25" s="17">
        <f t="shared" si="9"/>
        <v>0</v>
      </c>
      <c r="AI25" s="17">
        <f t="shared" si="9"/>
        <v>0</v>
      </c>
      <c r="AJ25" s="17">
        <f t="shared" si="9"/>
        <v>0</v>
      </c>
      <c r="AK25" s="17">
        <f t="shared" si="9"/>
        <v>0</v>
      </c>
      <c r="AL25" s="17">
        <f t="shared" si="9"/>
        <v>0</v>
      </c>
      <c r="AM25" s="17">
        <f t="shared" si="9"/>
        <v>0</v>
      </c>
      <c r="AN25" s="17">
        <f t="shared" si="9"/>
        <v>0</v>
      </c>
      <c r="AO25" s="17">
        <f t="shared" si="9"/>
        <v>0</v>
      </c>
      <c r="AP25" s="17">
        <f t="shared" si="9"/>
        <v>0</v>
      </c>
      <c r="AQ25" s="17">
        <f t="shared" si="9"/>
        <v>0</v>
      </c>
    </row>
    <row r="26" spans="1:43" s="16" customFormat="1" x14ac:dyDescent="0.3">
      <c r="A26" s="20" t="s">
        <v>924</v>
      </c>
      <c r="B26" s="31">
        <f t="shared" si="5"/>
        <v>0</v>
      </c>
      <c r="C26" s="17">
        <f t="shared" ref="C26:AQ26" si="10">C$31*$B9/$B$14</f>
        <v>0</v>
      </c>
      <c r="D26" s="17">
        <f t="shared" si="10"/>
        <v>0</v>
      </c>
      <c r="E26" s="17">
        <f t="shared" si="10"/>
        <v>0</v>
      </c>
      <c r="F26" s="17">
        <f t="shared" si="10"/>
        <v>0</v>
      </c>
      <c r="G26" s="17">
        <f t="shared" si="10"/>
        <v>0</v>
      </c>
      <c r="H26" s="17">
        <f t="shared" si="10"/>
        <v>0</v>
      </c>
      <c r="I26" s="17">
        <f t="shared" si="10"/>
        <v>0</v>
      </c>
      <c r="J26" s="17">
        <f t="shared" si="10"/>
        <v>0</v>
      </c>
      <c r="K26" s="17">
        <f t="shared" si="10"/>
        <v>0</v>
      </c>
      <c r="L26" s="17">
        <f t="shared" si="10"/>
        <v>0</v>
      </c>
      <c r="M26" s="17">
        <f t="shared" si="10"/>
        <v>0</v>
      </c>
      <c r="N26" s="17">
        <f t="shared" si="10"/>
        <v>0</v>
      </c>
      <c r="O26" s="17">
        <f t="shared" si="10"/>
        <v>0</v>
      </c>
      <c r="P26" s="17">
        <f t="shared" si="10"/>
        <v>0</v>
      </c>
      <c r="Q26" s="17">
        <f t="shared" si="10"/>
        <v>0</v>
      </c>
      <c r="R26" s="17">
        <f t="shared" si="10"/>
        <v>0</v>
      </c>
      <c r="S26" s="17">
        <f t="shared" si="10"/>
        <v>0</v>
      </c>
      <c r="T26" s="17">
        <f t="shared" si="10"/>
        <v>0</v>
      </c>
      <c r="U26" s="17">
        <f t="shared" si="10"/>
        <v>0</v>
      </c>
      <c r="V26" s="17">
        <f t="shared" si="10"/>
        <v>0</v>
      </c>
      <c r="W26" s="17">
        <f t="shared" si="10"/>
        <v>0</v>
      </c>
      <c r="X26" s="17">
        <f t="shared" si="10"/>
        <v>0</v>
      </c>
      <c r="Y26" s="17">
        <f t="shared" si="10"/>
        <v>0</v>
      </c>
      <c r="Z26" s="17">
        <f t="shared" si="10"/>
        <v>0</v>
      </c>
      <c r="AA26" s="17">
        <f t="shared" si="10"/>
        <v>0</v>
      </c>
      <c r="AB26" s="17">
        <f t="shared" si="10"/>
        <v>0</v>
      </c>
      <c r="AC26" s="17">
        <f t="shared" si="10"/>
        <v>0</v>
      </c>
      <c r="AD26" s="17">
        <f t="shared" si="10"/>
        <v>0</v>
      </c>
      <c r="AE26" s="17">
        <f t="shared" si="10"/>
        <v>0</v>
      </c>
      <c r="AF26" s="17">
        <f t="shared" si="10"/>
        <v>0</v>
      </c>
      <c r="AG26" s="17">
        <f t="shared" si="10"/>
        <v>0</v>
      </c>
      <c r="AH26" s="17">
        <f t="shared" si="10"/>
        <v>0</v>
      </c>
      <c r="AI26" s="17">
        <f t="shared" si="10"/>
        <v>0</v>
      </c>
      <c r="AJ26" s="17">
        <f t="shared" si="10"/>
        <v>0</v>
      </c>
      <c r="AK26" s="17">
        <f t="shared" si="10"/>
        <v>0</v>
      </c>
      <c r="AL26" s="17">
        <f t="shared" si="10"/>
        <v>0</v>
      </c>
      <c r="AM26" s="17">
        <f t="shared" si="10"/>
        <v>0</v>
      </c>
      <c r="AN26" s="17">
        <f t="shared" si="10"/>
        <v>0</v>
      </c>
      <c r="AO26" s="17">
        <f t="shared" si="10"/>
        <v>0</v>
      </c>
      <c r="AP26" s="17">
        <f t="shared" si="10"/>
        <v>0</v>
      </c>
      <c r="AQ26" s="17">
        <f t="shared" si="10"/>
        <v>0</v>
      </c>
    </row>
    <row r="27" spans="1:43" s="16" customFormat="1" x14ac:dyDescent="0.3">
      <c r="A27" s="20" t="s">
        <v>925</v>
      </c>
      <c r="B27" s="31">
        <f t="shared" si="5"/>
        <v>0</v>
      </c>
      <c r="C27" s="17">
        <f t="shared" ref="C27:AQ27" si="11">C$31*$B10/$B$14</f>
        <v>0</v>
      </c>
      <c r="D27" s="17">
        <f t="shared" si="11"/>
        <v>0</v>
      </c>
      <c r="E27" s="17">
        <f t="shared" si="11"/>
        <v>0</v>
      </c>
      <c r="F27" s="17">
        <f t="shared" si="11"/>
        <v>0</v>
      </c>
      <c r="G27" s="17">
        <f t="shared" si="11"/>
        <v>0</v>
      </c>
      <c r="H27" s="17">
        <f t="shared" si="11"/>
        <v>0</v>
      </c>
      <c r="I27" s="17">
        <f t="shared" si="11"/>
        <v>0</v>
      </c>
      <c r="J27" s="17">
        <f t="shared" si="11"/>
        <v>0</v>
      </c>
      <c r="K27" s="17">
        <f t="shared" si="11"/>
        <v>0</v>
      </c>
      <c r="L27" s="17">
        <f t="shared" si="11"/>
        <v>0</v>
      </c>
      <c r="M27" s="17">
        <f t="shared" si="11"/>
        <v>0</v>
      </c>
      <c r="N27" s="17">
        <f t="shared" si="11"/>
        <v>0</v>
      </c>
      <c r="O27" s="17">
        <f t="shared" si="11"/>
        <v>0</v>
      </c>
      <c r="P27" s="17">
        <f t="shared" si="11"/>
        <v>0</v>
      </c>
      <c r="Q27" s="17">
        <f t="shared" si="11"/>
        <v>0</v>
      </c>
      <c r="R27" s="17">
        <f t="shared" si="11"/>
        <v>0</v>
      </c>
      <c r="S27" s="17">
        <f t="shared" si="11"/>
        <v>0</v>
      </c>
      <c r="T27" s="17">
        <f t="shared" si="11"/>
        <v>0</v>
      </c>
      <c r="U27" s="17">
        <f t="shared" si="11"/>
        <v>0</v>
      </c>
      <c r="V27" s="17">
        <f t="shared" si="11"/>
        <v>0</v>
      </c>
      <c r="W27" s="17">
        <f t="shared" si="11"/>
        <v>0</v>
      </c>
      <c r="X27" s="17">
        <f t="shared" si="11"/>
        <v>0</v>
      </c>
      <c r="Y27" s="17">
        <f t="shared" si="11"/>
        <v>0</v>
      </c>
      <c r="Z27" s="17">
        <f t="shared" si="11"/>
        <v>0</v>
      </c>
      <c r="AA27" s="17">
        <f t="shared" si="11"/>
        <v>0</v>
      </c>
      <c r="AB27" s="17">
        <f t="shared" si="11"/>
        <v>0</v>
      </c>
      <c r="AC27" s="17">
        <f t="shared" si="11"/>
        <v>0</v>
      </c>
      <c r="AD27" s="17">
        <f t="shared" si="11"/>
        <v>0</v>
      </c>
      <c r="AE27" s="17">
        <f t="shared" si="11"/>
        <v>0</v>
      </c>
      <c r="AF27" s="17">
        <f t="shared" si="11"/>
        <v>0</v>
      </c>
      <c r="AG27" s="17">
        <f t="shared" si="11"/>
        <v>0</v>
      </c>
      <c r="AH27" s="17">
        <f t="shared" si="11"/>
        <v>0</v>
      </c>
      <c r="AI27" s="17">
        <f t="shared" si="11"/>
        <v>0</v>
      </c>
      <c r="AJ27" s="17">
        <f t="shared" si="11"/>
        <v>0</v>
      </c>
      <c r="AK27" s="17">
        <f t="shared" si="11"/>
        <v>0</v>
      </c>
      <c r="AL27" s="17">
        <f t="shared" si="11"/>
        <v>0</v>
      </c>
      <c r="AM27" s="17">
        <f t="shared" si="11"/>
        <v>0</v>
      </c>
      <c r="AN27" s="17">
        <f t="shared" si="11"/>
        <v>0</v>
      </c>
      <c r="AO27" s="17">
        <f t="shared" si="11"/>
        <v>0</v>
      </c>
      <c r="AP27" s="17">
        <f t="shared" si="11"/>
        <v>0</v>
      </c>
      <c r="AQ27" s="17">
        <f t="shared" si="11"/>
        <v>0</v>
      </c>
    </row>
    <row r="28" spans="1:43" s="16" customFormat="1" x14ac:dyDescent="0.3">
      <c r="A28" s="20" t="s">
        <v>926</v>
      </c>
      <c r="B28" s="31">
        <f t="shared" si="5"/>
        <v>0</v>
      </c>
      <c r="C28" s="17">
        <f t="shared" ref="C28:AQ28" si="12">C$31*$B11/$B$14</f>
        <v>0</v>
      </c>
      <c r="D28" s="17">
        <f t="shared" si="12"/>
        <v>0</v>
      </c>
      <c r="E28" s="17">
        <f t="shared" si="12"/>
        <v>0</v>
      </c>
      <c r="F28" s="17">
        <f t="shared" si="12"/>
        <v>0</v>
      </c>
      <c r="G28" s="17">
        <f t="shared" si="12"/>
        <v>0</v>
      </c>
      <c r="H28" s="17">
        <f t="shared" si="12"/>
        <v>0</v>
      </c>
      <c r="I28" s="17">
        <f t="shared" si="12"/>
        <v>0</v>
      </c>
      <c r="J28" s="17">
        <f t="shared" si="12"/>
        <v>0</v>
      </c>
      <c r="K28" s="17">
        <f t="shared" si="12"/>
        <v>0</v>
      </c>
      <c r="L28" s="17">
        <f t="shared" si="12"/>
        <v>0</v>
      </c>
      <c r="M28" s="17">
        <f t="shared" si="12"/>
        <v>0</v>
      </c>
      <c r="N28" s="17">
        <f t="shared" si="12"/>
        <v>0</v>
      </c>
      <c r="O28" s="17">
        <f t="shared" si="12"/>
        <v>0</v>
      </c>
      <c r="P28" s="17">
        <f t="shared" si="12"/>
        <v>0</v>
      </c>
      <c r="Q28" s="17">
        <f t="shared" si="12"/>
        <v>0</v>
      </c>
      <c r="R28" s="17">
        <f t="shared" si="12"/>
        <v>0</v>
      </c>
      <c r="S28" s="17">
        <f t="shared" si="12"/>
        <v>0</v>
      </c>
      <c r="T28" s="17">
        <f t="shared" si="12"/>
        <v>0</v>
      </c>
      <c r="U28" s="17">
        <f t="shared" si="12"/>
        <v>0</v>
      </c>
      <c r="V28" s="17">
        <f t="shared" si="12"/>
        <v>0</v>
      </c>
      <c r="W28" s="17">
        <f t="shared" si="12"/>
        <v>0</v>
      </c>
      <c r="X28" s="17">
        <f t="shared" si="12"/>
        <v>0</v>
      </c>
      <c r="Y28" s="17">
        <f t="shared" si="12"/>
        <v>0</v>
      </c>
      <c r="Z28" s="17">
        <f t="shared" si="12"/>
        <v>0</v>
      </c>
      <c r="AA28" s="17">
        <f t="shared" si="12"/>
        <v>0</v>
      </c>
      <c r="AB28" s="17">
        <f t="shared" si="12"/>
        <v>0</v>
      </c>
      <c r="AC28" s="17">
        <f t="shared" si="12"/>
        <v>0</v>
      </c>
      <c r="AD28" s="17">
        <f t="shared" si="12"/>
        <v>0</v>
      </c>
      <c r="AE28" s="17">
        <f t="shared" si="12"/>
        <v>0</v>
      </c>
      <c r="AF28" s="17">
        <f t="shared" si="12"/>
        <v>0</v>
      </c>
      <c r="AG28" s="17">
        <f t="shared" si="12"/>
        <v>0</v>
      </c>
      <c r="AH28" s="17">
        <f t="shared" si="12"/>
        <v>0</v>
      </c>
      <c r="AI28" s="17">
        <f t="shared" si="12"/>
        <v>0</v>
      </c>
      <c r="AJ28" s="17">
        <f t="shared" si="12"/>
        <v>0</v>
      </c>
      <c r="AK28" s="17">
        <f t="shared" si="12"/>
        <v>0</v>
      </c>
      <c r="AL28" s="17">
        <f t="shared" si="12"/>
        <v>0</v>
      </c>
      <c r="AM28" s="17">
        <f t="shared" si="12"/>
        <v>0</v>
      </c>
      <c r="AN28" s="17">
        <f t="shared" si="12"/>
        <v>0</v>
      </c>
      <c r="AO28" s="17">
        <f t="shared" si="12"/>
        <v>0</v>
      </c>
      <c r="AP28" s="17">
        <f t="shared" si="12"/>
        <v>0</v>
      </c>
      <c r="AQ28" s="17">
        <f t="shared" si="12"/>
        <v>0</v>
      </c>
    </row>
    <row r="29" spans="1:43" s="16" customFormat="1" x14ac:dyDescent="0.3">
      <c r="A29" s="20" t="s">
        <v>927</v>
      </c>
      <c r="B29" s="31">
        <f t="shared" si="5"/>
        <v>0</v>
      </c>
      <c r="C29" s="17">
        <f t="shared" ref="C29:AQ29" si="13">C$31*$B12/$B$14</f>
        <v>0</v>
      </c>
      <c r="D29" s="17">
        <f t="shared" si="13"/>
        <v>0</v>
      </c>
      <c r="E29" s="17">
        <f t="shared" si="13"/>
        <v>0</v>
      </c>
      <c r="F29" s="17">
        <f t="shared" si="13"/>
        <v>0</v>
      </c>
      <c r="G29" s="17">
        <f t="shared" si="13"/>
        <v>0</v>
      </c>
      <c r="H29" s="17">
        <f t="shared" si="13"/>
        <v>0</v>
      </c>
      <c r="I29" s="17">
        <f t="shared" si="13"/>
        <v>0</v>
      </c>
      <c r="J29" s="17">
        <f t="shared" si="13"/>
        <v>0</v>
      </c>
      <c r="K29" s="17">
        <f t="shared" si="13"/>
        <v>0</v>
      </c>
      <c r="L29" s="17">
        <f t="shared" si="13"/>
        <v>0</v>
      </c>
      <c r="M29" s="17">
        <f t="shared" si="13"/>
        <v>0</v>
      </c>
      <c r="N29" s="17">
        <f t="shared" si="13"/>
        <v>0</v>
      </c>
      <c r="O29" s="17">
        <f t="shared" si="13"/>
        <v>0</v>
      </c>
      <c r="P29" s="17">
        <f t="shared" si="13"/>
        <v>0</v>
      </c>
      <c r="Q29" s="17">
        <f t="shared" si="13"/>
        <v>0</v>
      </c>
      <c r="R29" s="17">
        <f t="shared" si="13"/>
        <v>0</v>
      </c>
      <c r="S29" s="17">
        <f t="shared" si="13"/>
        <v>0</v>
      </c>
      <c r="T29" s="17">
        <f t="shared" si="13"/>
        <v>0</v>
      </c>
      <c r="U29" s="17">
        <f t="shared" si="13"/>
        <v>0</v>
      </c>
      <c r="V29" s="17">
        <f t="shared" si="13"/>
        <v>0</v>
      </c>
      <c r="W29" s="17">
        <f t="shared" si="13"/>
        <v>0</v>
      </c>
      <c r="X29" s="17">
        <f t="shared" si="13"/>
        <v>0</v>
      </c>
      <c r="Y29" s="17">
        <f t="shared" si="13"/>
        <v>0</v>
      </c>
      <c r="Z29" s="17">
        <f t="shared" si="13"/>
        <v>0</v>
      </c>
      <c r="AA29" s="17">
        <f t="shared" si="13"/>
        <v>0</v>
      </c>
      <c r="AB29" s="17">
        <f t="shared" si="13"/>
        <v>0</v>
      </c>
      <c r="AC29" s="17">
        <f t="shared" si="13"/>
        <v>0</v>
      </c>
      <c r="AD29" s="17">
        <f t="shared" si="13"/>
        <v>0</v>
      </c>
      <c r="AE29" s="17">
        <f t="shared" si="13"/>
        <v>0</v>
      </c>
      <c r="AF29" s="17">
        <f t="shared" si="13"/>
        <v>0</v>
      </c>
      <c r="AG29" s="17">
        <f t="shared" si="13"/>
        <v>0</v>
      </c>
      <c r="AH29" s="17">
        <f t="shared" si="13"/>
        <v>0</v>
      </c>
      <c r="AI29" s="17">
        <f t="shared" si="13"/>
        <v>0</v>
      </c>
      <c r="AJ29" s="17">
        <f t="shared" si="13"/>
        <v>0</v>
      </c>
      <c r="AK29" s="17">
        <f t="shared" si="13"/>
        <v>0</v>
      </c>
      <c r="AL29" s="17">
        <f t="shared" si="13"/>
        <v>0</v>
      </c>
      <c r="AM29" s="17">
        <f t="shared" si="13"/>
        <v>0</v>
      </c>
      <c r="AN29" s="17">
        <f t="shared" si="13"/>
        <v>0</v>
      </c>
      <c r="AO29" s="17">
        <f t="shared" si="13"/>
        <v>0</v>
      </c>
      <c r="AP29" s="17">
        <f t="shared" si="13"/>
        <v>0</v>
      </c>
      <c r="AQ29" s="17">
        <f t="shared" si="13"/>
        <v>0</v>
      </c>
    </row>
    <row r="30" spans="1:43" s="16" customFormat="1" x14ac:dyDescent="0.3">
      <c r="A30" s="20" t="s">
        <v>928</v>
      </c>
      <c r="B30" s="31">
        <f t="shared" si="5"/>
        <v>0</v>
      </c>
      <c r="C30" s="17">
        <f t="shared" ref="C30:AQ30" si="14">C$31*$B13/$B$14</f>
        <v>0</v>
      </c>
      <c r="D30" s="17">
        <f t="shared" si="14"/>
        <v>0</v>
      </c>
      <c r="E30" s="17">
        <f t="shared" si="14"/>
        <v>0</v>
      </c>
      <c r="F30" s="17">
        <f t="shared" si="14"/>
        <v>0</v>
      </c>
      <c r="G30" s="17">
        <f t="shared" si="14"/>
        <v>0</v>
      </c>
      <c r="H30" s="17">
        <f t="shared" si="14"/>
        <v>0</v>
      </c>
      <c r="I30" s="17">
        <f t="shared" si="14"/>
        <v>0</v>
      </c>
      <c r="J30" s="17">
        <f t="shared" si="14"/>
        <v>0</v>
      </c>
      <c r="K30" s="17">
        <f t="shared" si="14"/>
        <v>0</v>
      </c>
      <c r="L30" s="17">
        <f t="shared" si="14"/>
        <v>0</v>
      </c>
      <c r="M30" s="17">
        <f t="shared" si="14"/>
        <v>0</v>
      </c>
      <c r="N30" s="17">
        <f t="shared" si="14"/>
        <v>0</v>
      </c>
      <c r="O30" s="17">
        <f t="shared" si="14"/>
        <v>0</v>
      </c>
      <c r="P30" s="17">
        <f t="shared" si="14"/>
        <v>0</v>
      </c>
      <c r="Q30" s="17">
        <f t="shared" si="14"/>
        <v>0</v>
      </c>
      <c r="R30" s="17">
        <f t="shared" si="14"/>
        <v>0</v>
      </c>
      <c r="S30" s="17">
        <f t="shared" si="14"/>
        <v>0</v>
      </c>
      <c r="T30" s="17">
        <f t="shared" si="14"/>
        <v>0</v>
      </c>
      <c r="U30" s="17">
        <f t="shared" si="14"/>
        <v>0</v>
      </c>
      <c r="V30" s="17">
        <f t="shared" si="14"/>
        <v>0</v>
      </c>
      <c r="W30" s="17">
        <f t="shared" si="14"/>
        <v>0</v>
      </c>
      <c r="X30" s="17">
        <f t="shared" si="14"/>
        <v>0</v>
      </c>
      <c r="Y30" s="17">
        <f t="shared" si="14"/>
        <v>0</v>
      </c>
      <c r="Z30" s="17">
        <f t="shared" si="14"/>
        <v>0</v>
      </c>
      <c r="AA30" s="17">
        <f t="shared" si="14"/>
        <v>0</v>
      </c>
      <c r="AB30" s="17">
        <f t="shared" si="14"/>
        <v>0</v>
      </c>
      <c r="AC30" s="17">
        <f t="shared" si="14"/>
        <v>0</v>
      </c>
      <c r="AD30" s="17">
        <f t="shared" si="14"/>
        <v>0</v>
      </c>
      <c r="AE30" s="17">
        <f t="shared" si="14"/>
        <v>0</v>
      </c>
      <c r="AF30" s="17">
        <f t="shared" si="14"/>
        <v>0</v>
      </c>
      <c r="AG30" s="17">
        <f t="shared" si="14"/>
        <v>0</v>
      </c>
      <c r="AH30" s="17">
        <f t="shared" si="14"/>
        <v>0</v>
      </c>
      <c r="AI30" s="17">
        <f t="shared" si="14"/>
        <v>0</v>
      </c>
      <c r="AJ30" s="17">
        <f t="shared" si="14"/>
        <v>0</v>
      </c>
      <c r="AK30" s="17">
        <f t="shared" si="14"/>
        <v>0</v>
      </c>
      <c r="AL30" s="17">
        <f t="shared" si="14"/>
        <v>0</v>
      </c>
      <c r="AM30" s="17">
        <f t="shared" si="14"/>
        <v>0</v>
      </c>
      <c r="AN30" s="17">
        <f t="shared" si="14"/>
        <v>0</v>
      </c>
      <c r="AO30" s="17">
        <f t="shared" si="14"/>
        <v>0</v>
      </c>
      <c r="AP30" s="17">
        <f t="shared" si="14"/>
        <v>0</v>
      </c>
      <c r="AQ30" s="17">
        <f t="shared" si="14"/>
        <v>0</v>
      </c>
    </row>
    <row r="31" spans="1:43" s="18" customFormat="1" x14ac:dyDescent="0.3">
      <c r="A31" s="20" t="s">
        <v>918</v>
      </c>
      <c r="B31" s="23">
        <f t="shared" si="5"/>
        <v>17.404583176380385</v>
      </c>
      <c r="C31" s="18">
        <f>'BLDG energy consumption'!B4*$B$15</f>
        <v>17.404583176380385</v>
      </c>
      <c r="D31" s="18">
        <f>'BLDG energy consumption'!C4*$B$15</f>
        <v>17.332506623463875</v>
      </c>
      <c r="E31" s="18">
        <f>'BLDG energy consumption'!D4*$B$15</f>
        <v>17.248125177654359</v>
      </c>
      <c r="F31" s="18">
        <f>'BLDG energy consumption'!E4*$B$15</f>
        <v>17.152489143907403</v>
      </c>
      <c r="G31" s="18">
        <f>'BLDG energy consumption'!F4*$B$15</f>
        <v>16.679534133370534</v>
      </c>
      <c r="H31" s="18">
        <f>'BLDG energy consumption'!G4*$B$15</f>
        <v>16.524762353888676</v>
      </c>
      <c r="I31" s="18">
        <f>'BLDG energy consumption'!H4*$B$15</f>
        <v>16.364158930946857</v>
      </c>
      <c r="J31" s="18">
        <f>'BLDG energy consumption'!I4*$B$15</f>
        <v>16.198350595792981</v>
      </c>
      <c r="K31" s="18">
        <f>'BLDG energy consumption'!J4*$B$15</f>
        <v>16.027935743070927</v>
      </c>
      <c r="L31" s="18">
        <f>'BLDG energy consumption'!K4*$B$15</f>
        <v>15.853482850078906</v>
      </c>
      <c r="M31" s="18">
        <f>'BLDG energy consumption'!L4*$B$15</f>
        <v>15.675530149989667</v>
      </c>
      <c r="N31" s="18">
        <f>'BLDG energy consumption'!M4*$B$15</f>
        <v>15.494585090664742</v>
      </c>
      <c r="O31" s="18">
        <f>'BLDG energy consumption'!N4*$B$15</f>
        <v>15.311123356524778</v>
      </c>
      <c r="P31" s="18">
        <f>'BLDG energy consumption'!O4*$B$15</f>
        <v>15.125587440482331</v>
      </c>
      <c r="Q31" s="18">
        <f>'BLDG energy consumption'!P4*$B$15</f>
        <v>14.938386932694049</v>
      </c>
      <c r="R31" s="18">
        <f>'BLDG energy consumption'!Q4*$B$15</f>
        <v>14.749897294131941</v>
      </c>
      <c r="S31" s="18">
        <f>'BLDG energy consumption'!R4*$B$15</f>
        <v>14.560458828259341</v>
      </c>
      <c r="T31" s="18">
        <f>'BLDG energy consumption'!S4*$B$15</f>
        <v>14.370376298759687</v>
      </c>
      <c r="U31" s="18">
        <f>'BLDG energy consumption'!T4*$B$15</f>
        <v>14.179916995407241</v>
      </c>
      <c r="V31" s="18">
        <f>'BLDG energy consumption'!U4*$B$15</f>
        <v>13.989311878472533</v>
      </c>
      <c r="W31" s="18">
        <f>'BLDG energy consumption'!V4*$B$15</f>
        <v>13.79875273740852</v>
      </c>
      <c r="X31" s="18">
        <f>'BLDG energy consumption'!W4*$B$15</f>
        <v>13.608392431626891</v>
      </c>
      <c r="Y31" s="18">
        <f>'BLDG energy consumption'!X4*$B$15</f>
        <v>13.418344020697287</v>
      </c>
      <c r="Z31" s="18">
        <f>'BLDG energy consumption'!Y4*$B$15</f>
        <v>13.228679203546479</v>
      </c>
      <c r="AA31" s="18">
        <f>'BLDG energy consumption'!Z4*$B$15</f>
        <v>13.039427638823824</v>
      </c>
      <c r="AB31" s="18">
        <f>'BLDG energy consumption'!AA4*$B$15</f>
        <v>12.85057694486612</v>
      </c>
      <c r="AC31" s="18">
        <f>'BLDG energy consumption'!AB4*$B$15</f>
        <v>12.662070646040531</v>
      </c>
      <c r="AD31" s="18">
        <f>'BLDG energy consumption'!AC4*$B$15</f>
        <v>12.473807460681353</v>
      </c>
      <c r="AE31" s="18">
        <f>'BLDG energy consumption'!AD4*$B$15</f>
        <v>12.28564058284497</v>
      </c>
      <c r="AF31" s="18">
        <f>'BLDG energy consumption'!AE4*$B$15</f>
        <v>12.09737695785093</v>
      </c>
      <c r="AG31" s="18">
        <f>'BLDG energy consumption'!AF4*$B$15</f>
        <v>11.908775851254802</v>
      </c>
      <c r="AH31" s="18">
        <f>'BLDG energy consumption'!AG4*$B$15</f>
        <v>11.719547862412055</v>
      </c>
      <c r="AI31" s="18">
        <f>'BLDG energy consumption'!AH4*$B$15</f>
        <v>11.529354631847719</v>
      </c>
      <c r="AJ31" s="18">
        <f>'BLDG energy consumption'!AI4*$B$15</f>
        <v>11.33780689894496</v>
      </c>
      <c r="AK31" s="18">
        <f>'BLDG energy consumption'!AJ4*$B$15</f>
        <v>11.144463947533241</v>
      </c>
      <c r="AL31" s="18">
        <f>'BLDG energy consumption'!AK4*$B$15</f>
        <v>10.948832573742781</v>
      </c>
      <c r="AM31" s="18">
        <f>'BLDG energy consumption'!AL4*$B$15</f>
        <v>10.75036580137658</v>
      </c>
      <c r="AN31" s="18">
        <f>'BLDG energy consumption'!AM4*$B$15</f>
        <v>10.548462299631428</v>
      </c>
      <c r="AO31" s="18">
        <f>'BLDG energy consumption'!AN4*$B$15</f>
        <v>10.34246507519315</v>
      </c>
      <c r="AP31" s="18">
        <f>'BLDG energy consumption'!AO4*$B$15</f>
        <v>10.131659902220099</v>
      </c>
      <c r="AQ31" s="18">
        <f>'BLDG energy consumption'!AP4*$B$15</f>
        <v>9.9152751882157499</v>
      </c>
    </row>
    <row r="32" spans="1:43" s="49" customFormat="1" x14ac:dyDescent="0.3">
      <c r="A32" s="48"/>
      <c r="B32" s="48"/>
    </row>
    <row r="33" spans="1:43" x14ac:dyDescent="0.3">
      <c r="AQ33" s="1"/>
    </row>
    <row r="34" spans="1:43" s="20" customFormat="1" x14ac:dyDescent="0.3">
      <c r="A34" s="19" t="s">
        <v>11</v>
      </c>
      <c r="B34" s="36">
        <v>2019</v>
      </c>
      <c r="C34" s="20">
        <v>2020</v>
      </c>
      <c r="D34" s="20">
        <v>2021</v>
      </c>
      <c r="E34" s="20">
        <v>2022</v>
      </c>
      <c r="F34" s="20">
        <v>2023</v>
      </c>
      <c r="G34" s="20">
        <v>2024</v>
      </c>
      <c r="H34" s="20">
        <v>2025</v>
      </c>
      <c r="I34" s="20">
        <v>2026</v>
      </c>
      <c r="J34" s="20">
        <v>2027</v>
      </c>
      <c r="K34" s="20">
        <v>2028</v>
      </c>
      <c r="L34" s="20">
        <v>2029</v>
      </c>
      <c r="M34" s="20">
        <v>2030</v>
      </c>
      <c r="N34" s="20">
        <v>2031</v>
      </c>
      <c r="O34" s="20">
        <v>2032</v>
      </c>
      <c r="P34" s="20">
        <v>2033</v>
      </c>
      <c r="Q34" s="20">
        <v>2034</v>
      </c>
      <c r="R34" s="20">
        <v>2035</v>
      </c>
      <c r="S34" s="20">
        <v>2036</v>
      </c>
      <c r="T34" s="20">
        <v>2037</v>
      </c>
      <c r="U34" s="20">
        <v>2038</v>
      </c>
      <c r="V34" s="20">
        <v>2039</v>
      </c>
      <c r="W34" s="20">
        <v>2040</v>
      </c>
      <c r="X34" s="20">
        <v>2041</v>
      </c>
      <c r="Y34" s="20">
        <v>2042</v>
      </c>
      <c r="Z34" s="20">
        <v>2043</v>
      </c>
      <c r="AA34" s="20">
        <v>2044</v>
      </c>
      <c r="AB34" s="20">
        <v>2045</v>
      </c>
      <c r="AC34" s="20">
        <v>2046</v>
      </c>
      <c r="AD34" s="20">
        <v>2047</v>
      </c>
      <c r="AE34" s="20">
        <v>2048</v>
      </c>
      <c r="AF34" s="20">
        <v>2049</v>
      </c>
      <c r="AG34" s="20">
        <v>2050</v>
      </c>
      <c r="AH34" s="20">
        <v>2051</v>
      </c>
      <c r="AI34" s="20">
        <v>2052</v>
      </c>
      <c r="AJ34" s="20">
        <v>2053</v>
      </c>
      <c r="AK34" s="20">
        <v>2054</v>
      </c>
      <c r="AL34" s="20">
        <v>2055</v>
      </c>
      <c r="AM34" s="20">
        <v>2056</v>
      </c>
      <c r="AN34" s="20">
        <v>2057</v>
      </c>
      <c r="AO34" s="20">
        <v>2058</v>
      </c>
      <c r="AP34" s="20">
        <v>2059</v>
      </c>
      <c r="AQ34" s="20">
        <v>2060</v>
      </c>
    </row>
    <row r="35" spans="1:43" s="16" customFormat="1" x14ac:dyDescent="0.3">
      <c r="A35" s="20" t="s">
        <v>919</v>
      </c>
      <c r="B35" s="31">
        <f>C35</f>
        <v>32.210370050804855</v>
      </c>
      <c r="C35" s="17">
        <f>MAX(C$45*$C4/$C$14-'Distributed PV power generation'!C3,0)</f>
        <v>32.210370050804855</v>
      </c>
      <c r="D35" s="17">
        <f>MAX(D$45*$C4/$C$14-'Distributed PV power generation'!D3,0)</f>
        <v>32.076196823442729</v>
      </c>
      <c r="E35" s="17">
        <f>MAX(E$45*$C4/$C$14-'Distributed PV power generation'!E3,0)</f>
        <v>31.918465691918534</v>
      </c>
      <c r="F35" s="17">
        <f>MAX(F$45*$C4/$C$14-'Distributed PV power generation'!F3,0)</f>
        <v>31.740488030334628</v>
      </c>
      <c r="G35" s="17">
        <f>MAX(G$45*$C4/$C$14-'Distributed PV power generation'!G3,0)</f>
        <v>30.863727890679996</v>
      </c>
      <c r="H35" s="17">
        <f>MAX(H$45*$C4/$C$14-'Distributed PV power generation'!H3,0)</f>
        <v>30.576017708138913</v>
      </c>
      <c r="I35" s="17">
        <f>MAX(I$45*$C4/$C$14-'Distributed PV power generation'!I3,0)</f>
        <v>30.277475794429492</v>
      </c>
      <c r="J35" s="17">
        <f>MAX(J$45*$C4/$C$14-'Distributed PV power generation'!J3,0)</f>
        <v>29.970077333392471</v>
      </c>
      <c r="K35" s="17">
        <f>MAX(K$45*$C4/$C$14-'Distributed PV power generation'!K3,0)</f>
        <v>29.654150357915992</v>
      </c>
      <c r="L35" s="17">
        <f>MAX(L$45*$C4/$C$14-'Distributed PV power generation'!L3,0)</f>
        <v>29.330747347834244</v>
      </c>
      <c r="M35" s="17">
        <f>MAX(M$45*$C4/$C$14-'Distributed PV power generation'!M3,0)</f>
        <v>29.000864788956211</v>
      </c>
      <c r="N35" s="17">
        <f>MAX(N$45*$C4/$C$14-'Distributed PV power generation'!N3,0)</f>
        <v>28.665442171113494</v>
      </c>
      <c r="O35" s="17">
        <f>MAX(O$45*$C4/$C$14-'Distributed PV power generation'!O3,0)</f>
        <v>28.325360177249344</v>
      </c>
      <c r="P35" s="17">
        <f>MAX(P$45*$C4/$C$14-'Distributed PV power generation'!P3,0)</f>
        <v>27.981438039492641</v>
      </c>
      <c r="Q35" s="17">
        <f>MAX(Q$45*$C4/$C$14-'Distributed PV power generation'!Q3,0)</f>
        <v>27.634434073754164</v>
      </c>
      <c r="R35" s="17">
        <f>MAX(R$45*$C4/$C$14-'Distributed PV power generation'!R3,0)</f>
        <v>27.285043409114355</v>
      </c>
      <c r="S35" s="17">
        <f>MAX(S$45*$C4/$C$14-'Distributed PV power generation'!S3,0)</f>
        <v>26.933896083982471</v>
      </c>
      <c r="T35" s="17">
        <f>MAX(T$45*$C4/$C$14-'Distributed PV power generation'!T3,0)</f>
        <v>26.581556338358979</v>
      </c>
      <c r="U35" s="17">
        <f>MAX(U$45*$C4/$C$14-'Distributed PV power generation'!U3,0)</f>
        <v>26.228519032985329</v>
      </c>
      <c r="V35" s="17">
        <f>MAX(V$45*$C4/$C$14-'Distributed PV power generation'!V3,0)</f>
        <v>25.875211768098143</v>
      </c>
      <c r="W35" s="17">
        <f>MAX(W$45*$C4/$C$14-'Distributed PV power generation'!W3,0)</f>
        <v>25.521989623015951</v>
      </c>
      <c r="X35" s="17">
        <f>MAX(X$45*$C4/$C$14-'Distributed PV power generation'!X3,0)</f>
        <v>25.169135601912831</v>
      </c>
      <c r="Y35" s="17">
        <f>MAX(Y$45*$C4/$C$14-'Distributed PV power generation'!Y3,0)</f>
        <v>24.816859023467803</v>
      </c>
      <c r="Z35" s="17">
        <f>MAX(Z$45*$C4/$C$14-'Distributed PV power generation'!Z3,0)</f>
        <v>24.465292631195503</v>
      </c>
      <c r="AA35" s="17">
        <f>MAX(AA$45*$C4/$C$14-'Distributed PV power generation'!AA3,0)</f>
        <v>24.114491335169653</v>
      </c>
      <c r="AB35" s="17">
        <f>MAX(AB$45*$C4/$C$14-'Distributed PV power generation'!AB3,0)</f>
        <v>23.764432211958002</v>
      </c>
      <c r="AC35" s="17">
        <f>MAX(AC$45*$C4/$C$14-'Distributed PV power generation'!AC3,0)</f>
        <v>23.415010702478131</v>
      </c>
      <c r="AD35" s="17">
        <f>MAX(AD$45*$C4/$C$14-'Distributed PV power generation'!AD3,0)</f>
        <v>23.066039293682344</v>
      </c>
      <c r="AE35" s="17">
        <f>MAX(AE$45*$C4/$C$14-'Distributed PV power generation'!AE3,0)</f>
        <v>22.71724618879762</v>
      </c>
      <c r="AF35" s="17">
        <f>MAX(AF$45*$C4/$C$14-'Distributed PV power generation'!AF3,0)</f>
        <v>22.368273966061111</v>
      </c>
      <c r="AG35" s="17">
        <f>MAX(AG$45*$C4/$C$14-'Distributed PV power generation'!AG3,0)</f>
        <v>22.018676929314044</v>
      </c>
      <c r="AH35" s="17">
        <f>MAX(AH$45*$C4/$C$14-'Distributed PV power generation'!AH3,0)</f>
        <v>21.667919281712248</v>
      </c>
      <c r="AI35" s="17">
        <f>MAX(AI$45*$C4/$C$14-'Distributed PV power generation'!AI3,0)</f>
        <v>21.315374583949822</v>
      </c>
      <c r="AJ35" s="17">
        <f>MAX(AJ$45*$C4/$C$14-'Distributed PV power generation'!AJ3,0)</f>
        <v>20.960322158260492</v>
      </c>
      <c r="AK35" s="17">
        <f>MAX(AK$45*$C4/$C$14-'Distributed PV power generation'!AK3,0)</f>
        <v>20.601946061978566</v>
      </c>
      <c r="AL35" s="17">
        <f>MAX(AL$45*$C4/$C$14-'Distributed PV power generation'!AL3,0)</f>
        <v>20.239333176622935</v>
      </c>
      <c r="AM35" s="17">
        <f>MAX(AM$45*$C4/$C$14-'Distributed PV power generation'!AM3,0)</f>
        <v>19.871470829534683</v>
      </c>
      <c r="AN35" s="17">
        <f>MAX(AN$45*$C4/$C$14-'Distributed PV power generation'!AN3,0)</f>
        <v>19.497245715844745</v>
      </c>
      <c r="AO35" s="17">
        <f>MAX(AO$45*$C4/$C$14-'Distributed PV power generation'!AO3,0)</f>
        <v>19.115441477016844</v>
      </c>
      <c r="AP35" s="17">
        <f>MAX(AP$45*$C4/$C$14-'Distributed PV power generation'!AP3,0)</f>
        <v>18.72473579411626</v>
      </c>
      <c r="AQ35" s="17">
        <f>MAX(AQ$45*$C4/$C$14-'Distributed PV power generation'!AQ3,0)</f>
        <v>18.323700139486132</v>
      </c>
    </row>
    <row r="36" spans="1:43" s="16" customFormat="1" x14ac:dyDescent="0.3">
      <c r="A36" s="20" t="s">
        <v>920</v>
      </c>
      <c r="B36" s="31">
        <f t="shared" ref="B36:B45" si="15">C36</f>
        <v>0</v>
      </c>
      <c r="C36" s="17">
        <f t="shared" ref="C36:AQ36" si="16">C$45*$C5/$C$14</f>
        <v>0</v>
      </c>
      <c r="D36" s="17">
        <f t="shared" si="16"/>
        <v>0</v>
      </c>
      <c r="E36" s="17">
        <f t="shared" si="16"/>
        <v>0</v>
      </c>
      <c r="F36" s="17">
        <f t="shared" si="16"/>
        <v>0</v>
      </c>
      <c r="G36" s="17">
        <f t="shared" si="16"/>
        <v>0</v>
      </c>
      <c r="H36" s="17">
        <f t="shared" si="16"/>
        <v>0</v>
      </c>
      <c r="I36" s="17">
        <f t="shared" si="16"/>
        <v>0</v>
      </c>
      <c r="J36" s="17">
        <f t="shared" si="16"/>
        <v>0</v>
      </c>
      <c r="K36" s="17">
        <f t="shared" si="16"/>
        <v>0</v>
      </c>
      <c r="L36" s="17">
        <f t="shared" si="16"/>
        <v>0</v>
      </c>
      <c r="M36" s="17">
        <f t="shared" si="16"/>
        <v>0</v>
      </c>
      <c r="N36" s="17">
        <f t="shared" si="16"/>
        <v>0</v>
      </c>
      <c r="O36" s="17">
        <f t="shared" si="16"/>
        <v>0</v>
      </c>
      <c r="P36" s="17">
        <f t="shared" si="16"/>
        <v>0</v>
      </c>
      <c r="Q36" s="17">
        <f t="shared" si="16"/>
        <v>0</v>
      </c>
      <c r="R36" s="17">
        <f t="shared" si="16"/>
        <v>0</v>
      </c>
      <c r="S36" s="17">
        <f t="shared" si="16"/>
        <v>0</v>
      </c>
      <c r="T36" s="17">
        <f t="shared" si="16"/>
        <v>0</v>
      </c>
      <c r="U36" s="17">
        <f t="shared" si="16"/>
        <v>0</v>
      </c>
      <c r="V36" s="17">
        <f t="shared" si="16"/>
        <v>0</v>
      </c>
      <c r="W36" s="17">
        <f t="shared" si="16"/>
        <v>0</v>
      </c>
      <c r="X36" s="17">
        <f t="shared" si="16"/>
        <v>0</v>
      </c>
      <c r="Y36" s="17">
        <f t="shared" si="16"/>
        <v>0</v>
      </c>
      <c r="Z36" s="17">
        <f t="shared" si="16"/>
        <v>0</v>
      </c>
      <c r="AA36" s="17">
        <f t="shared" si="16"/>
        <v>0</v>
      </c>
      <c r="AB36" s="17">
        <f t="shared" si="16"/>
        <v>0</v>
      </c>
      <c r="AC36" s="17">
        <f t="shared" si="16"/>
        <v>0</v>
      </c>
      <c r="AD36" s="17">
        <f t="shared" si="16"/>
        <v>0</v>
      </c>
      <c r="AE36" s="17">
        <f t="shared" si="16"/>
        <v>0</v>
      </c>
      <c r="AF36" s="17">
        <f t="shared" si="16"/>
        <v>0</v>
      </c>
      <c r="AG36" s="17">
        <f t="shared" si="16"/>
        <v>0</v>
      </c>
      <c r="AH36" s="17">
        <f t="shared" si="16"/>
        <v>0</v>
      </c>
      <c r="AI36" s="17">
        <f t="shared" si="16"/>
        <v>0</v>
      </c>
      <c r="AJ36" s="17">
        <f t="shared" si="16"/>
        <v>0</v>
      </c>
      <c r="AK36" s="17">
        <f t="shared" si="16"/>
        <v>0</v>
      </c>
      <c r="AL36" s="17">
        <f t="shared" si="16"/>
        <v>0</v>
      </c>
      <c r="AM36" s="17">
        <f t="shared" si="16"/>
        <v>0</v>
      </c>
      <c r="AN36" s="17">
        <f t="shared" si="16"/>
        <v>0</v>
      </c>
      <c r="AO36" s="17">
        <f t="shared" si="16"/>
        <v>0</v>
      </c>
      <c r="AP36" s="17">
        <f t="shared" si="16"/>
        <v>0</v>
      </c>
      <c r="AQ36" s="17">
        <f t="shared" si="16"/>
        <v>0</v>
      </c>
    </row>
    <row r="37" spans="1:43" s="16" customFormat="1" x14ac:dyDescent="0.3">
      <c r="A37" s="20" t="s">
        <v>921</v>
      </c>
      <c r="B37" s="31">
        <f t="shared" si="15"/>
        <v>0</v>
      </c>
      <c r="C37" s="17">
        <f t="shared" ref="C37:AQ37" si="17">C$45*$C6/$C$14</f>
        <v>0</v>
      </c>
      <c r="D37" s="17">
        <f t="shared" si="17"/>
        <v>0</v>
      </c>
      <c r="E37" s="17">
        <f t="shared" si="17"/>
        <v>0</v>
      </c>
      <c r="F37" s="17">
        <f t="shared" si="17"/>
        <v>0</v>
      </c>
      <c r="G37" s="17">
        <f t="shared" si="17"/>
        <v>0</v>
      </c>
      <c r="H37" s="17">
        <f t="shared" si="17"/>
        <v>0</v>
      </c>
      <c r="I37" s="17">
        <f t="shared" si="17"/>
        <v>0</v>
      </c>
      <c r="J37" s="17">
        <f t="shared" si="17"/>
        <v>0</v>
      </c>
      <c r="K37" s="17">
        <f t="shared" si="17"/>
        <v>0</v>
      </c>
      <c r="L37" s="17">
        <f t="shared" si="17"/>
        <v>0</v>
      </c>
      <c r="M37" s="17">
        <f t="shared" si="17"/>
        <v>0</v>
      </c>
      <c r="N37" s="17">
        <f t="shared" si="17"/>
        <v>0</v>
      </c>
      <c r="O37" s="17">
        <f t="shared" si="17"/>
        <v>0</v>
      </c>
      <c r="P37" s="17">
        <f t="shared" si="17"/>
        <v>0</v>
      </c>
      <c r="Q37" s="17">
        <f t="shared" si="17"/>
        <v>0</v>
      </c>
      <c r="R37" s="17">
        <f t="shared" si="17"/>
        <v>0</v>
      </c>
      <c r="S37" s="17">
        <f t="shared" si="17"/>
        <v>0</v>
      </c>
      <c r="T37" s="17">
        <f t="shared" si="17"/>
        <v>0</v>
      </c>
      <c r="U37" s="17">
        <f t="shared" si="17"/>
        <v>0</v>
      </c>
      <c r="V37" s="17">
        <f t="shared" si="17"/>
        <v>0</v>
      </c>
      <c r="W37" s="17">
        <f t="shared" si="17"/>
        <v>0</v>
      </c>
      <c r="X37" s="17">
        <f t="shared" si="17"/>
        <v>0</v>
      </c>
      <c r="Y37" s="17">
        <f t="shared" si="17"/>
        <v>0</v>
      </c>
      <c r="Z37" s="17">
        <f t="shared" si="17"/>
        <v>0</v>
      </c>
      <c r="AA37" s="17">
        <f t="shared" si="17"/>
        <v>0</v>
      </c>
      <c r="AB37" s="17">
        <f t="shared" si="17"/>
        <v>0</v>
      </c>
      <c r="AC37" s="17">
        <f t="shared" si="17"/>
        <v>0</v>
      </c>
      <c r="AD37" s="17">
        <f t="shared" si="17"/>
        <v>0</v>
      </c>
      <c r="AE37" s="17">
        <f t="shared" si="17"/>
        <v>0</v>
      </c>
      <c r="AF37" s="17">
        <f t="shared" si="17"/>
        <v>0</v>
      </c>
      <c r="AG37" s="17">
        <f t="shared" si="17"/>
        <v>0</v>
      </c>
      <c r="AH37" s="17">
        <f t="shared" si="17"/>
        <v>0</v>
      </c>
      <c r="AI37" s="17">
        <f t="shared" si="17"/>
        <v>0</v>
      </c>
      <c r="AJ37" s="17">
        <f t="shared" si="17"/>
        <v>0</v>
      </c>
      <c r="AK37" s="17">
        <f t="shared" si="17"/>
        <v>0</v>
      </c>
      <c r="AL37" s="17">
        <f t="shared" si="17"/>
        <v>0</v>
      </c>
      <c r="AM37" s="17">
        <f t="shared" si="17"/>
        <v>0</v>
      </c>
      <c r="AN37" s="17">
        <f t="shared" si="17"/>
        <v>0</v>
      </c>
      <c r="AO37" s="17">
        <f t="shared" si="17"/>
        <v>0</v>
      </c>
      <c r="AP37" s="17">
        <f t="shared" si="17"/>
        <v>0</v>
      </c>
      <c r="AQ37" s="17">
        <f t="shared" si="17"/>
        <v>0</v>
      </c>
    </row>
    <row r="38" spans="1:43" s="16" customFormat="1" x14ac:dyDescent="0.3">
      <c r="A38" s="20" t="s">
        <v>922</v>
      </c>
      <c r="B38" s="31">
        <f t="shared" si="15"/>
        <v>0</v>
      </c>
      <c r="C38" s="17">
        <f t="shared" ref="C38:AQ38" si="18">C$45*$C7/$C$14</f>
        <v>0</v>
      </c>
      <c r="D38" s="17">
        <f t="shared" si="18"/>
        <v>0</v>
      </c>
      <c r="E38" s="17">
        <f t="shared" si="18"/>
        <v>0</v>
      </c>
      <c r="F38" s="17">
        <f t="shared" si="18"/>
        <v>0</v>
      </c>
      <c r="G38" s="17">
        <f t="shared" si="18"/>
        <v>0</v>
      </c>
      <c r="H38" s="17">
        <f t="shared" si="18"/>
        <v>0</v>
      </c>
      <c r="I38" s="17">
        <f t="shared" si="18"/>
        <v>0</v>
      </c>
      <c r="J38" s="17">
        <f t="shared" si="18"/>
        <v>0</v>
      </c>
      <c r="K38" s="17">
        <f t="shared" si="18"/>
        <v>0</v>
      </c>
      <c r="L38" s="17">
        <f t="shared" si="18"/>
        <v>0</v>
      </c>
      <c r="M38" s="17">
        <f t="shared" si="18"/>
        <v>0</v>
      </c>
      <c r="N38" s="17">
        <f t="shared" si="18"/>
        <v>0</v>
      </c>
      <c r="O38" s="17">
        <f t="shared" si="18"/>
        <v>0</v>
      </c>
      <c r="P38" s="17">
        <f t="shared" si="18"/>
        <v>0</v>
      </c>
      <c r="Q38" s="17">
        <f t="shared" si="18"/>
        <v>0</v>
      </c>
      <c r="R38" s="17">
        <f t="shared" si="18"/>
        <v>0</v>
      </c>
      <c r="S38" s="17">
        <f t="shared" si="18"/>
        <v>0</v>
      </c>
      <c r="T38" s="17">
        <f t="shared" si="18"/>
        <v>0</v>
      </c>
      <c r="U38" s="17">
        <f t="shared" si="18"/>
        <v>0</v>
      </c>
      <c r="V38" s="17">
        <f t="shared" si="18"/>
        <v>0</v>
      </c>
      <c r="W38" s="17">
        <f t="shared" si="18"/>
        <v>0</v>
      </c>
      <c r="X38" s="17">
        <f t="shared" si="18"/>
        <v>0</v>
      </c>
      <c r="Y38" s="17">
        <f t="shared" si="18"/>
        <v>0</v>
      </c>
      <c r="Z38" s="17">
        <f t="shared" si="18"/>
        <v>0</v>
      </c>
      <c r="AA38" s="17">
        <f t="shared" si="18"/>
        <v>0</v>
      </c>
      <c r="AB38" s="17">
        <f t="shared" si="18"/>
        <v>0</v>
      </c>
      <c r="AC38" s="17">
        <f t="shared" si="18"/>
        <v>0</v>
      </c>
      <c r="AD38" s="17">
        <f t="shared" si="18"/>
        <v>0</v>
      </c>
      <c r="AE38" s="17">
        <f t="shared" si="18"/>
        <v>0</v>
      </c>
      <c r="AF38" s="17">
        <f t="shared" si="18"/>
        <v>0</v>
      </c>
      <c r="AG38" s="17">
        <f t="shared" si="18"/>
        <v>0</v>
      </c>
      <c r="AH38" s="17">
        <f t="shared" si="18"/>
        <v>0</v>
      </c>
      <c r="AI38" s="17">
        <f t="shared" si="18"/>
        <v>0</v>
      </c>
      <c r="AJ38" s="17">
        <f t="shared" si="18"/>
        <v>0</v>
      </c>
      <c r="AK38" s="17">
        <f t="shared" si="18"/>
        <v>0</v>
      </c>
      <c r="AL38" s="17">
        <f t="shared" si="18"/>
        <v>0</v>
      </c>
      <c r="AM38" s="17">
        <f t="shared" si="18"/>
        <v>0</v>
      </c>
      <c r="AN38" s="17">
        <f t="shared" si="18"/>
        <v>0</v>
      </c>
      <c r="AO38" s="17">
        <f t="shared" si="18"/>
        <v>0</v>
      </c>
      <c r="AP38" s="17">
        <f t="shared" si="18"/>
        <v>0</v>
      </c>
      <c r="AQ38" s="17">
        <f t="shared" si="18"/>
        <v>0</v>
      </c>
    </row>
    <row r="39" spans="1:43" s="16" customFormat="1" x14ac:dyDescent="0.3">
      <c r="A39" s="20" t="s">
        <v>923</v>
      </c>
      <c r="B39" s="31">
        <f t="shared" si="15"/>
        <v>0</v>
      </c>
      <c r="C39" s="17">
        <f t="shared" ref="C39:AQ39" si="19">C$45*$C8/$C$14</f>
        <v>0</v>
      </c>
      <c r="D39" s="17">
        <f t="shared" si="19"/>
        <v>0</v>
      </c>
      <c r="E39" s="17">
        <f t="shared" si="19"/>
        <v>0</v>
      </c>
      <c r="F39" s="17">
        <f t="shared" si="19"/>
        <v>0</v>
      </c>
      <c r="G39" s="17">
        <f t="shared" si="19"/>
        <v>0</v>
      </c>
      <c r="H39" s="17">
        <f t="shared" si="19"/>
        <v>0</v>
      </c>
      <c r="I39" s="17">
        <f t="shared" si="19"/>
        <v>0</v>
      </c>
      <c r="J39" s="17">
        <f t="shared" si="19"/>
        <v>0</v>
      </c>
      <c r="K39" s="17">
        <f t="shared" si="19"/>
        <v>0</v>
      </c>
      <c r="L39" s="17">
        <f t="shared" si="19"/>
        <v>0</v>
      </c>
      <c r="M39" s="17">
        <f t="shared" si="19"/>
        <v>0</v>
      </c>
      <c r="N39" s="17">
        <f t="shared" si="19"/>
        <v>0</v>
      </c>
      <c r="O39" s="17">
        <f t="shared" si="19"/>
        <v>0</v>
      </c>
      <c r="P39" s="17">
        <f t="shared" si="19"/>
        <v>0</v>
      </c>
      <c r="Q39" s="17">
        <f t="shared" si="19"/>
        <v>0</v>
      </c>
      <c r="R39" s="17">
        <f t="shared" si="19"/>
        <v>0</v>
      </c>
      <c r="S39" s="17">
        <f t="shared" si="19"/>
        <v>0</v>
      </c>
      <c r="T39" s="17">
        <f t="shared" si="19"/>
        <v>0</v>
      </c>
      <c r="U39" s="17">
        <f t="shared" si="19"/>
        <v>0</v>
      </c>
      <c r="V39" s="17">
        <f t="shared" si="19"/>
        <v>0</v>
      </c>
      <c r="W39" s="17">
        <f t="shared" si="19"/>
        <v>0</v>
      </c>
      <c r="X39" s="17">
        <f t="shared" si="19"/>
        <v>0</v>
      </c>
      <c r="Y39" s="17">
        <f t="shared" si="19"/>
        <v>0</v>
      </c>
      <c r="Z39" s="17">
        <f t="shared" si="19"/>
        <v>0</v>
      </c>
      <c r="AA39" s="17">
        <f t="shared" si="19"/>
        <v>0</v>
      </c>
      <c r="AB39" s="17">
        <f t="shared" si="19"/>
        <v>0</v>
      </c>
      <c r="AC39" s="17">
        <f t="shared" si="19"/>
        <v>0</v>
      </c>
      <c r="AD39" s="17">
        <f t="shared" si="19"/>
        <v>0</v>
      </c>
      <c r="AE39" s="17">
        <f t="shared" si="19"/>
        <v>0</v>
      </c>
      <c r="AF39" s="17">
        <f t="shared" si="19"/>
        <v>0</v>
      </c>
      <c r="AG39" s="17">
        <f t="shared" si="19"/>
        <v>0</v>
      </c>
      <c r="AH39" s="17">
        <f t="shared" si="19"/>
        <v>0</v>
      </c>
      <c r="AI39" s="17">
        <f t="shared" si="19"/>
        <v>0</v>
      </c>
      <c r="AJ39" s="17">
        <f t="shared" si="19"/>
        <v>0</v>
      </c>
      <c r="AK39" s="17">
        <f t="shared" si="19"/>
        <v>0</v>
      </c>
      <c r="AL39" s="17">
        <f t="shared" si="19"/>
        <v>0</v>
      </c>
      <c r="AM39" s="17">
        <f t="shared" si="19"/>
        <v>0</v>
      </c>
      <c r="AN39" s="17">
        <f t="shared" si="19"/>
        <v>0</v>
      </c>
      <c r="AO39" s="17">
        <f t="shared" si="19"/>
        <v>0</v>
      </c>
      <c r="AP39" s="17">
        <f t="shared" si="19"/>
        <v>0</v>
      </c>
      <c r="AQ39" s="17">
        <f t="shared" si="19"/>
        <v>0</v>
      </c>
    </row>
    <row r="40" spans="1:43" s="16" customFormat="1" x14ac:dyDescent="0.3">
      <c r="A40" s="20" t="s">
        <v>924</v>
      </c>
      <c r="B40" s="31">
        <f t="shared" si="15"/>
        <v>0</v>
      </c>
      <c r="C40" s="17">
        <f t="shared" ref="C40:AQ40" si="20">C$45*$C9/$C$14</f>
        <v>0</v>
      </c>
      <c r="D40" s="17">
        <f t="shared" si="20"/>
        <v>0</v>
      </c>
      <c r="E40" s="17">
        <f t="shared" si="20"/>
        <v>0</v>
      </c>
      <c r="F40" s="17">
        <f t="shared" si="20"/>
        <v>0</v>
      </c>
      <c r="G40" s="17">
        <f t="shared" si="20"/>
        <v>0</v>
      </c>
      <c r="H40" s="17">
        <f t="shared" si="20"/>
        <v>0</v>
      </c>
      <c r="I40" s="17">
        <f t="shared" si="20"/>
        <v>0</v>
      </c>
      <c r="J40" s="17">
        <f t="shared" si="20"/>
        <v>0</v>
      </c>
      <c r="K40" s="17">
        <f t="shared" si="20"/>
        <v>0</v>
      </c>
      <c r="L40" s="17">
        <f t="shared" si="20"/>
        <v>0</v>
      </c>
      <c r="M40" s="17">
        <f t="shared" si="20"/>
        <v>0</v>
      </c>
      <c r="N40" s="17">
        <f t="shared" si="20"/>
        <v>0</v>
      </c>
      <c r="O40" s="17">
        <f t="shared" si="20"/>
        <v>0</v>
      </c>
      <c r="P40" s="17">
        <f t="shared" si="20"/>
        <v>0</v>
      </c>
      <c r="Q40" s="17">
        <f t="shared" si="20"/>
        <v>0</v>
      </c>
      <c r="R40" s="17">
        <f t="shared" si="20"/>
        <v>0</v>
      </c>
      <c r="S40" s="17">
        <f t="shared" si="20"/>
        <v>0</v>
      </c>
      <c r="T40" s="17">
        <f t="shared" si="20"/>
        <v>0</v>
      </c>
      <c r="U40" s="17">
        <f t="shared" si="20"/>
        <v>0</v>
      </c>
      <c r="V40" s="17">
        <f t="shared" si="20"/>
        <v>0</v>
      </c>
      <c r="W40" s="17">
        <f t="shared" si="20"/>
        <v>0</v>
      </c>
      <c r="X40" s="17">
        <f t="shared" si="20"/>
        <v>0</v>
      </c>
      <c r="Y40" s="17">
        <f t="shared" si="20"/>
        <v>0</v>
      </c>
      <c r="Z40" s="17">
        <f t="shared" si="20"/>
        <v>0</v>
      </c>
      <c r="AA40" s="17">
        <f t="shared" si="20"/>
        <v>0</v>
      </c>
      <c r="AB40" s="17">
        <f t="shared" si="20"/>
        <v>0</v>
      </c>
      <c r="AC40" s="17">
        <f t="shared" si="20"/>
        <v>0</v>
      </c>
      <c r="AD40" s="17">
        <f t="shared" si="20"/>
        <v>0</v>
      </c>
      <c r="AE40" s="17">
        <f t="shared" si="20"/>
        <v>0</v>
      </c>
      <c r="AF40" s="17">
        <f t="shared" si="20"/>
        <v>0</v>
      </c>
      <c r="AG40" s="17">
        <f t="shared" si="20"/>
        <v>0</v>
      </c>
      <c r="AH40" s="17">
        <f t="shared" si="20"/>
        <v>0</v>
      </c>
      <c r="AI40" s="17">
        <f t="shared" si="20"/>
        <v>0</v>
      </c>
      <c r="AJ40" s="17">
        <f t="shared" si="20"/>
        <v>0</v>
      </c>
      <c r="AK40" s="17">
        <f t="shared" si="20"/>
        <v>0</v>
      </c>
      <c r="AL40" s="17">
        <f t="shared" si="20"/>
        <v>0</v>
      </c>
      <c r="AM40" s="17">
        <f t="shared" si="20"/>
        <v>0</v>
      </c>
      <c r="AN40" s="17">
        <f t="shared" si="20"/>
        <v>0</v>
      </c>
      <c r="AO40" s="17">
        <f t="shared" si="20"/>
        <v>0</v>
      </c>
      <c r="AP40" s="17">
        <f t="shared" si="20"/>
        <v>0</v>
      </c>
      <c r="AQ40" s="17">
        <f t="shared" si="20"/>
        <v>0</v>
      </c>
    </row>
    <row r="41" spans="1:43" s="16" customFormat="1" x14ac:dyDescent="0.3">
      <c r="A41" s="20" t="s">
        <v>925</v>
      </c>
      <c r="B41" s="31">
        <f t="shared" si="15"/>
        <v>0</v>
      </c>
      <c r="C41" s="17">
        <f t="shared" ref="C41:AQ41" si="21">C$45*$C10/$C$14</f>
        <v>0</v>
      </c>
      <c r="D41" s="17">
        <f t="shared" si="21"/>
        <v>0</v>
      </c>
      <c r="E41" s="17">
        <f t="shared" si="21"/>
        <v>0</v>
      </c>
      <c r="F41" s="17">
        <f t="shared" si="21"/>
        <v>0</v>
      </c>
      <c r="G41" s="17">
        <f t="shared" si="21"/>
        <v>0</v>
      </c>
      <c r="H41" s="17">
        <f t="shared" si="21"/>
        <v>0</v>
      </c>
      <c r="I41" s="17">
        <f t="shared" si="21"/>
        <v>0</v>
      </c>
      <c r="J41" s="17">
        <f t="shared" si="21"/>
        <v>0</v>
      </c>
      <c r="K41" s="17">
        <f t="shared" si="21"/>
        <v>0</v>
      </c>
      <c r="L41" s="17">
        <f t="shared" si="21"/>
        <v>0</v>
      </c>
      <c r="M41" s="17">
        <f t="shared" si="21"/>
        <v>0</v>
      </c>
      <c r="N41" s="17">
        <f t="shared" si="21"/>
        <v>0</v>
      </c>
      <c r="O41" s="17">
        <f t="shared" si="21"/>
        <v>0</v>
      </c>
      <c r="P41" s="17">
        <f t="shared" si="21"/>
        <v>0</v>
      </c>
      <c r="Q41" s="17">
        <f t="shared" si="21"/>
        <v>0</v>
      </c>
      <c r="R41" s="17">
        <f t="shared" si="21"/>
        <v>0</v>
      </c>
      <c r="S41" s="17">
        <f t="shared" si="21"/>
        <v>0</v>
      </c>
      <c r="T41" s="17">
        <f t="shared" si="21"/>
        <v>0</v>
      </c>
      <c r="U41" s="17">
        <f t="shared" si="21"/>
        <v>0</v>
      </c>
      <c r="V41" s="17">
        <f t="shared" si="21"/>
        <v>0</v>
      </c>
      <c r="W41" s="17">
        <f t="shared" si="21"/>
        <v>0</v>
      </c>
      <c r="X41" s="17">
        <f t="shared" si="21"/>
        <v>0</v>
      </c>
      <c r="Y41" s="17">
        <f t="shared" si="21"/>
        <v>0</v>
      </c>
      <c r="Z41" s="17">
        <f t="shared" si="21"/>
        <v>0</v>
      </c>
      <c r="AA41" s="17">
        <f t="shared" si="21"/>
        <v>0</v>
      </c>
      <c r="AB41" s="17">
        <f t="shared" si="21"/>
        <v>0</v>
      </c>
      <c r="AC41" s="17">
        <f t="shared" si="21"/>
        <v>0</v>
      </c>
      <c r="AD41" s="17">
        <f t="shared" si="21"/>
        <v>0</v>
      </c>
      <c r="AE41" s="17">
        <f t="shared" si="21"/>
        <v>0</v>
      </c>
      <c r="AF41" s="17">
        <f t="shared" si="21"/>
        <v>0</v>
      </c>
      <c r="AG41" s="17">
        <f t="shared" si="21"/>
        <v>0</v>
      </c>
      <c r="AH41" s="17">
        <f t="shared" si="21"/>
        <v>0</v>
      </c>
      <c r="AI41" s="17">
        <f t="shared" si="21"/>
        <v>0</v>
      </c>
      <c r="AJ41" s="17">
        <f t="shared" si="21"/>
        <v>0</v>
      </c>
      <c r="AK41" s="17">
        <f t="shared" si="21"/>
        <v>0</v>
      </c>
      <c r="AL41" s="17">
        <f t="shared" si="21"/>
        <v>0</v>
      </c>
      <c r="AM41" s="17">
        <f t="shared" si="21"/>
        <v>0</v>
      </c>
      <c r="AN41" s="17">
        <f t="shared" si="21"/>
        <v>0</v>
      </c>
      <c r="AO41" s="17">
        <f t="shared" si="21"/>
        <v>0</v>
      </c>
      <c r="AP41" s="17">
        <f t="shared" si="21"/>
        <v>0</v>
      </c>
      <c r="AQ41" s="17">
        <f t="shared" si="21"/>
        <v>0</v>
      </c>
    </row>
    <row r="42" spans="1:43" s="16" customFormat="1" x14ac:dyDescent="0.3">
      <c r="A42" s="20" t="s">
        <v>926</v>
      </c>
      <c r="B42" s="31">
        <f t="shared" si="15"/>
        <v>0</v>
      </c>
      <c r="C42" s="17">
        <f t="shared" ref="C42:AQ42" si="22">C$45*$C11/$C$14</f>
        <v>0</v>
      </c>
      <c r="D42" s="17">
        <f t="shared" si="22"/>
        <v>0</v>
      </c>
      <c r="E42" s="17">
        <f t="shared" si="22"/>
        <v>0</v>
      </c>
      <c r="F42" s="17">
        <f t="shared" si="22"/>
        <v>0</v>
      </c>
      <c r="G42" s="17">
        <f t="shared" si="22"/>
        <v>0</v>
      </c>
      <c r="H42" s="17">
        <f t="shared" si="22"/>
        <v>0</v>
      </c>
      <c r="I42" s="17">
        <f t="shared" si="22"/>
        <v>0</v>
      </c>
      <c r="J42" s="17">
        <f t="shared" si="22"/>
        <v>0</v>
      </c>
      <c r="K42" s="17">
        <f t="shared" si="22"/>
        <v>0</v>
      </c>
      <c r="L42" s="17">
        <f t="shared" si="22"/>
        <v>0</v>
      </c>
      <c r="M42" s="17">
        <f t="shared" si="22"/>
        <v>0</v>
      </c>
      <c r="N42" s="17">
        <f t="shared" si="22"/>
        <v>0</v>
      </c>
      <c r="O42" s="17">
        <f t="shared" si="22"/>
        <v>0</v>
      </c>
      <c r="P42" s="17">
        <f t="shared" si="22"/>
        <v>0</v>
      </c>
      <c r="Q42" s="17">
        <f t="shared" si="22"/>
        <v>0</v>
      </c>
      <c r="R42" s="17">
        <f t="shared" si="22"/>
        <v>0</v>
      </c>
      <c r="S42" s="17">
        <f t="shared" si="22"/>
        <v>0</v>
      </c>
      <c r="T42" s="17">
        <f t="shared" si="22"/>
        <v>0</v>
      </c>
      <c r="U42" s="17">
        <f t="shared" si="22"/>
        <v>0</v>
      </c>
      <c r="V42" s="17">
        <f t="shared" si="22"/>
        <v>0</v>
      </c>
      <c r="W42" s="17">
        <f t="shared" si="22"/>
        <v>0</v>
      </c>
      <c r="X42" s="17">
        <f t="shared" si="22"/>
        <v>0</v>
      </c>
      <c r="Y42" s="17">
        <f t="shared" si="22"/>
        <v>0</v>
      </c>
      <c r="Z42" s="17">
        <f t="shared" si="22"/>
        <v>0</v>
      </c>
      <c r="AA42" s="17">
        <f t="shared" si="22"/>
        <v>0</v>
      </c>
      <c r="AB42" s="17">
        <f t="shared" si="22"/>
        <v>0</v>
      </c>
      <c r="AC42" s="17">
        <f t="shared" si="22"/>
        <v>0</v>
      </c>
      <c r="AD42" s="17">
        <f t="shared" si="22"/>
        <v>0</v>
      </c>
      <c r="AE42" s="17">
        <f t="shared" si="22"/>
        <v>0</v>
      </c>
      <c r="AF42" s="17">
        <f t="shared" si="22"/>
        <v>0</v>
      </c>
      <c r="AG42" s="17">
        <f t="shared" si="22"/>
        <v>0</v>
      </c>
      <c r="AH42" s="17">
        <f t="shared" si="22"/>
        <v>0</v>
      </c>
      <c r="AI42" s="17">
        <f t="shared" si="22"/>
        <v>0</v>
      </c>
      <c r="AJ42" s="17">
        <f t="shared" si="22"/>
        <v>0</v>
      </c>
      <c r="AK42" s="17">
        <f t="shared" si="22"/>
        <v>0</v>
      </c>
      <c r="AL42" s="17">
        <f t="shared" si="22"/>
        <v>0</v>
      </c>
      <c r="AM42" s="17">
        <f t="shared" si="22"/>
        <v>0</v>
      </c>
      <c r="AN42" s="17">
        <f t="shared" si="22"/>
        <v>0</v>
      </c>
      <c r="AO42" s="17">
        <f t="shared" si="22"/>
        <v>0</v>
      </c>
      <c r="AP42" s="17">
        <f t="shared" si="22"/>
        <v>0</v>
      </c>
      <c r="AQ42" s="17">
        <f t="shared" si="22"/>
        <v>0</v>
      </c>
    </row>
    <row r="43" spans="1:43" s="16" customFormat="1" x14ac:dyDescent="0.3">
      <c r="A43" s="20" t="s">
        <v>927</v>
      </c>
      <c r="B43" s="31">
        <f t="shared" si="15"/>
        <v>0</v>
      </c>
      <c r="C43" s="17">
        <f t="shared" ref="C43:AQ43" si="23">C$45*$C12/$C$14</f>
        <v>0</v>
      </c>
      <c r="D43" s="17">
        <f t="shared" si="23"/>
        <v>0</v>
      </c>
      <c r="E43" s="17">
        <f t="shared" si="23"/>
        <v>0</v>
      </c>
      <c r="F43" s="17">
        <f t="shared" si="23"/>
        <v>0</v>
      </c>
      <c r="G43" s="17">
        <f t="shared" si="23"/>
        <v>0</v>
      </c>
      <c r="H43" s="17">
        <f t="shared" si="23"/>
        <v>0</v>
      </c>
      <c r="I43" s="17">
        <f t="shared" si="23"/>
        <v>0</v>
      </c>
      <c r="J43" s="17">
        <f t="shared" si="23"/>
        <v>0</v>
      </c>
      <c r="K43" s="17">
        <f t="shared" si="23"/>
        <v>0</v>
      </c>
      <c r="L43" s="17">
        <f t="shared" si="23"/>
        <v>0</v>
      </c>
      <c r="M43" s="17">
        <f t="shared" si="23"/>
        <v>0</v>
      </c>
      <c r="N43" s="17">
        <f t="shared" si="23"/>
        <v>0</v>
      </c>
      <c r="O43" s="17">
        <f t="shared" si="23"/>
        <v>0</v>
      </c>
      <c r="P43" s="17">
        <f t="shared" si="23"/>
        <v>0</v>
      </c>
      <c r="Q43" s="17">
        <f t="shared" si="23"/>
        <v>0</v>
      </c>
      <c r="R43" s="17">
        <f t="shared" si="23"/>
        <v>0</v>
      </c>
      <c r="S43" s="17">
        <f t="shared" si="23"/>
        <v>0</v>
      </c>
      <c r="T43" s="17">
        <f t="shared" si="23"/>
        <v>0</v>
      </c>
      <c r="U43" s="17">
        <f t="shared" si="23"/>
        <v>0</v>
      </c>
      <c r="V43" s="17">
        <f t="shared" si="23"/>
        <v>0</v>
      </c>
      <c r="W43" s="17">
        <f t="shared" si="23"/>
        <v>0</v>
      </c>
      <c r="X43" s="17">
        <f t="shared" si="23"/>
        <v>0</v>
      </c>
      <c r="Y43" s="17">
        <f t="shared" si="23"/>
        <v>0</v>
      </c>
      <c r="Z43" s="17">
        <f t="shared" si="23"/>
        <v>0</v>
      </c>
      <c r="AA43" s="17">
        <f t="shared" si="23"/>
        <v>0</v>
      </c>
      <c r="AB43" s="17">
        <f t="shared" si="23"/>
        <v>0</v>
      </c>
      <c r="AC43" s="17">
        <f t="shared" si="23"/>
        <v>0</v>
      </c>
      <c r="AD43" s="17">
        <f t="shared" si="23"/>
        <v>0</v>
      </c>
      <c r="AE43" s="17">
        <f t="shared" si="23"/>
        <v>0</v>
      </c>
      <c r="AF43" s="17">
        <f t="shared" si="23"/>
        <v>0</v>
      </c>
      <c r="AG43" s="17">
        <f t="shared" si="23"/>
        <v>0</v>
      </c>
      <c r="AH43" s="17">
        <f t="shared" si="23"/>
        <v>0</v>
      </c>
      <c r="AI43" s="17">
        <f t="shared" si="23"/>
        <v>0</v>
      </c>
      <c r="AJ43" s="17">
        <f t="shared" si="23"/>
        <v>0</v>
      </c>
      <c r="AK43" s="17">
        <f t="shared" si="23"/>
        <v>0</v>
      </c>
      <c r="AL43" s="17">
        <f t="shared" si="23"/>
        <v>0</v>
      </c>
      <c r="AM43" s="17">
        <f t="shared" si="23"/>
        <v>0</v>
      </c>
      <c r="AN43" s="17">
        <f t="shared" si="23"/>
        <v>0</v>
      </c>
      <c r="AO43" s="17">
        <f t="shared" si="23"/>
        <v>0</v>
      </c>
      <c r="AP43" s="17">
        <f t="shared" si="23"/>
        <v>0</v>
      </c>
      <c r="AQ43" s="17">
        <f t="shared" si="23"/>
        <v>0</v>
      </c>
    </row>
    <row r="44" spans="1:43" s="16" customFormat="1" x14ac:dyDescent="0.3">
      <c r="A44" s="20" t="s">
        <v>928</v>
      </c>
      <c r="B44" s="31">
        <f t="shared" si="15"/>
        <v>0</v>
      </c>
      <c r="C44" s="17">
        <f t="shared" ref="C44:AQ44" si="24">C$45*$C13/$C$14</f>
        <v>0</v>
      </c>
      <c r="D44" s="17">
        <f t="shared" si="24"/>
        <v>0</v>
      </c>
      <c r="E44" s="17">
        <f t="shared" si="24"/>
        <v>0</v>
      </c>
      <c r="F44" s="17">
        <f t="shared" si="24"/>
        <v>0</v>
      </c>
      <c r="G44" s="17">
        <f t="shared" si="24"/>
        <v>0</v>
      </c>
      <c r="H44" s="17">
        <f t="shared" si="24"/>
        <v>0</v>
      </c>
      <c r="I44" s="17">
        <f t="shared" si="24"/>
        <v>0</v>
      </c>
      <c r="J44" s="17">
        <f t="shared" si="24"/>
        <v>0</v>
      </c>
      <c r="K44" s="17">
        <f t="shared" si="24"/>
        <v>0</v>
      </c>
      <c r="L44" s="17">
        <f t="shared" si="24"/>
        <v>0</v>
      </c>
      <c r="M44" s="17">
        <f t="shared" si="24"/>
        <v>0</v>
      </c>
      <c r="N44" s="17">
        <f t="shared" si="24"/>
        <v>0</v>
      </c>
      <c r="O44" s="17">
        <f t="shared" si="24"/>
        <v>0</v>
      </c>
      <c r="P44" s="17">
        <f t="shared" si="24"/>
        <v>0</v>
      </c>
      <c r="Q44" s="17">
        <f t="shared" si="24"/>
        <v>0</v>
      </c>
      <c r="R44" s="17">
        <f t="shared" si="24"/>
        <v>0</v>
      </c>
      <c r="S44" s="17">
        <f t="shared" si="24"/>
        <v>0</v>
      </c>
      <c r="T44" s="17">
        <f t="shared" si="24"/>
        <v>0</v>
      </c>
      <c r="U44" s="17">
        <f t="shared" si="24"/>
        <v>0</v>
      </c>
      <c r="V44" s="17">
        <f t="shared" si="24"/>
        <v>0</v>
      </c>
      <c r="W44" s="17">
        <f t="shared" si="24"/>
        <v>0</v>
      </c>
      <c r="X44" s="17">
        <f t="shared" si="24"/>
        <v>0</v>
      </c>
      <c r="Y44" s="17">
        <f t="shared" si="24"/>
        <v>0</v>
      </c>
      <c r="Z44" s="17">
        <f t="shared" si="24"/>
        <v>0</v>
      </c>
      <c r="AA44" s="17">
        <f t="shared" si="24"/>
        <v>0</v>
      </c>
      <c r="AB44" s="17">
        <f t="shared" si="24"/>
        <v>0</v>
      </c>
      <c r="AC44" s="17">
        <f t="shared" si="24"/>
        <v>0</v>
      </c>
      <c r="AD44" s="17">
        <f t="shared" si="24"/>
        <v>0</v>
      </c>
      <c r="AE44" s="17">
        <f t="shared" si="24"/>
        <v>0</v>
      </c>
      <c r="AF44" s="17">
        <f t="shared" si="24"/>
        <v>0</v>
      </c>
      <c r="AG44" s="17">
        <f t="shared" si="24"/>
        <v>0</v>
      </c>
      <c r="AH44" s="17">
        <f t="shared" si="24"/>
        <v>0</v>
      </c>
      <c r="AI44" s="17">
        <f t="shared" si="24"/>
        <v>0</v>
      </c>
      <c r="AJ44" s="17">
        <f t="shared" si="24"/>
        <v>0</v>
      </c>
      <c r="AK44" s="17">
        <f t="shared" si="24"/>
        <v>0</v>
      </c>
      <c r="AL44" s="17">
        <f t="shared" si="24"/>
        <v>0</v>
      </c>
      <c r="AM44" s="17">
        <f t="shared" si="24"/>
        <v>0</v>
      </c>
      <c r="AN44" s="17">
        <f t="shared" si="24"/>
        <v>0</v>
      </c>
      <c r="AO44" s="17">
        <f t="shared" si="24"/>
        <v>0</v>
      </c>
      <c r="AP44" s="17">
        <f t="shared" si="24"/>
        <v>0</v>
      </c>
      <c r="AQ44" s="17">
        <f t="shared" si="24"/>
        <v>0</v>
      </c>
    </row>
    <row r="45" spans="1:43" s="18" customFormat="1" x14ac:dyDescent="0.3">
      <c r="A45" s="20" t="s">
        <v>918</v>
      </c>
      <c r="B45" s="23">
        <f t="shared" si="15"/>
        <v>32.222874814987215</v>
      </c>
      <c r="C45" s="18">
        <f>'BLDG energy consumption'!B$4*$C$15</f>
        <v>32.222874814987215</v>
      </c>
      <c r="D45" s="18">
        <f>'BLDG energy consumption'!C$4*$C$15</f>
        <v>32.08943216265893</v>
      </c>
      <c r="E45" s="18">
        <f>'BLDG energy consumption'!D$4*$C$15</f>
        <v>31.933208210756554</v>
      </c>
      <c r="F45" s="18">
        <f>'BLDG energy consumption'!E$4*$C$15</f>
        <v>31.756147495656396</v>
      </c>
      <c r="G45" s="18">
        <f>'BLDG energy consumption'!F$4*$C$15</f>
        <v>30.880517786906321</v>
      </c>
      <c r="H45" s="18">
        <f>'BLDG energy consumption'!G$4*$C$15</f>
        <v>30.593973051844532</v>
      </c>
      <c r="I45" s="18">
        <f>'BLDG energy consumption'!H$4*$C$15</f>
        <v>30.296631602189152</v>
      </c>
      <c r="J45" s="18">
        <f>'BLDG energy consumption'!I$4*$C$15</f>
        <v>29.989653769235616</v>
      </c>
      <c r="K45" s="18">
        <f>'BLDG energy consumption'!J$4*$C$15</f>
        <v>29.674147421842626</v>
      </c>
      <c r="L45" s="18">
        <f>'BLDG energy consumption'!K$4*$C$15</f>
        <v>29.351165039844364</v>
      </c>
      <c r="M45" s="18">
        <f>'BLDG energy consumption'!L$4*$C$15</f>
        <v>29.021703109049817</v>
      </c>
      <c r="N45" s="18">
        <f>'BLDG energy consumption'!M$4*$C$15</f>
        <v>28.686701119290586</v>
      </c>
      <c r="O45" s="18">
        <f>'BLDG energy consumption'!N$4*$C$15</f>
        <v>28.347039753509922</v>
      </c>
      <c r="P45" s="18">
        <f>'BLDG energy consumption'!O$4*$C$15</f>
        <v>28.003538243836704</v>
      </c>
      <c r="Q45" s="18">
        <f>'BLDG energy consumption'!P$4*$C$15</f>
        <v>27.656954906181713</v>
      </c>
      <c r="R45" s="18">
        <f>'BLDG energy consumption'!Q$4*$C$15</f>
        <v>27.30798486962539</v>
      </c>
      <c r="S45" s="18">
        <f>'BLDG energy consumption'!R$4*$C$15</f>
        <v>26.957258172576992</v>
      </c>
      <c r="T45" s="18">
        <f>'BLDG energy consumption'!S$4*$C$15</f>
        <v>26.605339055036985</v>
      </c>
      <c r="U45" s="18">
        <f>'BLDG energy consumption'!T$4*$C$15</f>
        <v>26.252722377746821</v>
      </c>
      <c r="V45" s="18">
        <f>'BLDG energy consumption'!U$4*$C$15</f>
        <v>25.899835740943121</v>
      </c>
      <c r="W45" s="18">
        <f>'BLDG energy consumption'!V$4*$C$15</f>
        <v>25.547034223944415</v>
      </c>
      <c r="X45" s="18">
        <f>'BLDG energy consumption'!W$4*$C$15</f>
        <v>25.194600830924781</v>
      </c>
      <c r="Y45" s="18">
        <f>'BLDG energy consumption'!X$4*$C$15</f>
        <v>24.842744880563238</v>
      </c>
      <c r="Z45" s="18">
        <f>'BLDG energy consumption'!Y$4*$C$15</f>
        <v>24.491599116374424</v>
      </c>
      <c r="AA45" s="18">
        <f>'BLDG energy consumption'!Z$4*$C$15</f>
        <v>24.14121844843206</v>
      </c>
      <c r="AB45" s="18">
        <f>'BLDG energy consumption'!AA$4*$C$15</f>
        <v>23.791579953303895</v>
      </c>
      <c r="AC45" s="18">
        <f>'BLDG energy consumption'!AB$4*$C$15</f>
        <v>23.44257907190751</v>
      </c>
      <c r="AD45" s="18">
        <f>'BLDG energy consumption'!AC$4*$C$15</f>
        <v>23.094028291195208</v>
      </c>
      <c r="AE45" s="18">
        <f>'BLDG energy consumption'!AD$4*$C$15</f>
        <v>22.74565581439397</v>
      </c>
      <c r="AF45" s="18">
        <f>'BLDG energy consumption'!AE$4*$C$15</f>
        <v>22.397104219740946</v>
      </c>
      <c r="AG45" s="18">
        <f>'BLDG energy consumption'!AF$4*$C$15</f>
        <v>22.047927811077365</v>
      </c>
      <c r="AH45" s="18">
        <f>'BLDG energy consumption'!AG$4*$C$15</f>
        <v>21.697590791559055</v>
      </c>
      <c r="AI45" s="18">
        <f>'BLDG energy consumption'!AH$4*$C$15</f>
        <v>21.345466721880115</v>
      </c>
      <c r="AJ45" s="18">
        <f>'BLDG energy consumption'!AI$4*$C$15</f>
        <v>20.990834924274271</v>
      </c>
      <c r="AK45" s="18">
        <f>'BLDG energy consumption'!AJ$4*$C$15</f>
        <v>20.63287945607583</v>
      </c>
      <c r="AL45" s="18">
        <f>'BLDG energy consumption'!AK$4*$C$15</f>
        <v>20.270687198803685</v>
      </c>
      <c r="AM45" s="18">
        <f>'BLDG energy consumption'!AL$4*$C$15</f>
        <v>19.903245479798919</v>
      </c>
      <c r="AN45" s="18">
        <f>'BLDG energy consumption'!AM$4*$C$15</f>
        <v>19.529440994192466</v>
      </c>
      <c r="AO45" s="18">
        <f>'BLDG energy consumption'!AN$4*$C$15</f>
        <v>19.148057383448052</v>
      </c>
      <c r="AP45" s="18">
        <f>'BLDG energy consumption'!AO$4*$C$15</f>
        <v>18.757772328630953</v>
      </c>
      <c r="AQ45" s="18">
        <f>'BLDG energy consumption'!AP$4*$C$15</f>
        <v>18.35715730208431</v>
      </c>
    </row>
    <row r="46" spans="1:43" s="16" customFormat="1" x14ac:dyDescent="0.3"/>
    <row r="47" spans="1:43" s="20" customFormat="1" x14ac:dyDescent="0.3">
      <c r="A47" s="19" t="s">
        <v>28</v>
      </c>
      <c r="B47" s="36">
        <v>2019</v>
      </c>
      <c r="C47" s="20">
        <v>2020</v>
      </c>
      <c r="D47" s="20">
        <v>2021</v>
      </c>
      <c r="E47" s="20">
        <v>2022</v>
      </c>
      <c r="F47" s="20">
        <v>2023</v>
      </c>
      <c r="G47" s="20">
        <v>2024</v>
      </c>
      <c r="H47" s="20">
        <v>2025</v>
      </c>
      <c r="I47" s="20">
        <v>2026</v>
      </c>
      <c r="J47" s="20">
        <v>2027</v>
      </c>
      <c r="K47" s="20">
        <v>2028</v>
      </c>
      <c r="L47" s="20">
        <v>2029</v>
      </c>
      <c r="M47" s="20">
        <v>2030</v>
      </c>
      <c r="N47" s="20">
        <v>2031</v>
      </c>
      <c r="O47" s="20">
        <v>2032</v>
      </c>
      <c r="P47" s="20">
        <v>2033</v>
      </c>
      <c r="Q47" s="20">
        <v>2034</v>
      </c>
      <c r="R47" s="20">
        <v>2035</v>
      </c>
      <c r="S47" s="20">
        <v>2036</v>
      </c>
      <c r="T47" s="20">
        <v>2037</v>
      </c>
      <c r="U47" s="20">
        <v>2038</v>
      </c>
      <c r="V47" s="20">
        <v>2039</v>
      </c>
      <c r="W47" s="20">
        <v>2040</v>
      </c>
      <c r="X47" s="20">
        <v>2041</v>
      </c>
      <c r="Y47" s="20">
        <v>2042</v>
      </c>
      <c r="Z47" s="20">
        <v>2043</v>
      </c>
      <c r="AA47" s="20">
        <v>2044</v>
      </c>
      <c r="AB47" s="20">
        <v>2045</v>
      </c>
      <c r="AC47" s="20">
        <v>2046</v>
      </c>
      <c r="AD47" s="20">
        <v>2047</v>
      </c>
      <c r="AE47" s="20">
        <v>2048</v>
      </c>
      <c r="AF47" s="20">
        <v>2049</v>
      </c>
      <c r="AG47" s="20">
        <v>2050</v>
      </c>
      <c r="AH47" s="20">
        <v>2051</v>
      </c>
      <c r="AI47" s="20">
        <v>2052</v>
      </c>
      <c r="AJ47" s="20">
        <v>2053</v>
      </c>
      <c r="AK47" s="20">
        <v>2054</v>
      </c>
      <c r="AL47" s="20">
        <v>2055</v>
      </c>
      <c r="AM47" s="20">
        <v>2056</v>
      </c>
      <c r="AN47" s="20">
        <v>2057</v>
      </c>
      <c r="AO47" s="20">
        <v>2058</v>
      </c>
      <c r="AP47" s="20">
        <v>2059</v>
      </c>
      <c r="AQ47" s="20">
        <v>2060</v>
      </c>
    </row>
    <row r="48" spans="1:43" s="16" customFormat="1" x14ac:dyDescent="0.3">
      <c r="A48" s="20" t="s">
        <v>919</v>
      </c>
      <c r="B48" s="31">
        <f>C48</f>
        <v>0</v>
      </c>
      <c r="C48" s="16">
        <f t="shared" ref="C48:C57" si="25">IFERROR(C$58*$D4/F$14,0)</f>
        <v>0</v>
      </c>
      <c r="D48" s="16">
        <f t="shared" ref="D48:D57" si="26">IFERROR(D$58*$D4/G$14,0)</f>
        <v>0</v>
      </c>
      <c r="E48" s="16">
        <f t="shared" ref="E48:E57" si="27">IFERROR(E$58*$D4/H$14,0)</f>
        <v>0</v>
      </c>
      <c r="F48" s="16">
        <f t="shared" ref="F48:F57" si="28">IFERROR(F$58*$D4/I$14,0)</f>
        <v>0</v>
      </c>
      <c r="G48" s="16">
        <f t="shared" ref="G48:G57" si="29">IFERROR(G$58*$D4/J$14,0)</f>
        <v>0</v>
      </c>
      <c r="H48" s="16">
        <f t="shared" ref="H48:H57" si="30">IFERROR(H$58*$D4/K$14,0)</f>
        <v>0</v>
      </c>
      <c r="I48" s="16">
        <f t="shared" ref="I48:I57" si="31">IFERROR(I$58*$D4/L$14,0)</f>
        <v>0</v>
      </c>
      <c r="J48" s="16">
        <f t="shared" ref="J48:J57" si="32">IFERROR(J$58*$D4/M$14,0)</f>
        <v>0</v>
      </c>
      <c r="K48" s="16">
        <f t="shared" ref="K48:K57" si="33">IFERROR(K$58*$D4/N$14,0)</f>
        <v>0</v>
      </c>
      <c r="L48" s="16">
        <f t="shared" ref="L48:L57" si="34">IFERROR(L$58*$D4/O$14,0)</f>
        <v>0</v>
      </c>
      <c r="M48" s="16">
        <f t="shared" ref="M48:M57" si="35">IFERROR(M$58*$D4/P$14,0)</f>
        <v>0</v>
      </c>
      <c r="N48" s="16">
        <f t="shared" ref="N48:N57" si="36">IFERROR(N$58*$D4/Q$14,0)</f>
        <v>0</v>
      </c>
      <c r="O48" s="16">
        <f t="shared" ref="O48:O57" si="37">IFERROR(O$58*$D4/R$14,0)</f>
        <v>0</v>
      </c>
      <c r="P48" s="16">
        <f t="shared" ref="P48:P57" si="38">IFERROR(P$58*$D4/S$14,0)</f>
        <v>0</v>
      </c>
      <c r="Q48" s="16">
        <f t="shared" ref="Q48:Q57" si="39">IFERROR(Q$58*$D4/T$14,0)</f>
        <v>0</v>
      </c>
      <c r="R48" s="16">
        <f t="shared" ref="R48:R57" si="40">IFERROR(R$58*$D4/U$14,0)</f>
        <v>0</v>
      </c>
      <c r="S48" s="16">
        <f t="shared" ref="S48:S57" si="41">IFERROR(S$58*$D4/V$14,0)</f>
        <v>0</v>
      </c>
      <c r="T48" s="16">
        <f t="shared" ref="T48:T57" si="42">IFERROR(T$58*$D4/W$14,0)</f>
        <v>0</v>
      </c>
      <c r="U48" s="16">
        <f t="shared" ref="U48:U57" si="43">IFERROR(U$58*$D4/X$14,0)</f>
        <v>0</v>
      </c>
      <c r="V48" s="16">
        <f t="shared" ref="V48:V57" si="44">IFERROR(V$58*$D4/Y$14,0)</f>
        <v>0</v>
      </c>
      <c r="W48" s="16">
        <f t="shared" ref="W48:W57" si="45">IFERROR(W$58*$D4/Z$14,0)</f>
        <v>0</v>
      </c>
      <c r="X48" s="16">
        <f t="shared" ref="X48:X57" si="46">IFERROR(X$58*$D4/AA$14,0)</f>
        <v>0</v>
      </c>
      <c r="Y48" s="16">
        <f t="shared" ref="Y48:Y57" si="47">IFERROR(Y$58*$D4/AB$14,0)</f>
        <v>0</v>
      </c>
      <c r="Z48" s="16">
        <f t="shared" ref="Z48:Z57" si="48">IFERROR(Z$58*$D4/AC$14,0)</f>
        <v>0</v>
      </c>
      <c r="AA48" s="16">
        <f t="shared" ref="AA48:AA57" si="49">IFERROR(AA$58*$D4/AD$14,0)</f>
        <v>0</v>
      </c>
      <c r="AB48" s="16">
        <f t="shared" ref="AB48:AB57" si="50">IFERROR(AB$58*$D4/AE$14,0)</f>
        <v>0</v>
      </c>
      <c r="AC48" s="16">
        <f t="shared" ref="AC48:AC57" si="51">IFERROR(AC$58*$D4/AF$14,0)</f>
        <v>0</v>
      </c>
      <c r="AD48" s="16">
        <f t="shared" ref="AD48:AD57" si="52">IFERROR(AD$58*$D4/AG$14,0)</f>
        <v>0</v>
      </c>
      <c r="AE48" s="16">
        <f t="shared" ref="AE48:AE57" si="53">IFERROR(AE$58*$D4/AH$14,0)</f>
        <v>0</v>
      </c>
      <c r="AF48" s="16">
        <f t="shared" ref="AF48:AF57" si="54">IFERROR(AF$58*$D4/AI$14,0)</f>
        <v>0</v>
      </c>
      <c r="AG48" s="16">
        <f t="shared" ref="AG48:AG57" si="55">IFERROR(AG$58*$D4/AJ$14,0)</f>
        <v>0</v>
      </c>
      <c r="AH48" s="16">
        <f t="shared" ref="AH48:AH57" si="56">IFERROR(AH$58*$D4/AK$14,0)</f>
        <v>0</v>
      </c>
      <c r="AI48" s="16">
        <f t="shared" ref="AI48:AI57" si="57">IFERROR(AI$58*$D4/AL$14,0)</f>
        <v>0</v>
      </c>
      <c r="AJ48" s="16">
        <f t="shared" ref="AJ48:AJ57" si="58">IFERROR(AJ$58*$D4/AM$14,0)</f>
        <v>0</v>
      </c>
      <c r="AK48" s="16">
        <f t="shared" ref="AK48:AK57" si="59">IFERROR(AK$58*$D4/AN$14,0)</f>
        <v>0</v>
      </c>
      <c r="AL48" s="16">
        <f t="shared" ref="AL48:AL57" si="60">IFERROR(AL$58*$D4/AO$14,0)</f>
        <v>0</v>
      </c>
      <c r="AM48" s="16">
        <f t="shared" ref="AM48:AM57" si="61">IFERROR(AM$58*$D4/AP$14,0)</f>
        <v>0</v>
      </c>
      <c r="AN48" s="16">
        <f t="shared" ref="AN48:AN57" si="62">IFERROR(AN$58*$D4/AQ$14,0)</f>
        <v>0</v>
      </c>
      <c r="AO48" s="16">
        <f t="shared" ref="AO48:AO57" si="63">IFERROR(AO$58*$D4/AR$14,0)</f>
        <v>0</v>
      </c>
      <c r="AP48" s="16">
        <f t="shared" ref="AP48:AP57" si="64">IFERROR(AP$58*$D4/AS$14,0)</f>
        <v>0</v>
      </c>
      <c r="AQ48" s="16">
        <f t="shared" ref="AQ48:AQ57" si="65">IFERROR(AQ$58*$D4/AT$14,0)</f>
        <v>0</v>
      </c>
    </row>
    <row r="49" spans="1:43" s="16" customFormat="1" x14ac:dyDescent="0.3">
      <c r="A49" s="20" t="s">
        <v>920</v>
      </c>
      <c r="B49" s="31">
        <f t="shared" ref="B49:B58" si="66">C49</f>
        <v>0</v>
      </c>
      <c r="C49" s="16">
        <f t="shared" si="25"/>
        <v>0</v>
      </c>
      <c r="D49" s="16">
        <f t="shared" si="26"/>
        <v>0</v>
      </c>
      <c r="E49" s="16">
        <f t="shared" si="27"/>
        <v>0</v>
      </c>
      <c r="F49" s="16">
        <f t="shared" si="28"/>
        <v>0</v>
      </c>
      <c r="G49" s="16">
        <f t="shared" si="29"/>
        <v>0</v>
      </c>
      <c r="H49" s="16">
        <f t="shared" si="30"/>
        <v>0</v>
      </c>
      <c r="I49" s="16">
        <f t="shared" si="31"/>
        <v>0</v>
      </c>
      <c r="J49" s="16">
        <f t="shared" si="32"/>
        <v>0</v>
      </c>
      <c r="K49" s="16">
        <f t="shared" si="33"/>
        <v>0</v>
      </c>
      <c r="L49" s="16">
        <f t="shared" si="34"/>
        <v>0</v>
      </c>
      <c r="M49" s="16">
        <f t="shared" si="35"/>
        <v>0</v>
      </c>
      <c r="N49" s="16">
        <f t="shared" si="36"/>
        <v>0</v>
      </c>
      <c r="O49" s="16">
        <f t="shared" si="37"/>
        <v>0</v>
      </c>
      <c r="P49" s="16">
        <f t="shared" si="38"/>
        <v>0</v>
      </c>
      <c r="Q49" s="16">
        <f t="shared" si="39"/>
        <v>0</v>
      </c>
      <c r="R49" s="16">
        <f t="shared" si="40"/>
        <v>0</v>
      </c>
      <c r="S49" s="16">
        <f t="shared" si="41"/>
        <v>0</v>
      </c>
      <c r="T49" s="16">
        <f t="shared" si="42"/>
        <v>0</v>
      </c>
      <c r="U49" s="16">
        <f t="shared" si="43"/>
        <v>0</v>
      </c>
      <c r="V49" s="16">
        <f t="shared" si="44"/>
        <v>0</v>
      </c>
      <c r="W49" s="16">
        <f t="shared" si="45"/>
        <v>0</v>
      </c>
      <c r="X49" s="16">
        <f t="shared" si="46"/>
        <v>0</v>
      </c>
      <c r="Y49" s="16">
        <f t="shared" si="47"/>
        <v>0</v>
      </c>
      <c r="Z49" s="16">
        <f t="shared" si="48"/>
        <v>0</v>
      </c>
      <c r="AA49" s="16">
        <f t="shared" si="49"/>
        <v>0</v>
      </c>
      <c r="AB49" s="16">
        <f t="shared" si="50"/>
        <v>0</v>
      </c>
      <c r="AC49" s="16">
        <f t="shared" si="51"/>
        <v>0</v>
      </c>
      <c r="AD49" s="16">
        <f t="shared" si="52"/>
        <v>0</v>
      </c>
      <c r="AE49" s="16">
        <f t="shared" si="53"/>
        <v>0</v>
      </c>
      <c r="AF49" s="16">
        <f t="shared" si="54"/>
        <v>0</v>
      </c>
      <c r="AG49" s="16">
        <f t="shared" si="55"/>
        <v>0</v>
      </c>
      <c r="AH49" s="16">
        <f t="shared" si="56"/>
        <v>0</v>
      </c>
      <c r="AI49" s="16">
        <f t="shared" si="57"/>
        <v>0</v>
      </c>
      <c r="AJ49" s="16">
        <f t="shared" si="58"/>
        <v>0</v>
      </c>
      <c r="AK49" s="16">
        <f t="shared" si="59"/>
        <v>0</v>
      </c>
      <c r="AL49" s="16">
        <f t="shared" si="60"/>
        <v>0</v>
      </c>
      <c r="AM49" s="16">
        <f t="shared" si="61"/>
        <v>0</v>
      </c>
      <c r="AN49" s="16">
        <f t="shared" si="62"/>
        <v>0</v>
      </c>
      <c r="AO49" s="16">
        <f t="shared" si="63"/>
        <v>0</v>
      </c>
      <c r="AP49" s="16">
        <f t="shared" si="64"/>
        <v>0</v>
      </c>
      <c r="AQ49" s="16">
        <f t="shared" si="65"/>
        <v>0</v>
      </c>
    </row>
    <row r="50" spans="1:43" s="16" customFormat="1" x14ac:dyDescent="0.3">
      <c r="A50" s="20" t="s">
        <v>921</v>
      </c>
      <c r="B50" s="31">
        <f t="shared" si="66"/>
        <v>0</v>
      </c>
      <c r="C50" s="16">
        <f t="shared" si="25"/>
        <v>0</v>
      </c>
      <c r="D50" s="16">
        <f t="shared" si="26"/>
        <v>0</v>
      </c>
      <c r="E50" s="16">
        <f t="shared" si="27"/>
        <v>0</v>
      </c>
      <c r="F50" s="16">
        <f t="shared" si="28"/>
        <v>0</v>
      </c>
      <c r="G50" s="16">
        <f t="shared" si="29"/>
        <v>0</v>
      </c>
      <c r="H50" s="16">
        <f t="shared" si="30"/>
        <v>0</v>
      </c>
      <c r="I50" s="16">
        <f t="shared" si="31"/>
        <v>0</v>
      </c>
      <c r="J50" s="16">
        <f t="shared" si="32"/>
        <v>0</v>
      </c>
      <c r="K50" s="16">
        <f t="shared" si="33"/>
        <v>0</v>
      </c>
      <c r="L50" s="16">
        <f t="shared" si="34"/>
        <v>0</v>
      </c>
      <c r="M50" s="16">
        <f t="shared" si="35"/>
        <v>0</v>
      </c>
      <c r="N50" s="16">
        <f t="shared" si="36"/>
        <v>0</v>
      </c>
      <c r="O50" s="16">
        <f t="shared" si="37"/>
        <v>0</v>
      </c>
      <c r="P50" s="16">
        <f t="shared" si="38"/>
        <v>0</v>
      </c>
      <c r="Q50" s="16">
        <f t="shared" si="39"/>
        <v>0</v>
      </c>
      <c r="R50" s="16">
        <f t="shared" si="40"/>
        <v>0</v>
      </c>
      <c r="S50" s="16">
        <f t="shared" si="41"/>
        <v>0</v>
      </c>
      <c r="T50" s="16">
        <f t="shared" si="42"/>
        <v>0</v>
      </c>
      <c r="U50" s="16">
        <f t="shared" si="43"/>
        <v>0</v>
      </c>
      <c r="V50" s="16">
        <f t="shared" si="44"/>
        <v>0</v>
      </c>
      <c r="W50" s="16">
        <f t="shared" si="45"/>
        <v>0</v>
      </c>
      <c r="X50" s="16">
        <f t="shared" si="46"/>
        <v>0</v>
      </c>
      <c r="Y50" s="16">
        <f t="shared" si="47"/>
        <v>0</v>
      </c>
      <c r="Z50" s="16">
        <f t="shared" si="48"/>
        <v>0</v>
      </c>
      <c r="AA50" s="16">
        <f t="shared" si="49"/>
        <v>0</v>
      </c>
      <c r="AB50" s="16">
        <f t="shared" si="50"/>
        <v>0</v>
      </c>
      <c r="AC50" s="16">
        <f t="shared" si="51"/>
        <v>0</v>
      </c>
      <c r="AD50" s="16">
        <f t="shared" si="52"/>
        <v>0</v>
      </c>
      <c r="AE50" s="16">
        <f t="shared" si="53"/>
        <v>0</v>
      </c>
      <c r="AF50" s="16">
        <f t="shared" si="54"/>
        <v>0</v>
      </c>
      <c r="AG50" s="16">
        <f t="shared" si="55"/>
        <v>0</v>
      </c>
      <c r="AH50" s="16">
        <f t="shared" si="56"/>
        <v>0</v>
      </c>
      <c r="AI50" s="16">
        <f t="shared" si="57"/>
        <v>0</v>
      </c>
      <c r="AJ50" s="16">
        <f t="shared" si="58"/>
        <v>0</v>
      </c>
      <c r="AK50" s="16">
        <f t="shared" si="59"/>
        <v>0</v>
      </c>
      <c r="AL50" s="16">
        <f t="shared" si="60"/>
        <v>0</v>
      </c>
      <c r="AM50" s="16">
        <f t="shared" si="61"/>
        <v>0</v>
      </c>
      <c r="AN50" s="16">
        <f t="shared" si="62"/>
        <v>0</v>
      </c>
      <c r="AO50" s="16">
        <f t="shared" si="63"/>
        <v>0</v>
      </c>
      <c r="AP50" s="16">
        <f t="shared" si="64"/>
        <v>0</v>
      </c>
      <c r="AQ50" s="16">
        <f t="shared" si="65"/>
        <v>0</v>
      </c>
    </row>
    <row r="51" spans="1:43" s="16" customFormat="1" x14ac:dyDescent="0.3">
      <c r="A51" s="20" t="s">
        <v>922</v>
      </c>
      <c r="B51" s="31">
        <f t="shared" si="66"/>
        <v>0</v>
      </c>
      <c r="C51" s="16">
        <f t="shared" si="25"/>
        <v>0</v>
      </c>
      <c r="D51" s="16">
        <f t="shared" si="26"/>
        <v>0</v>
      </c>
      <c r="E51" s="16">
        <f t="shared" si="27"/>
        <v>0</v>
      </c>
      <c r="F51" s="16">
        <f t="shared" si="28"/>
        <v>0</v>
      </c>
      <c r="G51" s="16">
        <f t="shared" si="29"/>
        <v>0</v>
      </c>
      <c r="H51" s="16">
        <f t="shared" si="30"/>
        <v>0</v>
      </c>
      <c r="I51" s="16">
        <f t="shared" si="31"/>
        <v>0</v>
      </c>
      <c r="J51" s="16">
        <f t="shared" si="32"/>
        <v>0</v>
      </c>
      <c r="K51" s="16">
        <f t="shared" si="33"/>
        <v>0</v>
      </c>
      <c r="L51" s="16">
        <f t="shared" si="34"/>
        <v>0</v>
      </c>
      <c r="M51" s="16">
        <f t="shared" si="35"/>
        <v>0</v>
      </c>
      <c r="N51" s="16">
        <f t="shared" si="36"/>
        <v>0</v>
      </c>
      <c r="O51" s="16">
        <f t="shared" si="37"/>
        <v>0</v>
      </c>
      <c r="P51" s="16">
        <f t="shared" si="38"/>
        <v>0</v>
      </c>
      <c r="Q51" s="16">
        <f t="shared" si="39"/>
        <v>0</v>
      </c>
      <c r="R51" s="16">
        <f t="shared" si="40"/>
        <v>0</v>
      </c>
      <c r="S51" s="16">
        <f t="shared" si="41"/>
        <v>0</v>
      </c>
      <c r="T51" s="16">
        <f t="shared" si="42"/>
        <v>0</v>
      </c>
      <c r="U51" s="16">
        <f t="shared" si="43"/>
        <v>0</v>
      </c>
      <c r="V51" s="16">
        <f t="shared" si="44"/>
        <v>0</v>
      </c>
      <c r="W51" s="16">
        <f t="shared" si="45"/>
        <v>0</v>
      </c>
      <c r="X51" s="16">
        <f t="shared" si="46"/>
        <v>0</v>
      </c>
      <c r="Y51" s="16">
        <f t="shared" si="47"/>
        <v>0</v>
      </c>
      <c r="Z51" s="16">
        <f t="shared" si="48"/>
        <v>0</v>
      </c>
      <c r="AA51" s="16">
        <f t="shared" si="49"/>
        <v>0</v>
      </c>
      <c r="AB51" s="16">
        <f t="shared" si="50"/>
        <v>0</v>
      </c>
      <c r="AC51" s="16">
        <f t="shared" si="51"/>
        <v>0</v>
      </c>
      <c r="AD51" s="16">
        <f t="shared" si="52"/>
        <v>0</v>
      </c>
      <c r="AE51" s="16">
        <f t="shared" si="53"/>
        <v>0</v>
      </c>
      <c r="AF51" s="16">
        <f t="shared" si="54"/>
        <v>0</v>
      </c>
      <c r="AG51" s="16">
        <f t="shared" si="55"/>
        <v>0</v>
      </c>
      <c r="AH51" s="16">
        <f t="shared" si="56"/>
        <v>0</v>
      </c>
      <c r="AI51" s="16">
        <f t="shared" si="57"/>
        <v>0</v>
      </c>
      <c r="AJ51" s="16">
        <f t="shared" si="58"/>
        <v>0</v>
      </c>
      <c r="AK51" s="16">
        <f t="shared" si="59"/>
        <v>0</v>
      </c>
      <c r="AL51" s="16">
        <f t="shared" si="60"/>
        <v>0</v>
      </c>
      <c r="AM51" s="16">
        <f t="shared" si="61"/>
        <v>0</v>
      </c>
      <c r="AN51" s="16">
        <f t="shared" si="62"/>
        <v>0</v>
      </c>
      <c r="AO51" s="16">
        <f t="shared" si="63"/>
        <v>0</v>
      </c>
      <c r="AP51" s="16">
        <f t="shared" si="64"/>
        <v>0</v>
      </c>
      <c r="AQ51" s="16">
        <f t="shared" si="65"/>
        <v>0</v>
      </c>
    </row>
    <row r="52" spans="1:43" s="16" customFormat="1" x14ac:dyDescent="0.3">
      <c r="A52" s="20" t="s">
        <v>923</v>
      </c>
      <c r="B52" s="31">
        <f t="shared" si="66"/>
        <v>0</v>
      </c>
      <c r="C52" s="16">
        <f t="shared" si="25"/>
        <v>0</v>
      </c>
      <c r="D52" s="16">
        <f t="shared" si="26"/>
        <v>0</v>
      </c>
      <c r="E52" s="16">
        <f t="shared" si="27"/>
        <v>0</v>
      </c>
      <c r="F52" s="16">
        <f t="shared" si="28"/>
        <v>0</v>
      </c>
      <c r="G52" s="16">
        <f t="shared" si="29"/>
        <v>0</v>
      </c>
      <c r="H52" s="16">
        <f t="shared" si="30"/>
        <v>0</v>
      </c>
      <c r="I52" s="16">
        <f t="shared" si="31"/>
        <v>0</v>
      </c>
      <c r="J52" s="16">
        <f t="shared" si="32"/>
        <v>0</v>
      </c>
      <c r="K52" s="16">
        <f t="shared" si="33"/>
        <v>0</v>
      </c>
      <c r="L52" s="16">
        <f t="shared" si="34"/>
        <v>0</v>
      </c>
      <c r="M52" s="16">
        <f t="shared" si="35"/>
        <v>0</v>
      </c>
      <c r="N52" s="16">
        <f t="shared" si="36"/>
        <v>0</v>
      </c>
      <c r="O52" s="16">
        <f t="shared" si="37"/>
        <v>0</v>
      </c>
      <c r="P52" s="16">
        <f t="shared" si="38"/>
        <v>0</v>
      </c>
      <c r="Q52" s="16">
        <f t="shared" si="39"/>
        <v>0</v>
      </c>
      <c r="R52" s="16">
        <f t="shared" si="40"/>
        <v>0</v>
      </c>
      <c r="S52" s="16">
        <f t="shared" si="41"/>
        <v>0</v>
      </c>
      <c r="T52" s="16">
        <f t="shared" si="42"/>
        <v>0</v>
      </c>
      <c r="U52" s="16">
        <f t="shared" si="43"/>
        <v>0</v>
      </c>
      <c r="V52" s="16">
        <f t="shared" si="44"/>
        <v>0</v>
      </c>
      <c r="W52" s="16">
        <f t="shared" si="45"/>
        <v>0</v>
      </c>
      <c r="X52" s="16">
        <f t="shared" si="46"/>
        <v>0</v>
      </c>
      <c r="Y52" s="16">
        <f t="shared" si="47"/>
        <v>0</v>
      </c>
      <c r="Z52" s="16">
        <f t="shared" si="48"/>
        <v>0</v>
      </c>
      <c r="AA52" s="16">
        <f t="shared" si="49"/>
        <v>0</v>
      </c>
      <c r="AB52" s="16">
        <f t="shared" si="50"/>
        <v>0</v>
      </c>
      <c r="AC52" s="16">
        <f t="shared" si="51"/>
        <v>0</v>
      </c>
      <c r="AD52" s="16">
        <f t="shared" si="52"/>
        <v>0</v>
      </c>
      <c r="AE52" s="16">
        <f t="shared" si="53"/>
        <v>0</v>
      </c>
      <c r="AF52" s="16">
        <f t="shared" si="54"/>
        <v>0</v>
      </c>
      <c r="AG52" s="16">
        <f t="shared" si="55"/>
        <v>0</v>
      </c>
      <c r="AH52" s="16">
        <f t="shared" si="56"/>
        <v>0</v>
      </c>
      <c r="AI52" s="16">
        <f t="shared" si="57"/>
        <v>0</v>
      </c>
      <c r="AJ52" s="16">
        <f t="shared" si="58"/>
        <v>0</v>
      </c>
      <c r="AK52" s="16">
        <f t="shared" si="59"/>
        <v>0</v>
      </c>
      <c r="AL52" s="16">
        <f t="shared" si="60"/>
        <v>0</v>
      </c>
      <c r="AM52" s="16">
        <f t="shared" si="61"/>
        <v>0</v>
      </c>
      <c r="AN52" s="16">
        <f t="shared" si="62"/>
        <v>0</v>
      </c>
      <c r="AO52" s="16">
        <f t="shared" si="63"/>
        <v>0</v>
      </c>
      <c r="AP52" s="16">
        <f t="shared" si="64"/>
        <v>0</v>
      </c>
      <c r="AQ52" s="16">
        <f t="shared" si="65"/>
        <v>0</v>
      </c>
    </row>
    <row r="53" spans="1:43" s="16" customFormat="1" x14ac:dyDescent="0.3">
      <c r="A53" s="20" t="s">
        <v>924</v>
      </c>
      <c r="B53" s="31">
        <f t="shared" si="66"/>
        <v>0</v>
      </c>
      <c r="C53" s="16">
        <f t="shared" si="25"/>
        <v>0</v>
      </c>
      <c r="D53" s="16">
        <f t="shared" si="26"/>
        <v>0</v>
      </c>
      <c r="E53" s="16">
        <f t="shared" si="27"/>
        <v>0</v>
      </c>
      <c r="F53" s="16">
        <f t="shared" si="28"/>
        <v>0</v>
      </c>
      <c r="G53" s="16">
        <f t="shared" si="29"/>
        <v>0</v>
      </c>
      <c r="H53" s="16">
        <f t="shared" si="30"/>
        <v>0</v>
      </c>
      <c r="I53" s="16">
        <f t="shared" si="31"/>
        <v>0</v>
      </c>
      <c r="J53" s="16">
        <f t="shared" si="32"/>
        <v>0</v>
      </c>
      <c r="K53" s="16">
        <f t="shared" si="33"/>
        <v>0</v>
      </c>
      <c r="L53" s="16">
        <f t="shared" si="34"/>
        <v>0</v>
      </c>
      <c r="M53" s="16">
        <f t="shared" si="35"/>
        <v>0</v>
      </c>
      <c r="N53" s="16">
        <f t="shared" si="36"/>
        <v>0</v>
      </c>
      <c r="O53" s="16">
        <f t="shared" si="37"/>
        <v>0</v>
      </c>
      <c r="P53" s="16">
        <f t="shared" si="38"/>
        <v>0</v>
      </c>
      <c r="Q53" s="16">
        <f t="shared" si="39"/>
        <v>0</v>
      </c>
      <c r="R53" s="16">
        <f t="shared" si="40"/>
        <v>0</v>
      </c>
      <c r="S53" s="16">
        <f t="shared" si="41"/>
        <v>0</v>
      </c>
      <c r="T53" s="16">
        <f t="shared" si="42"/>
        <v>0</v>
      </c>
      <c r="U53" s="16">
        <f t="shared" si="43"/>
        <v>0</v>
      </c>
      <c r="V53" s="16">
        <f t="shared" si="44"/>
        <v>0</v>
      </c>
      <c r="W53" s="16">
        <f t="shared" si="45"/>
        <v>0</v>
      </c>
      <c r="X53" s="16">
        <f t="shared" si="46"/>
        <v>0</v>
      </c>
      <c r="Y53" s="16">
        <f t="shared" si="47"/>
        <v>0</v>
      </c>
      <c r="Z53" s="16">
        <f t="shared" si="48"/>
        <v>0</v>
      </c>
      <c r="AA53" s="16">
        <f t="shared" si="49"/>
        <v>0</v>
      </c>
      <c r="AB53" s="16">
        <f t="shared" si="50"/>
        <v>0</v>
      </c>
      <c r="AC53" s="16">
        <f t="shared" si="51"/>
        <v>0</v>
      </c>
      <c r="AD53" s="16">
        <f t="shared" si="52"/>
        <v>0</v>
      </c>
      <c r="AE53" s="16">
        <f t="shared" si="53"/>
        <v>0</v>
      </c>
      <c r="AF53" s="16">
        <f t="shared" si="54"/>
        <v>0</v>
      </c>
      <c r="AG53" s="16">
        <f t="shared" si="55"/>
        <v>0</v>
      </c>
      <c r="AH53" s="16">
        <f t="shared" si="56"/>
        <v>0</v>
      </c>
      <c r="AI53" s="16">
        <f t="shared" si="57"/>
        <v>0</v>
      </c>
      <c r="AJ53" s="16">
        <f t="shared" si="58"/>
        <v>0</v>
      </c>
      <c r="AK53" s="16">
        <f t="shared" si="59"/>
        <v>0</v>
      </c>
      <c r="AL53" s="16">
        <f t="shared" si="60"/>
        <v>0</v>
      </c>
      <c r="AM53" s="16">
        <f t="shared" si="61"/>
        <v>0</v>
      </c>
      <c r="AN53" s="16">
        <f t="shared" si="62"/>
        <v>0</v>
      </c>
      <c r="AO53" s="16">
        <f t="shared" si="63"/>
        <v>0</v>
      </c>
      <c r="AP53" s="16">
        <f t="shared" si="64"/>
        <v>0</v>
      </c>
      <c r="AQ53" s="16">
        <f t="shared" si="65"/>
        <v>0</v>
      </c>
    </row>
    <row r="54" spans="1:43" s="16" customFormat="1" x14ac:dyDescent="0.3">
      <c r="A54" s="20" t="s">
        <v>925</v>
      </c>
      <c r="B54" s="31">
        <f t="shared" si="66"/>
        <v>0</v>
      </c>
      <c r="C54" s="16">
        <f t="shared" si="25"/>
        <v>0</v>
      </c>
      <c r="D54" s="16">
        <f t="shared" si="26"/>
        <v>0</v>
      </c>
      <c r="E54" s="16">
        <f t="shared" si="27"/>
        <v>0</v>
      </c>
      <c r="F54" s="16">
        <f t="shared" si="28"/>
        <v>0</v>
      </c>
      <c r="G54" s="16">
        <f t="shared" si="29"/>
        <v>0</v>
      </c>
      <c r="H54" s="16">
        <f t="shared" si="30"/>
        <v>0</v>
      </c>
      <c r="I54" s="16">
        <f t="shared" si="31"/>
        <v>0</v>
      </c>
      <c r="J54" s="16">
        <f t="shared" si="32"/>
        <v>0</v>
      </c>
      <c r="K54" s="16">
        <f t="shared" si="33"/>
        <v>0</v>
      </c>
      <c r="L54" s="16">
        <f t="shared" si="34"/>
        <v>0</v>
      </c>
      <c r="M54" s="16">
        <f t="shared" si="35"/>
        <v>0</v>
      </c>
      <c r="N54" s="16">
        <f t="shared" si="36"/>
        <v>0</v>
      </c>
      <c r="O54" s="16">
        <f t="shared" si="37"/>
        <v>0</v>
      </c>
      <c r="P54" s="16">
        <f t="shared" si="38"/>
        <v>0</v>
      </c>
      <c r="Q54" s="16">
        <f t="shared" si="39"/>
        <v>0</v>
      </c>
      <c r="R54" s="16">
        <f t="shared" si="40"/>
        <v>0</v>
      </c>
      <c r="S54" s="16">
        <f t="shared" si="41"/>
        <v>0</v>
      </c>
      <c r="T54" s="16">
        <f t="shared" si="42"/>
        <v>0</v>
      </c>
      <c r="U54" s="16">
        <f t="shared" si="43"/>
        <v>0</v>
      </c>
      <c r="V54" s="16">
        <f t="shared" si="44"/>
        <v>0</v>
      </c>
      <c r="W54" s="16">
        <f t="shared" si="45"/>
        <v>0</v>
      </c>
      <c r="X54" s="16">
        <f t="shared" si="46"/>
        <v>0</v>
      </c>
      <c r="Y54" s="16">
        <f t="shared" si="47"/>
        <v>0</v>
      </c>
      <c r="Z54" s="16">
        <f t="shared" si="48"/>
        <v>0</v>
      </c>
      <c r="AA54" s="16">
        <f t="shared" si="49"/>
        <v>0</v>
      </c>
      <c r="AB54" s="16">
        <f t="shared" si="50"/>
        <v>0</v>
      </c>
      <c r="AC54" s="16">
        <f t="shared" si="51"/>
        <v>0</v>
      </c>
      <c r="AD54" s="16">
        <f t="shared" si="52"/>
        <v>0</v>
      </c>
      <c r="AE54" s="16">
        <f t="shared" si="53"/>
        <v>0</v>
      </c>
      <c r="AF54" s="16">
        <f t="shared" si="54"/>
        <v>0</v>
      </c>
      <c r="AG54" s="16">
        <f t="shared" si="55"/>
        <v>0</v>
      </c>
      <c r="AH54" s="16">
        <f t="shared" si="56"/>
        <v>0</v>
      </c>
      <c r="AI54" s="16">
        <f t="shared" si="57"/>
        <v>0</v>
      </c>
      <c r="AJ54" s="16">
        <f t="shared" si="58"/>
        <v>0</v>
      </c>
      <c r="AK54" s="16">
        <f t="shared" si="59"/>
        <v>0</v>
      </c>
      <c r="AL54" s="16">
        <f t="shared" si="60"/>
        <v>0</v>
      </c>
      <c r="AM54" s="16">
        <f t="shared" si="61"/>
        <v>0</v>
      </c>
      <c r="AN54" s="16">
        <f t="shared" si="62"/>
        <v>0</v>
      </c>
      <c r="AO54" s="16">
        <f t="shared" si="63"/>
        <v>0</v>
      </c>
      <c r="AP54" s="16">
        <f t="shared" si="64"/>
        <v>0</v>
      </c>
      <c r="AQ54" s="16">
        <f t="shared" si="65"/>
        <v>0</v>
      </c>
    </row>
    <row r="55" spans="1:43" s="16" customFormat="1" x14ac:dyDescent="0.3">
      <c r="A55" s="20" t="s">
        <v>926</v>
      </c>
      <c r="B55" s="31">
        <f t="shared" si="66"/>
        <v>0</v>
      </c>
      <c r="C55" s="16">
        <f t="shared" si="25"/>
        <v>0</v>
      </c>
      <c r="D55" s="16">
        <f t="shared" si="26"/>
        <v>0</v>
      </c>
      <c r="E55" s="16">
        <f t="shared" si="27"/>
        <v>0</v>
      </c>
      <c r="F55" s="16">
        <f t="shared" si="28"/>
        <v>0</v>
      </c>
      <c r="G55" s="16">
        <f t="shared" si="29"/>
        <v>0</v>
      </c>
      <c r="H55" s="16">
        <f t="shared" si="30"/>
        <v>0</v>
      </c>
      <c r="I55" s="16">
        <f t="shared" si="31"/>
        <v>0</v>
      </c>
      <c r="J55" s="16">
        <f t="shared" si="32"/>
        <v>0</v>
      </c>
      <c r="K55" s="16">
        <f t="shared" si="33"/>
        <v>0</v>
      </c>
      <c r="L55" s="16">
        <f t="shared" si="34"/>
        <v>0</v>
      </c>
      <c r="M55" s="16">
        <f t="shared" si="35"/>
        <v>0</v>
      </c>
      <c r="N55" s="16">
        <f t="shared" si="36"/>
        <v>0</v>
      </c>
      <c r="O55" s="16">
        <f t="shared" si="37"/>
        <v>0</v>
      </c>
      <c r="P55" s="16">
        <f t="shared" si="38"/>
        <v>0</v>
      </c>
      <c r="Q55" s="16">
        <f t="shared" si="39"/>
        <v>0</v>
      </c>
      <c r="R55" s="16">
        <f t="shared" si="40"/>
        <v>0</v>
      </c>
      <c r="S55" s="16">
        <f t="shared" si="41"/>
        <v>0</v>
      </c>
      <c r="T55" s="16">
        <f t="shared" si="42"/>
        <v>0</v>
      </c>
      <c r="U55" s="16">
        <f t="shared" si="43"/>
        <v>0</v>
      </c>
      <c r="V55" s="16">
        <f t="shared" si="44"/>
        <v>0</v>
      </c>
      <c r="W55" s="16">
        <f t="shared" si="45"/>
        <v>0</v>
      </c>
      <c r="X55" s="16">
        <f t="shared" si="46"/>
        <v>0</v>
      </c>
      <c r="Y55" s="16">
        <f t="shared" si="47"/>
        <v>0</v>
      </c>
      <c r="Z55" s="16">
        <f t="shared" si="48"/>
        <v>0</v>
      </c>
      <c r="AA55" s="16">
        <f t="shared" si="49"/>
        <v>0</v>
      </c>
      <c r="AB55" s="16">
        <f t="shared" si="50"/>
        <v>0</v>
      </c>
      <c r="AC55" s="16">
        <f t="shared" si="51"/>
        <v>0</v>
      </c>
      <c r="AD55" s="16">
        <f t="shared" si="52"/>
        <v>0</v>
      </c>
      <c r="AE55" s="16">
        <f t="shared" si="53"/>
        <v>0</v>
      </c>
      <c r="AF55" s="16">
        <f t="shared" si="54"/>
        <v>0</v>
      </c>
      <c r="AG55" s="16">
        <f t="shared" si="55"/>
        <v>0</v>
      </c>
      <c r="AH55" s="16">
        <f t="shared" si="56"/>
        <v>0</v>
      </c>
      <c r="AI55" s="16">
        <f t="shared" si="57"/>
        <v>0</v>
      </c>
      <c r="AJ55" s="16">
        <f t="shared" si="58"/>
        <v>0</v>
      </c>
      <c r="AK55" s="16">
        <f t="shared" si="59"/>
        <v>0</v>
      </c>
      <c r="AL55" s="16">
        <f t="shared" si="60"/>
        <v>0</v>
      </c>
      <c r="AM55" s="16">
        <f t="shared" si="61"/>
        <v>0</v>
      </c>
      <c r="AN55" s="16">
        <f t="shared" si="62"/>
        <v>0</v>
      </c>
      <c r="AO55" s="16">
        <f t="shared" si="63"/>
        <v>0</v>
      </c>
      <c r="AP55" s="16">
        <f t="shared" si="64"/>
        <v>0</v>
      </c>
      <c r="AQ55" s="16">
        <f t="shared" si="65"/>
        <v>0</v>
      </c>
    </row>
    <row r="56" spans="1:43" s="16" customFormat="1" x14ac:dyDescent="0.3">
      <c r="A56" s="20" t="s">
        <v>927</v>
      </c>
      <c r="B56" s="31">
        <f t="shared" si="66"/>
        <v>0</v>
      </c>
      <c r="C56" s="16">
        <f t="shared" si="25"/>
        <v>0</v>
      </c>
      <c r="D56" s="16">
        <f t="shared" si="26"/>
        <v>0</v>
      </c>
      <c r="E56" s="16">
        <f t="shared" si="27"/>
        <v>0</v>
      </c>
      <c r="F56" s="16">
        <f t="shared" si="28"/>
        <v>0</v>
      </c>
      <c r="G56" s="16">
        <f t="shared" si="29"/>
        <v>0</v>
      </c>
      <c r="H56" s="16">
        <f t="shared" si="30"/>
        <v>0</v>
      </c>
      <c r="I56" s="16">
        <f t="shared" si="31"/>
        <v>0</v>
      </c>
      <c r="J56" s="16">
        <f t="shared" si="32"/>
        <v>0</v>
      </c>
      <c r="K56" s="16">
        <f t="shared" si="33"/>
        <v>0</v>
      </c>
      <c r="L56" s="16">
        <f t="shared" si="34"/>
        <v>0</v>
      </c>
      <c r="M56" s="16">
        <f t="shared" si="35"/>
        <v>0</v>
      </c>
      <c r="N56" s="16">
        <f t="shared" si="36"/>
        <v>0</v>
      </c>
      <c r="O56" s="16">
        <f t="shared" si="37"/>
        <v>0</v>
      </c>
      <c r="P56" s="16">
        <f t="shared" si="38"/>
        <v>0</v>
      </c>
      <c r="Q56" s="16">
        <f t="shared" si="39"/>
        <v>0</v>
      </c>
      <c r="R56" s="16">
        <f t="shared" si="40"/>
        <v>0</v>
      </c>
      <c r="S56" s="16">
        <f t="shared" si="41"/>
        <v>0</v>
      </c>
      <c r="T56" s="16">
        <f t="shared" si="42"/>
        <v>0</v>
      </c>
      <c r="U56" s="16">
        <f t="shared" si="43"/>
        <v>0</v>
      </c>
      <c r="V56" s="16">
        <f t="shared" si="44"/>
        <v>0</v>
      </c>
      <c r="W56" s="16">
        <f t="shared" si="45"/>
        <v>0</v>
      </c>
      <c r="X56" s="16">
        <f t="shared" si="46"/>
        <v>0</v>
      </c>
      <c r="Y56" s="16">
        <f t="shared" si="47"/>
        <v>0</v>
      </c>
      <c r="Z56" s="16">
        <f t="shared" si="48"/>
        <v>0</v>
      </c>
      <c r="AA56" s="16">
        <f t="shared" si="49"/>
        <v>0</v>
      </c>
      <c r="AB56" s="16">
        <f t="shared" si="50"/>
        <v>0</v>
      </c>
      <c r="AC56" s="16">
        <f t="shared" si="51"/>
        <v>0</v>
      </c>
      <c r="AD56" s="16">
        <f t="shared" si="52"/>
        <v>0</v>
      </c>
      <c r="AE56" s="16">
        <f t="shared" si="53"/>
        <v>0</v>
      </c>
      <c r="AF56" s="16">
        <f t="shared" si="54"/>
        <v>0</v>
      </c>
      <c r="AG56" s="16">
        <f t="shared" si="55"/>
        <v>0</v>
      </c>
      <c r="AH56" s="16">
        <f t="shared" si="56"/>
        <v>0</v>
      </c>
      <c r="AI56" s="16">
        <f t="shared" si="57"/>
        <v>0</v>
      </c>
      <c r="AJ56" s="16">
        <f t="shared" si="58"/>
        <v>0</v>
      </c>
      <c r="AK56" s="16">
        <f t="shared" si="59"/>
        <v>0</v>
      </c>
      <c r="AL56" s="16">
        <f t="shared" si="60"/>
        <v>0</v>
      </c>
      <c r="AM56" s="16">
        <f t="shared" si="61"/>
        <v>0</v>
      </c>
      <c r="AN56" s="16">
        <f t="shared" si="62"/>
        <v>0</v>
      </c>
      <c r="AO56" s="16">
        <f t="shared" si="63"/>
        <v>0</v>
      </c>
      <c r="AP56" s="16">
        <f t="shared" si="64"/>
        <v>0</v>
      </c>
      <c r="AQ56" s="16">
        <f t="shared" si="65"/>
        <v>0</v>
      </c>
    </row>
    <row r="57" spans="1:43" s="16" customFormat="1" x14ac:dyDescent="0.3">
      <c r="A57" s="20" t="s">
        <v>928</v>
      </c>
      <c r="B57" s="31">
        <f t="shared" si="66"/>
        <v>0</v>
      </c>
      <c r="C57" s="16">
        <f t="shared" si="25"/>
        <v>0</v>
      </c>
      <c r="D57" s="16">
        <f t="shared" si="26"/>
        <v>0</v>
      </c>
      <c r="E57" s="16">
        <f t="shared" si="27"/>
        <v>0</v>
      </c>
      <c r="F57" s="16">
        <f t="shared" si="28"/>
        <v>0</v>
      </c>
      <c r="G57" s="16">
        <f t="shared" si="29"/>
        <v>0</v>
      </c>
      <c r="H57" s="16">
        <f t="shared" si="30"/>
        <v>0</v>
      </c>
      <c r="I57" s="16">
        <f t="shared" si="31"/>
        <v>0</v>
      </c>
      <c r="J57" s="16">
        <f t="shared" si="32"/>
        <v>0</v>
      </c>
      <c r="K57" s="16">
        <f t="shared" si="33"/>
        <v>0</v>
      </c>
      <c r="L57" s="16">
        <f t="shared" si="34"/>
        <v>0</v>
      </c>
      <c r="M57" s="16">
        <f t="shared" si="35"/>
        <v>0</v>
      </c>
      <c r="N57" s="16">
        <f t="shared" si="36"/>
        <v>0</v>
      </c>
      <c r="O57" s="16">
        <f t="shared" si="37"/>
        <v>0</v>
      </c>
      <c r="P57" s="16">
        <f t="shared" si="38"/>
        <v>0</v>
      </c>
      <c r="Q57" s="16">
        <f t="shared" si="39"/>
        <v>0</v>
      </c>
      <c r="R57" s="16">
        <f t="shared" si="40"/>
        <v>0</v>
      </c>
      <c r="S57" s="16">
        <f t="shared" si="41"/>
        <v>0</v>
      </c>
      <c r="T57" s="16">
        <f t="shared" si="42"/>
        <v>0</v>
      </c>
      <c r="U57" s="16">
        <f t="shared" si="43"/>
        <v>0</v>
      </c>
      <c r="V57" s="16">
        <f t="shared" si="44"/>
        <v>0</v>
      </c>
      <c r="W57" s="16">
        <f t="shared" si="45"/>
        <v>0</v>
      </c>
      <c r="X57" s="16">
        <f t="shared" si="46"/>
        <v>0</v>
      </c>
      <c r="Y57" s="16">
        <f t="shared" si="47"/>
        <v>0</v>
      </c>
      <c r="Z57" s="16">
        <f t="shared" si="48"/>
        <v>0</v>
      </c>
      <c r="AA57" s="16">
        <f t="shared" si="49"/>
        <v>0</v>
      </c>
      <c r="AB57" s="16">
        <f t="shared" si="50"/>
        <v>0</v>
      </c>
      <c r="AC57" s="16">
        <f t="shared" si="51"/>
        <v>0</v>
      </c>
      <c r="AD57" s="16">
        <f t="shared" si="52"/>
        <v>0</v>
      </c>
      <c r="AE57" s="16">
        <f t="shared" si="53"/>
        <v>0</v>
      </c>
      <c r="AF57" s="16">
        <f t="shared" si="54"/>
        <v>0</v>
      </c>
      <c r="AG57" s="16">
        <f t="shared" si="55"/>
        <v>0</v>
      </c>
      <c r="AH57" s="16">
        <f t="shared" si="56"/>
        <v>0</v>
      </c>
      <c r="AI57" s="16">
        <f t="shared" si="57"/>
        <v>0</v>
      </c>
      <c r="AJ57" s="16">
        <f t="shared" si="58"/>
        <v>0</v>
      </c>
      <c r="AK57" s="16">
        <f t="shared" si="59"/>
        <v>0</v>
      </c>
      <c r="AL57" s="16">
        <f t="shared" si="60"/>
        <v>0</v>
      </c>
      <c r="AM57" s="16">
        <f t="shared" si="61"/>
        <v>0</v>
      </c>
      <c r="AN57" s="16">
        <f t="shared" si="62"/>
        <v>0</v>
      </c>
      <c r="AO57" s="16">
        <f t="shared" si="63"/>
        <v>0</v>
      </c>
      <c r="AP57" s="16">
        <f t="shared" si="64"/>
        <v>0</v>
      </c>
      <c r="AQ57" s="16">
        <f t="shared" si="65"/>
        <v>0</v>
      </c>
    </row>
    <row r="58" spans="1:43" s="16" customFormat="1" x14ac:dyDescent="0.3">
      <c r="A58" s="20" t="s">
        <v>918</v>
      </c>
      <c r="B58" s="23">
        <f t="shared" si="66"/>
        <v>0</v>
      </c>
      <c r="C58" s="16">
        <f>'BLDG energy consumption'!B$4*$D$15</f>
        <v>0</v>
      </c>
      <c r="D58" s="16">
        <f>'BLDG energy consumption'!C$4*$D$15</f>
        <v>0</v>
      </c>
      <c r="E58" s="16">
        <f>'BLDG energy consumption'!D$4*$D$15</f>
        <v>0</v>
      </c>
      <c r="F58" s="16">
        <f>'BLDG energy consumption'!E$4*$D$15</f>
        <v>0</v>
      </c>
      <c r="G58" s="16">
        <f>'BLDG energy consumption'!F$4*$D$15</f>
        <v>0</v>
      </c>
      <c r="H58" s="16">
        <f>'BLDG energy consumption'!G$4*$D$15</f>
        <v>0</v>
      </c>
      <c r="I58" s="16">
        <f>'BLDG energy consumption'!H$4*$D$15</f>
        <v>0</v>
      </c>
      <c r="J58" s="16">
        <f>'BLDG energy consumption'!I$4*$D$15</f>
        <v>0</v>
      </c>
      <c r="K58" s="16">
        <f>'BLDG energy consumption'!J$4*$D$15</f>
        <v>0</v>
      </c>
      <c r="L58" s="16">
        <f>'BLDG energy consumption'!K$4*$D$15</f>
        <v>0</v>
      </c>
      <c r="M58" s="16">
        <f>'BLDG energy consumption'!L$4*$D$15</f>
        <v>0</v>
      </c>
      <c r="N58" s="16">
        <f>'BLDG energy consumption'!M$4*$D$15</f>
        <v>0</v>
      </c>
      <c r="O58" s="16">
        <f>'BLDG energy consumption'!N$4*$D$15</f>
        <v>0</v>
      </c>
      <c r="P58" s="16">
        <f>'BLDG energy consumption'!O$4*$D$15</f>
        <v>0</v>
      </c>
      <c r="Q58" s="16">
        <f>'BLDG energy consumption'!P$4*$D$15</f>
        <v>0</v>
      </c>
      <c r="R58" s="16">
        <f>'BLDG energy consumption'!Q$4*$D$15</f>
        <v>0</v>
      </c>
      <c r="S58" s="16">
        <f>'BLDG energy consumption'!R$4*$D$15</f>
        <v>0</v>
      </c>
      <c r="T58" s="16">
        <f>'BLDG energy consumption'!S$4*$D$15</f>
        <v>0</v>
      </c>
      <c r="U58" s="16">
        <f>'BLDG energy consumption'!T$4*$D$15</f>
        <v>0</v>
      </c>
      <c r="V58" s="16">
        <f>'BLDG energy consumption'!U$4*$D$15</f>
        <v>0</v>
      </c>
      <c r="W58" s="16">
        <f>'BLDG energy consumption'!V$4*$D$15</f>
        <v>0</v>
      </c>
      <c r="X58" s="16">
        <f>'BLDG energy consumption'!W$4*$D$15</f>
        <v>0</v>
      </c>
      <c r="Y58" s="16">
        <f>'BLDG energy consumption'!X$4*$D$15</f>
        <v>0</v>
      </c>
      <c r="Z58" s="16">
        <f>'BLDG energy consumption'!Y$4*$D$15</f>
        <v>0</v>
      </c>
      <c r="AA58" s="16">
        <f>'BLDG energy consumption'!Z$4*$D$15</f>
        <v>0</v>
      </c>
      <c r="AB58" s="16">
        <f>'BLDG energy consumption'!AA$4*$D$15</f>
        <v>0</v>
      </c>
      <c r="AC58" s="16">
        <f>'BLDG energy consumption'!AB$4*$D$15</f>
        <v>0</v>
      </c>
      <c r="AD58" s="16">
        <f>'BLDG energy consumption'!AC$4*$D$15</f>
        <v>0</v>
      </c>
      <c r="AE58" s="16">
        <f>'BLDG energy consumption'!AD$4*$D$15</f>
        <v>0</v>
      </c>
      <c r="AF58" s="16">
        <f>'BLDG energy consumption'!AE$4*$D$15</f>
        <v>0</v>
      </c>
      <c r="AG58" s="16">
        <f>'BLDG energy consumption'!AF$4*$D$15</f>
        <v>0</v>
      </c>
      <c r="AH58" s="16">
        <f>'BLDG energy consumption'!AG$4*$D$15</f>
        <v>0</v>
      </c>
      <c r="AI58" s="16">
        <f>'BLDG energy consumption'!AH$4*$D$15</f>
        <v>0</v>
      </c>
      <c r="AJ58" s="16">
        <f>'BLDG energy consumption'!AI$4*$D$15</f>
        <v>0</v>
      </c>
      <c r="AK58" s="16">
        <f>'BLDG energy consumption'!AJ$4*$D$15</f>
        <v>0</v>
      </c>
      <c r="AL58" s="16">
        <f>'BLDG energy consumption'!AK$4*$D$15</f>
        <v>0</v>
      </c>
      <c r="AM58" s="16">
        <f>'BLDG energy consumption'!AL$4*$D$15</f>
        <v>0</v>
      </c>
      <c r="AN58" s="16">
        <f>'BLDG energy consumption'!AM$4*$D$15</f>
        <v>0</v>
      </c>
      <c r="AO58" s="16">
        <f>'BLDG energy consumption'!AN$4*$D$15</f>
        <v>0</v>
      </c>
      <c r="AP58" s="16">
        <f>'BLDG energy consumption'!AO$4*$D$15</f>
        <v>0</v>
      </c>
      <c r="AQ58" s="16">
        <f>'BLDG energy consumption'!AP$4*$D$15</f>
        <v>0</v>
      </c>
    </row>
    <row r="59" spans="1:43" s="16" customFormat="1" x14ac:dyDescent="0.3"/>
    <row r="60" spans="1:43" s="20" customFormat="1" x14ac:dyDescent="0.3">
      <c r="A60" s="19" t="s">
        <v>13</v>
      </c>
      <c r="B60" s="36">
        <v>2019</v>
      </c>
      <c r="C60" s="20">
        <v>2020</v>
      </c>
      <c r="D60" s="20">
        <v>2021</v>
      </c>
      <c r="E60" s="20">
        <v>2022</v>
      </c>
      <c r="F60" s="20">
        <v>2023</v>
      </c>
      <c r="G60" s="20">
        <v>2024</v>
      </c>
      <c r="H60" s="20">
        <v>2025</v>
      </c>
      <c r="I60" s="20">
        <v>2026</v>
      </c>
      <c r="J60" s="20">
        <v>2027</v>
      </c>
      <c r="K60" s="20">
        <v>2028</v>
      </c>
      <c r="L60" s="20">
        <v>2029</v>
      </c>
      <c r="M60" s="20">
        <v>2030</v>
      </c>
      <c r="N60" s="20">
        <v>2031</v>
      </c>
      <c r="O60" s="20">
        <v>2032</v>
      </c>
      <c r="P60" s="20">
        <v>2033</v>
      </c>
      <c r="Q60" s="20">
        <v>2034</v>
      </c>
      <c r="R60" s="20">
        <v>2035</v>
      </c>
      <c r="S60" s="20">
        <v>2036</v>
      </c>
      <c r="T60" s="20">
        <v>2037</v>
      </c>
      <c r="U60" s="20">
        <v>2038</v>
      </c>
      <c r="V60" s="20">
        <v>2039</v>
      </c>
      <c r="W60" s="20">
        <v>2040</v>
      </c>
      <c r="X60" s="20">
        <v>2041</v>
      </c>
      <c r="Y60" s="20">
        <v>2042</v>
      </c>
      <c r="Z60" s="20">
        <v>2043</v>
      </c>
      <c r="AA60" s="20">
        <v>2044</v>
      </c>
      <c r="AB60" s="20">
        <v>2045</v>
      </c>
      <c r="AC60" s="20">
        <v>2046</v>
      </c>
      <c r="AD60" s="20">
        <v>2047</v>
      </c>
      <c r="AE60" s="20">
        <v>2048</v>
      </c>
      <c r="AF60" s="20">
        <v>2049</v>
      </c>
      <c r="AG60" s="20">
        <v>2050</v>
      </c>
      <c r="AH60" s="20">
        <v>2051</v>
      </c>
      <c r="AI60" s="20">
        <v>2052</v>
      </c>
      <c r="AJ60" s="20">
        <v>2053</v>
      </c>
      <c r="AK60" s="20">
        <v>2054</v>
      </c>
      <c r="AL60" s="20">
        <v>2055</v>
      </c>
      <c r="AM60" s="20">
        <v>2056</v>
      </c>
      <c r="AN60" s="20">
        <v>2057</v>
      </c>
      <c r="AO60" s="20">
        <v>2058</v>
      </c>
      <c r="AP60" s="20">
        <v>2059</v>
      </c>
      <c r="AQ60" s="20">
        <v>2060</v>
      </c>
    </row>
    <row r="61" spans="1:43" s="16" customFormat="1" x14ac:dyDescent="0.3">
      <c r="A61" s="20" t="s">
        <v>919</v>
      </c>
      <c r="B61" s="31">
        <f>C61</f>
        <v>7.8419212612657612</v>
      </c>
      <c r="C61" s="17">
        <f>MAX(C$71*$E4/$E$14-'Distributed PV power generation'!C5,0)</f>
        <v>7.8419212612657612</v>
      </c>
      <c r="D61" s="17">
        <f>MAX(D$71*$E4/$E$14-'Distributed PV power generation'!D5,0)</f>
        <v>7.8092555116117159</v>
      </c>
      <c r="E61" s="17">
        <f>MAX(E$71*$E4/$E$14-'Distributed PV power generation'!E5,0)</f>
        <v>7.7708543658964677</v>
      </c>
      <c r="F61" s="17">
        <f>MAX(F$71*$E4/$E$14-'Distributed PV power generation'!F5,0)</f>
        <v>7.7275240096725621</v>
      </c>
      <c r="G61" s="17">
        <f>MAX(G$71*$E4/$E$14-'Distributed PV power generation'!G5,0)</f>
        <v>7.5140684061093808</v>
      </c>
      <c r="H61" s="17">
        <f>MAX(H$71*$E4/$E$14-'Distributed PV power generation'!H5,0)</f>
        <v>7.4440226229037565</v>
      </c>
      <c r="I61" s="17">
        <f>MAX(I$71*$E4/$E$14-'Distributed PV power generation'!I5,0)</f>
        <v>7.3713397516171408</v>
      </c>
      <c r="J61" s="17">
        <f>MAX(J$71*$E4/$E$14-'Distributed PV power generation'!J5,0)</f>
        <v>7.2965006695611319</v>
      </c>
      <c r="K61" s="17">
        <f>MAX(K$71*$E4/$E$14-'Distributed PV power generation'!K5,0)</f>
        <v>7.2195852394655242</v>
      </c>
      <c r="L61" s="17">
        <f>MAX(L$71*$E4/$E$14-'Distributed PV power generation'!L5,0)</f>
        <v>7.1408496975665248</v>
      </c>
      <c r="M61" s="17">
        <f>MAX(M$71*$E4/$E$14-'Distributed PV power generation'!M5,0)</f>
        <v>7.060536647821797</v>
      </c>
      <c r="N61" s="17">
        <f>MAX(N$71*$E4/$E$14-'Distributed PV power generation'!N5,0)</f>
        <v>6.978874817975651</v>
      </c>
      <c r="O61" s="17">
        <f>MAX(O$71*$E4/$E$14-'Distributed PV power generation'!O5,0)</f>
        <v>6.896078618675535</v>
      </c>
      <c r="P61" s="17">
        <f>MAX(P$71*$E4/$E$14-'Distributed PV power generation'!P5,0)</f>
        <v>6.8123474997830691</v>
      </c>
      <c r="Q61" s="17">
        <f>MAX(Q$71*$E4/$E$14-'Distributed PV power generation'!Q5,0)</f>
        <v>6.7278660805265975</v>
      </c>
      <c r="R61" s="17">
        <f>MAX(R$71*$E4/$E$14-'Distributed PV power generation'!R5,0)</f>
        <v>6.6428035966990269</v>
      </c>
      <c r="S61" s="17">
        <f>MAX(S$71*$E4/$E$14-'Distributed PV power generation'!S5,0)</f>
        <v>6.5573134371496318</v>
      </c>
      <c r="T61" s="17">
        <f>MAX(T$71*$E4/$E$14-'Distributed PV power generation'!T5,0)</f>
        <v>6.4715329714786156</v>
      </c>
      <c r="U61" s="17">
        <f>MAX(U$71*$E4/$E$14-'Distributed PV power generation'!U5,0)</f>
        <v>6.3855826782450107</v>
      </c>
      <c r="V61" s="17">
        <f>MAX(V$71*$E4/$E$14-'Distributed PV power generation'!V5,0)</f>
        <v>6.2995666607975718</v>
      </c>
      <c r="W61" s="17">
        <f>MAX(W$71*$E4/$E$14-'Distributed PV power generation'!W5,0)</f>
        <v>6.213571366577078</v>
      </c>
      <c r="X61" s="17">
        <f>MAX(X$71*$E4/$E$14-'Distributed PV power generation'!X5,0)</f>
        <v>6.1276656956441693</v>
      </c>
      <c r="Y61" s="17">
        <f>MAX(Y$71*$E4/$E$14-'Distributed PV power generation'!Y5,0)</f>
        <v>6.0419006086241582</v>
      </c>
      <c r="Z61" s="17">
        <f>MAX(Z$71*$E4/$E$14-'Distributed PV power generation'!Z5,0)</f>
        <v>5.9563084231895242</v>
      </c>
      <c r="AA61" s="17">
        <f>MAX(AA$71*$E4/$E$14-'Distributed PV power generation'!AA5,0)</f>
        <v>5.870902507720511</v>
      </c>
      <c r="AB61" s="17">
        <f>MAX(AB$71*$E4/$E$14-'Distributed PV power generation'!AB5,0)</f>
        <v>5.7856772812892832</v>
      </c>
      <c r="AC61" s="17">
        <f>MAX(AC$71*$E4/$E$14-'Distributed PV power generation'!AC5,0)</f>
        <v>5.7006072879917262</v>
      </c>
      <c r="AD61" s="17">
        <f>MAX(AD$71*$E4/$E$14-'Distributed PV power generation'!AD5,0)</f>
        <v>5.615646875991084</v>
      </c>
      <c r="AE61" s="17">
        <f>MAX(AE$71*$E4/$E$14-'Distributed PV power generation'!AE5,0)</f>
        <v>5.5307298737752069</v>
      </c>
      <c r="AF61" s="17">
        <f>MAX(AF$71*$E4/$E$14-'Distributed PV power generation'!AF5,0)</f>
        <v>5.4457692636129451</v>
      </c>
      <c r="AG61" s="17">
        <f>MAX(AG$71*$E4/$E$14-'Distributed PV power generation'!AG5,0)</f>
        <v>5.3606565365310095</v>
      </c>
      <c r="AH61" s="17">
        <f>MAX(AH$71*$E4/$E$14-'Distributed PV power generation'!AH5,0)</f>
        <v>5.2752612476864034</v>
      </c>
      <c r="AI61" s="17">
        <f>MAX(AI$71*$E4/$E$14-'Distributed PV power generation'!AI5,0)</f>
        <v>5.189430884465831</v>
      </c>
      <c r="AJ61" s="17">
        <f>MAX(AJ$71*$E4/$E$14-'Distributed PV power generation'!AJ5,0)</f>
        <v>5.1029899910055718</v>
      </c>
      <c r="AK61" s="17">
        <f>MAX(AK$71*$E4/$E$14-'Distributed PV power generation'!AK5,0)</f>
        <v>5.0157399182951394</v>
      </c>
      <c r="AL61" s="17">
        <f>MAX(AL$71*$E4/$E$14-'Distributed PV power generation'!AL5,0)</f>
        <v>4.9274583589465779</v>
      </c>
      <c r="AM61" s="17">
        <f>MAX(AM$71*$E4/$E$14-'Distributed PV power generation'!AM5,0)</f>
        <v>4.8378987681594987</v>
      </c>
      <c r="AN61" s="17">
        <f>MAX(AN$71*$E4/$E$14-'Distributed PV power generation'!AN5,0)</f>
        <v>4.746790101263838</v>
      </c>
      <c r="AO61" s="17">
        <f>MAX(AO$71*$E4/$E$14-'Distributed PV power generation'!AO5,0)</f>
        <v>4.6538362241930873</v>
      </c>
      <c r="AP61" s="17">
        <f>MAX(AP$71*$E4/$E$14-'Distributed PV power generation'!AP5,0)</f>
        <v>4.5587152058128941</v>
      </c>
      <c r="AQ61" s="17">
        <f>MAX(AQ$71*$E4/$E$14-'Distributed PV power generation'!AQ5,0)</f>
        <v>4.4610792574642941</v>
      </c>
    </row>
    <row r="62" spans="1:43" s="16" customFormat="1" x14ac:dyDescent="0.3">
      <c r="A62" s="20" t="s">
        <v>920</v>
      </c>
      <c r="B62" s="31">
        <f t="shared" ref="B62:B71" si="67">C62</f>
        <v>0</v>
      </c>
      <c r="C62" s="17">
        <f t="shared" ref="C62:AQ62" si="68">C$71*$E5/$E$14</f>
        <v>0</v>
      </c>
      <c r="D62" s="17">
        <f t="shared" si="68"/>
        <v>0</v>
      </c>
      <c r="E62" s="17">
        <f t="shared" si="68"/>
        <v>0</v>
      </c>
      <c r="F62" s="17">
        <f t="shared" si="68"/>
        <v>0</v>
      </c>
      <c r="G62" s="17">
        <f t="shared" si="68"/>
        <v>0</v>
      </c>
      <c r="H62" s="17">
        <f t="shared" si="68"/>
        <v>0</v>
      </c>
      <c r="I62" s="17">
        <f t="shared" si="68"/>
        <v>0</v>
      </c>
      <c r="J62" s="17">
        <f t="shared" si="68"/>
        <v>0</v>
      </c>
      <c r="K62" s="17">
        <f t="shared" si="68"/>
        <v>0</v>
      </c>
      <c r="L62" s="17">
        <f t="shared" si="68"/>
        <v>0</v>
      </c>
      <c r="M62" s="17">
        <f t="shared" si="68"/>
        <v>0</v>
      </c>
      <c r="N62" s="17">
        <f t="shared" si="68"/>
        <v>0</v>
      </c>
      <c r="O62" s="17">
        <f t="shared" si="68"/>
        <v>0</v>
      </c>
      <c r="P62" s="17">
        <f t="shared" si="68"/>
        <v>0</v>
      </c>
      <c r="Q62" s="17">
        <f t="shared" si="68"/>
        <v>0</v>
      </c>
      <c r="R62" s="17">
        <f t="shared" si="68"/>
        <v>0</v>
      </c>
      <c r="S62" s="17">
        <f t="shared" si="68"/>
        <v>0</v>
      </c>
      <c r="T62" s="17">
        <f t="shared" si="68"/>
        <v>0</v>
      </c>
      <c r="U62" s="17">
        <f t="shared" si="68"/>
        <v>0</v>
      </c>
      <c r="V62" s="17">
        <f t="shared" si="68"/>
        <v>0</v>
      </c>
      <c r="W62" s="17">
        <f t="shared" si="68"/>
        <v>0</v>
      </c>
      <c r="X62" s="17">
        <f t="shared" si="68"/>
        <v>0</v>
      </c>
      <c r="Y62" s="17">
        <f t="shared" si="68"/>
        <v>0</v>
      </c>
      <c r="Z62" s="17">
        <f t="shared" si="68"/>
        <v>0</v>
      </c>
      <c r="AA62" s="17">
        <f t="shared" si="68"/>
        <v>0</v>
      </c>
      <c r="AB62" s="17">
        <f t="shared" si="68"/>
        <v>0</v>
      </c>
      <c r="AC62" s="17">
        <f t="shared" si="68"/>
        <v>0</v>
      </c>
      <c r="AD62" s="17">
        <f t="shared" si="68"/>
        <v>0</v>
      </c>
      <c r="AE62" s="17">
        <f t="shared" si="68"/>
        <v>0</v>
      </c>
      <c r="AF62" s="17">
        <f t="shared" si="68"/>
        <v>0</v>
      </c>
      <c r="AG62" s="17">
        <f t="shared" si="68"/>
        <v>0</v>
      </c>
      <c r="AH62" s="17">
        <f t="shared" si="68"/>
        <v>0</v>
      </c>
      <c r="AI62" s="17">
        <f t="shared" si="68"/>
        <v>0</v>
      </c>
      <c r="AJ62" s="17">
        <f t="shared" si="68"/>
        <v>0</v>
      </c>
      <c r="AK62" s="17">
        <f t="shared" si="68"/>
        <v>0</v>
      </c>
      <c r="AL62" s="17">
        <f t="shared" si="68"/>
        <v>0</v>
      </c>
      <c r="AM62" s="17">
        <f t="shared" si="68"/>
        <v>0</v>
      </c>
      <c r="AN62" s="17">
        <f t="shared" si="68"/>
        <v>0</v>
      </c>
      <c r="AO62" s="17">
        <f t="shared" si="68"/>
        <v>0</v>
      </c>
      <c r="AP62" s="17">
        <f t="shared" si="68"/>
        <v>0</v>
      </c>
      <c r="AQ62" s="17">
        <f t="shared" si="68"/>
        <v>0</v>
      </c>
    </row>
    <row r="63" spans="1:43" s="16" customFormat="1" x14ac:dyDescent="0.3">
      <c r="A63" s="20" t="s">
        <v>921</v>
      </c>
      <c r="B63" s="31">
        <f t="shared" si="67"/>
        <v>0</v>
      </c>
      <c r="C63" s="17">
        <f t="shared" ref="C63:AQ63" si="69">C$71*$E6/$E$14</f>
        <v>0</v>
      </c>
      <c r="D63" s="17">
        <f t="shared" si="69"/>
        <v>0</v>
      </c>
      <c r="E63" s="17">
        <f t="shared" si="69"/>
        <v>0</v>
      </c>
      <c r="F63" s="17">
        <f t="shared" si="69"/>
        <v>0</v>
      </c>
      <c r="G63" s="17">
        <f t="shared" si="69"/>
        <v>0</v>
      </c>
      <c r="H63" s="17">
        <f t="shared" si="69"/>
        <v>0</v>
      </c>
      <c r="I63" s="17">
        <f t="shared" si="69"/>
        <v>0</v>
      </c>
      <c r="J63" s="17">
        <f t="shared" si="69"/>
        <v>0</v>
      </c>
      <c r="K63" s="17">
        <f t="shared" si="69"/>
        <v>0</v>
      </c>
      <c r="L63" s="17">
        <f t="shared" si="69"/>
        <v>0</v>
      </c>
      <c r="M63" s="17">
        <f t="shared" si="69"/>
        <v>0</v>
      </c>
      <c r="N63" s="17">
        <f t="shared" si="69"/>
        <v>0</v>
      </c>
      <c r="O63" s="17">
        <f t="shared" si="69"/>
        <v>0</v>
      </c>
      <c r="P63" s="17">
        <f t="shared" si="69"/>
        <v>0</v>
      </c>
      <c r="Q63" s="17">
        <f t="shared" si="69"/>
        <v>0</v>
      </c>
      <c r="R63" s="17">
        <f t="shared" si="69"/>
        <v>0</v>
      </c>
      <c r="S63" s="17">
        <f t="shared" si="69"/>
        <v>0</v>
      </c>
      <c r="T63" s="17">
        <f t="shared" si="69"/>
        <v>0</v>
      </c>
      <c r="U63" s="17">
        <f t="shared" si="69"/>
        <v>0</v>
      </c>
      <c r="V63" s="17">
        <f t="shared" si="69"/>
        <v>0</v>
      </c>
      <c r="W63" s="17">
        <f t="shared" si="69"/>
        <v>0</v>
      </c>
      <c r="X63" s="17">
        <f t="shared" si="69"/>
        <v>0</v>
      </c>
      <c r="Y63" s="17">
        <f t="shared" si="69"/>
        <v>0</v>
      </c>
      <c r="Z63" s="17">
        <f t="shared" si="69"/>
        <v>0</v>
      </c>
      <c r="AA63" s="17">
        <f t="shared" si="69"/>
        <v>0</v>
      </c>
      <c r="AB63" s="17">
        <f t="shared" si="69"/>
        <v>0</v>
      </c>
      <c r="AC63" s="17">
        <f t="shared" si="69"/>
        <v>0</v>
      </c>
      <c r="AD63" s="17">
        <f t="shared" si="69"/>
        <v>0</v>
      </c>
      <c r="AE63" s="17">
        <f t="shared" si="69"/>
        <v>0</v>
      </c>
      <c r="AF63" s="17">
        <f t="shared" si="69"/>
        <v>0</v>
      </c>
      <c r="AG63" s="17">
        <f t="shared" si="69"/>
        <v>0</v>
      </c>
      <c r="AH63" s="17">
        <f t="shared" si="69"/>
        <v>0</v>
      </c>
      <c r="AI63" s="17">
        <f t="shared" si="69"/>
        <v>0</v>
      </c>
      <c r="AJ63" s="17">
        <f t="shared" si="69"/>
        <v>0</v>
      </c>
      <c r="AK63" s="17">
        <f t="shared" si="69"/>
        <v>0</v>
      </c>
      <c r="AL63" s="17">
        <f t="shared" si="69"/>
        <v>0</v>
      </c>
      <c r="AM63" s="17">
        <f t="shared" si="69"/>
        <v>0</v>
      </c>
      <c r="AN63" s="17">
        <f t="shared" si="69"/>
        <v>0</v>
      </c>
      <c r="AO63" s="17">
        <f t="shared" si="69"/>
        <v>0</v>
      </c>
      <c r="AP63" s="17">
        <f t="shared" si="69"/>
        <v>0</v>
      </c>
      <c r="AQ63" s="17">
        <f t="shared" si="69"/>
        <v>0</v>
      </c>
    </row>
    <row r="64" spans="1:43" s="16" customFormat="1" x14ac:dyDescent="0.3">
      <c r="A64" s="20" t="s">
        <v>922</v>
      </c>
      <c r="B64" s="31">
        <f t="shared" si="67"/>
        <v>0</v>
      </c>
      <c r="C64" s="17">
        <f t="shared" ref="C64:AQ64" si="70">C$71*$E7/$E$14</f>
        <v>0</v>
      </c>
      <c r="D64" s="17">
        <f t="shared" si="70"/>
        <v>0</v>
      </c>
      <c r="E64" s="17">
        <f t="shared" si="70"/>
        <v>0</v>
      </c>
      <c r="F64" s="17">
        <f t="shared" si="70"/>
        <v>0</v>
      </c>
      <c r="G64" s="17">
        <f t="shared" si="70"/>
        <v>0</v>
      </c>
      <c r="H64" s="17">
        <f t="shared" si="70"/>
        <v>0</v>
      </c>
      <c r="I64" s="17">
        <f t="shared" si="70"/>
        <v>0</v>
      </c>
      <c r="J64" s="17">
        <f t="shared" si="70"/>
        <v>0</v>
      </c>
      <c r="K64" s="17">
        <f t="shared" si="70"/>
        <v>0</v>
      </c>
      <c r="L64" s="17">
        <f t="shared" si="70"/>
        <v>0</v>
      </c>
      <c r="M64" s="17">
        <f t="shared" si="70"/>
        <v>0</v>
      </c>
      <c r="N64" s="17">
        <f t="shared" si="70"/>
        <v>0</v>
      </c>
      <c r="O64" s="17">
        <f t="shared" si="70"/>
        <v>0</v>
      </c>
      <c r="P64" s="17">
        <f t="shared" si="70"/>
        <v>0</v>
      </c>
      <c r="Q64" s="17">
        <f t="shared" si="70"/>
        <v>0</v>
      </c>
      <c r="R64" s="17">
        <f t="shared" si="70"/>
        <v>0</v>
      </c>
      <c r="S64" s="17">
        <f t="shared" si="70"/>
        <v>0</v>
      </c>
      <c r="T64" s="17">
        <f t="shared" si="70"/>
        <v>0</v>
      </c>
      <c r="U64" s="17">
        <f t="shared" si="70"/>
        <v>0</v>
      </c>
      <c r="V64" s="17">
        <f t="shared" si="70"/>
        <v>0</v>
      </c>
      <c r="W64" s="17">
        <f t="shared" si="70"/>
        <v>0</v>
      </c>
      <c r="X64" s="17">
        <f t="shared" si="70"/>
        <v>0</v>
      </c>
      <c r="Y64" s="17">
        <f t="shared" si="70"/>
        <v>0</v>
      </c>
      <c r="Z64" s="17">
        <f t="shared" si="70"/>
        <v>0</v>
      </c>
      <c r="AA64" s="17">
        <f t="shared" si="70"/>
        <v>0</v>
      </c>
      <c r="AB64" s="17">
        <f t="shared" si="70"/>
        <v>0</v>
      </c>
      <c r="AC64" s="17">
        <f t="shared" si="70"/>
        <v>0</v>
      </c>
      <c r="AD64" s="17">
        <f t="shared" si="70"/>
        <v>0</v>
      </c>
      <c r="AE64" s="17">
        <f t="shared" si="70"/>
        <v>0</v>
      </c>
      <c r="AF64" s="17">
        <f t="shared" si="70"/>
        <v>0</v>
      </c>
      <c r="AG64" s="17">
        <f t="shared" si="70"/>
        <v>0</v>
      </c>
      <c r="AH64" s="17">
        <f t="shared" si="70"/>
        <v>0</v>
      </c>
      <c r="AI64" s="17">
        <f t="shared" si="70"/>
        <v>0</v>
      </c>
      <c r="AJ64" s="17">
        <f t="shared" si="70"/>
        <v>0</v>
      </c>
      <c r="AK64" s="17">
        <f t="shared" si="70"/>
        <v>0</v>
      </c>
      <c r="AL64" s="17">
        <f t="shared" si="70"/>
        <v>0</v>
      </c>
      <c r="AM64" s="17">
        <f t="shared" si="70"/>
        <v>0</v>
      </c>
      <c r="AN64" s="17">
        <f t="shared" si="70"/>
        <v>0</v>
      </c>
      <c r="AO64" s="17">
        <f t="shared" si="70"/>
        <v>0</v>
      </c>
      <c r="AP64" s="17">
        <f t="shared" si="70"/>
        <v>0</v>
      </c>
      <c r="AQ64" s="17">
        <f t="shared" si="70"/>
        <v>0</v>
      </c>
    </row>
    <row r="65" spans="1:43" s="16" customFormat="1" x14ac:dyDescent="0.3">
      <c r="A65" s="20" t="s">
        <v>923</v>
      </c>
      <c r="B65" s="31">
        <f t="shared" si="67"/>
        <v>0</v>
      </c>
      <c r="C65" s="17">
        <f t="shared" ref="C65:AQ65" si="71">C$71*$E8/$E$14</f>
        <v>0</v>
      </c>
      <c r="D65" s="17">
        <f t="shared" si="71"/>
        <v>0</v>
      </c>
      <c r="E65" s="17">
        <f t="shared" si="71"/>
        <v>0</v>
      </c>
      <c r="F65" s="17">
        <f t="shared" si="71"/>
        <v>0</v>
      </c>
      <c r="G65" s="17">
        <f t="shared" si="71"/>
        <v>0</v>
      </c>
      <c r="H65" s="17">
        <f t="shared" si="71"/>
        <v>0</v>
      </c>
      <c r="I65" s="17">
        <f t="shared" si="71"/>
        <v>0</v>
      </c>
      <c r="J65" s="17">
        <f t="shared" si="71"/>
        <v>0</v>
      </c>
      <c r="K65" s="17">
        <f t="shared" si="71"/>
        <v>0</v>
      </c>
      <c r="L65" s="17">
        <f t="shared" si="71"/>
        <v>0</v>
      </c>
      <c r="M65" s="17">
        <f t="shared" si="71"/>
        <v>0</v>
      </c>
      <c r="N65" s="17">
        <f t="shared" si="71"/>
        <v>0</v>
      </c>
      <c r="O65" s="17">
        <f t="shared" si="71"/>
        <v>0</v>
      </c>
      <c r="P65" s="17">
        <f t="shared" si="71"/>
        <v>0</v>
      </c>
      <c r="Q65" s="17">
        <f t="shared" si="71"/>
        <v>0</v>
      </c>
      <c r="R65" s="17">
        <f t="shared" si="71"/>
        <v>0</v>
      </c>
      <c r="S65" s="17">
        <f t="shared" si="71"/>
        <v>0</v>
      </c>
      <c r="T65" s="17">
        <f t="shared" si="71"/>
        <v>0</v>
      </c>
      <c r="U65" s="17">
        <f t="shared" si="71"/>
        <v>0</v>
      </c>
      <c r="V65" s="17">
        <f t="shared" si="71"/>
        <v>0</v>
      </c>
      <c r="W65" s="17">
        <f t="shared" si="71"/>
        <v>0</v>
      </c>
      <c r="X65" s="17">
        <f t="shared" si="71"/>
        <v>0</v>
      </c>
      <c r="Y65" s="17">
        <f t="shared" si="71"/>
        <v>0</v>
      </c>
      <c r="Z65" s="17">
        <f t="shared" si="71"/>
        <v>0</v>
      </c>
      <c r="AA65" s="17">
        <f t="shared" si="71"/>
        <v>0</v>
      </c>
      <c r="AB65" s="17">
        <f t="shared" si="71"/>
        <v>0</v>
      </c>
      <c r="AC65" s="17">
        <f t="shared" si="71"/>
        <v>0</v>
      </c>
      <c r="AD65" s="17">
        <f t="shared" si="71"/>
        <v>0</v>
      </c>
      <c r="AE65" s="17">
        <f t="shared" si="71"/>
        <v>0</v>
      </c>
      <c r="AF65" s="17">
        <f t="shared" si="71"/>
        <v>0</v>
      </c>
      <c r="AG65" s="17">
        <f t="shared" si="71"/>
        <v>0</v>
      </c>
      <c r="AH65" s="17">
        <f t="shared" si="71"/>
        <v>0</v>
      </c>
      <c r="AI65" s="17">
        <f t="shared" si="71"/>
        <v>0</v>
      </c>
      <c r="AJ65" s="17">
        <f t="shared" si="71"/>
        <v>0</v>
      </c>
      <c r="AK65" s="17">
        <f t="shared" si="71"/>
        <v>0</v>
      </c>
      <c r="AL65" s="17">
        <f t="shared" si="71"/>
        <v>0</v>
      </c>
      <c r="AM65" s="17">
        <f t="shared" si="71"/>
        <v>0</v>
      </c>
      <c r="AN65" s="17">
        <f t="shared" si="71"/>
        <v>0</v>
      </c>
      <c r="AO65" s="17">
        <f t="shared" si="71"/>
        <v>0</v>
      </c>
      <c r="AP65" s="17">
        <f t="shared" si="71"/>
        <v>0</v>
      </c>
      <c r="AQ65" s="17">
        <f t="shared" si="71"/>
        <v>0</v>
      </c>
    </row>
    <row r="66" spans="1:43" s="16" customFormat="1" x14ac:dyDescent="0.3">
      <c r="A66" s="20" t="s">
        <v>924</v>
      </c>
      <c r="B66" s="31">
        <f t="shared" si="67"/>
        <v>0</v>
      </c>
      <c r="C66" s="17">
        <f t="shared" ref="C66:AQ66" si="72">C$71*$E9/$E$14</f>
        <v>0</v>
      </c>
      <c r="D66" s="17">
        <f t="shared" si="72"/>
        <v>0</v>
      </c>
      <c r="E66" s="17">
        <f t="shared" si="72"/>
        <v>0</v>
      </c>
      <c r="F66" s="17">
        <f t="shared" si="72"/>
        <v>0</v>
      </c>
      <c r="G66" s="17">
        <f t="shared" si="72"/>
        <v>0</v>
      </c>
      <c r="H66" s="17">
        <f t="shared" si="72"/>
        <v>0</v>
      </c>
      <c r="I66" s="17">
        <f t="shared" si="72"/>
        <v>0</v>
      </c>
      <c r="J66" s="17">
        <f t="shared" si="72"/>
        <v>0</v>
      </c>
      <c r="K66" s="17">
        <f t="shared" si="72"/>
        <v>0</v>
      </c>
      <c r="L66" s="17">
        <f t="shared" si="72"/>
        <v>0</v>
      </c>
      <c r="M66" s="17">
        <f t="shared" si="72"/>
        <v>0</v>
      </c>
      <c r="N66" s="17">
        <f t="shared" si="72"/>
        <v>0</v>
      </c>
      <c r="O66" s="17">
        <f t="shared" si="72"/>
        <v>0</v>
      </c>
      <c r="P66" s="17">
        <f t="shared" si="72"/>
        <v>0</v>
      </c>
      <c r="Q66" s="17">
        <f t="shared" si="72"/>
        <v>0</v>
      </c>
      <c r="R66" s="17">
        <f t="shared" si="72"/>
        <v>0</v>
      </c>
      <c r="S66" s="17">
        <f t="shared" si="72"/>
        <v>0</v>
      </c>
      <c r="T66" s="17">
        <f t="shared" si="72"/>
        <v>0</v>
      </c>
      <c r="U66" s="17">
        <f t="shared" si="72"/>
        <v>0</v>
      </c>
      <c r="V66" s="17">
        <f t="shared" si="72"/>
        <v>0</v>
      </c>
      <c r="W66" s="17">
        <f t="shared" si="72"/>
        <v>0</v>
      </c>
      <c r="X66" s="17">
        <f t="shared" si="72"/>
        <v>0</v>
      </c>
      <c r="Y66" s="17">
        <f t="shared" si="72"/>
        <v>0</v>
      </c>
      <c r="Z66" s="17">
        <f t="shared" si="72"/>
        <v>0</v>
      </c>
      <c r="AA66" s="17">
        <f t="shared" si="72"/>
        <v>0</v>
      </c>
      <c r="AB66" s="17">
        <f t="shared" si="72"/>
        <v>0</v>
      </c>
      <c r="AC66" s="17">
        <f t="shared" si="72"/>
        <v>0</v>
      </c>
      <c r="AD66" s="17">
        <f t="shared" si="72"/>
        <v>0</v>
      </c>
      <c r="AE66" s="17">
        <f t="shared" si="72"/>
        <v>0</v>
      </c>
      <c r="AF66" s="17">
        <f t="shared" si="72"/>
        <v>0</v>
      </c>
      <c r="AG66" s="17">
        <f t="shared" si="72"/>
        <v>0</v>
      </c>
      <c r="AH66" s="17">
        <f t="shared" si="72"/>
        <v>0</v>
      </c>
      <c r="AI66" s="17">
        <f t="shared" si="72"/>
        <v>0</v>
      </c>
      <c r="AJ66" s="17">
        <f t="shared" si="72"/>
        <v>0</v>
      </c>
      <c r="AK66" s="17">
        <f t="shared" si="72"/>
        <v>0</v>
      </c>
      <c r="AL66" s="17">
        <f t="shared" si="72"/>
        <v>0</v>
      </c>
      <c r="AM66" s="17">
        <f t="shared" si="72"/>
        <v>0</v>
      </c>
      <c r="AN66" s="17">
        <f t="shared" si="72"/>
        <v>0</v>
      </c>
      <c r="AO66" s="17">
        <f t="shared" si="72"/>
        <v>0</v>
      </c>
      <c r="AP66" s="17">
        <f t="shared" si="72"/>
        <v>0</v>
      </c>
      <c r="AQ66" s="17">
        <f t="shared" si="72"/>
        <v>0</v>
      </c>
    </row>
    <row r="67" spans="1:43" s="16" customFormat="1" x14ac:dyDescent="0.3">
      <c r="A67" s="20" t="s">
        <v>925</v>
      </c>
      <c r="B67" s="31">
        <f t="shared" si="67"/>
        <v>0</v>
      </c>
      <c r="C67" s="17">
        <f t="shared" ref="C67:AQ67" si="73">C$71*$E10/$E$14</f>
        <v>0</v>
      </c>
      <c r="D67" s="17">
        <f t="shared" si="73"/>
        <v>0</v>
      </c>
      <c r="E67" s="17">
        <f t="shared" si="73"/>
        <v>0</v>
      </c>
      <c r="F67" s="17">
        <f t="shared" si="73"/>
        <v>0</v>
      </c>
      <c r="G67" s="17">
        <f t="shared" si="73"/>
        <v>0</v>
      </c>
      <c r="H67" s="17">
        <f t="shared" si="73"/>
        <v>0</v>
      </c>
      <c r="I67" s="17">
        <f t="shared" si="73"/>
        <v>0</v>
      </c>
      <c r="J67" s="17">
        <f t="shared" si="73"/>
        <v>0</v>
      </c>
      <c r="K67" s="17">
        <f t="shared" si="73"/>
        <v>0</v>
      </c>
      <c r="L67" s="17">
        <f t="shared" si="73"/>
        <v>0</v>
      </c>
      <c r="M67" s="17">
        <f t="shared" si="73"/>
        <v>0</v>
      </c>
      <c r="N67" s="17">
        <f t="shared" si="73"/>
        <v>0</v>
      </c>
      <c r="O67" s="17">
        <f t="shared" si="73"/>
        <v>0</v>
      </c>
      <c r="P67" s="17">
        <f t="shared" si="73"/>
        <v>0</v>
      </c>
      <c r="Q67" s="17">
        <f t="shared" si="73"/>
        <v>0</v>
      </c>
      <c r="R67" s="17">
        <f t="shared" si="73"/>
        <v>0</v>
      </c>
      <c r="S67" s="17">
        <f t="shared" si="73"/>
        <v>0</v>
      </c>
      <c r="T67" s="17">
        <f t="shared" si="73"/>
        <v>0</v>
      </c>
      <c r="U67" s="17">
        <f t="shared" si="73"/>
        <v>0</v>
      </c>
      <c r="V67" s="17">
        <f t="shared" si="73"/>
        <v>0</v>
      </c>
      <c r="W67" s="17">
        <f t="shared" si="73"/>
        <v>0</v>
      </c>
      <c r="X67" s="17">
        <f t="shared" si="73"/>
        <v>0</v>
      </c>
      <c r="Y67" s="17">
        <f t="shared" si="73"/>
        <v>0</v>
      </c>
      <c r="Z67" s="17">
        <f t="shared" si="73"/>
        <v>0</v>
      </c>
      <c r="AA67" s="17">
        <f t="shared" si="73"/>
        <v>0</v>
      </c>
      <c r="AB67" s="17">
        <f t="shared" si="73"/>
        <v>0</v>
      </c>
      <c r="AC67" s="17">
        <f t="shared" si="73"/>
        <v>0</v>
      </c>
      <c r="AD67" s="17">
        <f t="shared" si="73"/>
        <v>0</v>
      </c>
      <c r="AE67" s="17">
        <f t="shared" si="73"/>
        <v>0</v>
      </c>
      <c r="AF67" s="17">
        <f t="shared" si="73"/>
        <v>0</v>
      </c>
      <c r="AG67" s="17">
        <f t="shared" si="73"/>
        <v>0</v>
      </c>
      <c r="AH67" s="17">
        <f t="shared" si="73"/>
        <v>0</v>
      </c>
      <c r="AI67" s="17">
        <f t="shared" si="73"/>
        <v>0</v>
      </c>
      <c r="AJ67" s="17">
        <f t="shared" si="73"/>
        <v>0</v>
      </c>
      <c r="AK67" s="17">
        <f t="shared" si="73"/>
        <v>0</v>
      </c>
      <c r="AL67" s="17">
        <f t="shared" si="73"/>
        <v>0</v>
      </c>
      <c r="AM67" s="17">
        <f t="shared" si="73"/>
        <v>0</v>
      </c>
      <c r="AN67" s="17">
        <f t="shared" si="73"/>
        <v>0</v>
      </c>
      <c r="AO67" s="17">
        <f t="shared" si="73"/>
        <v>0</v>
      </c>
      <c r="AP67" s="17">
        <f t="shared" si="73"/>
        <v>0</v>
      </c>
      <c r="AQ67" s="17">
        <f t="shared" si="73"/>
        <v>0</v>
      </c>
    </row>
    <row r="68" spans="1:43" s="16" customFormat="1" x14ac:dyDescent="0.3">
      <c r="A68" s="20" t="s">
        <v>926</v>
      </c>
      <c r="B68" s="31">
        <f t="shared" si="67"/>
        <v>0</v>
      </c>
      <c r="C68" s="17">
        <f t="shared" ref="C68:AQ68" si="74">C$71*$E11/$E$14</f>
        <v>0</v>
      </c>
      <c r="D68" s="17">
        <f t="shared" si="74"/>
        <v>0</v>
      </c>
      <c r="E68" s="17">
        <f t="shared" si="74"/>
        <v>0</v>
      </c>
      <c r="F68" s="17">
        <f t="shared" si="74"/>
        <v>0</v>
      </c>
      <c r="G68" s="17">
        <f t="shared" si="74"/>
        <v>0</v>
      </c>
      <c r="H68" s="17">
        <f t="shared" si="74"/>
        <v>0</v>
      </c>
      <c r="I68" s="17">
        <f t="shared" si="74"/>
        <v>0</v>
      </c>
      <c r="J68" s="17">
        <f t="shared" si="74"/>
        <v>0</v>
      </c>
      <c r="K68" s="17">
        <f t="shared" si="74"/>
        <v>0</v>
      </c>
      <c r="L68" s="17">
        <f t="shared" si="74"/>
        <v>0</v>
      </c>
      <c r="M68" s="17">
        <f t="shared" si="74"/>
        <v>0</v>
      </c>
      <c r="N68" s="17">
        <f t="shared" si="74"/>
        <v>0</v>
      </c>
      <c r="O68" s="17">
        <f t="shared" si="74"/>
        <v>0</v>
      </c>
      <c r="P68" s="17">
        <f t="shared" si="74"/>
        <v>0</v>
      </c>
      <c r="Q68" s="17">
        <f t="shared" si="74"/>
        <v>0</v>
      </c>
      <c r="R68" s="17">
        <f t="shared" si="74"/>
        <v>0</v>
      </c>
      <c r="S68" s="17">
        <f t="shared" si="74"/>
        <v>0</v>
      </c>
      <c r="T68" s="17">
        <f t="shared" si="74"/>
        <v>0</v>
      </c>
      <c r="U68" s="17">
        <f t="shared" si="74"/>
        <v>0</v>
      </c>
      <c r="V68" s="17">
        <f t="shared" si="74"/>
        <v>0</v>
      </c>
      <c r="W68" s="17">
        <f t="shared" si="74"/>
        <v>0</v>
      </c>
      <c r="X68" s="17">
        <f t="shared" si="74"/>
        <v>0</v>
      </c>
      <c r="Y68" s="17">
        <f t="shared" si="74"/>
        <v>0</v>
      </c>
      <c r="Z68" s="17">
        <f t="shared" si="74"/>
        <v>0</v>
      </c>
      <c r="AA68" s="17">
        <f t="shared" si="74"/>
        <v>0</v>
      </c>
      <c r="AB68" s="17">
        <f t="shared" si="74"/>
        <v>0</v>
      </c>
      <c r="AC68" s="17">
        <f t="shared" si="74"/>
        <v>0</v>
      </c>
      <c r="AD68" s="17">
        <f t="shared" si="74"/>
        <v>0</v>
      </c>
      <c r="AE68" s="17">
        <f t="shared" si="74"/>
        <v>0</v>
      </c>
      <c r="AF68" s="17">
        <f t="shared" si="74"/>
        <v>0</v>
      </c>
      <c r="AG68" s="17">
        <f t="shared" si="74"/>
        <v>0</v>
      </c>
      <c r="AH68" s="17">
        <f t="shared" si="74"/>
        <v>0</v>
      </c>
      <c r="AI68" s="17">
        <f t="shared" si="74"/>
        <v>0</v>
      </c>
      <c r="AJ68" s="17">
        <f t="shared" si="74"/>
        <v>0</v>
      </c>
      <c r="AK68" s="17">
        <f t="shared" si="74"/>
        <v>0</v>
      </c>
      <c r="AL68" s="17">
        <f t="shared" si="74"/>
        <v>0</v>
      </c>
      <c r="AM68" s="17">
        <f t="shared" si="74"/>
        <v>0</v>
      </c>
      <c r="AN68" s="17">
        <f t="shared" si="74"/>
        <v>0</v>
      </c>
      <c r="AO68" s="17">
        <f t="shared" si="74"/>
        <v>0</v>
      </c>
      <c r="AP68" s="17">
        <f t="shared" si="74"/>
        <v>0</v>
      </c>
      <c r="AQ68" s="17">
        <f t="shared" si="74"/>
        <v>0</v>
      </c>
    </row>
    <row r="69" spans="1:43" s="16" customFormat="1" x14ac:dyDescent="0.3">
      <c r="A69" s="20" t="s">
        <v>927</v>
      </c>
      <c r="B69" s="31">
        <f t="shared" si="67"/>
        <v>0</v>
      </c>
      <c r="C69" s="17">
        <f t="shared" ref="C69:AQ69" si="75">C$71*$E12/$E$14</f>
        <v>0</v>
      </c>
      <c r="D69" s="17">
        <f t="shared" si="75"/>
        <v>0</v>
      </c>
      <c r="E69" s="17">
        <f t="shared" si="75"/>
        <v>0</v>
      </c>
      <c r="F69" s="17">
        <f t="shared" si="75"/>
        <v>0</v>
      </c>
      <c r="G69" s="17">
        <f t="shared" si="75"/>
        <v>0</v>
      </c>
      <c r="H69" s="17">
        <f t="shared" si="75"/>
        <v>0</v>
      </c>
      <c r="I69" s="17">
        <f t="shared" si="75"/>
        <v>0</v>
      </c>
      <c r="J69" s="17">
        <f t="shared" si="75"/>
        <v>0</v>
      </c>
      <c r="K69" s="17">
        <f t="shared" si="75"/>
        <v>0</v>
      </c>
      <c r="L69" s="17">
        <f t="shared" si="75"/>
        <v>0</v>
      </c>
      <c r="M69" s="17">
        <f t="shared" si="75"/>
        <v>0</v>
      </c>
      <c r="N69" s="17">
        <f t="shared" si="75"/>
        <v>0</v>
      </c>
      <c r="O69" s="17">
        <f t="shared" si="75"/>
        <v>0</v>
      </c>
      <c r="P69" s="17">
        <f t="shared" si="75"/>
        <v>0</v>
      </c>
      <c r="Q69" s="17">
        <f t="shared" si="75"/>
        <v>0</v>
      </c>
      <c r="R69" s="17">
        <f t="shared" si="75"/>
        <v>0</v>
      </c>
      <c r="S69" s="17">
        <f t="shared" si="75"/>
        <v>0</v>
      </c>
      <c r="T69" s="17">
        <f t="shared" si="75"/>
        <v>0</v>
      </c>
      <c r="U69" s="17">
        <f t="shared" si="75"/>
        <v>0</v>
      </c>
      <c r="V69" s="17">
        <f t="shared" si="75"/>
        <v>0</v>
      </c>
      <c r="W69" s="17">
        <f t="shared" si="75"/>
        <v>0</v>
      </c>
      <c r="X69" s="17">
        <f t="shared" si="75"/>
        <v>0</v>
      </c>
      <c r="Y69" s="17">
        <f t="shared" si="75"/>
        <v>0</v>
      </c>
      <c r="Z69" s="17">
        <f t="shared" si="75"/>
        <v>0</v>
      </c>
      <c r="AA69" s="17">
        <f t="shared" si="75"/>
        <v>0</v>
      </c>
      <c r="AB69" s="17">
        <f t="shared" si="75"/>
        <v>0</v>
      </c>
      <c r="AC69" s="17">
        <f t="shared" si="75"/>
        <v>0</v>
      </c>
      <c r="AD69" s="17">
        <f t="shared" si="75"/>
        <v>0</v>
      </c>
      <c r="AE69" s="17">
        <f t="shared" si="75"/>
        <v>0</v>
      </c>
      <c r="AF69" s="17">
        <f t="shared" si="75"/>
        <v>0</v>
      </c>
      <c r="AG69" s="17">
        <f t="shared" si="75"/>
        <v>0</v>
      </c>
      <c r="AH69" s="17">
        <f t="shared" si="75"/>
        <v>0</v>
      </c>
      <c r="AI69" s="17">
        <f t="shared" si="75"/>
        <v>0</v>
      </c>
      <c r="AJ69" s="17">
        <f t="shared" si="75"/>
        <v>0</v>
      </c>
      <c r="AK69" s="17">
        <f t="shared" si="75"/>
        <v>0</v>
      </c>
      <c r="AL69" s="17">
        <f t="shared" si="75"/>
        <v>0</v>
      </c>
      <c r="AM69" s="17">
        <f t="shared" si="75"/>
        <v>0</v>
      </c>
      <c r="AN69" s="17">
        <f t="shared" si="75"/>
        <v>0</v>
      </c>
      <c r="AO69" s="17">
        <f t="shared" si="75"/>
        <v>0</v>
      </c>
      <c r="AP69" s="17">
        <f t="shared" si="75"/>
        <v>0</v>
      </c>
      <c r="AQ69" s="17">
        <f t="shared" si="75"/>
        <v>0</v>
      </c>
    </row>
    <row r="70" spans="1:43" s="16" customFormat="1" x14ac:dyDescent="0.3">
      <c r="A70" s="20" t="s">
        <v>928</v>
      </c>
      <c r="B70" s="31">
        <f t="shared" si="67"/>
        <v>0</v>
      </c>
      <c r="C70" s="17">
        <f t="shared" ref="C70:AQ70" si="76">C$71*$E13/$E$14</f>
        <v>0</v>
      </c>
      <c r="D70" s="17">
        <f t="shared" si="76"/>
        <v>0</v>
      </c>
      <c r="E70" s="17">
        <f t="shared" si="76"/>
        <v>0</v>
      </c>
      <c r="F70" s="17">
        <f t="shared" si="76"/>
        <v>0</v>
      </c>
      <c r="G70" s="17">
        <f t="shared" si="76"/>
        <v>0</v>
      </c>
      <c r="H70" s="17">
        <f t="shared" si="76"/>
        <v>0</v>
      </c>
      <c r="I70" s="17">
        <f t="shared" si="76"/>
        <v>0</v>
      </c>
      <c r="J70" s="17">
        <f t="shared" si="76"/>
        <v>0</v>
      </c>
      <c r="K70" s="17">
        <f t="shared" si="76"/>
        <v>0</v>
      </c>
      <c r="L70" s="17">
        <f t="shared" si="76"/>
        <v>0</v>
      </c>
      <c r="M70" s="17">
        <f t="shared" si="76"/>
        <v>0</v>
      </c>
      <c r="N70" s="17">
        <f t="shared" si="76"/>
        <v>0</v>
      </c>
      <c r="O70" s="17">
        <f t="shared" si="76"/>
        <v>0</v>
      </c>
      <c r="P70" s="17">
        <f t="shared" si="76"/>
        <v>0</v>
      </c>
      <c r="Q70" s="17">
        <f t="shared" si="76"/>
        <v>0</v>
      </c>
      <c r="R70" s="17">
        <f t="shared" si="76"/>
        <v>0</v>
      </c>
      <c r="S70" s="17">
        <f t="shared" si="76"/>
        <v>0</v>
      </c>
      <c r="T70" s="17">
        <f t="shared" si="76"/>
        <v>0</v>
      </c>
      <c r="U70" s="17">
        <f t="shared" si="76"/>
        <v>0</v>
      </c>
      <c r="V70" s="17">
        <f t="shared" si="76"/>
        <v>0</v>
      </c>
      <c r="W70" s="17">
        <f t="shared" si="76"/>
        <v>0</v>
      </c>
      <c r="X70" s="17">
        <f t="shared" si="76"/>
        <v>0</v>
      </c>
      <c r="Y70" s="17">
        <f t="shared" si="76"/>
        <v>0</v>
      </c>
      <c r="Z70" s="17">
        <f t="shared" si="76"/>
        <v>0</v>
      </c>
      <c r="AA70" s="17">
        <f t="shared" si="76"/>
        <v>0</v>
      </c>
      <c r="AB70" s="17">
        <f t="shared" si="76"/>
        <v>0</v>
      </c>
      <c r="AC70" s="17">
        <f t="shared" si="76"/>
        <v>0</v>
      </c>
      <c r="AD70" s="17">
        <f t="shared" si="76"/>
        <v>0</v>
      </c>
      <c r="AE70" s="17">
        <f t="shared" si="76"/>
        <v>0</v>
      </c>
      <c r="AF70" s="17">
        <f t="shared" si="76"/>
        <v>0</v>
      </c>
      <c r="AG70" s="17">
        <f t="shared" si="76"/>
        <v>0</v>
      </c>
      <c r="AH70" s="17">
        <f t="shared" si="76"/>
        <v>0</v>
      </c>
      <c r="AI70" s="17">
        <f t="shared" si="76"/>
        <v>0</v>
      </c>
      <c r="AJ70" s="17">
        <f t="shared" si="76"/>
        <v>0</v>
      </c>
      <c r="AK70" s="17">
        <f t="shared" si="76"/>
        <v>0</v>
      </c>
      <c r="AL70" s="17">
        <f t="shared" si="76"/>
        <v>0</v>
      </c>
      <c r="AM70" s="17">
        <f t="shared" si="76"/>
        <v>0</v>
      </c>
      <c r="AN70" s="17">
        <f t="shared" si="76"/>
        <v>0</v>
      </c>
      <c r="AO70" s="17">
        <f t="shared" si="76"/>
        <v>0</v>
      </c>
      <c r="AP70" s="17">
        <f t="shared" si="76"/>
        <v>0</v>
      </c>
      <c r="AQ70" s="17">
        <f t="shared" si="76"/>
        <v>0</v>
      </c>
    </row>
    <row r="71" spans="1:43" s="18" customFormat="1" x14ac:dyDescent="0.3">
      <c r="A71" s="20" t="s">
        <v>918</v>
      </c>
      <c r="B71" s="23">
        <f t="shared" si="67"/>
        <v>7.8449656651628317</v>
      </c>
      <c r="C71" s="18">
        <f>'BLDG energy consumption'!B$4*$E$15</f>
        <v>7.8449656651628317</v>
      </c>
      <c r="D71" s="18">
        <f>'BLDG energy consumption'!C$4*$E$15</f>
        <v>7.8124777809565238</v>
      </c>
      <c r="E71" s="18">
        <f>'BLDG energy consumption'!D$4*$E$15</f>
        <v>7.7744435724699441</v>
      </c>
      <c r="F71" s="18">
        <f>'BLDG energy consumption'!E$4*$E$15</f>
        <v>7.7313364555976829</v>
      </c>
      <c r="G71" s="18">
        <f>'BLDG energy consumption'!F$4*$E$15</f>
        <v>7.5181560662009588</v>
      </c>
      <c r="H71" s="18">
        <f>'BLDG energy consumption'!G$4*$E$15</f>
        <v>7.4483940222803033</v>
      </c>
      <c r="I71" s="18">
        <f>'BLDG energy consumption'!H$4*$E$15</f>
        <v>7.3760034153971681</v>
      </c>
      <c r="J71" s="18">
        <f>'BLDG energy consumption'!I$4*$E$15</f>
        <v>7.301266739252851</v>
      </c>
      <c r="K71" s="18">
        <f>'BLDG energy consumption'!J$4*$E$15</f>
        <v>7.2244537150689343</v>
      </c>
      <c r="L71" s="18">
        <f>'BLDG energy consumption'!K$4*$E$15</f>
        <v>7.1458205790816267</v>
      </c>
      <c r="M71" s="18">
        <f>'BLDG energy consumption'!L$4*$E$15</f>
        <v>7.0656099352485899</v>
      </c>
      <c r="N71" s="18">
        <f>'BLDG energy consumption'!M$4*$E$15</f>
        <v>6.9840505113141358</v>
      </c>
      <c r="O71" s="18">
        <f>'BLDG energy consumption'!N$4*$E$15</f>
        <v>6.9013567179257107</v>
      </c>
      <c r="P71" s="18">
        <f>'BLDG energy consumption'!O$4*$E$15</f>
        <v>6.8177280049449367</v>
      </c>
      <c r="Q71" s="18">
        <f>'BLDG energy consumption'!P$4*$E$15</f>
        <v>6.733348991600157</v>
      </c>
      <c r="R71" s="18">
        <f>'BLDG energy consumption'!Q$4*$E$15</f>
        <v>6.6483889136842773</v>
      </c>
      <c r="S71" s="18">
        <f>'BLDG energy consumption'!R$4*$E$15</f>
        <v>6.5630011600465741</v>
      </c>
      <c r="T71" s="18">
        <f>'BLDG energy consumption'!S$4*$E$15</f>
        <v>6.4773231002872489</v>
      </c>
      <c r="U71" s="18">
        <f>'BLDG energy consumption'!T$4*$E$15</f>
        <v>6.3914752129653358</v>
      </c>
      <c r="V71" s="18">
        <f>'BLDG energy consumption'!U$4*$E$15</f>
        <v>6.3055616014295888</v>
      </c>
      <c r="W71" s="18">
        <f>'BLDG energy consumption'!V$4*$E$15</f>
        <v>6.219668713120786</v>
      </c>
      <c r="X71" s="18">
        <f>'BLDG energy consumption'!W$4*$E$15</f>
        <v>6.1338654480995691</v>
      </c>
      <c r="Y71" s="18">
        <f>'BLDG energy consumption'!X$4*$E$15</f>
        <v>6.048202766991249</v>
      </c>
      <c r="Z71" s="18">
        <f>'BLDG energy consumption'!Y$4*$E$15</f>
        <v>5.9627129874683069</v>
      </c>
      <c r="AA71" s="18">
        <f>'BLDG energy consumption'!Z$4*$E$15</f>
        <v>5.8774094779109847</v>
      </c>
      <c r="AB71" s="18">
        <f>'BLDG energy consumption'!AA$4*$E$15</f>
        <v>5.7922866573914487</v>
      </c>
      <c r="AC71" s="18">
        <f>'BLDG energy consumption'!AB$4*$E$15</f>
        <v>5.7073190700055836</v>
      </c>
      <c r="AD71" s="18">
        <f>'BLDG energy consumption'!AC$4*$E$15</f>
        <v>5.6224610639166324</v>
      </c>
      <c r="AE71" s="18">
        <f>'BLDG energy consumption'!AD$4*$E$15</f>
        <v>5.5376464676124471</v>
      </c>
      <c r="AF71" s="18">
        <f>'BLDG energy consumption'!AE$4*$E$15</f>
        <v>5.4527882633618763</v>
      </c>
      <c r="AG71" s="18">
        <f>'BLDG energy consumption'!AF$4*$E$15</f>
        <v>5.3677779421916325</v>
      </c>
      <c r="AH71" s="18">
        <f>'BLDG energy consumption'!AG$4*$E$15</f>
        <v>5.2824850592587183</v>
      </c>
      <c r="AI71" s="18">
        <f>'BLDG energy consumption'!AH$4*$E$15</f>
        <v>5.1967571019498369</v>
      </c>
      <c r="AJ71" s="18">
        <f>'BLDG energy consumption'!AI$4*$E$15</f>
        <v>5.1104186144012695</v>
      </c>
      <c r="AK71" s="18">
        <f>'BLDG energy consumption'!AJ$4*$E$15</f>
        <v>5.0232709476025281</v>
      </c>
      <c r="AL71" s="18">
        <f>'BLDG energy consumption'!AK$4*$E$15</f>
        <v>4.9350917941656585</v>
      </c>
      <c r="AM71" s="18">
        <f>'BLDG energy consumption'!AL$4*$E$15</f>
        <v>4.8456346092902702</v>
      </c>
      <c r="AN71" s="18">
        <f>'BLDG energy consumption'!AM$4*$E$15</f>
        <v>4.7546283483063014</v>
      </c>
      <c r="AO71" s="18">
        <f>'BLDG energy consumption'!AN$4*$E$15</f>
        <v>4.6617768771472425</v>
      </c>
      <c r="AP71" s="18">
        <f>'BLDG energy consumption'!AO$4*$E$15</f>
        <v>4.5667582646787404</v>
      </c>
      <c r="AQ71" s="18">
        <f>'BLDG energy consumption'!AP$4*$E$15</f>
        <v>4.4692247222418322</v>
      </c>
    </row>
    <row r="72" spans="1:43" s="16" customFormat="1" x14ac:dyDescent="0.3"/>
    <row r="73" spans="1:43" s="20" customFormat="1" x14ac:dyDescent="0.3">
      <c r="A73" s="19" t="s">
        <v>14</v>
      </c>
      <c r="B73" s="36">
        <v>2019</v>
      </c>
      <c r="C73" s="20">
        <v>2020</v>
      </c>
      <c r="D73" s="20">
        <v>2021</v>
      </c>
      <c r="E73" s="20">
        <v>2022</v>
      </c>
      <c r="F73" s="20">
        <v>2023</v>
      </c>
      <c r="G73" s="20">
        <v>2024</v>
      </c>
      <c r="H73" s="20">
        <v>2025</v>
      </c>
      <c r="I73" s="20">
        <v>2026</v>
      </c>
      <c r="J73" s="20">
        <v>2027</v>
      </c>
      <c r="K73" s="20">
        <v>2028</v>
      </c>
      <c r="L73" s="20">
        <v>2029</v>
      </c>
      <c r="M73" s="20">
        <v>2030</v>
      </c>
      <c r="N73" s="20">
        <v>2031</v>
      </c>
      <c r="O73" s="20">
        <v>2032</v>
      </c>
      <c r="P73" s="20">
        <v>2033</v>
      </c>
      <c r="Q73" s="20">
        <v>2034</v>
      </c>
      <c r="R73" s="20">
        <v>2035</v>
      </c>
      <c r="S73" s="20">
        <v>2036</v>
      </c>
      <c r="T73" s="20">
        <v>2037</v>
      </c>
      <c r="U73" s="20">
        <v>2038</v>
      </c>
      <c r="V73" s="20">
        <v>2039</v>
      </c>
      <c r="W73" s="20">
        <v>2040</v>
      </c>
      <c r="X73" s="20">
        <v>2041</v>
      </c>
      <c r="Y73" s="20">
        <v>2042</v>
      </c>
      <c r="Z73" s="20">
        <v>2043</v>
      </c>
      <c r="AA73" s="20">
        <v>2044</v>
      </c>
      <c r="AB73" s="20">
        <v>2045</v>
      </c>
      <c r="AC73" s="20">
        <v>2046</v>
      </c>
      <c r="AD73" s="20">
        <v>2047</v>
      </c>
      <c r="AE73" s="20">
        <v>2048</v>
      </c>
      <c r="AF73" s="20">
        <v>2049</v>
      </c>
      <c r="AG73" s="20">
        <v>2050</v>
      </c>
      <c r="AH73" s="20">
        <v>2051</v>
      </c>
      <c r="AI73" s="20">
        <v>2052</v>
      </c>
      <c r="AJ73" s="20">
        <v>2053</v>
      </c>
      <c r="AK73" s="20">
        <v>2054</v>
      </c>
      <c r="AL73" s="20">
        <v>2055</v>
      </c>
      <c r="AM73" s="20">
        <v>2056</v>
      </c>
      <c r="AN73" s="20">
        <v>2057</v>
      </c>
      <c r="AO73" s="20">
        <v>2058</v>
      </c>
      <c r="AP73" s="20">
        <v>2059</v>
      </c>
      <c r="AQ73" s="20">
        <v>2060</v>
      </c>
    </row>
    <row r="74" spans="1:43" s="16" customFormat="1" x14ac:dyDescent="0.3">
      <c r="A74" s="20" t="s">
        <v>919</v>
      </c>
      <c r="B74" s="31">
        <f>C74</f>
        <v>112.85656721338064</v>
      </c>
      <c r="C74" s="17">
        <f>MAX(C$84*$F4/$F$14-'Distributed PV power generation'!C6,0)</f>
        <v>112.85656721338064</v>
      </c>
      <c r="D74" s="17">
        <f>MAX(D$84*$F4/$F$14-'Distributed PV power generation'!D6,0)</f>
        <v>112.38645992097308</v>
      </c>
      <c r="E74" s="17">
        <f>MAX(E$84*$F4/$F$14-'Distributed PV power generation'!E6,0)</f>
        <v>111.83381199987112</v>
      </c>
      <c r="F74" s="17">
        <f>MAX(F$84*$F4/$F$14-'Distributed PV power generation'!F6,0)</f>
        <v>111.21022562395106</v>
      </c>
      <c r="G74" s="17">
        <f>MAX(G$84*$F4/$F$14-'Distributed PV power generation'!G6,0)</f>
        <v>108.13829135325264</v>
      </c>
      <c r="H74" s="17">
        <f>MAX(H$84*$F4/$F$14-'Distributed PV power generation'!H6,0)</f>
        <v>107.13023141781235</v>
      </c>
      <c r="I74" s="17">
        <f>MAX(I$84*$F4/$F$14-'Distributed PV power generation'!I6,0)</f>
        <v>106.0842199780985</v>
      </c>
      <c r="J74" s="17">
        <f>MAX(J$84*$F4/$F$14-'Distributed PV power generation'!J6,0)</f>
        <v>105.00717755279895</v>
      </c>
      <c r="K74" s="17">
        <f>MAX(K$84*$F4/$F$14-'Distributed PV power generation'!K6,0)</f>
        <v>103.90025348188193</v>
      </c>
      <c r="L74" s="17">
        <f>MAX(L$84*$F4/$F$14-'Distributed PV power generation'!L6,0)</f>
        <v>102.76713537467816</v>
      </c>
      <c r="M74" s="17">
        <f>MAX(M$84*$F4/$F$14-'Distributed PV power generation'!M6,0)</f>
        <v>101.61131465235117</v>
      </c>
      <c r="N74" s="17">
        <f>MAX(N$84*$F4/$F$14-'Distributed PV power generation'!N6,0)</f>
        <v>100.43608303732326</v>
      </c>
      <c r="O74" s="17">
        <f>MAX(O$84*$F4/$F$14-'Distributed PV power generation'!O6,0)</f>
        <v>99.244526208325226</v>
      </c>
      <c r="P74" s="17">
        <f>MAX(P$84*$F4/$F$14-'Distributed PV power generation'!P6,0)</f>
        <v>98.039514536783173</v>
      </c>
      <c r="Q74" s="17">
        <f>MAX(Q$84*$F4/$F$14-'Distributed PV power generation'!Q6,0)</f>
        <v>96.823704959901391</v>
      </c>
      <c r="R74" s="17">
        <f>MAX(R$84*$F4/$F$14-'Distributed PV power generation'!R6,0)</f>
        <v>95.59953302504141</v>
      </c>
      <c r="S74" s="17">
        <f>MAX(S$84*$F4/$F$14-'Distributed PV power generation'!S6,0)</f>
        <v>94.369206219169911</v>
      </c>
      <c r="T74" s="17">
        <f>MAX(T$84*$F4/$F$14-'Distributed PV power generation'!T6,0)</f>
        <v>93.134701489134699</v>
      </c>
      <c r="U74" s="17">
        <f>MAX(U$84*$F4/$F$14-'Distributed PV power generation'!U6,0)</f>
        <v>91.897752695318005</v>
      </c>
      <c r="V74" s="17">
        <f>MAX(V$84*$F4/$F$14-'Distributed PV power generation'!V6,0)</f>
        <v>90.659858035187597</v>
      </c>
      <c r="W74" s="17">
        <f>MAX(W$84*$F4/$F$14-'Distributed PV power generation'!W6,0)</f>
        <v>89.422261612208047</v>
      </c>
      <c r="X74" s="17">
        <f>MAX(X$84*$F4/$F$14-'Distributed PV power generation'!X6,0)</f>
        <v>88.185954997713253</v>
      </c>
      <c r="Y74" s="17">
        <f>MAX(Y$84*$F4/$F$14-'Distributed PV power generation'!Y6,0)</f>
        <v>86.951671588665988</v>
      </c>
      <c r="Z74" s="17">
        <f>MAX(Z$84*$F4/$F$14-'Distributed PV power generation'!Z6,0)</f>
        <v>85.719876483025686</v>
      </c>
      <c r="AA74" s="17">
        <f>MAX(AA$84*$F4/$F$14-'Distributed PV power generation'!AA6,0)</f>
        <v>84.490762071082017</v>
      </c>
      <c r="AB74" s="17">
        <f>MAX(AB$84*$F4/$F$14-'Distributed PV power generation'!AB6,0)</f>
        <v>83.264248035227126</v>
      </c>
      <c r="AC74" s="17">
        <f>MAX(AC$84*$F4/$F$14-'Distributed PV power generation'!AC6,0)</f>
        <v>82.039968028253696</v>
      </c>
      <c r="AD74" s="17">
        <f>MAX(AD$84*$F4/$F$14-'Distributed PV power generation'!AD6,0)</f>
        <v>80.817265054329752</v>
      </c>
      <c r="AE74" s="17">
        <f>MAX(AE$84*$F4/$F$14-'Distributed PV power generation'!AE6,0)</f>
        <v>79.595186809873098</v>
      </c>
      <c r="AF74" s="17">
        <f>MAX(AF$84*$F4/$F$14-'Distributed PV power generation'!AF6,0)</f>
        <v>78.372480984117402</v>
      </c>
      <c r="AG74" s="17">
        <f>MAX(AG$84*$F4/$F$14-'Distributed PV power generation'!AG6,0)</f>
        <v>77.147585976298075</v>
      </c>
      <c r="AH74" s="17">
        <f>MAX(AH$84*$F4/$F$14-'Distributed PV power generation'!AH6,0)</f>
        <v>75.918624496819817</v>
      </c>
      <c r="AI74" s="17">
        <f>MAX(AI$84*$F4/$F$14-'Distributed PV power generation'!AI6,0)</f>
        <v>74.683401669016519</v>
      </c>
      <c r="AJ74" s="17">
        <f>MAX(AJ$84*$F4/$F$14-'Distributed PV power generation'!AJ6,0)</f>
        <v>73.43939242972867</v>
      </c>
      <c r="AK74" s="17">
        <f>MAX(AK$84*$F4/$F$14-'Distributed PV power generation'!AK6,0)</f>
        <v>72.183737932934093</v>
      </c>
      <c r="AL74" s="17">
        <f>MAX(AL$84*$F4/$F$14-'Distributed PV power generation'!AL6,0)</f>
        <v>70.913238854406657</v>
      </c>
      <c r="AM74" s="17">
        <f>MAX(AM$84*$F4/$F$14-'Distributed PV power generation'!AM6,0)</f>
        <v>69.624347058567139</v>
      </c>
      <c r="AN74" s="17">
        <f>MAX(AN$84*$F4/$F$14-'Distributed PV power generation'!AN6,0)</f>
        <v>68.313161821344806</v>
      </c>
      <c r="AO74" s="17">
        <f>MAX(AO$84*$F4/$F$14-'Distributed PV power generation'!AO6,0)</f>
        <v>66.975421346036057</v>
      </c>
      <c r="AP74" s="17">
        <f>MAX(AP$84*$F4/$F$14-'Distributed PV power generation'!AP6,0)</f>
        <v>65.606492578891448</v>
      </c>
      <c r="AQ74" s="17">
        <f>MAX(AQ$84*$F4/$F$14-'Distributed PV power generation'!AQ6,0)</f>
        <v>64.201370339055643</v>
      </c>
    </row>
    <row r="75" spans="1:43" s="16" customFormat="1" x14ac:dyDescent="0.3">
      <c r="A75" s="20" t="s">
        <v>920</v>
      </c>
      <c r="B75" s="31">
        <f t="shared" ref="B75:B84" si="77">C75</f>
        <v>1.4946752894503725</v>
      </c>
      <c r="C75" s="17">
        <f t="shared" ref="C75:AQ75" si="78">C$84*$F5/$F$14</f>
        <v>1.4946752894503725</v>
      </c>
      <c r="D75" s="17">
        <f t="shared" si="78"/>
        <v>1.4884854806223582</v>
      </c>
      <c r="E75" s="17">
        <f t="shared" si="78"/>
        <v>1.4812389490242477</v>
      </c>
      <c r="F75" s="17">
        <f t="shared" si="78"/>
        <v>1.4730258930162987</v>
      </c>
      <c r="G75" s="17">
        <f t="shared" si="78"/>
        <v>1.432409340461881</v>
      </c>
      <c r="H75" s="17">
        <f t="shared" si="78"/>
        <v>1.4191178096075399</v>
      </c>
      <c r="I75" s="17">
        <f t="shared" si="78"/>
        <v>1.4053254673698903</v>
      </c>
      <c r="J75" s="17">
        <f t="shared" si="78"/>
        <v>1.3910861363369165</v>
      </c>
      <c r="K75" s="17">
        <f t="shared" si="78"/>
        <v>1.3764512055984057</v>
      </c>
      <c r="L75" s="17">
        <f t="shared" si="78"/>
        <v>1.3614694949946051</v>
      </c>
      <c r="M75" s="17">
        <f t="shared" si="78"/>
        <v>1.3461872270529447</v>
      </c>
      <c r="N75" s="17">
        <f t="shared" si="78"/>
        <v>1.330647980511946</v>
      </c>
      <c r="O75" s="17">
        <f t="shared" si="78"/>
        <v>1.3148926063211492</v>
      </c>
      <c r="P75" s="17">
        <f t="shared" si="78"/>
        <v>1.2989591050011906</v>
      </c>
      <c r="Q75" s="17">
        <f t="shared" si="78"/>
        <v>1.2828826514413361</v>
      </c>
      <c r="R75" s="17">
        <f t="shared" si="78"/>
        <v>1.2666954895759175</v>
      </c>
      <c r="S75" s="17">
        <f t="shared" si="78"/>
        <v>1.2504268440736555</v>
      </c>
      <c r="T75" s="17">
        <f t="shared" si="78"/>
        <v>1.2341028875088742</v>
      </c>
      <c r="U75" s="17">
        <f t="shared" si="78"/>
        <v>1.2177465742618461</v>
      </c>
      <c r="V75" s="17">
        <f t="shared" si="78"/>
        <v>1.2013777387983384</v>
      </c>
      <c r="W75" s="17">
        <f t="shared" si="78"/>
        <v>1.1850128516625291</v>
      </c>
      <c r="X75" s="17">
        <f t="shared" si="78"/>
        <v>1.1686650401544576</v>
      </c>
      <c r="Y75" s="17">
        <f t="shared" si="78"/>
        <v>1.1523440136330476</v>
      </c>
      <c r="Z75" s="17">
        <f t="shared" si="78"/>
        <v>1.1360559294772519</v>
      </c>
      <c r="AA75" s="17">
        <f t="shared" si="78"/>
        <v>1.1198033347202194</v>
      </c>
      <c r="AB75" s="17">
        <f t="shared" si="78"/>
        <v>1.1035851660462808</v>
      </c>
      <c r="AC75" s="17">
        <f t="shared" si="78"/>
        <v>1.0873965734264517</v>
      </c>
      <c r="AD75" s="17">
        <f t="shared" si="78"/>
        <v>1.0712288589676844</v>
      </c>
      <c r="AE75" s="17">
        <f t="shared" si="78"/>
        <v>1.0550694152312352</v>
      </c>
      <c r="AF75" s="17">
        <f t="shared" si="78"/>
        <v>1.0389016630173922</v>
      </c>
      <c r="AG75" s="17">
        <f t="shared" si="78"/>
        <v>1.0227049284713565</v>
      </c>
      <c r="AH75" s="17">
        <f t="shared" si="78"/>
        <v>1.0064543583698287</v>
      </c>
      <c r="AI75" s="17">
        <f t="shared" si="78"/>
        <v>0.99012089499042166</v>
      </c>
      <c r="AJ75" s="17">
        <f t="shared" si="78"/>
        <v>0.9736711093093412</v>
      </c>
      <c r="AK75" s="17">
        <f t="shared" si="78"/>
        <v>0.95706715338946158</v>
      </c>
      <c r="AL75" s="17">
        <f t="shared" si="78"/>
        <v>0.94026667174146361</v>
      </c>
      <c r="AM75" s="17">
        <f t="shared" si="78"/>
        <v>0.92322269100222332</v>
      </c>
      <c r="AN75" s="17">
        <f t="shared" si="78"/>
        <v>0.90588356992970487</v>
      </c>
      <c r="AO75" s="17">
        <f t="shared" si="78"/>
        <v>0.88819288708237865</v>
      </c>
      <c r="AP75" s="17">
        <f t="shared" si="78"/>
        <v>0.87008930598893797</v>
      </c>
      <c r="AQ75" s="17">
        <f t="shared" si="78"/>
        <v>0.85150656362967259</v>
      </c>
    </row>
    <row r="76" spans="1:43" s="16" customFormat="1" x14ac:dyDescent="0.3">
      <c r="A76" s="20" t="s">
        <v>921</v>
      </c>
      <c r="B76" s="31">
        <f t="shared" si="77"/>
        <v>163.07804666449252</v>
      </c>
      <c r="C76" s="17">
        <f t="shared" ref="C76:AQ76" si="79">C$84*$F6/$F$14</f>
        <v>163.07804666449252</v>
      </c>
      <c r="D76" s="17">
        <f t="shared" si="79"/>
        <v>162.40270136372797</v>
      </c>
      <c r="E76" s="17">
        <f t="shared" si="79"/>
        <v>161.61206126520401</v>
      </c>
      <c r="F76" s="17">
        <f t="shared" si="79"/>
        <v>160.71596755148849</v>
      </c>
      <c r="G76" s="17">
        <f t="shared" si="79"/>
        <v>156.28445784528611</v>
      </c>
      <c r="H76" s="17">
        <f t="shared" si="79"/>
        <v>154.83427203957589</v>
      </c>
      <c r="I76" s="17">
        <f t="shared" si="79"/>
        <v>153.3294447055593</v>
      </c>
      <c r="J76" s="17">
        <f t="shared" si="79"/>
        <v>151.77584821068425</v>
      </c>
      <c r="K76" s="17">
        <f t="shared" si="79"/>
        <v>150.17908941313692</v>
      </c>
      <c r="L76" s="17">
        <f t="shared" si="79"/>
        <v>148.54449485055542</v>
      </c>
      <c r="M76" s="17">
        <f t="shared" si="79"/>
        <v>146.8771076781577</v>
      </c>
      <c r="N76" s="17">
        <f t="shared" si="79"/>
        <v>145.18168259792111</v>
      </c>
      <c r="O76" s="17">
        <f t="shared" si="79"/>
        <v>143.46267669367012</v>
      </c>
      <c r="P76" s="17">
        <f t="shared" si="79"/>
        <v>141.72423605032446</v>
      </c>
      <c r="Q76" s="17">
        <f t="shared" si="79"/>
        <v>139.97019845945911</v>
      </c>
      <c r="R76" s="17">
        <f t="shared" si="79"/>
        <v>138.20408192787102</v>
      </c>
      <c r="S76" s="17">
        <f t="shared" si="79"/>
        <v>136.42907504235441</v>
      </c>
      <c r="T76" s="17">
        <f t="shared" si="79"/>
        <v>134.6480333878828</v>
      </c>
      <c r="U76" s="17">
        <f t="shared" si="79"/>
        <v>132.86346142513983</v>
      </c>
      <c r="V76" s="17">
        <f t="shared" si="79"/>
        <v>131.0775232134076</v>
      </c>
      <c r="W76" s="17">
        <f t="shared" si="79"/>
        <v>129.29201578792924</v>
      </c>
      <c r="X76" s="17">
        <f t="shared" si="79"/>
        <v>127.50837141594263</v>
      </c>
      <c r="Y76" s="17">
        <f t="shared" si="79"/>
        <v>125.72764944679197</v>
      </c>
      <c r="Z76" s="17">
        <f t="shared" si="79"/>
        <v>123.9505216874839</v>
      </c>
      <c r="AA76" s="17">
        <f t="shared" si="79"/>
        <v>122.17726603462499</v>
      </c>
      <c r="AB76" s="17">
        <f t="shared" si="79"/>
        <v>120.40776647409253</v>
      </c>
      <c r="AC76" s="17">
        <f t="shared" si="79"/>
        <v>118.64149383860943</v>
      </c>
      <c r="AD76" s="17">
        <f t="shared" si="79"/>
        <v>116.8774991358305</v>
      </c>
      <c r="AE76" s="17">
        <f t="shared" si="79"/>
        <v>115.11440681850588</v>
      </c>
      <c r="AF76" s="17">
        <f t="shared" si="79"/>
        <v>113.35040799642151</v>
      </c>
      <c r="AG76" s="17">
        <f t="shared" si="79"/>
        <v>111.58324702791306</v>
      </c>
      <c r="AH76" s="17">
        <f t="shared" si="79"/>
        <v>109.81021227712374</v>
      </c>
      <c r="AI76" s="17">
        <f t="shared" si="79"/>
        <v>108.02813337210674</v>
      </c>
      <c r="AJ76" s="17">
        <f t="shared" si="79"/>
        <v>106.23336300569049</v>
      </c>
      <c r="AK76" s="17">
        <f t="shared" si="79"/>
        <v>104.42177174073218</v>
      </c>
      <c r="AL76" s="17">
        <f t="shared" si="79"/>
        <v>102.58873833908571</v>
      </c>
      <c r="AM76" s="17">
        <f t="shared" si="79"/>
        <v>100.72913772485155</v>
      </c>
      <c r="AN76" s="17">
        <f t="shared" si="79"/>
        <v>98.837335528519503</v>
      </c>
      <c r="AO76" s="17">
        <f t="shared" si="79"/>
        <v>96.907175832118909</v>
      </c>
      <c r="AP76" s="17">
        <f t="shared" si="79"/>
        <v>94.93196645842535</v>
      </c>
      <c r="AQ76" s="17">
        <f t="shared" si="79"/>
        <v>92.904477714209264</v>
      </c>
    </row>
    <row r="77" spans="1:43" s="16" customFormat="1" x14ac:dyDescent="0.3">
      <c r="A77" s="20" t="s">
        <v>922</v>
      </c>
      <c r="B77" s="31">
        <f t="shared" si="77"/>
        <v>0.27718063002025345</v>
      </c>
      <c r="C77" s="17">
        <f t="shared" ref="C77:AQ77" si="80">C$84*$F7/$F$14</f>
        <v>0.27718063002025345</v>
      </c>
      <c r="D77" s="17">
        <f t="shared" si="80"/>
        <v>0.27603275855762643</v>
      </c>
      <c r="E77" s="17">
        <f t="shared" si="80"/>
        <v>0.27468892273722922</v>
      </c>
      <c r="F77" s="17">
        <f t="shared" si="80"/>
        <v>0.2731658494284358</v>
      </c>
      <c r="G77" s="17">
        <f t="shared" si="80"/>
        <v>0.26563369732439979</v>
      </c>
      <c r="H77" s="17">
        <f t="shared" si="80"/>
        <v>0.26316884430773246</v>
      </c>
      <c r="I77" s="17">
        <f t="shared" si="80"/>
        <v>0.26061111813277676</v>
      </c>
      <c r="J77" s="17">
        <f t="shared" si="80"/>
        <v>0.25797049994992183</v>
      </c>
      <c r="K77" s="17">
        <f t="shared" si="80"/>
        <v>0.25525651962855389</v>
      </c>
      <c r="L77" s="17">
        <f t="shared" si="80"/>
        <v>0.25247823058259694</v>
      </c>
      <c r="M77" s="17">
        <f t="shared" si="80"/>
        <v>0.2496442045663072</v>
      </c>
      <c r="N77" s="17">
        <f t="shared" si="80"/>
        <v>0.24676252305549698</v>
      </c>
      <c r="O77" s="17">
        <f t="shared" si="80"/>
        <v>0.24384076167010887</v>
      </c>
      <c r="P77" s="17">
        <f t="shared" si="80"/>
        <v>0.24088596743120855</v>
      </c>
      <c r="Q77" s="17">
        <f t="shared" si="80"/>
        <v>0.23790466335957275</v>
      </c>
      <c r="R77" s="17">
        <f t="shared" si="80"/>
        <v>0.23490282894392081</v>
      </c>
      <c r="S77" s="17">
        <f t="shared" si="80"/>
        <v>0.23188588376410765</v>
      </c>
      <c r="T77" s="17">
        <f t="shared" si="80"/>
        <v>0.22885868140317669</v>
      </c>
      <c r="U77" s="17">
        <f t="shared" si="80"/>
        <v>0.2258254786449462</v>
      </c>
      <c r="V77" s="17">
        <f t="shared" si="80"/>
        <v>0.22278995369949711</v>
      </c>
      <c r="W77" s="17">
        <f t="shared" si="80"/>
        <v>0.21975516095318634</v>
      </c>
      <c r="X77" s="17">
        <f t="shared" si="80"/>
        <v>0.21672353480318429</v>
      </c>
      <c r="Y77" s="17">
        <f t="shared" si="80"/>
        <v>0.21369687580526561</v>
      </c>
      <c r="Z77" s="17">
        <f t="shared" si="80"/>
        <v>0.21067632581692228</v>
      </c>
      <c r="AA77" s="17">
        <f t="shared" si="80"/>
        <v>0.20766235717368961</v>
      </c>
      <c r="AB77" s="17">
        <f t="shared" si="80"/>
        <v>0.20465477268858712</v>
      </c>
      <c r="AC77" s="17">
        <f t="shared" si="80"/>
        <v>0.20165267294613703</v>
      </c>
      <c r="AD77" s="17">
        <f t="shared" si="80"/>
        <v>0.19865444496224061</v>
      </c>
      <c r="AE77" s="17">
        <f t="shared" si="80"/>
        <v>0.19565775074560379</v>
      </c>
      <c r="AF77" s="17">
        <f t="shared" si="80"/>
        <v>0.19265951576020285</v>
      </c>
      <c r="AG77" s="17">
        <f t="shared" si="80"/>
        <v>0.18965590613513719</v>
      </c>
      <c r="AH77" s="17">
        <f t="shared" si="80"/>
        <v>0.18664231295491798</v>
      </c>
      <c r="AI77" s="17">
        <f t="shared" si="80"/>
        <v>0.18361334759911715</v>
      </c>
      <c r="AJ77" s="17">
        <f t="shared" si="80"/>
        <v>0.1805628108096472</v>
      </c>
      <c r="AK77" s="17">
        <f t="shared" si="80"/>
        <v>0.17748368386134983</v>
      </c>
      <c r="AL77" s="17">
        <f t="shared" si="80"/>
        <v>0.17436811212432851</v>
      </c>
      <c r="AM77" s="17">
        <f t="shared" si="80"/>
        <v>0.17120738460531476</v>
      </c>
      <c r="AN77" s="17">
        <f t="shared" si="80"/>
        <v>0.16799192467445215</v>
      </c>
      <c r="AO77" s="17">
        <f t="shared" si="80"/>
        <v>0.16471126923596321</v>
      </c>
      <c r="AP77" s="17">
        <f t="shared" si="80"/>
        <v>0.16135404372449588</v>
      </c>
      <c r="AQ77" s="17">
        <f t="shared" si="80"/>
        <v>0.15790795996904736</v>
      </c>
    </row>
    <row r="78" spans="1:43" s="16" customFormat="1" x14ac:dyDescent="0.3">
      <c r="A78" s="20" t="s">
        <v>923</v>
      </c>
      <c r="B78" s="31">
        <f t="shared" si="77"/>
        <v>0</v>
      </c>
      <c r="C78" s="17">
        <f t="shared" ref="C78:AQ78" si="81">C$84*$F8/$F$14</f>
        <v>0</v>
      </c>
      <c r="D78" s="17">
        <f t="shared" si="81"/>
        <v>0</v>
      </c>
      <c r="E78" s="17">
        <f t="shared" si="81"/>
        <v>0</v>
      </c>
      <c r="F78" s="17">
        <f t="shared" si="81"/>
        <v>0</v>
      </c>
      <c r="G78" s="17">
        <f t="shared" si="81"/>
        <v>0</v>
      </c>
      <c r="H78" s="17">
        <f t="shared" si="81"/>
        <v>0</v>
      </c>
      <c r="I78" s="17">
        <f t="shared" si="81"/>
        <v>0</v>
      </c>
      <c r="J78" s="17">
        <f t="shared" si="81"/>
        <v>0</v>
      </c>
      <c r="K78" s="17">
        <f t="shared" si="81"/>
        <v>0</v>
      </c>
      <c r="L78" s="17">
        <f t="shared" si="81"/>
        <v>0</v>
      </c>
      <c r="M78" s="17">
        <f t="shared" si="81"/>
        <v>0</v>
      </c>
      <c r="N78" s="17">
        <f t="shared" si="81"/>
        <v>0</v>
      </c>
      <c r="O78" s="17">
        <f t="shared" si="81"/>
        <v>0</v>
      </c>
      <c r="P78" s="17">
        <f t="shared" si="81"/>
        <v>0</v>
      </c>
      <c r="Q78" s="17">
        <f t="shared" si="81"/>
        <v>0</v>
      </c>
      <c r="R78" s="17">
        <f t="shared" si="81"/>
        <v>0</v>
      </c>
      <c r="S78" s="17">
        <f t="shared" si="81"/>
        <v>0</v>
      </c>
      <c r="T78" s="17">
        <f t="shared" si="81"/>
        <v>0</v>
      </c>
      <c r="U78" s="17">
        <f t="shared" si="81"/>
        <v>0</v>
      </c>
      <c r="V78" s="17">
        <f t="shared" si="81"/>
        <v>0</v>
      </c>
      <c r="W78" s="17">
        <f t="shared" si="81"/>
        <v>0</v>
      </c>
      <c r="X78" s="17">
        <f t="shared" si="81"/>
        <v>0</v>
      </c>
      <c r="Y78" s="17">
        <f t="shared" si="81"/>
        <v>0</v>
      </c>
      <c r="Z78" s="17">
        <f t="shared" si="81"/>
        <v>0</v>
      </c>
      <c r="AA78" s="17">
        <f t="shared" si="81"/>
        <v>0</v>
      </c>
      <c r="AB78" s="17">
        <f t="shared" si="81"/>
        <v>0</v>
      </c>
      <c r="AC78" s="17">
        <f t="shared" si="81"/>
        <v>0</v>
      </c>
      <c r="AD78" s="17">
        <f t="shared" si="81"/>
        <v>0</v>
      </c>
      <c r="AE78" s="17">
        <f t="shared" si="81"/>
        <v>0</v>
      </c>
      <c r="AF78" s="17">
        <f t="shared" si="81"/>
        <v>0</v>
      </c>
      <c r="AG78" s="17">
        <f t="shared" si="81"/>
        <v>0</v>
      </c>
      <c r="AH78" s="17">
        <f t="shared" si="81"/>
        <v>0</v>
      </c>
      <c r="AI78" s="17">
        <f t="shared" si="81"/>
        <v>0</v>
      </c>
      <c r="AJ78" s="17">
        <f t="shared" si="81"/>
        <v>0</v>
      </c>
      <c r="AK78" s="17">
        <f t="shared" si="81"/>
        <v>0</v>
      </c>
      <c r="AL78" s="17">
        <f t="shared" si="81"/>
        <v>0</v>
      </c>
      <c r="AM78" s="17">
        <f t="shared" si="81"/>
        <v>0</v>
      </c>
      <c r="AN78" s="17">
        <f t="shared" si="81"/>
        <v>0</v>
      </c>
      <c r="AO78" s="17">
        <f t="shared" si="81"/>
        <v>0</v>
      </c>
      <c r="AP78" s="17">
        <f t="shared" si="81"/>
        <v>0</v>
      </c>
      <c r="AQ78" s="17">
        <f t="shared" si="81"/>
        <v>0</v>
      </c>
    </row>
    <row r="79" spans="1:43" s="16" customFormat="1" x14ac:dyDescent="0.3">
      <c r="A79" s="20" t="s">
        <v>924</v>
      </c>
      <c r="B79" s="31">
        <f t="shared" si="77"/>
        <v>0</v>
      </c>
      <c r="C79" s="17">
        <f t="shared" ref="C79:AQ79" si="82">C$84*$F9/$F$14</f>
        <v>0</v>
      </c>
      <c r="D79" s="17">
        <f t="shared" si="82"/>
        <v>0</v>
      </c>
      <c r="E79" s="17">
        <f t="shared" si="82"/>
        <v>0</v>
      </c>
      <c r="F79" s="17">
        <f t="shared" si="82"/>
        <v>0</v>
      </c>
      <c r="G79" s="17">
        <f t="shared" si="82"/>
        <v>0</v>
      </c>
      <c r="H79" s="17">
        <f t="shared" si="82"/>
        <v>0</v>
      </c>
      <c r="I79" s="17">
        <f t="shared" si="82"/>
        <v>0</v>
      </c>
      <c r="J79" s="17">
        <f t="shared" si="82"/>
        <v>0</v>
      </c>
      <c r="K79" s="17">
        <f t="shared" si="82"/>
        <v>0</v>
      </c>
      <c r="L79" s="17">
        <f t="shared" si="82"/>
        <v>0</v>
      </c>
      <c r="M79" s="17">
        <f t="shared" si="82"/>
        <v>0</v>
      </c>
      <c r="N79" s="17">
        <f t="shared" si="82"/>
        <v>0</v>
      </c>
      <c r="O79" s="17">
        <f t="shared" si="82"/>
        <v>0</v>
      </c>
      <c r="P79" s="17">
        <f t="shared" si="82"/>
        <v>0</v>
      </c>
      <c r="Q79" s="17">
        <f t="shared" si="82"/>
        <v>0</v>
      </c>
      <c r="R79" s="17">
        <f t="shared" si="82"/>
        <v>0</v>
      </c>
      <c r="S79" s="17">
        <f t="shared" si="82"/>
        <v>0</v>
      </c>
      <c r="T79" s="17">
        <f t="shared" si="82"/>
        <v>0</v>
      </c>
      <c r="U79" s="17">
        <f t="shared" si="82"/>
        <v>0</v>
      </c>
      <c r="V79" s="17">
        <f t="shared" si="82"/>
        <v>0</v>
      </c>
      <c r="W79" s="17">
        <f t="shared" si="82"/>
        <v>0</v>
      </c>
      <c r="X79" s="17">
        <f t="shared" si="82"/>
        <v>0</v>
      </c>
      <c r="Y79" s="17">
        <f t="shared" si="82"/>
        <v>0</v>
      </c>
      <c r="Z79" s="17">
        <f t="shared" si="82"/>
        <v>0</v>
      </c>
      <c r="AA79" s="17">
        <f t="shared" si="82"/>
        <v>0</v>
      </c>
      <c r="AB79" s="17">
        <f t="shared" si="82"/>
        <v>0</v>
      </c>
      <c r="AC79" s="17">
        <f t="shared" si="82"/>
        <v>0</v>
      </c>
      <c r="AD79" s="17">
        <f t="shared" si="82"/>
        <v>0</v>
      </c>
      <c r="AE79" s="17">
        <f t="shared" si="82"/>
        <v>0</v>
      </c>
      <c r="AF79" s="17">
        <f t="shared" si="82"/>
        <v>0</v>
      </c>
      <c r="AG79" s="17">
        <f t="shared" si="82"/>
        <v>0</v>
      </c>
      <c r="AH79" s="17">
        <f t="shared" si="82"/>
        <v>0</v>
      </c>
      <c r="AI79" s="17">
        <f t="shared" si="82"/>
        <v>0</v>
      </c>
      <c r="AJ79" s="17">
        <f t="shared" si="82"/>
        <v>0</v>
      </c>
      <c r="AK79" s="17">
        <f t="shared" si="82"/>
        <v>0</v>
      </c>
      <c r="AL79" s="17">
        <f t="shared" si="82"/>
        <v>0</v>
      </c>
      <c r="AM79" s="17">
        <f t="shared" si="82"/>
        <v>0</v>
      </c>
      <c r="AN79" s="17">
        <f t="shared" si="82"/>
        <v>0</v>
      </c>
      <c r="AO79" s="17">
        <f t="shared" si="82"/>
        <v>0</v>
      </c>
      <c r="AP79" s="17">
        <f t="shared" si="82"/>
        <v>0</v>
      </c>
      <c r="AQ79" s="17">
        <f t="shared" si="82"/>
        <v>0</v>
      </c>
    </row>
    <row r="80" spans="1:43" s="16" customFormat="1" x14ac:dyDescent="0.3">
      <c r="A80" s="20" t="s">
        <v>925</v>
      </c>
      <c r="B80" s="31">
        <f t="shared" si="77"/>
        <v>0</v>
      </c>
      <c r="C80" s="17">
        <f t="shared" ref="C80:AQ80" si="83">C$84*$F10/$F$14</f>
        <v>0</v>
      </c>
      <c r="D80" s="17">
        <f t="shared" si="83"/>
        <v>0</v>
      </c>
      <c r="E80" s="17">
        <f t="shared" si="83"/>
        <v>0</v>
      </c>
      <c r="F80" s="17">
        <f t="shared" si="83"/>
        <v>0</v>
      </c>
      <c r="G80" s="17">
        <f t="shared" si="83"/>
        <v>0</v>
      </c>
      <c r="H80" s="17">
        <f t="shared" si="83"/>
        <v>0</v>
      </c>
      <c r="I80" s="17">
        <f t="shared" si="83"/>
        <v>0</v>
      </c>
      <c r="J80" s="17">
        <f t="shared" si="83"/>
        <v>0</v>
      </c>
      <c r="K80" s="17">
        <f t="shared" si="83"/>
        <v>0</v>
      </c>
      <c r="L80" s="17">
        <f t="shared" si="83"/>
        <v>0</v>
      </c>
      <c r="M80" s="17">
        <f t="shared" si="83"/>
        <v>0</v>
      </c>
      <c r="N80" s="17">
        <f t="shared" si="83"/>
        <v>0</v>
      </c>
      <c r="O80" s="17">
        <f t="shared" si="83"/>
        <v>0</v>
      </c>
      <c r="P80" s="17">
        <f t="shared" si="83"/>
        <v>0</v>
      </c>
      <c r="Q80" s="17">
        <f t="shared" si="83"/>
        <v>0</v>
      </c>
      <c r="R80" s="17">
        <f t="shared" si="83"/>
        <v>0</v>
      </c>
      <c r="S80" s="17">
        <f t="shared" si="83"/>
        <v>0</v>
      </c>
      <c r="T80" s="17">
        <f t="shared" si="83"/>
        <v>0</v>
      </c>
      <c r="U80" s="17">
        <f t="shared" si="83"/>
        <v>0</v>
      </c>
      <c r="V80" s="17">
        <f t="shared" si="83"/>
        <v>0</v>
      </c>
      <c r="W80" s="17">
        <f t="shared" si="83"/>
        <v>0</v>
      </c>
      <c r="X80" s="17">
        <f t="shared" si="83"/>
        <v>0</v>
      </c>
      <c r="Y80" s="17">
        <f t="shared" si="83"/>
        <v>0</v>
      </c>
      <c r="Z80" s="17">
        <f t="shared" si="83"/>
        <v>0</v>
      </c>
      <c r="AA80" s="17">
        <f t="shared" si="83"/>
        <v>0</v>
      </c>
      <c r="AB80" s="17">
        <f t="shared" si="83"/>
        <v>0</v>
      </c>
      <c r="AC80" s="17">
        <f t="shared" si="83"/>
        <v>0</v>
      </c>
      <c r="AD80" s="17">
        <f t="shared" si="83"/>
        <v>0</v>
      </c>
      <c r="AE80" s="17">
        <f t="shared" si="83"/>
        <v>0</v>
      </c>
      <c r="AF80" s="17">
        <f t="shared" si="83"/>
        <v>0</v>
      </c>
      <c r="AG80" s="17">
        <f t="shared" si="83"/>
        <v>0</v>
      </c>
      <c r="AH80" s="17">
        <f t="shared" si="83"/>
        <v>0</v>
      </c>
      <c r="AI80" s="17">
        <f t="shared" si="83"/>
        <v>0</v>
      </c>
      <c r="AJ80" s="17">
        <f t="shared" si="83"/>
        <v>0</v>
      </c>
      <c r="AK80" s="17">
        <f t="shared" si="83"/>
        <v>0</v>
      </c>
      <c r="AL80" s="17">
        <f t="shared" si="83"/>
        <v>0</v>
      </c>
      <c r="AM80" s="17">
        <f t="shared" si="83"/>
        <v>0</v>
      </c>
      <c r="AN80" s="17">
        <f t="shared" si="83"/>
        <v>0</v>
      </c>
      <c r="AO80" s="17">
        <f t="shared" si="83"/>
        <v>0</v>
      </c>
      <c r="AP80" s="17">
        <f t="shared" si="83"/>
        <v>0</v>
      </c>
      <c r="AQ80" s="17">
        <f t="shared" si="83"/>
        <v>0</v>
      </c>
    </row>
    <row r="81" spans="1:43" s="16" customFormat="1" x14ac:dyDescent="0.3">
      <c r="A81" s="20" t="s">
        <v>926</v>
      </c>
      <c r="B81" s="31">
        <f t="shared" si="77"/>
        <v>14.832349351836294</v>
      </c>
      <c r="C81" s="17">
        <f t="shared" ref="C81:AQ81" si="84">C$84*$F11/$F$14</f>
        <v>14.832349351836294</v>
      </c>
      <c r="D81" s="17">
        <f t="shared" si="84"/>
        <v>14.770925036062701</v>
      </c>
      <c r="E81" s="17">
        <f t="shared" si="84"/>
        <v>14.699014374923838</v>
      </c>
      <c r="F81" s="17">
        <f t="shared" si="84"/>
        <v>14.617512448173654</v>
      </c>
      <c r="G81" s="17">
        <f t="shared" si="84"/>
        <v>14.214455743345225</v>
      </c>
      <c r="H81" s="17">
        <f t="shared" si="84"/>
        <v>14.082557778319797</v>
      </c>
      <c r="I81" s="17">
        <f t="shared" si="84"/>
        <v>13.945690031931795</v>
      </c>
      <c r="J81" s="17">
        <f t="shared" si="84"/>
        <v>13.804386610440714</v>
      </c>
      <c r="K81" s="17">
        <f t="shared" si="84"/>
        <v>13.659157471385807</v>
      </c>
      <c r="L81" s="17">
        <f t="shared" si="84"/>
        <v>13.51048707646318</v>
      </c>
      <c r="M81" s="17">
        <f t="shared" si="84"/>
        <v>13.358834113040983</v>
      </c>
      <c r="N81" s="17">
        <f t="shared" si="84"/>
        <v>13.204631032955838</v>
      </c>
      <c r="O81" s="17">
        <f t="shared" si="84"/>
        <v>13.048283218941508</v>
      </c>
      <c r="P81" s="17">
        <f t="shared" si="84"/>
        <v>12.89016776761664</v>
      </c>
      <c r="Q81" s="17">
        <f t="shared" si="84"/>
        <v>12.730633735562082</v>
      </c>
      <c r="R81" s="17">
        <f t="shared" si="84"/>
        <v>12.570001094146765</v>
      </c>
      <c r="S81" s="17">
        <f t="shared" si="84"/>
        <v>12.408559853180334</v>
      </c>
      <c r="T81" s="17">
        <f t="shared" si="84"/>
        <v>12.246569735137992</v>
      </c>
      <c r="U81" s="17">
        <f t="shared" si="84"/>
        <v>12.084258526877369</v>
      </c>
      <c r="V81" s="17">
        <f t="shared" si="84"/>
        <v>11.921823054911579</v>
      </c>
      <c r="W81" s="17">
        <f t="shared" si="84"/>
        <v>11.759426764014878</v>
      </c>
      <c r="X81" s="17">
        <f t="shared" si="84"/>
        <v>11.597199922414484</v>
      </c>
      <c r="Y81" s="17">
        <f t="shared" si="84"/>
        <v>11.435238880538188</v>
      </c>
      <c r="Z81" s="17">
        <f t="shared" si="84"/>
        <v>11.273604740885212</v>
      </c>
      <c r="AA81" s="17">
        <f t="shared" si="84"/>
        <v>11.112322778835265</v>
      </c>
      <c r="AB81" s="17">
        <f t="shared" si="84"/>
        <v>10.951382442618613</v>
      </c>
      <c r="AC81" s="17">
        <f t="shared" si="84"/>
        <v>10.790735603170187</v>
      </c>
      <c r="AD81" s="17">
        <f t="shared" si="84"/>
        <v>10.630295947302622</v>
      </c>
      <c r="AE81" s="17">
        <f t="shared" si="84"/>
        <v>10.469938365611085</v>
      </c>
      <c r="AF81" s="17">
        <f t="shared" si="84"/>
        <v>10.309498335082564</v>
      </c>
      <c r="AG81" s="17">
        <f t="shared" si="84"/>
        <v>10.148770699561076</v>
      </c>
      <c r="AH81" s="17">
        <f t="shared" si="84"/>
        <v>9.9875088290975569</v>
      </c>
      <c r="AI81" s="17">
        <f t="shared" si="84"/>
        <v>9.8254243705675197</v>
      </c>
      <c r="AJ81" s="17">
        <f t="shared" si="84"/>
        <v>9.6621855924150175</v>
      </c>
      <c r="AK81" s="17">
        <f t="shared" si="84"/>
        <v>9.4974169121776466</v>
      </c>
      <c r="AL81" s="17">
        <f t="shared" si="84"/>
        <v>9.3306980168824332</v>
      </c>
      <c r="AM81" s="17">
        <f t="shared" si="84"/>
        <v>9.161562768273793</v>
      </c>
      <c r="AN81" s="17">
        <f t="shared" si="84"/>
        <v>8.9894987065899006</v>
      </c>
      <c r="AO81" s="17">
        <f t="shared" si="84"/>
        <v>8.8139459359539636</v>
      </c>
      <c r="AP81" s="17">
        <f t="shared" si="84"/>
        <v>8.634295786391414</v>
      </c>
      <c r="AQ81" s="17">
        <f t="shared" si="84"/>
        <v>8.4498906995252572</v>
      </c>
    </row>
    <row r="82" spans="1:43" s="16" customFormat="1" x14ac:dyDescent="0.3">
      <c r="A82" s="20" t="s">
        <v>927</v>
      </c>
      <c r="B82" s="31">
        <f t="shared" si="77"/>
        <v>8.9679471115244755</v>
      </c>
      <c r="C82" s="17">
        <f t="shared" ref="C82:AQ82" si="85">C$84*$F12/$F$14</f>
        <v>8.9679471115244755</v>
      </c>
      <c r="D82" s="17">
        <f t="shared" si="85"/>
        <v>8.9308086918343434</v>
      </c>
      <c r="E82" s="17">
        <f t="shared" si="85"/>
        <v>8.8873300094927465</v>
      </c>
      <c r="F82" s="17">
        <f t="shared" si="85"/>
        <v>8.8380522483474753</v>
      </c>
      <c r="G82" s="17">
        <f t="shared" si="85"/>
        <v>8.594355776122784</v>
      </c>
      <c r="H82" s="17">
        <f t="shared" si="85"/>
        <v>8.5146075213852921</v>
      </c>
      <c r="I82" s="17">
        <f t="shared" si="85"/>
        <v>8.4318544334040411</v>
      </c>
      <c r="J82" s="17">
        <f t="shared" si="85"/>
        <v>8.3464194439394372</v>
      </c>
      <c r="K82" s="17">
        <f t="shared" si="85"/>
        <v>8.2586108839330343</v>
      </c>
      <c r="L82" s="17">
        <f t="shared" si="85"/>
        <v>8.1687216690090008</v>
      </c>
      <c r="M82" s="17">
        <f t="shared" si="85"/>
        <v>8.0770291310963991</v>
      </c>
      <c r="N82" s="17">
        <f t="shared" si="85"/>
        <v>7.9837947395759086</v>
      </c>
      <c r="O82" s="17">
        <f t="shared" si="85"/>
        <v>7.8892635972852654</v>
      </c>
      <c r="P82" s="17">
        <f t="shared" si="85"/>
        <v>7.7936637046882993</v>
      </c>
      <c r="Q82" s="17">
        <f t="shared" si="85"/>
        <v>7.6972061086584151</v>
      </c>
      <c r="R82" s="17">
        <f t="shared" si="85"/>
        <v>7.6000842705445706</v>
      </c>
      <c r="S82" s="17">
        <f t="shared" si="85"/>
        <v>7.502473536313409</v>
      </c>
      <c r="T82" s="17">
        <f t="shared" si="85"/>
        <v>7.4045309395788284</v>
      </c>
      <c r="U82" s="17">
        <f t="shared" si="85"/>
        <v>7.306394205015688</v>
      </c>
      <c r="V82" s="17">
        <f t="shared" si="85"/>
        <v>7.2081823380302081</v>
      </c>
      <c r="W82" s="17">
        <f t="shared" si="85"/>
        <v>7.1099941607345425</v>
      </c>
      <c r="X82" s="17">
        <f t="shared" si="85"/>
        <v>7.0119084360100334</v>
      </c>
      <c r="Y82" s="17">
        <f t="shared" si="85"/>
        <v>6.9139834193305809</v>
      </c>
      <c r="Z82" s="17">
        <f t="shared" si="85"/>
        <v>6.8162560545388926</v>
      </c>
      <c r="AA82" s="17">
        <f t="shared" si="85"/>
        <v>6.7187416236555793</v>
      </c>
      <c r="AB82" s="17">
        <f t="shared" si="85"/>
        <v>6.6214337468610482</v>
      </c>
      <c r="AC82" s="17">
        <f t="shared" si="85"/>
        <v>6.5243033243208943</v>
      </c>
      <c r="AD82" s="17">
        <f t="shared" si="85"/>
        <v>6.4272981692856685</v>
      </c>
      <c r="AE82" s="17">
        <f t="shared" si="85"/>
        <v>6.3303426380054111</v>
      </c>
      <c r="AF82" s="17">
        <f t="shared" si="85"/>
        <v>6.2333372564423737</v>
      </c>
      <c r="AG82" s="17">
        <f t="shared" si="85"/>
        <v>6.1361579829149049</v>
      </c>
      <c r="AH82" s="17">
        <f t="shared" si="85"/>
        <v>6.0386556998228933</v>
      </c>
      <c r="AI82" s="17">
        <f t="shared" si="85"/>
        <v>5.9406560628660205</v>
      </c>
      <c r="AJ82" s="17">
        <f t="shared" si="85"/>
        <v>5.8419585002415069</v>
      </c>
      <c r="AK82" s="17">
        <f t="shared" si="85"/>
        <v>5.7423359269758985</v>
      </c>
      <c r="AL82" s="17">
        <f t="shared" si="85"/>
        <v>5.6415342130981063</v>
      </c>
      <c r="AM82" s="17">
        <f t="shared" si="85"/>
        <v>5.5392715217174553</v>
      </c>
      <c r="AN82" s="17">
        <f t="shared" si="85"/>
        <v>5.4352380089965449</v>
      </c>
      <c r="AO82" s="17">
        <f t="shared" si="85"/>
        <v>5.329095150235621</v>
      </c>
      <c r="AP82" s="17">
        <f t="shared" si="85"/>
        <v>5.2204749309003091</v>
      </c>
      <c r="AQ82" s="17">
        <f t="shared" si="85"/>
        <v>5.1089797775106662</v>
      </c>
    </row>
    <row r="83" spans="1:43" s="16" customFormat="1" x14ac:dyDescent="0.3">
      <c r="A83" s="20" t="s">
        <v>928</v>
      </c>
      <c r="B83" s="31">
        <f t="shared" si="77"/>
        <v>0</v>
      </c>
      <c r="C83" s="17">
        <f t="shared" ref="C83:AQ83" si="86">C$84*$F13/$F$14</f>
        <v>0</v>
      </c>
      <c r="D83" s="17">
        <f t="shared" si="86"/>
        <v>0</v>
      </c>
      <c r="E83" s="17">
        <f t="shared" si="86"/>
        <v>0</v>
      </c>
      <c r="F83" s="17">
        <f t="shared" si="86"/>
        <v>0</v>
      </c>
      <c r="G83" s="17">
        <f t="shared" si="86"/>
        <v>0</v>
      </c>
      <c r="H83" s="17">
        <f t="shared" si="86"/>
        <v>0</v>
      </c>
      <c r="I83" s="17">
        <f t="shared" si="86"/>
        <v>0</v>
      </c>
      <c r="J83" s="17">
        <f t="shared" si="86"/>
        <v>0</v>
      </c>
      <c r="K83" s="17">
        <f t="shared" si="86"/>
        <v>0</v>
      </c>
      <c r="L83" s="17">
        <f t="shared" si="86"/>
        <v>0</v>
      </c>
      <c r="M83" s="17">
        <f t="shared" si="86"/>
        <v>0</v>
      </c>
      <c r="N83" s="17">
        <f t="shared" si="86"/>
        <v>0</v>
      </c>
      <c r="O83" s="17">
        <f t="shared" si="86"/>
        <v>0</v>
      </c>
      <c r="P83" s="17">
        <f t="shared" si="86"/>
        <v>0</v>
      </c>
      <c r="Q83" s="17">
        <f t="shared" si="86"/>
        <v>0</v>
      </c>
      <c r="R83" s="17">
        <f t="shared" si="86"/>
        <v>0</v>
      </c>
      <c r="S83" s="17">
        <f t="shared" si="86"/>
        <v>0</v>
      </c>
      <c r="T83" s="17">
        <f t="shared" si="86"/>
        <v>0</v>
      </c>
      <c r="U83" s="17">
        <f t="shared" si="86"/>
        <v>0</v>
      </c>
      <c r="V83" s="17">
        <f t="shared" si="86"/>
        <v>0</v>
      </c>
      <c r="W83" s="17">
        <f t="shared" si="86"/>
        <v>0</v>
      </c>
      <c r="X83" s="17">
        <f t="shared" si="86"/>
        <v>0</v>
      </c>
      <c r="Y83" s="17">
        <f t="shared" si="86"/>
        <v>0</v>
      </c>
      <c r="Z83" s="17">
        <f t="shared" si="86"/>
        <v>0</v>
      </c>
      <c r="AA83" s="17">
        <f t="shared" si="86"/>
        <v>0</v>
      </c>
      <c r="AB83" s="17">
        <f t="shared" si="86"/>
        <v>0</v>
      </c>
      <c r="AC83" s="17">
        <f t="shared" si="86"/>
        <v>0</v>
      </c>
      <c r="AD83" s="17">
        <f t="shared" si="86"/>
        <v>0</v>
      </c>
      <c r="AE83" s="17">
        <f t="shared" si="86"/>
        <v>0</v>
      </c>
      <c r="AF83" s="17">
        <f t="shared" si="86"/>
        <v>0</v>
      </c>
      <c r="AG83" s="17">
        <f t="shared" si="86"/>
        <v>0</v>
      </c>
      <c r="AH83" s="17">
        <f t="shared" si="86"/>
        <v>0</v>
      </c>
      <c r="AI83" s="17">
        <f t="shared" si="86"/>
        <v>0</v>
      </c>
      <c r="AJ83" s="17">
        <f t="shared" si="86"/>
        <v>0</v>
      </c>
      <c r="AK83" s="17">
        <f t="shared" si="86"/>
        <v>0</v>
      </c>
      <c r="AL83" s="17">
        <f t="shared" si="86"/>
        <v>0</v>
      </c>
      <c r="AM83" s="17">
        <f t="shared" si="86"/>
        <v>0</v>
      </c>
      <c r="AN83" s="17">
        <f t="shared" si="86"/>
        <v>0</v>
      </c>
      <c r="AO83" s="17">
        <f t="shared" si="86"/>
        <v>0</v>
      </c>
      <c r="AP83" s="17">
        <f t="shared" si="86"/>
        <v>0</v>
      </c>
      <c r="AQ83" s="17">
        <f t="shared" si="86"/>
        <v>0</v>
      </c>
    </row>
    <row r="84" spans="1:43" s="18" customFormat="1" x14ac:dyDescent="0.3">
      <c r="A84" s="20" t="s">
        <v>918</v>
      </c>
      <c r="B84" s="23">
        <f t="shared" si="77"/>
        <v>301.55057962755529</v>
      </c>
      <c r="C84" s="18">
        <f>'BLDG energy consumption'!B$4*$F$15</f>
        <v>301.55057962755529</v>
      </c>
      <c r="D84" s="18">
        <f>'BLDG energy consumption'!C$4*$F$15</f>
        <v>300.30178635918071</v>
      </c>
      <c r="E84" s="18">
        <f>'BLDG energy consumption'!D$4*$F$15</f>
        <v>298.83979938507133</v>
      </c>
      <c r="F84" s="18">
        <f>'BLDG energy consumption'!E$4*$F$15</f>
        <v>297.18281621475256</v>
      </c>
      <c r="G84" s="18">
        <f>'BLDG energy consumption'!F$4*$F$15</f>
        <v>288.98843108528297</v>
      </c>
      <c r="H84" s="18">
        <f>'BLDG energy consumption'!G$4*$F$15</f>
        <v>286.30686615840318</v>
      </c>
      <c r="I84" s="18">
        <f>'BLDG energy consumption'!H$4*$F$15</f>
        <v>283.52426258855741</v>
      </c>
      <c r="J84" s="18">
        <f>'BLDG energy consumption'!I$4*$F$15</f>
        <v>280.65147907710934</v>
      </c>
      <c r="K84" s="18">
        <f>'BLDG energy consumption'!J$4*$F$15</f>
        <v>277.69888336742184</v>
      </c>
      <c r="L84" s="18">
        <f>'BLDG energy consumption'!K$4*$F$15</f>
        <v>274.67632485703825</v>
      </c>
      <c r="M84" s="18">
        <f>'BLDG energy consumption'!L$4*$F$15</f>
        <v>271.59312893591886</v>
      </c>
      <c r="N84" s="18">
        <f>'BLDG energy consumption'!M$4*$F$15</f>
        <v>268.45808760989496</v>
      </c>
      <c r="O84" s="18">
        <f>'BLDG energy consumption'!N$4*$F$15</f>
        <v>265.27944255366282</v>
      </c>
      <c r="P84" s="18">
        <f>'BLDG energy consumption'!O$4*$F$15</f>
        <v>262.06486036819246</v>
      </c>
      <c r="Q84" s="18">
        <f>'BLDG energy consumption'!P$4*$F$15</f>
        <v>258.82143758362747</v>
      </c>
      <c r="R84" s="18">
        <f>'BLDG energy consumption'!Q$4*$F$15</f>
        <v>255.55567941026723</v>
      </c>
      <c r="S84" s="18">
        <f>'BLDG energy consumption'!R$4*$F$15</f>
        <v>252.27348192189751</v>
      </c>
      <c r="T84" s="18">
        <f>'BLDG energy consumption'!S$4*$F$15</f>
        <v>248.98012543258611</v>
      </c>
      <c r="U84" s="18">
        <f>'BLDG energy consumption'!T$4*$F$15</f>
        <v>245.68024098609547</v>
      </c>
      <c r="V84" s="18">
        <f>'BLDG energy consumption'!U$4*$F$15</f>
        <v>242.37783018377067</v>
      </c>
      <c r="W84" s="18">
        <f>'BLDG energy consumption'!V$4*$F$15</f>
        <v>239.07621595613634</v>
      </c>
      <c r="X84" s="18">
        <f>'BLDG energy consumption'!W$4*$F$15</f>
        <v>235.77804673457001</v>
      </c>
      <c r="Y84" s="18">
        <f>'BLDG energy consumption'!X$4*$F$15</f>
        <v>232.48528138119505</v>
      </c>
      <c r="Z84" s="18">
        <f>'BLDG energy consumption'!Y$4*$F$15</f>
        <v>229.19916214655592</v>
      </c>
      <c r="AA84" s="18">
        <f>'BLDG energy consumption'!Z$4*$F$15</f>
        <v>225.9202028943179</v>
      </c>
      <c r="AB84" s="18">
        <f>'BLDG energy consumption'!AA$4*$F$15</f>
        <v>222.64818910065836</v>
      </c>
      <c r="AC84" s="18">
        <f>'BLDG energy consumption'!AB$4*$F$15</f>
        <v>219.38214227274904</v>
      </c>
      <c r="AD84" s="18">
        <f>'BLDG energy consumption'!AC$4*$F$15</f>
        <v>216.12030761159878</v>
      </c>
      <c r="AE84" s="18">
        <f>'BLDG energy consumption'!AD$4*$F$15</f>
        <v>212.86014156779066</v>
      </c>
      <c r="AF84" s="18">
        <f>'BLDG energy consumption'!AE$4*$F$15</f>
        <v>209.59829928955784</v>
      </c>
      <c r="AG84" s="18">
        <f>'BLDG energy consumption'!AF$4*$F$15</f>
        <v>206.33060982890808</v>
      </c>
      <c r="AH84" s="18">
        <f>'BLDG energy consumption'!AG$4*$F$15</f>
        <v>203.05205905070127</v>
      </c>
      <c r="AI84" s="18">
        <f>'BLDG energy consumption'!AH$4*$F$15</f>
        <v>199.7567845625569</v>
      </c>
      <c r="AJ84" s="18">
        <f>'BLDG energy consumption'!AI$4*$F$15</f>
        <v>196.43804206250331</v>
      </c>
      <c r="AK84" s="18">
        <f>'BLDG energy consumption'!AJ$4*$F$15</f>
        <v>193.08819573327733</v>
      </c>
      <c r="AL84" s="18">
        <f>'BLDG energy consumption'!AK$4*$F$15</f>
        <v>189.69870035944345</v>
      </c>
      <c r="AM84" s="18">
        <f>'BLDG energy consumption'!AL$4*$F$15</f>
        <v>186.26007907002028</v>
      </c>
      <c r="AN84" s="18">
        <f>'BLDG energy consumption'!AM$4*$F$15</f>
        <v>182.76191324995577</v>
      </c>
      <c r="AO84" s="18">
        <f>'BLDG energy consumption'!AN$4*$F$15</f>
        <v>179.19281987946181</v>
      </c>
      <c r="AP84" s="18">
        <f>'BLDG energy consumption'!AO$4*$F$15</f>
        <v>175.54042433201892</v>
      </c>
      <c r="AQ84" s="18">
        <f>'BLDG energy consumption'!AP$4*$F$15</f>
        <v>171.79135805049458</v>
      </c>
    </row>
    <row r="85" spans="1:43" s="16" customFormat="1" x14ac:dyDescent="0.3"/>
    <row r="86" spans="1:43" s="20" customFormat="1" x14ac:dyDescent="0.3">
      <c r="A86" s="19" t="s">
        <v>15</v>
      </c>
      <c r="B86" s="36">
        <v>2019</v>
      </c>
      <c r="C86" s="20">
        <v>2020</v>
      </c>
      <c r="D86" s="20">
        <v>2021</v>
      </c>
      <c r="E86" s="20">
        <v>2022</v>
      </c>
      <c r="F86" s="20">
        <v>2023</v>
      </c>
      <c r="G86" s="20">
        <v>2024</v>
      </c>
      <c r="H86" s="20">
        <v>2025</v>
      </c>
      <c r="I86" s="20">
        <v>2026</v>
      </c>
      <c r="J86" s="20">
        <v>2027</v>
      </c>
      <c r="K86" s="20">
        <v>2028</v>
      </c>
      <c r="L86" s="20">
        <v>2029</v>
      </c>
      <c r="M86" s="20">
        <v>2030</v>
      </c>
      <c r="N86" s="20">
        <v>2031</v>
      </c>
      <c r="O86" s="20">
        <v>2032</v>
      </c>
      <c r="P86" s="20">
        <v>2033</v>
      </c>
      <c r="Q86" s="20">
        <v>2034</v>
      </c>
      <c r="R86" s="20">
        <v>2035</v>
      </c>
      <c r="S86" s="20">
        <v>2036</v>
      </c>
      <c r="T86" s="20">
        <v>2037</v>
      </c>
      <c r="U86" s="20">
        <v>2038</v>
      </c>
      <c r="V86" s="20">
        <v>2039</v>
      </c>
      <c r="W86" s="20">
        <v>2040</v>
      </c>
      <c r="X86" s="20">
        <v>2041</v>
      </c>
      <c r="Y86" s="20">
        <v>2042</v>
      </c>
      <c r="Z86" s="20">
        <v>2043</v>
      </c>
      <c r="AA86" s="20">
        <v>2044</v>
      </c>
      <c r="AB86" s="20">
        <v>2045</v>
      </c>
      <c r="AC86" s="20">
        <v>2046</v>
      </c>
      <c r="AD86" s="20">
        <v>2047</v>
      </c>
      <c r="AE86" s="20">
        <v>2048</v>
      </c>
      <c r="AF86" s="20">
        <v>2049</v>
      </c>
      <c r="AG86" s="20">
        <v>2050</v>
      </c>
      <c r="AH86" s="20">
        <v>2051</v>
      </c>
      <c r="AI86" s="20">
        <v>2052</v>
      </c>
      <c r="AJ86" s="20">
        <v>2053</v>
      </c>
      <c r="AK86" s="20">
        <v>2054</v>
      </c>
      <c r="AL86" s="20">
        <v>2055</v>
      </c>
      <c r="AM86" s="20">
        <v>2056</v>
      </c>
      <c r="AN86" s="20">
        <v>2057</v>
      </c>
      <c r="AO86" s="20">
        <v>2058</v>
      </c>
      <c r="AP86" s="20">
        <v>2059</v>
      </c>
      <c r="AQ86" s="20">
        <v>2060</v>
      </c>
    </row>
    <row r="87" spans="1:43" s="16" customFormat="1" x14ac:dyDescent="0.3">
      <c r="A87" s="20" t="s">
        <v>919</v>
      </c>
      <c r="B87" s="31">
        <f>C87</f>
        <v>130.6015012111055</v>
      </c>
      <c r="C87" s="17">
        <f>MAX(C$97*$G4/$G$14-'Distributed PV power generation'!C7,0)</f>
        <v>130.6015012111055</v>
      </c>
      <c r="D87" s="17">
        <f>MAX(D$97*$G4/$G$14-'Distributed PV power generation'!D7,0)</f>
        <v>130.05747688328208</v>
      </c>
      <c r="E87" s="17">
        <f>MAX(E$97*$G4/$G$14-'Distributed PV power generation'!E7,0)</f>
        <v>129.4179337009997</v>
      </c>
      <c r="F87" s="17">
        <f>MAX(F$97*$G4/$G$14-'Distributed PV power generation'!F7,0)</f>
        <v>128.69629809891757</v>
      </c>
      <c r="G87" s="17">
        <f>MAX(G$97*$G4/$G$14-'Distributed PV power generation'!G7,0)</f>
        <v>125.14135010358734</v>
      </c>
      <c r="H87" s="17">
        <f>MAX(H$97*$G4/$G$14-'Distributed PV power generation'!H7,0)</f>
        <v>123.97478847469827</v>
      </c>
      <c r="I87" s="17">
        <f>MAX(I$97*$G4/$G$14-'Distributed PV power generation'!I7,0)</f>
        <v>122.7643080597453</v>
      </c>
      <c r="J87" s="17">
        <f>MAX(J$97*$G4/$G$14-'Distributed PV power generation'!J7,0)</f>
        <v>121.51791752098103</v>
      </c>
      <c r="K87" s="17">
        <f>MAX(K$97*$G4/$G$14-'Distributed PV power generation'!K7,0)</f>
        <v>120.23694691414752</v>
      </c>
      <c r="L87" s="17">
        <f>MAX(L$97*$G4/$G$14-'Distributed PV power generation'!L7,0)</f>
        <v>118.92566366759533</v>
      </c>
      <c r="M87" s="17">
        <f>MAX(M$97*$G4/$G$14-'Distributed PV power generation'!M7,0)</f>
        <v>117.58810817398016</v>
      </c>
      <c r="N87" s="17">
        <f>MAX(N$97*$G4/$G$14-'Distributed PV power generation'!N7,0)</f>
        <v>116.22808972770579</v>
      </c>
      <c r="O87" s="17">
        <f>MAX(O$97*$G4/$G$14-'Distributed PV power generation'!O7,0)</f>
        <v>114.84917918232962</v>
      </c>
      <c r="P87" s="17">
        <f>MAX(P$97*$G4/$G$14-'Distributed PV power generation'!P7,0)</f>
        <v>113.45469823039048</v>
      </c>
      <c r="Q87" s="17">
        <f>MAX(Q$97*$G4/$G$14-'Distributed PV power generation'!Q7,0)</f>
        <v>112.04772157100498</v>
      </c>
      <c r="R87" s="17">
        <f>MAX(R$97*$G4/$G$14-'Distributed PV power generation'!R7,0)</f>
        <v>110.63106770334893</v>
      </c>
      <c r="S87" s="17">
        <f>MAX(S$97*$G4/$G$14-'Distributed PV power generation'!S7,0)</f>
        <v>109.20729120726543</v>
      </c>
      <c r="T87" s="17">
        <f>MAX(T$97*$G4/$G$14-'Distributed PV power generation'!T7,0)</f>
        <v>107.77867987364255</v>
      </c>
      <c r="U87" s="17">
        <f>MAX(U$97*$G4/$G$14-'Distributed PV power generation'!U7,0)</f>
        <v>106.34724018534966</v>
      </c>
      <c r="V87" s="17">
        <f>MAX(V$97*$G4/$G$14-'Distributed PV power generation'!V7,0)</f>
        <v>104.91470590802605</v>
      </c>
      <c r="W87" s="17">
        <f>MAX(W$97*$G4/$G$14-'Distributed PV power generation'!W7,0)</f>
        <v>103.48251676099112</v>
      </c>
      <c r="X87" s="17">
        <f>MAX(X$97*$G4/$G$14-'Distributed PV power generation'!X7,0)</f>
        <v>102.05182022469688</v>
      </c>
      <c r="Y87" s="17">
        <f>MAX(Y$97*$G4/$G$14-'Distributed PV power generation'!Y7,0)</f>
        <v>100.62346501133344</v>
      </c>
      <c r="Z87" s="17">
        <f>MAX(Z$97*$G4/$G$14-'Distributed PV power generation'!Z7,0)</f>
        <v>99.197989348256186</v>
      </c>
      <c r="AA87" s="17">
        <f>MAX(AA$97*$G4/$G$14-'Distributed PV power generation'!AA7,0)</f>
        <v>97.775615876125499</v>
      </c>
      <c r="AB87" s="17">
        <f>MAX(AB$97*$G4/$G$14-'Distributed PV power generation'!AB7,0)</f>
        <v>96.356251648643052</v>
      </c>
      <c r="AC87" s="17">
        <f>MAX(AC$97*$G4/$G$14-'Distributed PV power generation'!AC7,0)</f>
        <v>94.939472716220266</v>
      </c>
      <c r="AD87" s="17">
        <f>MAX(AD$97*$G4/$G$14-'Distributed PV power generation'!AD7,0)</f>
        <v>93.524518780683437</v>
      </c>
      <c r="AE87" s="17">
        <f>MAX(AE$97*$G4/$G$14-'Distributed PV power generation'!AE7,0)</f>
        <v>92.110287803573343</v>
      </c>
      <c r="AF87" s="17">
        <f>MAX(AF$97*$G4/$G$14-'Distributed PV power generation'!AF7,0)</f>
        <v>90.695330567798706</v>
      </c>
      <c r="AG87" s="17">
        <f>MAX(AG$97*$G4/$G$14-'Distributed PV power generation'!AG7,0)</f>
        <v>89.277839935244501</v>
      </c>
      <c r="AH87" s="17">
        <f>MAX(AH$97*$G4/$G$14-'Distributed PV power generation'!AH7,0)</f>
        <v>87.855643441822778</v>
      </c>
      <c r="AI87" s="17">
        <f>MAX(AI$97*$G4/$G$14-'Distributed PV power generation'!AI7,0)</f>
        <v>86.426201100764132</v>
      </c>
      <c r="AJ87" s="17">
        <f>MAX(AJ$97*$G4/$G$14-'Distributed PV power generation'!AJ7,0)</f>
        <v>84.986590822132371</v>
      </c>
      <c r="AK87" s="17">
        <f>MAX(AK$97*$G4/$G$14-'Distributed PV power generation'!AK7,0)</f>
        <v>83.533504250982418</v>
      </c>
      <c r="AL87" s="17">
        <f>MAX(AL$97*$G4/$G$14-'Distributed PV power generation'!AL7,0)</f>
        <v>82.063239019280971</v>
      </c>
      <c r="AM87" s="17">
        <f>MAX(AM$97*$G4/$G$14-'Distributed PV power generation'!AM7,0)</f>
        <v>80.571689102499874</v>
      </c>
      <c r="AN87" s="17">
        <f>MAX(AN$97*$G4/$G$14-'Distributed PV power generation'!AN7,0)</f>
        <v>79.054340448581456</v>
      </c>
      <c r="AO87" s="17">
        <f>MAX(AO$97*$G4/$G$14-'Distributed PV power generation'!AO7,0)</f>
        <v>77.50626115979847</v>
      </c>
      <c r="AP87" s="17">
        <f>MAX(AP$97*$G4/$G$14-'Distributed PV power generation'!AP7,0)</f>
        <v>75.922089707001021</v>
      </c>
      <c r="AQ87" s="17">
        <f>MAX(AQ$97*$G4/$G$14-'Distributed PV power generation'!AQ7,0)</f>
        <v>74.296033922753224</v>
      </c>
    </row>
    <row r="88" spans="1:43" s="16" customFormat="1" x14ac:dyDescent="0.3">
      <c r="A88" s="20" t="s">
        <v>920</v>
      </c>
      <c r="B88" s="31">
        <f t="shared" ref="B88:B97" si="87">C88</f>
        <v>0</v>
      </c>
      <c r="C88" s="17">
        <f t="shared" ref="C88:AQ88" si="88">C$97*$G5/$G$14</f>
        <v>0</v>
      </c>
      <c r="D88" s="17">
        <f t="shared" si="88"/>
        <v>0</v>
      </c>
      <c r="E88" s="17">
        <f t="shared" si="88"/>
        <v>0</v>
      </c>
      <c r="F88" s="17">
        <f t="shared" si="88"/>
        <v>0</v>
      </c>
      <c r="G88" s="17">
        <f t="shared" si="88"/>
        <v>0</v>
      </c>
      <c r="H88" s="17">
        <f t="shared" si="88"/>
        <v>0</v>
      </c>
      <c r="I88" s="17">
        <f t="shared" si="88"/>
        <v>0</v>
      </c>
      <c r="J88" s="17">
        <f t="shared" si="88"/>
        <v>0</v>
      </c>
      <c r="K88" s="17">
        <f t="shared" si="88"/>
        <v>0</v>
      </c>
      <c r="L88" s="17">
        <f t="shared" si="88"/>
        <v>0</v>
      </c>
      <c r="M88" s="17">
        <f t="shared" si="88"/>
        <v>0</v>
      </c>
      <c r="N88" s="17">
        <f t="shared" si="88"/>
        <v>0</v>
      </c>
      <c r="O88" s="17">
        <f t="shared" si="88"/>
        <v>0</v>
      </c>
      <c r="P88" s="17">
        <f t="shared" si="88"/>
        <v>0</v>
      </c>
      <c r="Q88" s="17">
        <f t="shared" si="88"/>
        <v>0</v>
      </c>
      <c r="R88" s="17">
        <f t="shared" si="88"/>
        <v>0</v>
      </c>
      <c r="S88" s="17">
        <f t="shared" si="88"/>
        <v>0</v>
      </c>
      <c r="T88" s="17">
        <f t="shared" si="88"/>
        <v>0</v>
      </c>
      <c r="U88" s="17">
        <f t="shared" si="88"/>
        <v>0</v>
      </c>
      <c r="V88" s="17">
        <f t="shared" si="88"/>
        <v>0</v>
      </c>
      <c r="W88" s="17">
        <f t="shared" si="88"/>
        <v>0</v>
      </c>
      <c r="X88" s="17">
        <f t="shared" si="88"/>
        <v>0</v>
      </c>
      <c r="Y88" s="17">
        <f t="shared" si="88"/>
        <v>0</v>
      </c>
      <c r="Z88" s="17">
        <f t="shared" si="88"/>
        <v>0</v>
      </c>
      <c r="AA88" s="17">
        <f t="shared" si="88"/>
        <v>0</v>
      </c>
      <c r="AB88" s="17">
        <f t="shared" si="88"/>
        <v>0</v>
      </c>
      <c r="AC88" s="17">
        <f t="shared" si="88"/>
        <v>0</v>
      </c>
      <c r="AD88" s="17">
        <f t="shared" si="88"/>
        <v>0</v>
      </c>
      <c r="AE88" s="17">
        <f t="shared" si="88"/>
        <v>0</v>
      </c>
      <c r="AF88" s="17">
        <f t="shared" si="88"/>
        <v>0</v>
      </c>
      <c r="AG88" s="17">
        <f t="shared" si="88"/>
        <v>0</v>
      </c>
      <c r="AH88" s="17">
        <f t="shared" si="88"/>
        <v>0</v>
      </c>
      <c r="AI88" s="17">
        <f t="shared" si="88"/>
        <v>0</v>
      </c>
      <c r="AJ88" s="17">
        <f t="shared" si="88"/>
        <v>0</v>
      </c>
      <c r="AK88" s="17">
        <f t="shared" si="88"/>
        <v>0</v>
      </c>
      <c r="AL88" s="17">
        <f t="shared" si="88"/>
        <v>0</v>
      </c>
      <c r="AM88" s="17">
        <f t="shared" si="88"/>
        <v>0</v>
      </c>
      <c r="AN88" s="17">
        <f t="shared" si="88"/>
        <v>0</v>
      </c>
      <c r="AO88" s="17">
        <f t="shared" si="88"/>
        <v>0</v>
      </c>
      <c r="AP88" s="17">
        <f t="shared" si="88"/>
        <v>0</v>
      </c>
      <c r="AQ88" s="17">
        <f t="shared" si="88"/>
        <v>0</v>
      </c>
    </row>
    <row r="89" spans="1:43" s="16" customFormat="1" x14ac:dyDescent="0.3">
      <c r="A89" s="20" t="s">
        <v>921</v>
      </c>
      <c r="B89" s="31">
        <f t="shared" si="87"/>
        <v>0</v>
      </c>
      <c r="C89" s="17">
        <f t="shared" ref="C89:AQ89" si="89">C$97*$G6/$G$14</f>
        <v>0</v>
      </c>
      <c r="D89" s="17">
        <f t="shared" si="89"/>
        <v>0</v>
      </c>
      <c r="E89" s="17">
        <f t="shared" si="89"/>
        <v>0</v>
      </c>
      <c r="F89" s="17">
        <f t="shared" si="89"/>
        <v>0</v>
      </c>
      <c r="G89" s="17">
        <f t="shared" si="89"/>
        <v>0</v>
      </c>
      <c r="H89" s="17">
        <f t="shared" si="89"/>
        <v>0</v>
      </c>
      <c r="I89" s="17">
        <f t="shared" si="89"/>
        <v>0</v>
      </c>
      <c r="J89" s="17">
        <f t="shared" si="89"/>
        <v>0</v>
      </c>
      <c r="K89" s="17">
        <f t="shared" si="89"/>
        <v>0</v>
      </c>
      <c r="L89" s="17">
        <f t="shared" si="89"/>
        <v>0</v>
      </c>
      <c r="M89" s="17">
        <f t="shared" si="89"/>
        <v>0</v>
      </c>
      <c r="N89" s="17">
        <f t="shared" si="89"/>
        <v>0</v>
      </c>
      <c r="O89" s="17">
        <f t="shared" si="89"/>
        <v>0</v>
      </c>
      <c r="P89" s="17">
        <f t="shared" si="89"/>
        <v>0</v>
      </c>
      <c r="Q89" s="17">
        <f t="shared" si="89"/>
        <v>0</v>
      </c>
      <c r="R89" s="17">
        <f t="shared" si="89"/>
        <v>0</v>
      </c>
      <c r="S89" s="17">
        <f t="shared" si="89"/>
        <v>0</v>
      </c>
      <c r="T89" s="17">
        <f t="shared" si="89"/>
        <v>0</v>
      </c>
      <c r="U89" s="17">
        <f t="shared" si="89"/>
        <v>0</v>
      </c>
      <c r="V89" s="17">
        <f t="shared" si="89"/>
        <v>0</v>
      </c>
      <c r="W89" s="17">
        <f t="shared" si="89"/>
        <v>0</v>
      </c>
      <c r="X89" s="17">
        <f t="shared" si="89"/>
        <v>0</v>
      </c>
      <c r="Y89" s="17">
        <f t="shared" si="89"/>
        <v>0</v>
      </c>
      <c r="Z89" s="17">
        <f t="shared" si="89"/>
        <v>0</v>
      </c>
      <c r="AA89" s="17">
        <f t="shared" si="89"/>
        <v>0</v>
      </c>
      <c r="AB89" s="17">
        <f t="shared" si="89"/>
        <v>0</v>
      </c>
      <c r="AC89" s="17">
        <f t="shared" si="89"/>
        <v>0</v>
      </c>
      <c r="AD89" s="17">
        <f t="shared" si="89"/>
        <v>0</v>
      </c>
      <c r="AE89" s="17">
        <f t="shared" si="89"/>
        <v>0</v>
      </c>
      <c r="AF89" s="17">
        <f t="shared" si="89"/>
        <v>0</v>
      </c>
      <c r="AG89" s="17">
        <f t="shared" si="89"/>
        <v>0</v>
      </c>
      <c r="AH89" s="17">
        <f t="shared" si="89"/>
        <v>0</v>
      </c>
      <c r="AI89" s="17">
        <f t="shared" si="89"/>
        <v>0</v>
      </c>
      <c r="AJ89" s="17">
        <f t="shared" si="89"/>
        <v>0</v>
      </c>
      <c r="AK89" s="17">
        <f t="shared" si="89"/>
        <v>0</v>
      </c>
      <c r="AL89" s="17">
        <f t="shared" si="89"/>
        <v>0</v>
      </c>
      <c r="AM89" s="17">
        <f t="shared" si="89"/>
        <v>0</v>
      </c>
      <c r="AN89" s="17">
        <f t="shared" si="89"/>
        <v>0</v>
      </c>
      <c r="AO89" s="17">
        <f t="shared" si="89"/>
        <v>0</v>
      </c>
      <c r="AP89" s="17">
        <f t="shared" si="89"/>
        <v>0</v>
      </c>
      <c r="AQ89" s="17">
        <f t="shared" si="89"/>
        <v>0</v>
      </c>
    </row>
    <row r="90" spans="1:43" s="16" customFormat="1" x14ac:dyDescent="0.3">
      <c r="A90" s="20" t="s">
        <v>922</v>
      </c>
      <c r="B90" s="31">
        <f t="shared" si="87"/>
        <v>0</v>
      </c>
      <c r="C90" s="17">
        <f t="shared" ref="C90:AQ90" si="90">C$97*$G7/$G$14</f>
        <v>0</v>
      </c>
      <c r="D90" s="17">
        <f t="shared" si="90"/>
        <v>0</v>
      </c>
      <c r="E90" s="17">
        <f t="shared" si="90"/>
        <v>0</v>
      </c>
      <c r="F90" s="17">
        <f t="shared" si="90"/>
        <v>0</v>
      </c>
      <c r="G90" s="17">
        <f t="shared" si="90"/>
        <v>0</v>
      </c>
      <c r="H90" s="17">
        <f t="shared" si="90"/>
        <v>0</v>
      </c>
      <c r="I90" s="17">
        <f t="shared" si="90"/>
        <v>0</v>
      </c>
      <c r="J90" s="17">
        <f t="shared" si="90"/>
        <v>0</v>
      </c>
      <c r="K90" s="17">
        <f t="shared" si="90"/>
        <v>0</v>
      </c>
      <c r="L90" s="17">
        <f t="shared" si="90"/>
        <v>0</v>
      </c>
      <c r="M90" s="17">
        <f t="shared" si="90"/>
        <v>0</v>
      </c>
      <c r="N90" s="17">
        <f t="shared" si="90"/>
        <v>0</v>
      </c>
      <c r="O90" s="17">
        <f t="shared" si="90"/>
        <v>0</v>
      </c>
      <c r="P90" s="17">
        <f t="shared" si="90"/>
        <v>0</v>
      </c>
      <c r="Q90" s="17">
        <f t="shared" si="90"/>
        <v>0</v>
      </c>
      <c r="R90" s="17">
        <f t="shared" si="90"/>
        <v>0</v>
      </c>
      <c r="S90" s="17">
        <f t="shared" si="90"/>
        <v>0</v>
      </c>
      <c r="T90" s="17">
        <f t="shared" si="90"/>
        <v>0</v>
      </c>
      <c r="U90" s="17">
        <f t="shared" si="90"/>
        <v>0</v>
      </c>
      <c r="V90" s="17">
        <f t="shared" si="90"/>
        <v>0</v>
      </c>
      <c r="W90" s="17">
        <f t="shared" si="90"/>
        <v>0</v>
      </c>
      <c r="X90" s="17">
        <f t="shared" si="90"/>
        <v>0</v>
      </c>
      <c r="Y90" s="17">
        <f t="shared" si="90"/>
        <v>0</v>
      </c>
      <c r="Z90" s="17">
        <f t="shared" si="90"/>
        <v>0</v>
      </c>
      <c r="AA90" s="17">
        <f t="shared" si="90"/>
        <v>0</v>
      </c>
      <c r="AB90" s="17">
        <f t="shared" si="90"/>
        <v>0</v>
      </c>
      <c r="AC90" s="17">
        <f t="shared" si="90"/>
        <v>0</v>
      </c>
      <c r="AD90" s="17">
        <f t="shared" si="90"/>
        <v>0</v>
      </c>
      <c r="AE90" s="17">
        <f t="shared" si="90"/>
        <v>0</v>
      </c>
      <c r="AF90" s="17">
        <f t="shared" si="90"/>
        <v>0</v>
      </c>
      <c r="AG90" s="17">
        <f t="shared" si="90"/>
        <v>0</v>
      </c>
      <c r="AH90" s="17">
        <f t="shared" si="90"/>
        <v>0</v>
      </c>
      <c r="AI90" s="17">
        <f t="shared" si="90"/>
        <v>0</v>
      </c>
      <c r="AJ90" s="17">
        <f t="shared" si="90"/>
        <v>0</v>
      </c>
      <c r="AK90" s="17">
        <f t="shared" si="90"/>
        <v>0</v>
      </c>
      <c r="AL90" s="17">
        <f t="shared" si="90"/>
        <v>0</v>
      </c>
      <c r="AM90" s="17">
        <f t="shared" si="90"/>
        <v>0</v>
      </c>
      <c r="AN90" s="17">
        <f t="shared" si="90"/>
        <v>0</v>
      </c>
      <c r="AO90" s="17">
        <f t="shared" si="90"/>
        <v>0</v>
      </c>
      <c r="AP90" s="17">
        <f t="shared" si="90"/>
        <v>0</v>
      </c>
      <c r="AQ90" s="17">
        <f t="shared" si="90"/>
        <v>0</v>
      </c>
    </row>
    <row r="91" spans="1:43" s="16" customFormat="1" x14ac:dyDescent="0.3">
      <c r="A91" s="20" t="s">
        <v>923</v>
      </c>
      <c r="B91" s="31">
        <f t="shared" si="87"/>
        <v>0</v>
      </c>
      <c r="C91" s="17">
        <f t="shared" ref="C91:AQ91" si="91">C$97*$G8/$G$14</f>
        <v>0</v>
      </c>
      <c r="D91" s="17">
        <f t="shared" si="91"/>
        <v>0</v>
      </c>
      <c r="E91" s="17">
        <f t="shared" si="91"/>
        <v>0</v>
      </c>
      <c r="F91" s="17">
        <f t="shared" si="91"/>
        <v>0</v>
      </c>
      <c r="G91" s="17">
        <f t="shared" si="91"/>
        <v>0</v>
      </c>
      <c r="H91" s="17">
        <f t="shared" si="91"/>
        <v>0</v>
      </c>
      <c r="I91" s="17">
        <f t="shared" si="91"/>
        <v>0</v>
      </c>
      <c r="J91" s="17">
        <f t="shared" si="91"/>
        <v>0</v>
      </c>
      <c r="K91" s="17">
        <f t="shared" si="91"/>
        <v>0</v>
      </c>
      <c r="L91" s="17">
        <f t="shared" si="91"/>
        <v>0</v>
      </c>
      <c r="M91" s="17">
        <f t="shared" si="91"/>
        <v>0</v>
      </c>
      <c r="N91" s="17">
        <f t="shared" si="91"/>
        <v>0</v>
      </c>
      <c r="O91" s="17">
        <f t="shared" si="91"/>
        <v>0</v>
      </c>
      <c r="P91" s="17">
        <f t="shared" si="91"/>
        <v>0</v>
      </c>
      <c r="Q91" s="17">
        <f t="shared" si="91"/>
        <v>0</v>
      </c>
      <c r="R91" s="17">
        <f t="shared" si="91"/>
        <v>0</v>
      </c>
      <c r="S91" s="17">
        <f t="shared" si="91"/>
        <v>0</v>
      </c>
      <c r="T91" s="17">
        <f t="shared" si="91"/>
        <v>0</v>
      </c>
      <c r="U91" s="17">
        <f t="shared" si="91"/>
        <v>0</v>
      </c>
      <c r="V91" s="17">
        <f t="shared" si="91"/>
        <v>0</v>
      </c>
      <c r="W91" s="17">
        <f t="shared" si="91"/>
        <v>0</v>
      </c>
      <c r="X91" s="17">
        <f t="shared" si="91"/>
        <v>0</v>
      </c>
      <c r="Y91" s="17">
        <f t="shared" si="91"/>
        <v>0</v>
      </c>
      <c r="Z91" s="17">
        <f t="shared" si="91"/>
        <v>0</v>
      </c>
      <c r="AA91" s="17">
        <f t="shared" si="91"/>
        <v>0</v>
      </c>
      <c r="AB91" s="17">
        <f t="shared" si="91"/>
        <v>0</v>
      </c>
      <c r="AC91" s="17">
        <f t="shared" si="91"/>
        <v>0</v>
      </c>
      <c r="AD91" s="17">
        <f t="shared" si="91"/>
        <v>0</v>
      </c>
      <c r="AE91" s="17">
        <f t="shared" si="91"/>
        <v>0</v>
      </c>
      <c r="AF91" s="17">
        <f t="shared" si="91"/>
        <v>0</v>
      </c>
      <c r="AG91" s="17">
        <f t="shared" si="91"/>
        <v>0</v>
      </c>
      <c r="AH91" s="17">
        <f t="shared" si="91"/>
        <v>0</v>
      </c>
      <c r="AI91" s="17">
        <f t="shared" si="91"/>
        <v>0</v>
      </c>
      <c r="AJ91" s="17">
        <f t="shared" si="91"/>
        <v>0</v>
      </c>
      <c r="AK91" s="17">
        <f t="shared" si="91"/>
        <v>0</v>
      </c>
      <c r="AL91" s="17">
        <f t="shared" si="91"/>
        <v>0</v>
      </c>
      <c r="AM91" s="17">
        <f t="shared" si="91"/>
        <v>0</v>
      </c>
      <c r="AN91" s="17">
        <f t="shared" si="91"/>
        <v>0</v>
      </c>
      <c r="AO91" s="17">
        <f t="shared" si="91"/>
        <v>0</v>
      </c>
      <c r="AP91" s="17">
        <f t="shared" si="91"/>
        <v>0</v>
      </c>
      <c r="AQ91" s="17">
        <f t="shared" si="91"/>
        <v>0</v>
      </c>
    </row>
    <row r="92" spans="1:43" s="16" customFormat="1" x14ac:dyDescent="0.3">
      <c r="A92" s="20" t="s">
        <v>924</v>
      </c>
      <c r="B92" s="31">
        <f t="shared" si="87"/>
        <v>0</v>
      </c>
      <c r="C92" s="17">
        <f t="shared" ref="C92:AQ92" si="92">C$97*$G9/$G$14</f>
        <v>0</v>
      </c>
      <c r="D92" s="17">
        <f t="shared" si="92"/>
        <v>0</v>
      </c>
      <c r="E92" s="17">
        <f t="shared" si="92"/>
        <v>0</v>
      </c>
      <c r="F92" s="17">
        <f t="shared" si="92"/>
        <v>0</v>
      </c>
      <c r="G92" s="17">
        <f t="shared" si="92"/>
        <v>0</v>
      </c>
      <c r="H92" s="17">
        <f t="shared" si="92"/>
        <v>0</v>
      </c>
      <c r="I92" s="17">
        <f t="shared" si="92"/>
        <v>0</v>
      </c>
      <c r="J92" s="17">
        <f t="shared" si="92"/>
        <v>0</v>
      </c>
      <c r="K92" s="17">
        <f t="shared" si="92"/>
        <v>0</v>
      </c>
      <c r="L92" s="17">
        <f t="shared" si="92"/>
        <v>0</v>
      </c>
      <c r="M92" s="17">
        <f t="shared" si="92"/>
        <v>0</v>
      </c>
      <c r="N92" s="17">
        <f t="shared" si="92"/>
        <v>0</v>
      </c>
      <c r="O92" s="17">
        <f t="shared" si="92"/>
        <v>0</v>
      </c>
      <c r="P92" s="17">
        <f t="shared" si="92"/>
        <v>0</v>
      </c>
      <c r="Q92" s="17">
        <f t="shared" si="92"/>
        <v>0</v>
      </c>
      <c r="R92" s="17">
        <f t="shared" si="92"/>
        <v>0</v>
      </c>
      <c r="S92" s="17">
        <f t="shared" si="92"/>
        <v>0</v>
      </c>
      <c r="T92" s="17">
        <f t="shared" si="92"/>
        <v>0</v>
      </c>
      <c r="U92" s="17">
        <f t="shared" si="92"/>
        <v>0</v>
      </c>
      <c r="V92" s="17">
        <f t="shared" si="92"/>
        <v>0</v>
      </c>
      <c r="W92" s="17">
        <f t="shared" si="92"/>
        <v>0</v>
      </c>
      <c r="X92" s="17">
        <f t="shared" si="92"/>
        <v>0</v>
      </c>
      <c r="Y92" s="17">
        <f t="shared" si="92"/>
        <v>0</v>
      </c>
      <c r="Z92" s="17">
        <f t="shared" si="92"/>
        <v>0</v>
      </c>
      <c r="AA92" s="17">
        <f t="shared" si="92"/>
        <v>0</v>
      </c>
      <c r="AB92" s="17">
        <f t="shared" si="92"/>
        <v>0</v>
      </c>
      <c r="AC92" s="17">
        <f t="shared" si="92"/>
        <v>0</v>
      </c>
      <c r="AD92" s="17">
        <f t="shared" si="92"/>
        <v>0</v>
      </c>
      <c r="AE92" s="17">
        <f t="shared" si="92"/>
        <v>0</v>
      </c>
      <c r="AF92" s="17">
        <f t="shared" si="92"/>
        <v>0</v>
      </c>
      <c r="AG92" s="17">
        <f t="shared" si="92"/>
        <v>0</v>
      </c>
      <c r="AH92" s="17">
        <f t="shared" si="92"/>
        <v>0</v>
      </c>
      <c r="AI92" s="17">
        <f t="shared" si="92"/>
        <v>0</v>
      </c>
      <c r="AJ92" s="17">
        <f t="shared" si="92"/>
        <v>0</v>
      </c>
      <c r="AK92" s="17">
        <f t="shared" si="92"/>
        <v>0</v>
      </c>
      <c r="AL92" s="17">
        <f t="shared" si="92"/>
        <v>0</v>
      </c>
      <c r="AM92" s="17">
        <f t="shared" si="92"/>
        <v>0</v>
      </c>
      <c r="AN92" s="17">
        <f t="shared" si="92"/>
        <v>0</v>
      </c>
      <c r="AO92" s="17">
        <f t="shared" si="92"/>
        <v>0</v>
      </c>
      <c r="AP92" s="17">
        <f t="shared" si="92"/>
        <v>0</v>
      </c>
      <c r="AQ92" s="17">
        <f t="shared" si="92"/>
        <v>0</v>
      </c>
    </row>
    <row r="93" spans="1:43" s="16" customFormat="1" x14ac:dyDescent="0.3">
      <c r="A93" s="20" t="s">
        <v>925</v>
      </c>
      <c r="B93" s="31">
        <f t="shared" si="87"/>
        <v>0</v>
      </c>
      <c r="C93" s="17">
        <f t="shared" ref="C93:AQ93" si="93">C$97*$G10/$G$14</f>
        <v>0</v>
      </c>
      <c r="D93" s="17">
        <f t="shared" si="93"/>
        <v>0</v>
      </c>
      <c r="E93" s="17">
        <f t="shared" si="93"/>
        <v>0</v>
      </c>
      <c r="F93" s="17">
        <f t="shared" si="93"/>
        <v>0</v>
      </c>
      <c r="G93" s="17">
        <f t="shared" si="93"/>
        <v>0</v>
      </c>
      <c r="H93" s="17">
        <f t="shared" si="93"/>
        <v>0</v>
      </c>
      <c r="I93" s="17">
        <f t="shared" si="93"/>
        <v>0</v>
      </c>
      <c r="J93" s="17">
        <f t="shared" si="93"/>
        <v>0</v>
      </c>
      <c r="K93" s="17">
        <f t="shared" si="93"/>
        <v>0</v>
      </c>
      <c r="L93" s="17">
        <f t="shared" si="93"/>
        <v>0</v>
      </c>
      <c r="M93" s="17">
        <f t="shared" si="93"/>
        <v>0</v>
      </c>
      <c r="N93" s="17">
        <f t="shared" si="93"/>
        <v>0</v>
      </c>
      <c r="O93" s="17">
        <f t="shared" si="93"/>
        <v>0</v>
      </c>
      <c r="P93" s="17">
        <f t="shared" si="93"/>
        <v>0</v>
      </c>
      <c r="Q93" s="17">
        <f t="shared" si="93"/>
        <v>0</v>
      </c>
      <c r="R93" s="17">
        <f t="shared" si="93"/>
        <v>0</v>
      </c>
      <c r="S93" s="17">
        <f t="shared" si="93"/>
        <v>0</v>
      </c>
      <c r="T93" s="17">
        <f t="shared" si="93"/>
        <v>0</v>
      </c>
      <c r="U93" s="17">
        <f t="shared" si="93"/>
        <v>0</v>
      </c>
      <c r="V93" s="17">
        <f t="shared" si="93"/>
        <v>0</v>
      </c>
      <c r="W93" s="17">
        <f t="shared" si="93"/>
        <v>0</v>
      </c>
      <c r="X93" s="17">
        <f t="shared" si="93"/>
        <v>0</v>
      </c>
      <c r="Y93" s="17">
        <f t="shared" si="93"/>
        <v>0</v>
      </c>
      <c r="Z93" s="17">
        <f t="shared" si="93"/>
        <v>0</v>
      </c>
      <c r="AA93" s="17">
        <f t="shared" si="93"/>
        <v>0</v>
      </c>
      <c r="AB93" s="17">
        <f t="shared" si="93"/>
        <v>0</v>
      </c>
      <c r="AC93" s="17">
        <f t="shared" si="93"/>
        <v>0</v>
      </c>
      <c r="AD93" s="17">
        <f t="shared" si="93"/>
        <v>0</v>
      </c>
      <c r="AE93" s="17">
        <f t="shared" si="93"/>
        <v>0</v>
      </c>
      <c r="AF93" s="17">
        <f t="shared" si="93"/>
        <v>0</v>
      </c>
      <c r="AG93" s="17">
        <f t="shared" si="93"/>
        <v>0</v>
      </c>
      <c r="AH93" s="17">
        <f t="shared" si="93"/>
        <v>0</v>
      </c>
      <c r="AI93" s="17">
        <f t="shared" si="93"/>
        <v>0</v>
      </c>
      <c r="AJ93" s="17">
        <f t="shared" si="93"/>
        <v>0</v>
      </c>
      <c r="AK93" s="17">
        <f t="shared" si="93"/>
        <v>0</v>
      </c>
      <c r="AL93" s="17">
        <f t="shared" si="93"/>
        <v>0</v>
      </c>
      <c r="AM93" s="17">
        <f t="shared" si="93"/>
        <v>0</v>
      </c>
      <c r="AN93" s="17">
        <f t="shared" si="93"/>
        <v>0</v>
      </c>
      <c r="AO93" s="17">
        <f t="shared" si="93"/>
        <v>0</v>
      </c>
      <c r="AP93" s="17">
        <f t="shared" si="93"/>
        <v>0</v>
      </c>
      <c r="AQ93" s="17">
        <f t="shared" si="93"/>
        <v>0</v>
      </c>
    </row>
    <row r="94" spans="1:43" s="16" customFormat="1" x14ac:dyDescent="0.3">
      <c r="A94" s="20" t="s">
        <v>926</v>
      </c>
      <c r="B94" s="31">
        <f t="shared" si="87"/>
        <v>0</v>
      </c>
      <c r="C94" s="17">
        <f t="shared" ref="C94:AQ94" si="94">C$97*$G11/$G$14</f>
        <v>0</v>
      </c>
      <c r="D94" s="17">
        <f t="shared" si="94"/>
        <v>0</v>
      </c>
      <c r="E94" s="17">
        <f t="shared" si="94"/>
        <v>0</v>
      </c>
      <c r="F94" s="17">
        <f t="shared" si="94"/>
        <v>0</v>
      </c>
      <c r="G94" s="17">
        <f t="shared" si="94"/>
        <v>0</v>
      </c>
      <c r="H94" s="17">
        <f t="shared" si="94"/>
        <v>0</v>
      </c>
      <c r="I94" s="17">
        <f t="shared" si="94"/>
        <v>0</v>
      </c>
      <c r="J94" s="17">
        <f t="shared" si="94"/>
        <v>0</v>
      </c>
      <c r="K94" s="17">
        <f t="shared" si="94"/>
        <v>0</v>
      </c>
      <c r="L94" s="17">
        <f t="shared" si="94"/>
        <v>0</v>
      </c>
      <c r="M94" s="17">
        <f t="shared" si="94"/>
        <v>0</v>
      </c>
      <c r="N94" s="17">
        <f t="shared" si="94"/>
        <v>0</v>
      </c>
      <c r="O94" s="17">
        <f t="shared" si="94"/>
        <v>0</v>
      </c>
      <c r="P94" s="17">
        <f t="shared" si="94"/>
        <v>0</v>
      </c>
      <c r="Q94" s="17">
        <f t="shared" si="94"/>
        <v>0</v>
      </c>
      <c r="R94" s="17">
        <f t="shared" si="94"/>
        <v>0</v>
      </c>
      <c r="S94" s="17">
        <f t="shared" si="94"/>
        <v>0</v>
      </c>
      <c r="T94" s="17">
        <f t="shared" si="94"/>
        <v>0</v>
      </c>
      <c r="U94" s="17">
        <f t="shared" si="94"/>
        <v>0</v>
      </c>
      <c r="V94" s="17">
        <f t="shared" si="94"/>
        <v>0</v>
      </c>
      <c r="W94" s="17">
        <f t="shared" si="94"/>
        <v>0</v>
      </c>
      <c r="X94" s="17">
        <f t="shared" si="94"/>
        <v>0</v>
      </c>
      <c r="Y94" s="17">
        <f t="shared" si="94"/>
        <v>0</v>
      </c>
      <c r="Z94" s="17">
        <f t="shared" si="94"/>
        <v>0</v>
      </c>
      <c r="AA94" s="17">
        <f t="shared" si="94"/>
        <v>0</v>
      </c>
      <c r="AB94" s="17">
        <f t="shared" si="94"/>
        <v>0</v>
      </c>
      <c r="AC94" s="17">
        <f t="shared" si="94"/>
        <v>0</v>
      </c>
      <c r="AD94" s="17">
        <f t="shared" si="94"/>
        <v>0</v>
      </c>
      <c r="AE94" s="17">
        <f t="shared" si="94"/>
        <v>0</v>
      </c>
      <c r="AF94" s="17">
        <f t="shared" si="94"/>
        <v>0</v>
      </c>
      <c r="AG94" s="17">
        <f t="shared" si="94"/>
        <v>0</v>
      </c>
      <c r="AH94" s="17">
        <f t="shared" si="94"/>
        <v>0</v>
      </c>
      <c r="AI94" s="17">
        <f t="shared" si="94"/>
        <v>0</v>
      </c>
      <c r="AJ94" s="17">
        <f t="shared" si="94"/>
        <v>0</v>
      </c>
      <c r="AK94" s="17">
        <f t="shared" si="94"/>
        <v>0</v>
      </c>
      <c r="AL94" s="17">
        <f t="shared" si="94"/>
        <v>0</v>
      </c>
      <c r="AM94" s="17">
        <f t="shared" si="94"/>
        <v>0</v>
      </c>
      <c r="AN94" s="17">
        <f t="shared" si="94"/>
        <v>0</v>
      </c>
      <c r="AO94" s="17">
        <f t="shared" si="94"/>
        <v>0</v>
      </c>
      <c r="AP94" s="17">
        <f t="shared" si="94"/>
        <v>0</v>
      </c>
      <c r="AQ94" s="17">
        <f t="shared" si="94"/>
        <v>0</v>
      </c>
    </row>
    <row r="95" spans="1:43" s="16" customFormat="1" x14ac:dyDescent="0.3">
      <c r="A95" s="20" t="s">
        <v>927</v>
      </c>
      <c r="B95" s="31">
        <f t="shared" si="87"/>
        <v>0</v>
      </c>
      <c r="C95" s="17">
        <f t="shared" ref="C95:AQ95" si="95">C$97*$G12/$G$14</f>
        <v>0</v>
      </c>
      <c r="D95" s="17">
        <f t="shared" si="95"/>
        <v>0</v>
      </c>
      <c r="E95" s="17">
        <f t="shared" si="95"/>
        <v>0</v>
      </c>
      <c r="F95" s="17">
        <f t="shared" si="95"/>
        <v>0</v>
      </c>
      <c r="G95" s="17">
        <f t="shared" si="95"/>
        <v>0</v>
      </c>
      <c r="H95" s="17">
        <f t="shared" si="95"/>
        <v>0</v>
      </c>
      <c r="I95" s="17">
        <f t="shared" si="95"/>
        <v>0</v>
      </c>
      <c r="J95" s="17">
        <f t="shared" si="95"/>
        <v>0</v>
      </c>
      <c r="K95" s="17">
        <f t="shared" si="95"/>
        <v>0</v>
      </c>
      <c r="L95" s="17">
        <f t="shared" si="95"/>
        <v>0</v>
      </c>
      <c r="M95" s="17">
        <f t="shared" si="95"/>
        <v>0</v>
      </c>
      <c r="N95" s="17">
        <f t="shared" si="95"/>
        <v>0</v>
      </c>
      <c r="O95" s="17">
        <f t="shared" si="95"/>
        <v>0</v>
      </c>
      <c r="P95" s="17">
        <f t="shared" si="95"/>
        <v>0</v>
      </c>
      <c r="Q95" s="17">
        <f t="shared" si="95"/>
        <v>0</v>
      </c>
      <c r="R95" s="17">
        <f t="shared" si="95"/>
        <v>0</v>
      </c>
      <c r="S95" s="17">
        <f t="shared" si="95"/>
        <v>0</v>
      </c>
      <c r="T95" s="17">
        <f t="shared" si="95"/>
        <v>0</v>
      </c>
      <c r="U95" s="17">
        <f t="shared" si="95"/>
        <v>0</v>
      </c>
      <c r="V95" s="17">
        <f t="shared" si="95"/>
        <v>0</v>
      </c>
      <c r="W95" s="17">
        <f t="shared" si="95"/>
        <v>0</v>
      </c>
      <c r="X95" s="17">
        <f t="shared" si="95"/>
        <v>0</v>
      </c>
      <c r="Y95" s="17">
        <f t="shared" si="95"/>
        <v>0</v>
      </c>
      <c r="Z95" s="17">
        <f t="shared" si="95"/>
        <v>0</v>
      </c>
      <c r="AA95" s="17">
        <f t="shared" si="95"/>
        <v>0</v>
      </c>
      <c r="AB95" s="17">
        <f t="shared" si="95"/>
        <v>0</v>
      </c>
      <c r="AC95" s="17">
        <f t="shared" si="95"/>
        <v>0</v>
      </c>
      <c r="AD95" s="17">
        <f t="shared" si="95"/>
        <v>0</v>
      </c>
      <c r="AE95" s="17">
        <f t="shared" si="95"/>
        <v>0</v>
      </c>
      <c r="AF95" s="17">
        <f t="shared" si="95"/>
        <v>0</v>
      </c>
      <c r="AG95" s="17">
        <f t="shared" si="95"/>
        <v>0</v>
      </c>
      <c r="AH95" s="17">
        <f t="shared" si="95"/>
        <v>0</v>
      </c>
      <c r="AI95" s="17">
        <f t="shared" si="95"/>
        <v>0</v>
      </c>
      <c r="AJ95" s="17">
        <f t="shared" si="95"/>
        <v>0</v>
      </c>
      <c r="AK95" s="17">
        <f t="shared" si="95"/>
        <v>0</v>
      </c>
      <c r="AL95" s="17">
        <f t="shared" si="95"/>
        <v>0</v>
      </c>
      <c r="AM95" s="17">
        <f t="shared" si="95"/>
        <v>0</v>
      </c>
      <c r="AN95" s="17">
        <f t="shared" si="95"/>
        <v>0</v>
      </c>
      <c r="AO95" s="17">
        <f t="shared" si="95"/>
        <v>0</v>
      </c>
      <c r="AP95" s="17">
        <f t="shared" si="95"/>
        <v>0</v>
      </c>
      <c r="AQ95" s="17">
        <f t="shared" si="95"/>
        <v>0</v>
      </c>
    </row>
    <row r="96" spans="1:43" s="16" customFormat="1" x14ac:dyDescent="0.3">
      <c r="A96" s="20" t="s">
        <v>928</v>
      </c>
      <c r="B96" s="31">
        <f t="shared" si="87"/>
        <v>0</v>
      </c>
      <c r="C96" s="17">
        <f t="shared" ref="C96:AQ96" si="96">C$97*$G13/$G$14</f>
        <v>0</v>
      </c>
      <c r="D96" s="17">
        <f t="shared" si="96"/>
        <v>0</v>
      </c>
      <c r="E96" s="17">
        <f t="shared" si="96"/>
        <v>0</v>
      </c>
      <c r="F96" s="17">
        <f t="shared" si="96"/>
        <v>0</v>
      </c>
      <c r="G96" s="17">
        <f t="shared" si="96"/>
        <v>0</v>
      </c>
      <c r="H96" s="17">
        <f t="shared" si="96"/>
        <v>0</v>
      </c>
      <c r="I96" s="17">
        <f t="shared" si="96"/>
        <v>0</v>
      </c>
      <c r="J96" s="17">
        <f t="shared" si="96"/>
        <v>0</v>
      </c>
      <c r="K96" s="17">
        <f t="shared" si="96"/>
        <v>0</v>
      </c>
      <c r="L96" s="17">
        <f t="shared" si="96"/>
        <v>0</v>
      </c>
      <c r="M96" s="17">
        <f t="shared" si="96"/>
        <v>0</v>
      </c>
      <c r="N96" s="17">
        <f t="shared" si="96"/>
        <v>0</v>
      </c>
      <c r="O96" s="17">
        <f t="shared" si="96"/>
        <v>0</v>
      </c>
      <c r="P96" s="17">
        <f t="shared" si="96"/>
        <v>0</v>
      </c>
      <c r="Q96" s="17">
        <f t="shared" si="96"/>
        <v>0</v>
      </c>
      <c r="R96" s="17">
        <f t="shared" si="96"/>
        <v>0</v>
      </c>
      <c r="S96" s="17">
        <f t="shared" si="96"/>
        <v>0</v>
      </c>
      <c r="T96" s="17">
        <f t="shared" si="96"/>
        <v>0</v>
      </c>
      <c r="U96" s="17">
        <f t="shared" si="96"/>
        <v>0</v>
      </c>
      <c r="V96" s="17">
        <f t="shared" si="96"/>
        <v>0</v>
      </c>
      <c r="W96" s="17">
        <f t="shared" si="96"/>
        <v>0</v>
      </c>
      <c r="X96" s="17">
        <f t="shared" si="96"/>
        <v>0</v>
      </c>
      <c r="Y96" s="17">
        <f t="shared" si="96"/>
        <v>0</v>
      </c>
      <c r="Z96" s="17">
        <f t="shared" si="96"/>
        <v>0</v>
      </c>
      <c r="AA96" s="17">
        <f t="shared" si="96"/>
        <v>0</v>
      </c>
      <c r="AB96" s="17">
        <f t="shared" si="96"/>
        <v>0</v>
      </c>
      <c r="AC96" s="17">
        <f t="shared" si="96"/>
        <v>0</v>
      </c>
      <c r="AD96" s="17">
        <f t="shared" si="96"/>
        <v>0</v>
      </c>
      <c r="AE96" s="17">
        <f t="shared" si="96"/>
        <v>0</v>
      </c>
      <c r="AF96" s="17">
        <f t="shared" si="96"/>
        <v>0</v>
      </c>
      <c r="AG96" s="17">
        <f t="shared" si="96"/>
        <v>0</v>
      </c>
      <c r="AH96" s="17">
        <f t="shared" si="96"/>
        <v>0</v>
      </c>
      <c r="AI96" s="17">
        <f t="shared" si="96"/>
        <v>0</v>
      </c>
      <c r="AJ96" s="17">
        <f t="shared" si="96"/>
        <v>0</v>
      </c>
      <c r="AK96" s="17">
        <f t="shared" si="96"/>
        <v>0</v>
      </c>
      <c r="AL96" s="17">
        <f t="shared" si="96"/>
        <v>0</v>
      </c>
      <c r="AM96" s="17">
        <f t="shared" si="96"/>
        <v>0</v>
      </c>
      <c r="AN96" s="17">
        <f t="shared" si="96"/>
        <v>0</v>
      </c>
      <c r="AO96" s="17">
        <f t="shared" si="96"/>
        <v>0</v>
      </c>
      <c r="AP96" s="17">
        <f t="shared" si="96"/>
        <v>0</v>
      </c>
      <c r="AQ96" s="17">
        <f t="shared" si="96"/>
        <v>0</v>
      </c>
    </row>
    <row r="97" spans="1:43" s="18" customFormat="1" x14ac:dyDescent="0.3">
      <c r="A97" s="20" t="s">
        <v>918</v>
      </c>
      <c r="B97" s="23">
        <f t="shared" si="87"/>
        <v>130.6522035461588</v>
      </c>
      <c r="C97" s="18">
        <f>'BLDG energy consumption'!B$4*$G$15</f>
        <v>130.6522035461588</v>
      </c>
      <c r="D97" s="18">
        <f>'BLDG energy consumption'!C$4*$G$15</f>
        <v>130.11114143814277</v>
      </c>
      <c r="E97" s="18">
        <f>'BLDG energy consumption'!D$4*$G$15</f>
        <v>129.47770932881275</v>
      </c>
      <c r="F97" s="18">
        <f>'BLDG energy consumption'!E$4*$G$15</f>
        <v>128.75979161594205</v>
      </c>
      <c r="G97" s="18">
        <f>'BLDG energy consumption'!F$4*$G$15</f>
        <v>125.2094271126027</v>
      </c>
      <c r="H97" s="18">
        <f>'BLDG energy consumption'!G$4*$G$15</f>
        <v>124.04759095535951</v>
      </c>
      <c r="I97" s="18">
        <f>'BLDG energy consumption'!H$4*$G$15</f>
        <v>122.84197799170749</v>
      </c>
      <c r="J97" s="18">
        <f>'BLDG energy consumption'!I$4*$G$15</f>
        <v>121.59729294900143</v>
      </c>
      <c r="K97" s="18">
        <f>'BLDG energy consumption'!J$4*$G$15</f>
        <v>120.31802783822612</v>
      </c>
      <c r="L97" s="18">
        <f>'BLDG energy consumption'!K$4*$G$15</f>
        <v>119.00845008773213</v>
      </c>
      <c r="M97" s="18">
        <f>'BLDG energy consumption'!L$4*$G$15</f>
        <v>117.67260009017515</v>
      </c>
      <c r="N97" s="18">
        <f>'BLDG energy consumption'!M$4*$G$15</f>
        <v>116.31428713995899</v>
      </c>
      <c r="O97" s="18">
        <f>'BLDG energy consumption'!N$4*$G$15</f>
        <v>114.93708209064101</v>
      </c>
      <c r="P97" s="18">
        <f>'BLDG energy consumption'!O$4*$G$15</f>
        <v>113.54430663476008</v>
      </c>
      <c r="Q97" s="18">
        <f>'BLDG energy consumption'!P$4*$G$15</f>
        <v>112.13903547143278</v>
      </c>
      <c r="R97" s="18">
        <f>'BLDG energy consumption'!Q$4*$G$15</f>
        <v>110.72408709983493</v>
      </c>
      <c r="S97" s="18">
        <f>'BLDG energy consumption'!R$4*$G$15</f>
        <v>109.30201609980962</v>
      </c>
      <c r="T97" s="18">
        <f>'BLDG energy consumption'!S$4*$G$15</f>
        <v>107.87511026224493</v>
      </c>
      <c r="U97" s="18">
        <f>'BLDG energy consumption'!T$4*$G$15</f>
        <v>106.44537607001025</v>
      </c>
      <c r="V97" s="18">
        <f>'BLDG energy consumption'!U$4*$G$15</f>
        <v>105.01454728874484</v>
      </c>
      <c r="W97" s="18">
        <f>'BLDG energy consumption'!V$4*$G$15</f>
        <v>103.58406363776811</v>
      </c>
      <c r="X97" s="18">
        <f>'BLDG energy consumption'!W$4*$G$15</f>
        <v>102.15507259753207</v>
      </c>
      <c r="Y97" s="18">
        <f>'BLDG energy consumption'!X$4*$G$15</f>
        <v>100.72842288022683</v>
      </c>
      <c r="Z97" s="18">
        <f>'BLDG energy consumption'!Y$4*$G$15</f>
        <v>99.304652713207773</v>
      </c>
      <c r="AA97" s="18">
        <f>'BLDG energy consumption'!Z$4*$G$15</f>
        <v>97.883984737135293</v>
      </c>
      <c r="AB97" s="18">
        <f>'BLDG energy consumption'!AA$4*$G$15</f>
        <v>96.466326005711039</v>
      </c>
      <c r="AC97" s="18">
        <f>'BLDG energy consumption'!AB$4*$G$15</f>
        <v>95.05125256934646</v>
      </c>
      <c r="AD97" s="18">
        <f>'BLDG energy consumption'!AC$4*$G$15</f>
        <v>93.638004129867824</v>
      </c>
      <c r="AE97" s="18">
        <f>'BLDG energy consumption'!AD$4*$G$15</f>
        <v>92.225478648815937</v>
      </c>
      <c r="AF97" s="18">
        <f>'BLDG energy consumption'!AE$4*$G$15</f>
        <v>90.812226909099493</v>
      </c>
      <c r="AG97" s="18">
        <f>'BLDG energy consumption'!AF$4*$G$15</f>
        <v>89.396441772603481</v>
      </c>
      <c r="AH97" s="18">
        <f>'BLDG energy consumption'!AG$4*$G$15</f>
        <v>87.975950775239966</v>
      </c>
      <c r="AI97" s="18">
        <f>'BLDG energy consumption'!AH$4*$G$15</f>
        <v>86.548213930239513</v>
      </c>
      <c r="AJ97" s="18">
        <f>'BLDG energy consumption'!AI$4*$G$15</f>
        <v>85.110309147665959</v>
      </c>
      <c r="AK97" s="18">
        <f>'BLDG energy consumption'!AJ$4*$G$15</f>
        <v>83.658928072574199</v>
      </c>
      <c r="AL97" s="18">
        <f>'BLDG energy consumption'!AK$4*$G$15</f>
        <v>82.190368336930959</v>
      </c>
      <c r="AM97" s="18">
        <f>'BLDG energy consumption'!AL$4*$G$15</f>
        <v>80.700523916208056</v>
      </c>
      <c r="AN97" s="18">
        <f>'BLDG energy consumption'!AM$4*$G$15</f>
        <v>79.184880758347845</v>
      </c>
      <c r="AO97" s="18">
        <f>'BLDG energy consumption'!AN$4*$G$15</f>
        <v>77.638506965623051</v>
      </c>
      <c r="AP97" s="18">
        <f>'BLDG energy consumption'!AO$4*$G$15</f>
        <v>76.05604100888381</v>
      </c>
      <c r="AQ97" s="18">
        <f>'BLDG energy consumption'!AP$4*$G$15</f>
        <v>74.431690720694206</v>
      </c>
    </row>
    <row r="98" spans="1:43" s="16" customFormat="1" x14ac:dyDescent="0.3"/>
    <row r="99" spans="1:43" s="20" customFormat="1" x14ac:dyDescent="0.3">
      <c r="A99" s="19" t="s">
        <v>16</v>
      </c>
      <c r="B99" s="36">
        <v>2019</v>
      </c>
      <c r="C99" s="20">
        <v>2020</v>
      </c>
      <c r="D99" s="20">
        <v>2021</v>
      </c>
      <c r="E99" s="20">
        <v>2022</v>
      </c>
      <c r="F99" s="20">
        <v>2023</v>
      </c>
      <c r="G99" s="20">
        <v>2024</v>
      </c>
      <c r="H99" s="20">
        <v>2025</v>
      </c>
      <c r="I99" s="20">
        <v>2026</v>
      </c>
      <c r="J99" s="20">
        <v>2027</v>
      </c>
      <c r="K99" s="20">
        <v>2028</v>
      </c>
      <c r="L99" s="20">
        <v>2029</v>
      </c>
      <c r="M99" s="20">
        <v>2030</v>
      </c>
      <c r="N99" s="20">
        <v>2031</v>
      </c>
      <c r="O99" s="20">
        <v>2032</v>
      </c>
      <c r="P99" s="20">
        <v>2033</v>
      </c>
      <c r="Q99" s="20">
        <v>2034</v>
      </c>
      <c r="R99" s="20">
        <v>2035</v>
      </c>
      <c r="S99" s="20">
        <v>2036</v>
      </c>
      <c r="T99" s="20">
        <v>2037</v>
      </c>
      <c r="U99" s="20">
        <v>2038</v>
      </c>
      <c r="V99" s="20">
        <v>2039</v>
      </c>
      <c r="W99" s="20">
        <v>2040</v>
      </c>
      <c r="X99" s="20">
        <v>2041</v>
      </c>
      <c r="Y99" s="20">
        <v>2042</v>
      </c>
      <c r="Z99" s="20">
        <v>2043</v>
      </c>
      <c r="AA99" s="20">
        <v>2044</v>
      </c>
      <c r="AB99" s="20">
        <v>2045</v>
      </c>
      <c r="AC99" s="20">
        <v>2046</v>
      </c>
      <c r="AD99" s="20">
        <v>2047</v>
      </c>
      <c r="AE99" s="20">
        <v>2048</v>
      </c>
      <c r="AF99" s="20">
        <v>2049</v>
      </c>
      <c r="AG99" s="20">
        <v>2050</v>
      </c>
      <c r="AH99" s="20">
        <v>2051</v>
      </c>
      <c r="AI99" s="20">
        <v>2052</v>
      </c>
      <c r="AJ99" s="20">
        <v>2053</v>
      </c>
      <c r="AK99" s="20">
        <v>2054</v>
      </c>
      <c r="AL99" s="20">
        <v>2055</v>
      </c>
      <c r="AM99" s="20">
        <v>2056</v>
      </c>
      <c r="AN99" s="20">
        <v>2057</v>
      </c>
      <c r="AO99" s="20">
        <v>2058</v>
      </c>
      <c r="AP99" s="20">
        <v>2059</v>
      </c>
      <c r="AQ99" s="20">
        <v>2060</v>
      </c>
    </row>
    <row r="100" spans="1:43" s="16" customFormat="1" x14ac:dyDescent="0.3">
      <c r="A100" s="20" t="s">
        <v>919</v>
      </c>
      <c r="B100" s="31">
        <f>C100</f>
        <v>0.35991833538589568</v>
      </c>
      <c r="C100" s="17">
        <f>MAX(C$110*$H4/$H$14-'Distributed PV power generation'!C11,0)</f>
        <v>0.35991833538589568</v>
      </c>
      <c r="D100" s="17">
        <f>MAX(D$110*$H4/$H$14-'Distributed PV power generation'!D11,0)</f>
        <v>0.25659655944995707</v>
      </c>
      <c r="E100" s="17">
        <f>MAX(E$110*$H4/$H$14-'Distributed PV power generation'!E11,0)</f>
        <v>0.24063641883242992</v>
      </c>
      <c r="F100" s="17">
        <f>MAX(F$110*$H4/$H$14-'Distributed PV power generation'!F11,0)</f>
        <v>0.22794027017623761</v>
      </c>
      <c r="G100" s="17">
        <f>MAX(G$110*$H4/$H$14-'Distributed PV power generation'!G11,0)</f>
        <v>0.21344457308917603</v>
      </c>
      <c r="H100" s="17">
        <f>MAX(H$110*$H4/$H$14-'Distributed PV power generation'!H11,0)</f>
        <v>0.19905136766632892</v>
      </c>
      <c r="I100" s="17">
        <f>MAX(I$110*$H4/$H$14-'Distributed PV power generation'!I11,0)</f>
        <v>0.18444599820473212</v>
      </c>
      <c r="J100" s="17">
        <f>MAX(J$110*$H4/$H$14-'Distributed PV power generation'!J11,0)</f>
        <v>0.17401554643816275</v>
      </c>
      <c r="K100" s="17">
        <f>MAX(K$110*$H4/$H$14-'Distributed PV power generation'!K11,0)</f>
        <v>0.16325183112307107</v>
      </c>
      <c r="L100" s="17">
        <f>MAX(L$110*$H4/$H$14-'Distributed PV power generation'!L11,0)</f>
        <v>0.15221313810918902</v>
      </c>
      <c r="M100" s="17">
        <f>MAX(M$110*$H4/$H$14-'Distributed PV power generation'!M11,0)</f>
        <v>0.14095210103393796</v>
      </c>
      <c r="N100" s="17">
        <f>MAX(N$110*$H4/$H$14-'Distributed PV power generation'!N11,0)</f>
        <v>0.12951595083844014</v>
      </c>
      <c r="O100" s="17">
        <f>MAX(O$110*$H4/$H$14-'Distributed PV power generation'!O11,0)</f>
        <v>0.11794675729743126</v>
      </c>
      <c r="P100" s="17">
        <f>MAX(P$110*$H4/$H$14-'Distributed PV power generation'!P11,0)</f>
        <v>0.10628165477567159</v>
      </c>
      <c r="Q100" s="17">
        <f>MAX(Q$110*$H4/$H$14-'Distributed PV power generation'!Q11,0)</f>
        <v>9.4553056755386583E-2</v>
      </c>
      <c r="R100" s="17">
        <f>MAX(R$110*$H4/$H$14-'Distributed PV power generation'!R11,0)</f>
        <v>8.2788957423100717E-2</v>
      </c>
      <c r="S100" s="17">
        <f>MAX(S$110*$H4/$H$14-'Distributed PV power generation'!S11,0)</f>
        <v>7.1013166733505245E-2</v>
      </c>
      <c r="T100" s="17">
        <f>MAX(T$110*$H4/$H$14-'Distributed PV power generation'!T11,0)</f>
        <v>5.9245564561830333E-2</v>
      </c>
      <c r="U100" s="17">
        <f>MAX(U$110*$H4/$H$14-'Distributed PV power generation'!U11,0)</f>
        <v>4.7502388553640723E-2</v>
      </c>
      <c r="V100" s="17">
        <f>MAX(V$110*$H4/$H$14-'Distributed PV power generation'!V11,0)</f>
        <v>3.5796468418807736E-2</v>
      </c>
      <c r="W100" s="17">
        <f>MAX(W$110*$H4/$H$14-'Distributed PV power generation'!W11,0)</f>
        <v>2.4137584862807121E-2</v>
      </c>
      <c r="X100" s="17">
        <f>MAX(X$110*$H4/$H$14-'Distributed PV power generation'!X11,0)</f>
        <v>1.2532684710495484E-2</v>
      </c>
      <c r="Y100" s="17">
        <f>MAX(Y$110*$H4/$H$14-'Distributed PV power generation'!Y11,0)</f>
        <v>9.8621951484026416E-4</v>
      </c>
      <c r="Z100" s="17">
        <f>MAX(Z$110*$H4/$H$14-'Distributed PV power generation'!Z11,0)</f>
        <v>0</v>
      </c>
      <c r="AA100" s="17">
        <f>MAX(AA$110*$H4/$H$14-'Distributed PV power generation'!AA11,0)</f>
        <v>0</v>
      </c>
      <c r="AB100" s="17">
        <f>MAX(AB$110*$H4/$H$14-'Distributed PV power generation'!AB11,0)</f>
        <v>0</v>
      </c>
      <c r="AC100" s="17">
        <f>MAX(AC$110*$H4/$H$14-'Distributed PV power generation'!AC11,0)</f>
        <v>0</v>
      </c>
      <c r="AD100" s="17">
        <f>MAX(AD$110*$H4/$H$14-'Distributed PV power generation'!AD11,0)</f>
        <v>0</v>
      </c>
      <c r="AE100" s="17">
        <f>MAX(AE$110*$H4/$H$14-'Distributed PV power generation'!AE11,0)</f>
        <v>0</v>
      </c>
      <c r="AF100" s="17">
        <f>MAX(AF$110*$H4/$H$14-'Distributed PV power generation'!AF11,0)</f>
        <v>0</v>
      </c>
      <c r="AG100" s="17">
        <f>MAX(AG$110*$H4/$H$14-'Distributed PV power generation'!AG11,0)</f>
        <v>0</v>
      </c>
      <c r="AH100" s="17">
        <f>MAX(AH$110*$H4/$H$14-'Distributed PV power generation'!AH11,0)</f>
        <v>0</v>
      </c>
      <c r="AI100" s="17">
        <f>MAX(AI$110*$H4/$H$14-'Distributed PV power generation'!AI11,0)</f>
        <v>0</v>
      </c>
      <c r="AJ100" s="17">
        <f>MAX(AJ$110*$H4/$H$14-'Distributed PV power generation'!AJ11,0)</f>
        <v>0</v>
      </c>
      <c r="AK100" s="17">
        <f>MAX(AK$110*$H4/$H$14-'Distributed PV power generation'!AK11,0)</f>
        <v>0</v>
      </c>
      <c r="AL100" s="17">
        <f>MAX(AL$110*$H4/$H$14-'Distributed PV power generation'!AL11,0)</f>
        <v>0</v>
      </c>
      <c r="AM100" s="17">
        <f>MAX(AM$110*$H4/$H$14-'Distributed PV power generation'!AM11,0)</f>
        <v>0</v>
      </c>
      <c r="AN100" s="17">
        <f>MAX(AN$110*$H4/$H$14-'Distributed PV power generation'!AN11,0)</f>
        <v>0</v>
      </c>
      <c r="AO100" s="17">
        <f>MAX(AO$110*$H4/$H$14-'Distributed PV power generation'!AO11,0)</f>
        <v>0</v>
      </c>
      <c r="AP100" s="17">
        <f>MAX(AP$110*$H4/$H$14-'Distributed PV power generation'!AP11,0)</f>
        <v>0</v>
      </c>
      <c r="AQ100" s="17">
        <f>MAX(AQ$110*$H4/$H$14-'Distributed PV power generation'!AQ11,0)</f>
        <v>0</v>
      </c>
    </row>
    <row r="101" spans="1:43" s="16" customFormat="1" x14ac:dyDescent="0.3">
      <c r="A101" s="20" t="s">
        <v>920</v>
      </c>
      <c r="B101" s="31">
        <f t="shared" ref="B101:B110" si="97">C101</f>
        <v>1.5520651624298094</v>
      </c>
      <c r="C101" s="17">
        <f t="shared" ref="C101:AQ101" si="98">C$110*$H5/$H$14</f>
        <v>1.5520651624298094</v>
      </c>
      <c r="D101" s="17">
        <f t="shared" si="98"/>
        <v>1.1963900045809894</v>
      </c>
      <c r="E101" s="17">
        <f t="shared" si="98"/>
        <v>1.1704551914849666</v>
      </c>
      <c r="F101" s="17">
        <f t="shared" si="98"/>
        <v>1.1439577606426414</v>
      </c>
      <c r="G101" s="17">
        <f t="shared" si="98"/>
        <v>1.115442002696023</v>
      </c>
      <c r="H101" s="17">
        <f t="shared" si="98"/>
        <v>1.0880225938804742</v>
      </c>
      <c r="I101" s="17">
        <f t="shared" si="98"/>
        <v>1.0605700778179481</v>
      </c>
      <c r="J101" s="17">
        <f t="shared" si="98"/>
        <v>1.0318803731887134</v>
      </c>
      <c r="K101" s="17">
        <f t="shared" si="98"/>
        <v>1.0019944193356325</v>
      </c>
      <c r="L101" s="17">
        <f t="shared" si="98"/>
        <v>0.97112143326672551</v>
      </c>
      <c r="M101" s="17">
        <f t="shared" si="98"/>
        <v>0.93945034337872235</v>
      </c>
      <c r="N101" s="17">
        <f t="shared" si="98"/>
        <v>0.90715068509459684</v>
      </c>
      <c r="O101" s="17">
        <f t="shared" si="98"/>
        <v>0.87437346783496561</v>
      </c>
      <c r="P101" s="17">
        <f t="shared" si="98"/>
        <v>0.84125198537054224</v>
      </c>
      <c r="Q101" s="17">
        <f t="shared" si="98"/>
        <v>0.80790258586818642</v>
      </c>
      <c r="R101" s="17">
        <f t="shared" si="98"/>
        <v>0.77442575443661144</v>
      </c>
      <c r="S101" s="17">
        <f t="shared" si="98"/>
        <v>0.74090695688792585</v>
      </c>
      <c r="T101" s="17">
        <f t="shared" si="98"/>
        <v>0.70741755201734435</v>
      </c>
      <c r="U101" s="17">
        <f t="shared" si="98"/>
        <v>0.67401582483980937</v>
      </c>
      <c r="V101" s="17">
        <f t="shared" si="98"/>
        <v>0.64074782758798687</v>
      </c>
      <c r="W101" s="17">
        <f t="shared" si="98"/>
        <v>0.60764866809586404</v>
      </c>
      <c r="X101" s="17">
        <f t="shared" si="98"/>
        <v>0.5747432819853443</v>
      </c>
      <c r="Y101" s="17">
        <f t="shared" si="98"/>
        <v>0.54204764810202066</v>
      </c>
      <c r="Z101" s="17">
        <f t="shared" si="98"/>
        <v>0.5095698728865744</v>
      </c>
      <c r="AA101" s="17">
        <f t="shared" si="98"/>
        <v>0.47731123212201837</v>
      </c>
      <c r="AB101" s="17">
        <f t="shared" si="98"/>
        <v>0.44526734689188963</v>
      </c>
      <c r="AC101" s="17">
        <f t="shared" si="98"/>
        <v>0.41342943903547003</v>
      </c>
      <c r="AD101" s="17">
        <f t="shared" si="98"/>
        <v>0.38178541266204719</v>
      </c>
      <c r="AE101" s="17">
        <f t="shared" si="98"/>
        <v>0.35032110647483328</v>
      </c>
      <c r="AF101" s="17">
        <f t="shared" si="98"/>
        <v>0.31902156594329784</v>
      </c>
      <c r="AG101" s="17">
        <f t="shared" si="98"/>
        <v>0.28787233547939323</v>
      </c>
      <c r="AH101" s="17">
        <f t="shared" si="98"/>
        <v>0.25686072968370877</v>
      </c>
      <c r="AI101" s="17">
        <f t="shared" si="98"/>
        <v>0.22597717349759697</v>
      </c>
      <c r="AJ101" s="17">
        <f t="shared" si="98"/>
        <v>0.19521660439035388</v>
      </c>
      <c r="AK101" s="17">
        <f t="shared" si="98"/>
        <v>0.16457981179085943</v>
      </c>
      <c r="AL101" s="17">
        <f t="shared" si="98"/>
        <v>0.13407488827698885</v>
      </c>
      <c r="AM101" s="17">
        <f t="shared" si="98"/>
        <v>0.10371868063813063</v>
      </c>
      <c r="AN101" s="17">
        <f t="shared" si="98"/>
        <v>7.3538265614633502E-2</v>
      </c>
      <c r="AO101" s="17">
        <f t="shared" si="98"/>
        <v>4.357247724949817E-2</v>
      </c>
      <c r="AP101" s="17">
        <f t="shared" si="98"/>
        <v>1.3873440243129032E-2</v>
      </c>
      <c r="AQ101" s="17">
        <f t="shared" si="98"/>
        <v>3.6033948336727647E-3</v>
      </c>
    </row>
    <row r="102" spans="1:43" s="16" customFormat="1" x14ac:dyDescent="0.3">
      <c r="A102" s="20" t="s">
        <v>921</v>
      </c>
      <c r="B102" s="31">
        <f t="shared" si="97"/>
        <v>5.0653284058935837</v>
      </c>
      <c r="C102" s="17">
        <f t="shared" ref="C102:AQ102" si="99">C$110*$H6/$H$14</f>
        <v>5.0653284058935837</v>
      </c>
      <c r="D102" s="17">
        <f t="shared" si="99"/>
        <v>3.9045450032806222</v>
      </c>
      <c r="E102" s="17">
        <f t="shared" si="99"/>
        <v>3.8199040045282477</v>
      </c>
      <c r="F102" s="17">
        <f t="shared" si="99"/>
        <v>3.7334268434026754</v>
      </c>
      <c r="G102" s="17">
        <f t="shared" si="99"/>
        <v>3.640362658831672</v>
      </c>
      <c r="H102" s="17">
        <f t="shared" si="99"/>
        <v>3.5508765253185834</v>
      </c>
      <c r="I102" s="17">
        <f t="shared" si="99"/>
        <v>3.4612823428120545</v>
      </c>
      <c r="J102" s="17">
        <f t="shared" si="99"/>
        <v>3.3676504648903487</v>
      </c>
      <c r="K102" s="17">
        <f t="shared" si="99"/>
        <v>3.2701145014181439</v>
      </c>
      <c r="L102" s="17">
        <f t="shared" si="99"/>
        <v>3.1693572541742387</v>
      </c>
      <c r="M102" s="17">
        <f t="shared" si="99"/>
        <v>3.0659953109139693</v>
      </c>
      <c r="N102" s="17">
        <f t="shared" si="99"/>
        <v>2.9605819683767898</v>
      </c>
      <c r="O102" s="17">
        <f t="shared" si="99"/>
        <v>2.8536100617389044</v>
      </c>
      <c r="P102" s="17">
        <f t="shared" si="99"/>
        <v>2.7455146092839966</v>
      </c>
      <c r="Q102" s="17">
        <f t="shared" si="99"/>
        <v>2.6366753255297519</v>
      </c>
      <c r="R102" s="17">
        <f t="shared" si="99"/>
        <v>2.5274201542299859</v>
      </c>
      <c r="S102" s="17">
        <f t="shared" si="99"/>
        <v>2.418028022079457</v>
      </c>
      <c r="T102" s="17">
        <f t="shared" si="99"/>
        <v>2.3087318160349519</v>
      </c>
      <c r="U102" s="17">
        <f t="shared" si="99"/>
        <v>2.199721755392007</v>
      </c>
      <c r="V102" s="17">
        <f t="shared" si="99"/>
        <v>2.0911481364705993</v>
      </c>
      <c r="W102" s="17">
        <f t="shared" si="99"/>
        <v>1.9831255373909464</v>
      </c>
      <c r="X102" s="17">
        <f t="shared" si="99"/>
        <v>1.8757353381859245</v>
      </c>
      <c r="Y102" s="17">
        <f t="shared" si="99"/>
        <v>1.7690296875039511</v>
      </c>
      <c r="Z102" s="17">
        <f t="shared" si="99"/>
        <v>1.6630350415694468</v>
      </c>
      <c r="AA102" s="17">
        <f t="shared" si="99"/>
        <v>1.5577555640348737</v>
      </c>
      <c r="AB102" s="17">
        <f t="shared" si="99"/>
        <v>1.4531769638443643</v>
      </c>
      <c r="AC102" s="17">
        <f t="shared" si="99"/>
        <v>1.3492705925442885</v>
      </c>
      <c r="AD102" s="17">
        <f t="shared" si="99"/>
        <v>1.2459969739191468</v>
      </c>
      <c r="AE102" s="17">
        <f t="shared" si="99"/>
        <v>1.1433098910828063</v>
      </c>
      <c r="AF102" s="17">
        <f t="shared" si="99"/>
        <v>1.0411605383471259</v>
      </c>
      <c r="AG102" s="17">
        <f t="shared" si="99"/>
        <v>0.9395017383753963</v>
      </c>
      <c r="AH102" s="17">
        <f t="shared" si="99"/>
        <v>0.83829209102828728</v>
      </c>
      <c r="AI102" s="17">
        <f t="shared" si="99"/>
        <v>0.73750034709170031</v>
      </c>
      <c r="AJ102" s="17">
        <f t="shared" si="99"/>
        <v>0.63710998446256839</v>
      </c>
      <c r="AK102" s="17">
        <f t="shared" si="99"/>
        <v>0.53712357952532874</v>
      </c>
      <c r="AL102" s="17">
        <f t="shared" si="99"/>
        <v>0.43756754326167246</v>
      </c>
      <c r="AM102" s="17">
        <f t="shared" si="99"/>
        <v>0.33849685694616394</v>
      </c>
      <c r="AN102" s="17">
        <f t="shared" si="99"/>
        <v>0.23999988837762229</v>
      </c>
      <c r="AO102" s="17">
        <f t="shared" si="99"/>
        <v>0.14220337655250756</v>
      </c>
      <c r="AP102" s="17">
        <f t="shared" si="99"/>
        <v>4.5277435929927792E-2</v>
      </c>
      <c r="AQ102" s="17">
        <f t="shared" si="99"/>
        <v>1.1760059210451019E-2</v>
      </c>
    </row>
    <row r="103" spans="1:43" s="16" customFormat="1" x14ac:dyDescent="0.3">
      <c r="A103" s="20" t="s">
        <v>922</v>
      </c>
      <c r="B103" s="31">
        <f t="shared" si="97"/>
        <v>0</v>
      </c>
      <c r="C103" s="17">
        <f t="shared" ref="C103:AQ103" si="100">C$110*$H7/$H$14</f>
        <v>0</v>
      </c>
      <c r="D103" s="17">
        <f t="shared" si="100"/>
        <v>0</v>
      </c>
      <c r="E103" s="17">
        <f t="shared" si="100"/>
        <v>0</v>
      </c>
      <c r="F103" s="17">
        <f t="shared" si="100"/>
        <v>0</v>
      </c>
      <c r="G103" s="17">
        <f t="shared" si="100"/>
        <v>0</v>
      </c>
      <c r="H103" s="17">
        <f t="shared" si="100"/>
        <v>0</v>
      </c>
      <c r="I103" s="17">
        <f t="shared" si="100"/>
        <v>0</v>
      </c>
      <c r="J103" s="17">
        <f t="shared" si="100"/>
        <v>0</v>
      </c>
      <c r="K103" s="17">
        <f t="shared" si="100"/>
        <v>0</v>
      </c>
      <c r="L103" s="17">
        <f t="shared" si="100"/>
        <v>0</v>
      </c>
      <c r="M103" s="17">
        <f t="shared" si="100"/>
        <v>0</v>
      </c>
      <c r="N103" s="17">
        <f t="shared" si="100"/>
        <v>0</v>
      </c>
      <c r="O103" s="17">
        <f t="shared" si="100"/>
        <v>0</v>
      </c>
      <c r="P103" s="17">
        <f t="shared" si="100"/>
        <v>0</v>
      </c>
      <c r="Q103" s="17">
        <f t="shared" si="100"/>
        <v>0</v>
      </c>
      <c r="R103" s="17">
        <f t="shared" si="100"/>
        <v>0</v>
      </c>
      <c r="S103" s="17">
        <f t="shared" si="100"/>
        <v>0</v>
      </c>
      <c r="T103" s="17">
        <f t="shared" si="100"/>
        <v>0</v>
      </c>
      <c r="U103" s="17">
        <f t="shared" si="100"/>
        <v>0</v>
      </c>
      <c r="V103" s="17">
        <f t="shared" si="100"/>
        <v>0</v>
      </c>
      <c r="W103" s="17">
        <f t="shared" si="100"/>
        <v>0</v>
      </c>
      <c r="X103" s="17">
        <f t="shared" si="100"/>
        <v>0</v>
      </c>
      <c r="Y103" s="17">
        <f t="shared" si="100"/>
        <v>0</v>
      </c>
      <c r="Z103" s="17">
        <f t="shared" si="100"/>
        <v>0</v>
      </c>
      <c r="AA103" s="17">
        <f t="shared" si="100"/>
        <v>0</v>
      </c>
      <c r="AB103" s="17">
        <f t="shared" si="100"/>
        <v>0</v>
      </c>
      <c r="AC103" s="17">
        <f t="shared" si="100"/>
        <v>0</v>
      </c>
      <c r="AD103" s="17">
        <f t="shared" si="100"/>
        <v>0</v>
      </c>
      <c r="AE103" s="17">
        <f t="shared" si="100"/>
        <v>0</v>
      </c>
      <c r="AF103" s="17">
        <f t="shared" si="100"/>
        <v>0</v>
      </c>
      <c r="AG103" s="17">
        <f t="shared" si="100"/>
        <v>0</v>
      </c>
      <c r="AH103" s="17">
        <f t="shared" si="100"/>
        <v>0</v>
      </c>
      <c r="AI103" s="17">
        <f t="shared" si="100"/>
        <v>0</v>
      </c>
      <c r="AJ103" s="17">
        <f t="shared" si="100"/>
        <v>0</v>
      </c>
      <c r="AK103" s="17">
        <f t="shared" si="100"/>
        <v>0</v>
      </c>
      <c r="AL103" s="17">
        <f t="shared" si="100"/>
        <v>0</v>
      </c>
      <c r="AM103" s="17">
        <f t="shared" si="100"/>
        <v>0</v>
      </c>
      <c r="AN103" s="17">
        <f t="shared" si="100"/>
        <v>0</v>
      </c>
      <c r="AO103" s="17">
        <f t="shared" si="100"/>
        <v>0</v>
      </c>
      <c r="AP103" s="17">
        <f t="shared" si="100"/>
        <v>0</v>
      </c>
      <c r="AQ103" s="17">
        <f t="shared" si="100"/>
        <v>0</v>
      </c>
    </row>
    <row r="104" spans="1:43" s="16" customFormat="1" x14ac:dyDescent="0.3">
      <c r="A104" s="20" t="s">
        <v>923</v>
      </c>
      <c r="B104" s="31">
        <f t="shared" si="97"/>
        <v>0</v>
      </c>
      <c r="C104" s="17">
        <f t="shared" ref="C104:AQ104" si="101">C$110*$H8/$H$14</f>
        <v>0</v>
      </c>
      <c r="D104" s="17">
        <f t="shared" si="101"/>
        <v>0</v>
      </c>
      <c r="E104" s="17">
        <f t="shared" si="101"/>
        <v>0</v>
      </c>
      <c r="F104" s="17">
        <f t="shared" si="101"/>
        <v>0</v>
      </c>
      <c r="G104" s="17">
        <f t="shared" si="101"/>
        <v>0</v>
      </c>
      <c r="H104" s="17">
        <f t="shared" si="101"/>
        <v>0</v>
      </c>
      <c r="I104" s="17">
        <f t="shared" si="101"/>
        <v>0</v>
      </c>
      <c r="J104" s="17">
        <f t="shared" si="101"/>
        <v>0</v>
      </c>
      <c r="K104" s="17">
        <f t="shared" si="101"/>
        <v>0</v>
      </c>
      <c r="L104" s="17">
        <f t="shared" si="101"/>
        <v>0</v>
      </c>
      <c r="M104" s="17">
        <f t="shared" si="101"/>
        <v>0</v>
      </c>
      <c r="N104" s="17">
        <f t="shared" si="101"/>
        <v>0</v>
      </c>
      <c r="O104" s="17">
        <f t="shared" si="101"/>
        <v>0</v>
      </c>
      <c r="P104" s="17">
        <f t="shared" si="101"/>
        <v>0</v>
      </c>
      <c r="Q104" s="17">
        <f t="shared" si="101"/>
        <v>0</v>
      </c>
      <c r="R104" s="17">
        <f t="shared" si="101"/>
        <v>0</v>
      </c>
      <c r="S104" s="17">
        <f t="shared" si="101"/>
        <v>0</v>
      </c>
      <c r="T104" s="17">
        <f t="shared" si="101"/>
        <v>0</v>
      </c>
      <c r="U104" s="17">
        <f t="shared" si="101"/>
        <v>0</v>
      </c>
      <c r="V104" s="17">
        <f t="shared" si="101"/>
        <v>0</v>
      </c>
      <c r="W104" s="17">
        <f t="shared" si="101"/>
        <v>0</v>
      </c>
      <c r="X104" s="17">
        <f t="shared" si="101"/>
        <v>0</v>
      </c>
      <c r="Y104" s="17">
        <f t="shared" si="101"/>
        <v>0</v>
      </c>
      <c r="Z104" s="17">
        <f t="shared" si="101"/>
        <v>0</v>
      </c>
      <c r="AA104" s="17">
        <f t="shared" si="101"/>
        <v>0</v>
      </c>
      <c r="AB104" s="17">
        <f t="shared" si="101"/>
        <v>0</v>
      </c>
      <c r="AC104" s="17">
        <f t="shared" si="101"/>
        <v>0</v>
      </c>
      <c r="AD104" s="17">
        <f t="shared" si="101"/>
        <v>0</v>
      </c>
      <c r="AE104" s="17">
        <f t="shared" si="101"/>
        <v>0</v>
      </c>
      <c r="AF104" s="17">
        <f t="shared" si="101"/>
        <v>0</v>
      </c>
      <c r="AG104" s="17">
        <f t="shared" si="101"/>
        <v>0</v>
      </c>
      <c r="AH104" s="17">
        <f t="shared" si="101"/>
        <v>0</v>
      </c>
      <c r="AI104" s="17">
        <f t="shared" si="101"/>
        <v>0</v>
      </c>
      <c r="AJ104" s="17">
        <f t="shared" si="101"/>
        <v>0</v>
      </c>
      <c r="AK104" s="17">
        <f t="shared" si="101"/>
        <v>0</v>
      </c>
      <c r="AL104" s="17">
        <f t="shared" si="101"/>
        <v>0</v>
      </c>
      <c r="AM104" s="17">
        <f t="shared" si="101"/>
        <v>0</v>
      </c>
      <c r="AN104" s="17">
        <f t="shared" si="101"/>
        <v>0</v>
      </c>
      <c r="AO104" s="17">
        <f t="shared" si="101"/>
        <v>0</v>
      </c>
      <c r="AP104" s="17">
        <f t="shared" si="101"/>
        <v>0</v>
      </c>
      <c r="AQ104" s="17">
        <f t="shared" si="101"/>
        <v>0</v>
      </c>
    </row>
    <row r="105" spans="1:43" s="16" customFormat="1" x14ac:dyDescent="0.3">
      <c r="A105" s="20" t="s">
        <v>924</v>
      </c>
      <c r="B105" s="31">
        <f t="shared" si="97"/>
        <v>0</v>
      </c>
      <c r="C105" s="17">
        <f t="shared" ref="C105:AQ105" si="102">C$110*$H9/$H$14</f>
        <v>0</v>
      </c>
      <c r="D105" s="17">
        <f t="shared" si="102"/>
        <v>0</v>
      </c>
      <c r="E105" s="17">
        <f t="shared" si="102"/>
        <v>0</v>
      </c>
      <c r="F105" s="17">
        <f t="shared" si="102"/>
        <v>0</v>
      </c>
      <c r="G105" s="17">
        <f t="shared" si="102"/>
        <v>0</v>
      </c>
      <c r="H105" s="17">
        <f t="shared" si="102"/>
        <v>0</v>
      </c>
      <c r="I105" s="17">
        <f t="shared" si="102"/>
        <v>0</v>
      </c>
      <c r="J105" s="17">
        <f t="shared" si="102"/>
        <v>0</v>
      </c>
      <c r="K105" s="17">
        <f t="shared" si="102"/>
        <v>0</v>
      </c>
      <c r="L105" s="17">
        <f t="shared" si="102"/>
        <v>0</v>
      </c>
      <c r="M105" s="17">
        <f t="shared" si="102"/>
        <v>0</v>
      </c>
      <c r="N105" s="17">
        <f t="shared" si="102"/>
        <v>0</v>
      </c>
      <c r="O105" s="17">
        <f t="shared" si="102"/>
        <v>0</v>
      </c>
      <c r="P105" s="17">
        <f t="shared" si="102"/>
        <v>0</v>
      </c>
      <c r="Q105" s="17">
        <f t="shared" si="102"/>
        <v>0</v>
      </c>
      <c r="R105" s="17">
        <f t="shared" si="102"/>
        <v>0</v>
      </c>
      <c r="S105" s="17">
        <f t="shared" si="102"/>
        <v>0</v>
      </c>
      <c r="T105" s="17">
        <f t="shared" si="102"/>
        <v>0</v>
      </c>
      <c r="U105" s="17">
        <f t="shared" si="102"/>
        <v>0</v>
      </c>
      <c r="V105" s="17">
        <f t="shared" si="102"/>
        <v>0</v>
      </c>
      <c r="W105" s="17">
        <f t="shared" si="102"/>
        <v>0</v>
      </c>
      <c r="X105" s="17">
        <f t="shared" si="102"/>
        <v>0</v>
      </c>
      <c r="Y105" s="17">
        <f t="shared" si="102"/>
        <v>0</v>
      </c>
      <c r="Z105" s="17">
        <f t="shared" si="102"/>
        <v>0</v>
      </c>
      <c r="AA105" s="17">
        <f t="shared" si="102"/>
        <v>0</v>
      </c>
      <c r="AB105" s="17">
        <f t="shared" si="102"/>
        <v>0</v>
      </c>
      <c r="AC105" s="17">
        <f t="shared" si="102"/>
        <v>0</v>
      </c>
      <c r="AD105" s="17">
        <f t="shared" si="102"/>
        <v>0</v>
      </c>
      <c r="AE105" s="17">
        <f t="shared" si="102"/>
        <v>0</v>
      </c>
      <c r="AF105" s="17">
        <f t="shared" si="102"/>
        <v>0</v>
      </c>
      <c r="AG105" s="17">
        <f t="shared" si="102"/>
        <v>0</v>
      </c>
      <c r="AH105" s="17">
        <f t="shared" si="102"/>
        <v>0</v>
      </c>
      <c r="AI105" s="17">
        <f t="shared" si="102"/>
        <v>0</v>
      </c>
      <c r="AJ105" s="17">
        <f t="shared" si="102"/>
        <v>0</v>
      </c>
      <c r="AK105" s="17">
        <f t="shared" si="102"/>
        <v>0</v>
      </c>
      <c r="AL105" s="17">
        <f t="shared" si="102"/>
        <v>0</v>
      </c>
      <c r="AM105" s="17">
        <f t="shared" si="102"/>
        <v>0</v>
      </c>
      <c r="AN105" s="17">
        <f t="shared" si="102"/>
        <v>0</v>
      </c>
      <c r="AO105" s="17">
        <f t="shared" si="102"/>
        <v>0</v>
      </c>
      <c r="AP105" s="17">
        <f t="shared" si="102"/>
        <v>0</v>
      </c>
      <c r="AQ105" s="17">
        <f t="shared" si="102"/>
        <v>0</v>
      </c>
    </row>
    <row r="106" spans="1:43" s="16" customFormat="1" x14ac:dyDescent="0.3">
      <c r="A106" s="20" t="s">
        <v>925</v>
      </c>
      <c r="B106" s="31">
        <f t="shared" si="97"/>
        <v>0</v>
      </c>
      <c r="C106" s="17">
        <f t="shared" ref="C106:AQ106" si="103">C$110*$H10/$H$14</f>
        <v>0</v>
      </c>
      <c r="D106" s="17">
        <f t="shared" si="103"/>
        <v>0</v>
      </c>
      <c r="E106" s="17">
        <f t="shared" si="103"/>
        <v>0</v>
      </c>
      <c r="F106" s="17">
        <f t="shared" si="103"/>
        <v>0</v>
      </c>
      <c r="G106" s="17">
        <f t="shared" si="103"/>
        <v>0</v>
      </c>
      <c r="H106" s="17">
        <f t="shared" si="103"/>
        <v>0</v>
      </c>
      <c r="I106" s="17">
        <f t="shared" si="103"/>
        <v>0</v>
      </c>
      <c r="J106" s="17">
        <f t="shared" si="103"/>
        <v>0</v>
      </c>
      <c r="K106" s="17">
        <f t="shared" si="103"/>
        <v>0</v>
      </c>
      <c r="L106" s="17">
        <f t="shared" si="103"/>
        <v>0</v>
      </c>
      <c r="M106" s="17">
        <f t="shared" si="103"/>
        <v>0</v>
      </c>
      <c r="N106" s="17">
        <f t="shared" si="103"/>
        <v>0</v>
      </c>
      <c r="O106" s="17">
        <f t="shared" si="103"/>
        <v>0</v>
      </c>
      <c r="P106" s="17">
        <f t="shared" si="103"/>
        <v>0</v>
      </c>
      <c r="Q106" s="17">
        <f t="shared" si="103"/>
        <v>0</v>
      </c>
      <c r="R106" s="17">
        <f t="shared" si="103"/>
        <v>0</v>
      </c>
      <c r="S106" s="17">
        <f t="shared" si="103"/>
        <v>0</v>
      </c>
      <c r="T106" s="17">
        <f t="shared" si="103"/>
        <v>0</v>
      </c>
      <c r="U106" s="17">
        <f t="shared" si="103"/>
        <v>0</v>
      </c>
      <c r="V106" s="17">
        <f t="shared" si="103"/>
        <v>0</v>
      </c>
      <c r="W106" s="17">
        <f t="shared" si="103"/>
        <v>0</v>
      </c>
      <c r="X106" s="17">
        <f t="shared" si="103"/>
        <v>0</v>
      </c>
      <c r="Y106" s="17">
        <f t="shared" si="103"/>
        <v>0</v>
      </c>
      <c r="Z106" s="17">
        <f t="shared" si="103"/>
        <v>0</v>
      </c>
      <c r="AA106" s="17">
        <f t="shared" si="103"/>
        <v>0</v>
      </c>
      <c r="AB106" s="17">
        <f t="shared" si="103"/>
        <v>0</v>
      </c>
      <c r="AC106" s="17">
        <f t="shared" si="103"/>
        <v>0</v>
      </c>
      <c r="AD106" s="17">
        <f t="shared" si="103"/>
        <v>0</v>
      </c>
      <c r="AE106" s="17">
        <f t="shared" si="103"/>
        <v>0</v>
      </c>
      <c r="AF106" s="17">
        <f t="shared" si="103"/>
        <v>0</v>
      </c>
      <c r="AG106" s="17">
        <f t="shared" si="103"/>
        <v>0</v>
      </c>
      <c r="AH106" s="17">
        <f t="shared" si="103"/>
        <v>0</v>
      </c>
      <c r="AI106" s="17">
        <f t="shared" si="103"/>
        <v>0</v>
      </c>
      <c r="AJ106" s="17">
        <f t="shared" si="103"/>
        <v>0</v>
      </c>
      <c r="AK106" s="17">
        <f t="shared" si="103"/>
        <v>0</v>
      </c>
      <c r="AL106" s="17">
        <f t="shared" si="103"/>
        <v>0</v>
      </c>
      <c r="AM106" s="17">
        <f t="shared" si="103"/>
        <v>0</v>
      </c>
      <c r="AN106" s="17">
        <f t="shared" si="103"/>
        <v>0</v>
      </c>
      <c r="AO106" s="17">
        <f t="shared" si="103"/>
        <v>0</v>
      </c>
      <c r="AP106" s="17">
        <f t="shared" si="103"/>
        <v>0</v>
      </c>
      <c r="AQ106" s="17">
        <f t="shared" si="103"/>
        <v>0</v>
      </c>
    </row>
    <row r="107" spans="1:43" s="16" customFormat="1" x14ac:dyDescent="0.3">
      <c r="A107" s="20" t="s">
        <v>926</v>
      </c>
      <c r="B107" s="31">
        <f t="shared" si="97"/>
        <v>0</v>
      </c>
      <c r="C107" s="17">
        <f t="shared" ref="C107:AQ107" si="104">C$110*$H11/$H$14</f>
        <v>0</v>
      </c>
      <c r="D107" s="17">
        <f t="shared" si="104"/>
        <v>0</v>
      </c>
      <c r="E107" s="17">
        <f t="shared" si="104"/>
        <v>0</v>
      </c>
      <c r="F107" s="17">
        <f t="shared" si="104"/>
        <v>0</v>
      </c>
      <c r="G107" s="17">
        <f t="shared" si="104"/>
        <v>0</v>
      </c>
      <c r="H107" s="17">
        <f t="shared" si="104"/>
        <v>0</v>
      </c>
      <c r="I107" s="17">
        <f t="shared" si="104"/>
        <v>0</v>
      </c>
      <c r="J107" s="17">
        <f t="shared" si="104"/>
        <v>0</v>
      </c>
      <c r="K107" s="17">
        <f t="shared" si="104"/>
        <v>0</v>
      </c>
      <c r="L107" s="17">
        <f t="shared" si="104"/>
        <v>0</v>
      </c>
      <c r="M107" s="17">
        <f t="shared" si="104"/>
        <v>0</v>
      </c>
      <c r="N107" s="17">
        <f t="shared" si="104"/>
        <v>0</v>
      </c>
      <c r="O107" s="17">
        <f t="shared" si="104"/>
        <v>0</v>
      </c>
      <c r="P107" s="17">
        <f t="shared" si="104"/>
        <v>0</v>
      </c>
      <c r="Q107" s="17">
        <f t="shared" si="104"/>
        <v>0</v>
      </c>
      <c r="R107" s="17">
        <f t="shared" si="104"/>
        <v>0</v>
      </c>
      <c r="S107" s="17">
        <f t="shared" si="104"/>
        <v>0</v>
      </c>
      <c r="T107" s="17">
        <f t="shared" si="104"/>
        <v>0</v>
      </c>
      <c r="U107" s="17">
        <f t="shared" si="104"/>
        <v>0</v>
      </c>
      <c r="V107" s="17">
        <f t="shared" si="104"/>
        <v>0</v>
      </c>
      <c r="W107" s="17">
        <f t="shared" si="104"/>
        <v>0</v>
      </c>
      <c r="X107" s="17">
        <f t="shared" si="104"/>
        <v>0</v>
      </c>
      <c r="Y107" s="17">
        <f t="shared" si="104"/>
        <v>0</v>
      </c>
      <c r="Z107" s="17">
        <f t="shared" si="104"/>
        <v>0</v>
      </c>
      <c r="AA107" s="17">
        <f t="shared" si="104"/>
        <v>0</v>
      </c>
      <c r="AB107" s="17">
        <f t="shared" si="104"/>
        <v>0</v>
      </c>
      <c r="AC107" s="17">
        <f t="shared" si="104"/>
        <v>0</v>
      </c>
      <c r="AD107" s="17">
        <f t="shared" si="104"/>
        <v>0</v>
      </c>
      <c r="AE107" s="17">
        <f t="shared" si="104"/>
        <v>0</v>
      </c>
      <c r="AF107" s="17">
        <f t="shared" si="104"/>
        <v>0</v>
      </c>
      <c r="AG107" s="17">
        <f t="shared" si="104"/>
        <v>0</v>
      </c>
      <c r="AH107" s="17">
        <f t="shared" si="104"/>
        <v>0</v>
      </c>
      <c r="AI107" s="17">
        <f t="shared" si="104"/>
        <v>0</v>
      </c>
      <c r="AJ107" s="17">
        <f t="shared" si="104"/>
        <v>0</v>
      </c>
      <c r="AK107" s="17">
        <f t="shared" si="104"/>
        <v>0</v>
      </c>
      <c r="AL107" s="17">
        <f t="shared" si="104"/>
        <v>0</v>
      </c>
      <c r="AM107" s="17">
        <f t="shared" si="104"/>
        <v>0</v>
      </c>
      <c r="AN107" s="17">
        <f t="shared" si="104"/>
        <v>0</v>
      </c>
      <c r="AO107" s="17">
        <f t="shared" si="104"/>
        <v>0</v>
      </c>
      <c r="AP107" s="17">
        <f t="shared" si="104"/>
        <v>0</v>
      </c>
      <c r="AQ107" s="17">
        <f t="shared" si="104"/>
        <v>0</v>
      </c>
    </row>
    <row r="108" spans="1:43" s="16" customFormat="1" x14ac:dyDescent="0.3">
      <c r="A108" s="20" t="s">
        <v>927</v>
      </c>
      <c r="B108" s="31">
        <f t="shared" si="97"/>
        <v>5.6515223454418707E-2</v>
      </c>
      <c r="C108" s="17">
        <f t="shared" ref="C108:AQ108" si="105">C$110*$H12/$H$14</f>
        <v>5.6515223454418707E-2</v>
      </c>
      <c r="D108" s="17">
        <f t="shared" si="105"/>
        <v>4.3564052646910323E-2</v>
      </c>
      <c r="E108" s="17">
        <f t="shared" si="105"/>
        <v>4.2619690391477894E-2</v>
      </c>
      <c r="F108" s="17">
        <f t="shared" si="105"/>
        <v>4.1654841581471994E-2</v>
      </c>
      <c r="G108" s="17">
        <f t="shared" si="105"/>
        <v>4.0616499589566007E-2</v>
      </c>
      <c r="H108" s="17">
        <f t="shared" si="105"/>
        <v>3.9618078870056507E-2</v>
      </c>
      <c r="I108" s="17">
        <f t="shared" si="105"/>
        <v>3.8618452619035723E-2</v>
      </c>
      <c r="J108" s="17">
        <f t="shared" si="105"/>
        <v>3.7573776720619123E-2</v>
      </c>
      <c r="K108" s="17">
        <f t="shared" si="105"/>
        <v>3.6485541895793137E-2</v>
      </c>
      <c r="L108" s="17">
        <f t="shared" si="105"/>
        <v>3.5361366346579784E-2</v>
      </c>
      <c r="M108" s="17">
        <f t="shared" si="105"/>
        <v>3.4208129507436173E-2</v>
      </c>
      <c r="N108" s="17">
        <f t="shared" si="105"/>
        <v>3.3032004658031681E-2</v>
      </c>
      <c r="O108" s="17">
        <f t="shared" si="105"/>
        <v>3.1838490492207563E-2</v>
      </c>
      <c r="P108" s="17">
        <f t="shared" si="105"/>
        <v>3.0632440625275412E-2</v>
      </c>
      <c r="Q108" s="17">
        <f t="shared" si="105"/>
        <v>2.9418091633641782E-2</v>
      </c>
      <c r="R108" s="17">
        <f t="shared" si="105"/>
        <v>2.8199102473457652E-2</v>
      </c>
      <c r="S108" s="17">
        <f t="shared" si="105"/>
        <v>2.6978585204439274E-2</v>
      </c>
      <c r="T108" s="17">
        <f t="shared" si="105"/>
        <v>2.5759138208635707E-2</v>
      </c>
      <c r="U108" s="17">
        <f t="shared" si="105"/>
        <v>2.4542883813590426E-2</v>
      </c>
      <c r="V108" s="17">
        <f t="shared" si="105"/>
        <v>2.3331498915533502E-2</v>
      </c>
      <c r="W108" s="17">
        <f t="shared" si="105"/>
        <v>2.2126261893189499E-2</v>
      </c>
      <c r="X108" s="17">
        <f t="shared" si="105"/>
        <v>2.0928080725345619E-2</v>
      </c>
      <c r="Y108" s="17">
        <f t="shared" si="105"/>
        <v>1.9737537248416401E-2</v>
      </c>
      <c r="Z108" s="17">
        <f t="shared" si="105"/>
        <v>1.8554926641571903E-2</v>
      </c>
      <c r="AA108" s="17">
        <f t="shared" si="105"/>
        <v>1.7380295359795964E-2</v>
      </c>
      <c r="AB108" s="17">
        <f t="shared" si="105"/>
        <v>1.6213483953956956E-2</v>
      </c>
      <c r="AC108" s="17">
        <f t="shared" si="105"/>
        <v>1.5054172785597349E-2</v>
      </c>
      <c r="AD108" s="17">
        <f t="shared" si="105"/>
        <v>1.3901921408025186E-2</v>
      </c>
      <c r="AE108" s="17">
        <f t="shared" si="105"/>
        <v>1.2756214167083836E-2</v>
      </c>
      <c r="AF108" s="17">
        <f t="shared" si="105"/>
        <v>1.1616506524660442E-2</v>
      </c>
      <c r="AG108" s="17">
        <f t="shared" si="105"/>
        <v>1.0482272110594486E-2</v>
      </c>
      <c r="AH108" s="17">
        <f t="shared" si="105"/>
        <v>9.3530490124613813E-3</v>
      </c>
      <c r="AI108" s="17">
        <f t="shared" si="105"/>
        <v>8.2284885744236275E-3</v>
      </c>
      <c r="AJ108" s="17">
        <f t="shared" si="105"/>
        <v>7.1084064549594237E-3</v>
      </c>
      <c r="AK108" s="17">
        <f t="shared" si="105"/>
        <v>5.9928313994788446E-3</v>
      </c>
      <c r="AL108" s="17">
        <f t="shared" si="105"/>
        <v>4.8820580823667088E-3</v>
      </c>
      <c r="AM108" s="17">
        <f t="shared" si="105"/>
        <v>3.7766999444048999E-3</v>
      </c>
      <c r="AN108" s="17">
        <f t="shared" si="105"/>
        <v>2.6777429287537153E-3</v>
      </c>
      <c r="AO108" s="17">
        <f t="shared" si="105"/>
        <v>1.586601096285691E-3</v>
      </c>
      <c r="AP108" s="17">
        <f t="shared" si="105"/>
        <v>5.0517245950839436E-4</v>
      </c>
      <c r="AQ108" s="17">
        <f t="shared" si="105"/>
        <v>1.3121012516040153E-4</v>
      </c>
    </row>
    <row r="109" spans="1:43" s="16" customFormat="1" x14ac:dyDescent="0.3">
      <c r="A109" s="20" t="s">
        <v>928</v>
      </c>
      <c r="B109" s="31">
        <f t="shared" si="97"/>
        <v>0</v>
      </c>
      <c r="C109" s="17">
        <f t="shared" ref="C109:AQ109" si="106">C$110*$H13/$H$14</f>
        <v>0</v>
      </c>
      <c r="D109" s="17">
        <f t="shared" si="106"/>
        <v>0</v>
      </c>
      <c r="E109" s="17">
        <f t="shared" si="106"/>
        <v>0</v>
      </c>
      <c r="F109" s="17">
        <f t="shared" si="106"/>
        <v>0</v>
      </c>
      <c r="G109" s="17">
        <f t="shared" si="106"/>
        <v>0</v>
      </c>
      <c r="H109" s="17">
        <f t="shared" si="106"/>
        <v>0</v>
      </c>
      <c r="I109" s="17">
        <f t="shared" si="106"/>
        <v>0</v>
      </c>
      <c r="J109" s="17">
        <f t="shared" si="106"/>
        <v>0</v>
      </c>
      <c r="K109" s="17">
        <f t="shared" si="106"/>
        <v>0</v>
      </c>
      <c r="L109" s="17">
        <f t="shared" si="106"/>
        <v>0</v>
      </c>
      <c r="M109" s="17">
        <f t="shared" si="106"/>
        <v>0</v>
      </c>
      <c r="N109" s="17">
        <f t="shared" si="106"/>
        <v>0</v>
      </c>
      <c r="O109" s="17">
        <f t="shared" si="106"/>
        <v>0</v>
      </c>
      <c r="P109" s="17">
        <f t="shared" si="106"/>
        <v>0</v>
      </c>
      <c r="Q109" s="17">
        <f t="shared" si="106"/>
        <v>0</v>
      </c>
      <c r="R109" s="17">
        <f t="shared" si="106"/>
        <v>0</v>
      </c>
      <c r="S109" s="17">
        <f t="shared" si="106"/>
        <v>0</v>
      </c>
      <c r="T109" s="17">
        <f t="shared" si="106"/>
        <v>0</v>
      </c>
      <c r="U109" s="17">
        <f t="shared" si="106"/>
        <v>0</v>
      </c>
      <c r="V109" s="17">
        <f t="shared" si="106"/>
        <v>0</v>
      </c>
      <c r="W109" s="17">
        <f t="shared" si="106"/>
        <v>0</v>
      </c>
      <c r="X109" s="17">
        <f t="shared" si="106"/>
        <v>0</v>
      </c>
      <c r="Y109" s="17">
        <f t="shared" si="106"/>
        <v>0</v>
      </c>
      <c r="Z109" s="17">
        <f t="shared" si="106"/>
        <v>0</v>
      </c>
      <c r="AA109" s="17">
        <f t="shared" si="106"/>
        <v>0</v>
      </c>
      <c r="AB109" s="17">
        <f t="shared" si="106"/>
        <v>0</v>
      </c>
      <c r="AC109" s="17">
        <f t="shared" si="106"/>
        <v>0</v>
      </c>
      <c r="AD109" s="17">
        <f t="shared" si="106"/>
        <v>0</v>
      </c>
      <c r="AE109" s="17">
        <f t="shared" si="106"/>
        <v>0</v>
      </c>
      <c r="AF109" s="17">
        <f t="shared" si="106"/>
        <v>0</v>
      </c>
      <c r="AG109" s="17">
        <f t="shared" si="106"/>
        <v>0</v>
      </c>
      <c r="AH109" s="17">
        <f t="shared" si="106"/>
        <v>0</v>
      </c>
      <c r="AI109" s="17">
        <f t="shared" si="106"/>
        <v>0</v>
      </c>
      <c r="AJ109" s="17">
        <f t="shared" si="106"/>
        <v>0</v>
      </c>
      <c r="AK109" s="17">
        <f t="shared" si="106"/>
        <v>0</v>
      </c>
      <c r="AL109" s="17">
        <f t="shared" si="106"/>
        <v>0</v>
      </c>
      <c r="AM109" s="17">
        <f t="shared" si="106"/>
        <v>0</v>
      </c>
      <c r="AN109" s="17">
        <f t="shared" si="106"/>
        <v>0</v>
      </c>
      <c r="AO109" s="17">
        <f t="shared" si="106"/>
        <v>0</v>
      </c>
      <c r="AP109" s="17">
        <f t="shared" si="106"/>
        <v>0</v>
      </c>
      <c r="AQ109" s="17">
        <f t="shared" si="106"/>
        <v>0</v>
      </c>
    </row>
    <row r="110" spans="1:43" s="18" customFormat="1" x14ac:dyDescent="0.3">
      <c r="A110" s="20" t="s">
        <v>918</v>
      </c>
      <c r="B110" s="23">
        <f t="shared" si="97"/>
        <v>7.1062992445845845</v>
      </c>
      <c r="C110" s="18">
        <f>'BLDG energy consumption'!B$5*$H$15</f>
        <v>7.1062992445845845</v>
      </c>
      <c r="D110" s="18">
        <f>'BLDG energy consumption'!C$5*$H$15</f>
        <v>5.4778018291915123</v>
      </c>
      <c r="E110" s="18">
        <f>'BLDG energy consumption'!D$5*$H$15</f>
        <v>5.3590564651604167</v>
      </c>
      <c r="F110" s="18">
        <f>'BLDG energy consumption'!E$5*$H$15</f>
        <v>5.2377350945528454</v>
      </c>
      <c r="G110" s="18">
        <f>'BLDG energy consumption'!F$5*$H$15</f>
        <v>5.1071725936604411</v>
      </c>
      <c r="H110" s="18">
        <f>'BLDG energy consumption'!G$5*$H$15</f>
        <v>4.981629846571237</v>
      </c>
      <c r="I110" s="18">
        <f>'BLDG energy consumption'!H$5*$H$15</f>
        <v>4.8559355143489604</v>
      </c>
      <c r="J110" s="18">
        <f>'BLDG energy consumption'!I$5*$H$15</f>
        <v>4.7245765796410204</v>
      </c>
      <c r="K110" s="18">
        <f>'BLDG energy consumption'!J$5*$H$15</f>
        <v>4.5877404876838028</v>
      </c>
      <c r="L110" s="18">
        <f>'BLDG energy consumption'!K$5*$H$15</f>
        <v>4.4463851613158827</v>
      </c>
      <c r="M110" s="18">
        <f>'BLDG energy consumption'!L$5*$H$15</f>
        <v>4.3013756297612016</v>
      </c>
      <c r="N110" s="18">
        <f>'BLDG energy consumption'!M$5*$H$15</f>
        <v>4.1534881294029802</v>
      </c>
      <c r="O110" s="18">
        <f>'BLDG energy consumption'!N$5*$H$15</f>
        <v>4.003414073306617</v>
      </c>
      <c r="P110" s="18">
        <f>'BLDG energy consumption'!O$5*$H$15</f>
        <v>3.8517637615065814</v>
      </c>
      <c r="Q110" s="18">
        <f>'BLDG energy consumption'!P$5*$H$15</f>
        <v>3.6990699067460482</v>
      </c>
      <c r="R110" s="18">
        <f>'BLDG energy consumption'!Q$5*$H$15</f>
        <v>3.5457925910302235</v>
      </c>
      <c r="S110" s="18">
        <f>'BLDG energy consumption'!R$5*$H$15</f>
        <v>3.3923231288803826</v>
      </c>
      <c r="T110" s="18">
        <f>'BLDG energy consumption'!S$5*$H$15</f>
        <v>3.2389882443058036</v>
      </c>
      <c r="U110" s="18">
        <f>'BLDG energy consumption'!T$5*$H$15</f>
        <v>3.0860548015900751</v>
      </c>
      <c r="V110" s="18">
        <f>'BLDG energy consumption'!U$5*$H$15</f>
        <v>2.9337336558919413</v>
      </c>
      <c r="W110" s="18">
        <f>'BLDG energy consumption'!V$5*$H$15</f>
        <v>2.7821855522498082</v>
      </c>
      <c r="X110" s="18">
        <f>'BLDG energy consumption'!W$5*$H$15</f>
        <v>2.6315246611220968</v>
      </c>
      <c r="Y110" s="18">
        <f>'BLDG energy consumption'!X$5*$H$15</f>
        <v>2.4818241433922017</v>
      </c>
      <c r="Z110" s="18">
        <f>'BLDG energy consumption'!Y$5*$H$15</f>
        <v>2.3331211152809375</v>
      </c>
      <c r="AA110" s="18">
        <f>'BLDG energy consumption'!Z$5*$H$15</f>
        <v>2.1854214180996618</v>
      </c>
      <c r="AB110" s="18">
        <f>'BLDG energy consumption'!AA$5*$H$15</f>
        <v>2.0387050025028284</v>
      </c>
      <c r="AC110" s="18">
        <f>'BLDG energy consumption'!AB$5*$H$15</f>
        <v>1.8929316767263342</v>
      </c>
      <c r="AD110" s="18">
        <f>'BLDG energy consumption'!AC$5*$H$15</f>
        <v>1.7480460584182567</v>
      </c>
      <c r="AE110" s="18">
        <f>'BLDG energy consumption'!AD$5*$H$15</f>
        <v>1.6039833085401967</v>
      </c>
      <c r="AF110" s="18">
        <f>'BLDG energy consumption'!AE$5*$H$15</f>
        <v>1.4606749561467425</v>
      </c>
      <c r="AG110" s="18">
        <f>'BLDG energy consumption'!AF$5*$H$15</f>
        <v>1.3180548147549358</v>
      </c>
      <c r="AH110" s="18">
        <f>'BLDG energy consumption'!AG$5*$H$15</f>
        <v>1.1760648028831286</v>
      </c>
      <c r="AI110" s="18">
        <f>'BLDG energy consumption'!AH$5*$H$15</f>
        <v>1.0346610800833282</v>
      </c>
      <c r="AJ110" s="18">
        <f>'BLDG energy consumption'!AI$5*$H$15</f>
        <v>0.89382046700779361</v>
      </c>
      <c r="AK110" s="18">
        <f>'BLDG energy consumption'!AJ$5*$H$15</f>
        <v>0.75354657814255865</v>
      </c>
      <c r="AL110" s="18">
        <f>'BLDG energy consumption'!AK$5*$H$15</f>
        <v>0.61387646623607328</v>
      </c>
      <c r="AM110" s="18">
        <f>'BLDG energy consumption'!AL$5*$H$15</f>
        <v>0.47488726614684901</v>
      </c>
      <c r="AN110" s="18">
        <f>'BLDG energy consumption'!AM$5*$H$15</f>
        <v>0.3367029516771104</v>
      </c>
      <c r="AO110" s="18">
        <f>'BLDG energy consumption'!AN$5*$H$15</f>
        <v>0.19950132871872314</v>
      </c>
      <c r="AP110" s="18">
        <f>'BLDG energy consumption'!AO$5*$H$15</f>
        <v>6.3521055884788472E-2</v>
      </c>
      <c r="AQ110" s="18">
        <f>'BLDG energy consumption'!AP$5*$H$15</f>
        <v>1.6498535373592475E-2</v>
      </c>
    </row>
    <row r="111" spans="1:43" s="16" customFormat="1" x14ac:dyDescent="0.3"/>
    <row r="112" spans="1:43" s="20" customFormat="1" x14ac:dyDescent="0.3">
      <c r="A112" s="19" t="s">
        <v>17</v>
      </c>
      <c r="B112" s="36">
        <v>2019</v>
      </c>
      <c r="C112" s="20">
        <v>2020</v>
      </c>
      <c r="D112" s="20">
        <v>2021</v>
      </c>
      <c r="E112" s="20">
        <v>2022</v>
      </c>
      <c r="F112" s="20">
        <v>2023</v>
      </c>
      <c r="G112" s="20">
        <v>2024</v>
      </c>
      <c r="H112" s="20">
        <v>2025</v>
      </c>
      <c r="I112" s="20">
        <v>2026</v>
      </c>
      <c r="J112" s="20">
        <v>2027</v>
      </c>
      <c r="K112" s="20">
        <v>2028</v>
      </c>
      <c r="L112" s="20">
        <v>2029</v>
      </c>
      <c r="M112" s="20">
        <v>2030</v>
      </c>
      <c r="N112" s="20">
        <v>2031</v>
      </c>
      <c r="O112" s="20">
        <v>2032</v>
      </c>
      <c r="P112" s="20">
        <v>2033</v>
      </c>
      <c r="Q112" s="20">
        <v>2034</v>
      </c>
      <c r="R112" s="20">
        <v>2035</v>
      </c>
      <c r="S112" s="20">
        <v>2036</v>
      </c>
      <c r="T112" s="20">
        <v>2037</v>
      </c>
      <c r="U112" s="20">
        <v>2038</v>
      </c>
      <c r="V112" s="20">
        <v>2039</v>
      </c>
      <c r="W112" s="20">
        <v>2040</v>
      </c>
      <c r="X112" s="20">
        <v>2041</v>
      </c>
      <c r="Y112" s="20">
        <v>2042</v>
      </c>
      <c r="Z112" s="20">
        <v>2043</v>
      </c>
      <c r="AA112" s="20">
        <v>2044</v>
      </c>
      <c r="AB112" s="20">
        <v>2045</v>
      </c>
      <c r="AC112" s="20">
        <v>2046</v>
      </c>
      <c r="AD112" s="20">
        <v>2047</v>
      </c>
      <c r="AE112" s="20">
        <v>2048</v>
      </c>
      <c r="AF112" s="20">
        <v>2049</v>
      </c>
      <c r="AG112" s="20">
        <v>2050</v>
      </c>
      <c r="AH112" s="20">
        <v>2051</v>
      </c>
      <c r="AI112" s="20">
        <v>2052</v>
      </c>
      <c r="AJ112" s="20">
        <v>2053</v>
      </c>
      <c r="AK112" s="20">
        <v>2054</v>
      </c>
      <c r="AL112" s="20">
        <v>2055</v>
      </c>
      <c r="AM112" s="20">
        <v>2056</v>
      </c>
      <c r="AN112" s="20">
        <v>2057</v>
      </c>
      <c r="AO112" s="20">
        <v>2058</v>
      </c>
      <c r="AP112" s="20">
        <v>2059</v>
      </c>
      <c r="AQ112" s="20">
        <v>2060</v>
      </c>
    </row>
    <row r="113" spans="1:43" s="16" customFormat="1" x14ac:dyDescent="0.3">
      <c r="A113" s="20" t="s">
        <v>919</v>
      </c>
      <c r="B113" s="31">
        <f>C113</f>
        <v>0.1224464439972635</v>
      </c>
      <c r="C113" s="17">
        <f>MAX(C$123*$I4/$I$14-'Distributed PV power generation'!C12,0)</f>
        <v>0.1224464439972635</v>
      </c>
      <c r="D113" s="17">
        <f>MAX(D$123*$I4/$I$14-'Distributed PV power generation'!D12,0)</f>
        <v>8.7295736720088501E-2</v>
      </c>
      <c r="E113" s="17">
        <f>MAX(E$123*$I4/$I$14-'Distributed PV power generation'!E12,0)</f>
        <v>8.1865998159486475E-2</v>
      </c>
      <c r="F113" s="17">
        <f>MAX(F$123*$I4/$I$14-'Distributed PV power generation'!F12,0)</f>
        <v>7.7546689853771555E-2</v>
      </c>
      <c r="G113" s="17">
        <f>MAX(G$123*$I4/$I$14-'Distributed PV power generation'!G12,0)</f>
        <v>7.2615164040647509E-2</v>
      </c>
      <c r="H113" s="17">
        <f>MAX(H$123*$I4/$I$14-'Distributed PV power generation'!H12,0)</f>
        <v>6.7718506525658306E-2</v>
      </c>
      <c r="I113" s="17">
        <f>MAX(I$123*$I4/$I$14-'Distributed PV power generation'!I12,0)</f>
        <v>6.2749669492331558E-2</v>
      </c>
      <c r="J113" s="17">
        <f>MAX(J$123*$I4/$I$14-'Distributed PV power generation'!J12,0)</f>
        <v>5.9201165283086304E-2</v>
      </c>
      <c r="K113" s="17">
        <f>MAX(K$123*$I4/$I$14-'Distributed PV power generation'!K12,0)</f>
        <v>5.5539282753209754E-2</v>
      </c>
      <c r="L113" s="17">
        <f>MAX(L$123*$I4/$I$14-'Distributed PV power generation'!L12,0)</f>
        <v>5.1783851109311746E-2</v>
      </c>
      <c r="M113" s="17">
        <f>MAX(M$123*$I4/$I$14-'Distributed PV power generation'!M12,0)</f>
        <v>4.7952776640411907E-2</v>
      </c>
      <c r="N113" s="17">
        <f>MAX(N$123*$I4/$I$14-'Distributed PV power generation'!N12,0)</f>
        <v>4.4062127604830172E-2</v>
      </c>
      <c r="O113" s="17">
        <f>MAX(O$123*$I4/$I$14-'Distributed PV power generation'!O12,0)</f>
        <v>4.0126216400157039E-2</v>
      </c>
      <c r="P113" s="17">
        <f>MAX(P$123*$I4/$I$14-'Distributed PV power generation'!P12,0)</f>
        <v>3.6157676366981063E-2</v>
      </c>
      <c r="Q113" s="17">
        <f>MAX(Q$123*$I4/$I$14-'Distributed PV power generation'!Q12,0)</f>
        <v>3.2167534772451108E-2</v>
      </c>
      <c r="R113" s="17">
        <f>MAX(R$123*$I4/$I$14-'Distributed PV power generation'!R12,0)</f>
        <v>2.8165315411982729E-2</v>
      </c>
      <c r="S113" s="17">
        <f>MAX(S$123*$I4/$I$14-'Distributed PV power generation'!S12,0)</f>
        <v>2.4159118579439941E-2</v>
      </c>
      <c r="T113" s="17">
        <f>MAX(T$123*$I4/$I$14-'Distributed PV power generation'!T12,0)</f>
        <v>2.0155707531344352E-2</v>
      </c>
      <c r="U113" s="17">
        <f>MAX(U$123*$I4/$I$14-'Distributed PV power generation'!U12,0)</f>
        <v>1.616060641515614E-2</v>
      </c>
      <c r="V113" s="17">
        <f>MAX(V$123*$I4/$I$14-'Distributed PV power generation'!V12,0)</f>
        <v>1.2178179977532538E-2</v>
      </c>
      <c r="W113" s="17">
        <f>MAX(W$123*$I4/$I$14-'Distributed PV power generation'!W12,0)</f>
        <v>8.2117556749756321E-3</v>
      </c>
      <c r="X113" s="17">
        <f>MAX(X$123*$I4/$I$14-'Distributed PV power generation'!X12,0)</f>
        <v>4.2636968602716707E-3</v>
      </c>
      <c r="Y113" s="17">
        <f>MAX(Y$123*$I4/$I$14-'Distributed PV power generation'!Y12,0)</f>
        <v>3.3551797927557081E-4</v>
      </c>
      <c r="Z113" s="17">
        <f>MAX(Z$123*$I4/$I$14-'Distributed PV power generation'!Z12,0)</f>
        <v>0</v>
      </c>
      <c r="AA113" s="17">
        <f>MAX(AA$123*$I4/$I$14-'Distributed PV power generation'!AA12,0)</f>
        <v>0</v>
      </c>
      <c r="AB113" s="17">
        <f>MAX(AB$123*$I4/$I$14-'Distributed PV power generation'!AB12,0)</f>
        <v>0</v>
      </c>
      <c r="AC113" s="17">
        <f>MAX(AC$123*$I4/$I$14-'Distributed PV power generation'!AC12,0)</f>
        <v>0</v>
      </c>
      <c r="AD113" s="17">
        <f>MAX(AD$123*$I4/$I$14-'Distributed PV power generation'!AD12,0)</f>
        <v>0</v>
      </c>
      <c r="AE113" s="17">
        <f>MAX(AE$123*$I4/$I$14-'Distributed PV power generation'!AE12,0)</f>
        <v>0</v>
      </c>
      <c r="AF113" s="17">
        <f>MAX(AF$123*$I4/$I$14-'Distributed PV power generation'!AF12,0)</f>
        <v>0</v>
      </c>
      <c r="AG113" s="17">
        <f>MAX(AG$123*$I4/$I$14-'Distributed PV power generation'!AG12,0)</f>
        <v>0</v>
      </c>
      <c r="AH113" s="17">
        <f>MAX(AH$123*$I4/$I$14-'Distributed PV power generation'!AH12,0)</f>
        <v>0</v>
      </c>
      <c r="AI113" s="17">
        <f>MAX(AI$123*$I4/$I$14-'Distributed PV power generation'!AI12,0)</f>
        <v>0</v>
      </c>
      <c r="AJ113" s="17">
        <f>MAX(AJ$123*$I4/$I$14-'Distributed PV power generation'!AJ12,0)</f>
        <v>0</v>
      </c>
      <c r="AK113" s="17">
        <f>MAX(AK$123*$I4/$I$14-'Distributed PV power generation'!AK12,0)</f>
        <v>0</v>
      </c>
      <c r="AL113" s="17">
        <f>MAX(AL$123*$I4/$I$14-'Distributed PV power generation'!AL12,0)</f>
        <v>0</v>
      </c>
      <c r="AM113" s="17">
        <f>MAX(AM$123*$I4/$I$14-'Distributed PV power generation'!AM12,0)</f>
        <v>0</v>
      </c>
      <c r="AN113" s="17">
        <f>MAX(AN$123*$I4/$I$14-'Distributed PV power generation'!AN12,0)</f>
        <v>0</v>
      </c>
      <c r="AO113" s="17">
        <f>MAX(AO$123*$I4/$I$14-'Distributed PV power generation'!AO12,0)</f>
        <v>0</v>
      </c>
      <c r="AP113" s="17">
        <f>MAX(AP$123*$I4/$I$14-'Distributed PV power generation'!AP12,0)</f>
        <v>0</v>
      </c>
      <c r="AQ113" s="17">
        <f>MAX(AQ$123*$I4/$I$14-'Distributed PV power generation'!AQ12,0)</f>
        <v>0</v>
      </c>
    </row>
    <row r="114" spans="1:43" s="16" customFormat="1" x14ac:dyDescent="0.3">
      <c r="A114" s="20" t="s">
        <v>920</v>
      </c>
      <c r="B114" s="31">
        <f t="shared" ref="B114:B123" si="107">C114</f>
        <v>0</v>
      </c>
      <c r="C114" s="17">
        <f t="shared" ref="C114:AQ114" si="108">C$123*$I5/$I$14</f>
        <v>0</v>
      </c>
      <c r="D114" s="17">
        <f t="shared" si="108"/>
        <v>0</v>
      </c>
      <c r="E114" s="17">
        <f t="shared" si="108"/>
        <v>0</v>
      </c>
      <c r="F114" s="17">
        <f t="shared" si="108"/>
        <v>0</v>
      </c>
      <c r="G114" s="17">
        <f t="shared" si="108"/>
        <v>0</v>
      </c>
      <c r="H114" s="17">
        <f t="shared" si="108"/>
        <v>0</v>
      </c>
      <c r="I114" s="17">
        <f t="shared" si="108"/>
        <v>0</v>
      </c>
      <c r="J114" s="17">
        <f t="shared" si="108"/>
        <v>0</v>
      </c>
      <c r="K114" s="17">
        <f t="shared" si="108"/>
        <v>0</v>
      </c>
      <c r="L114" s="17">
        <f t="shared" si="108"/>
        <v>0</v>
      </c>
      <c r="M114" s="17">
        <f t="shared" si="108"/>
        <v>0</v>
      </c>
      <c r="N114" s="17">
        <f t="shared" si="108"/>
        <v>0</v>
      </c>
      <c r="O114" s="17">
        <f t="shared" si="108"/>
        <v>0</v>
      </c>
      <c r="P114" s="17">
        <f t="shared" si="108"/>
        <v>0</v>
      </c>
      <c r="Q114" s="17">
        <f t="shared" si="108"/>
        <v>0</v>
      </c>
      <c r="R114" s="17">
        <f t="shared" si="108"/>
        <v>0</v>
      </c>
      <c r="S114" s="17">
        <f t="shared" si="108"/>
        <v>0</v>
      </c>
      <c r="T114" s="17">
        <f t="shared" si="108"/>
        <v>0</v>
      </c>
      <c r="U114" s="17">
        <f t="shared" si="108"/>
        <v>0</v>
      </c>
      <c r="V114" s="17">
        <f t="shared" si="108"/>
        <v>0</v>
      </c>
      <c r="W114" s="17">
        <f t="shared" si="108"/>
        <v>0</v>
      </c>
      <c r="X114" s="17">
        <f t="shared" si="108"/>
        <v>0</v>
      </c>
      <c r="Y114" s="17">
        <f t="shared" si="108"/>
        <v>0</v>
      </c>
      <c r="Z114" s="17">
        <f t="shared" si="108"/>
        <v>0</v>
      </c>
      <c r="AA114" s="17">
        <f t="shared" si="108"/>
        <v>0</v>
      </c>
      <c r="AB114" s="17">
        <f t="shared" si="108"/>
        <v>0</v>
      </c>
      <c r="AC114" s="17">
        <f t="shared" si="108"/>
        <v>0</v>
      </c>
      <c r="AD114" s="17">
        <f t="shared" si="108"/>
        <v>0</v>
      </c>
      <c r="AE114" s="17">
        <f t="shared" si="108"/>
        <v>0</v>
      </c>
      <c r="AF114" s="17">
        <f t="shared" si="108"/>
        <v>0</v>
      </c>
      <c r="AG114" s="17">
        <f t="shared" si="108"/>
        <v>0</v>
      </c>
      <c r="AH114" s="17">
        <f t="shared" si="108"/>
        <v>0</v>
      </c>
      <c r="AI114" s="17">
        <f t="shared" si="108"/>
        <v>0</v>
      </c>
      <c r="AJ114" s="17">
        <f t="shared" si="108"/>
        <v>0</v>
      </c>
      <c r="AK114" s="17">
        <f t="shared" si="108"/>
        <v>0</v>
      </c>
      <c r="AL114" s="17">
        <f t="shared" si="108"/>
        <v>0</v>
      </c>
      <c r="AM114" s="17">
        <f t="shared" si="108"/>
        <v>0</v>
      </c>
      <c r="AN114" s="17">
        <f t="shared" si="108"/>
        <v>0</v>
      </c>
      <c r="AO114" s="17">
        <f t="shared" si="108"/>
        <v>0</v>
      </c>
      <c r="AP114" s="17">
        <f t="shared" si="108"/>
        <v>0</v>
      </c>
      <c r="AQ114" s="17">
        <f t="shared" si="108"/>
        <v>0</v>
      </c>
    </row>
    <row r="115" spans="1:43" s="16" customFormat="1" x14ac:dyDescent="0.3">
      <c r="A115" s="20" t="s">
        <v>921</v>
      </c>
      <c r="B115" s="31">
        <f t="shared" si="107"/>
        <v>0</v>
      </c>
      <c r="C115" s="17">
        <f t="shared" ref="C115:AQ115" si="109">C$123*$I6/$I$14</f>
        <v>0</v>
      </c>
      <c r="D115" s="17">
        <f t="shared" si="109"/>
        <v>0</v>
      </c>
      <c r="E115" s="17">
        <f t="shared" si="109"/>
        <v>0</v>
      </c>
      <c r="F115" s="17">
        <f t="shared" si="109"/>
        <v>0</v>
      </c>
      <c r="G115" s="17">
        <f t="shared" si="109"/>
        <v>0</v>
      </c>
      <c r="H115" s="17">
        <f t="shared" si="109"/>
        <v>0</v>
      </c>
      <c r="I115" s="17">
        <f t="shared" si="109"/>
        <v>0</v>
      </c>
      <c r="J115" s="17">
        <f t="shared" si="109"/>
        <v>0</v>
      </c>
      <c r="K115" s="17">
        <f t="shared" si="109"/>
        <v>0</v>
      </c>
      <c r="L115" s="17">
        <f t="shared" si="109"/>
        <v>0</v>
      </c>
      <c r="M115" s="17">
        <f t="shared" si="109"/>
        <v>0</v>
      </c>
      <c r="N115" s="17">
        <f t="shared" si="109"/>
        <v>0</v>
      </c>
      <c r="O115" s="17">
        <f t="shared" si="109"/>
        <v>0</v>
      </c>
      <c r="P115" s="17">
        <f t="shared" si="109"/>
        <v>0</v>
      </c>
      <c r="Q115" s="17">
        <f t="shared" si="109"/>
        <v>0</v>
      </c>
      <c r="R115" s="17">
        <f t="shared" si="109"/>
        <v>0</v>
      </c>
      <c r="S115" s="17">
        <f t="shared" si="109"/>
        <v>0</v>
      </c>
      <c r="T115" s="17">
        <f t="shared" si="109"/>
        <v>0</v>
      </c>
      <c r="U115" s="17">
        <f t="shared" si="109"/>
        <v>0</v>
      </c>
      <c r="V115" s="17">
        <f t="shared" si="109"/>
        <v>0</v>
      </c>
      <c r="W115" s="17">
        <f t="shared" si="109"/>
        <v>0</v>
      </c>
      <c r="X115" s="17">
        <f t="shared" si="109"/>
        <v>0</v>
      </c>
      <c r="Y115" s="17">
        <f t="shared" si="109"/>
        <v>0</v>
      </c>
      <c r="Z115" s="17">
        <f t="shared" si="109"/>
        <v>0</v>
      </c>
      <c r="AA115" s="17">
        <f t="shared" si="109"/>
        <v>0</v>
      </c>
      <c r="AB115" s="17">
        <f t="shared" si="109"/>
        <v>0</v>
      </c>
      <c r="AC115" s="17">
        <f t="shared" si="109"/>
        <v>0</v>
      </c>
      <c r="AD115" s="17">
        <f t="shared" si="109"/>
        <v>0</v>
      </c>
      <c r="AE115" s="17">
        <f t="shared" si="109"/>
        <v>0</v>
      </c>
      <c r="AF115" s="17">
        <f t="shared" si="109"/>
        <v>0</v>
      </c>
      <c r="AG115" s="17">
        <f t="shared" si="109"/>
        <v>0</v>
      </c>
      <c r="AH115" s="17">
        <f t="shared" si="109"/>
        <v>0</v>
      </c>
      <c r="AI115" s="17">
        <f t="shared" si="109"/>
        <v>0</v>
      </c>
      <c r="AJ115" s="17">
        <f t="shared" si="109"/>
        <v>0</v>
      </c>
      <c r="AK115" s="17">
        <f t="shared" si="109"/>
        <v>0</v>
      </c>
      <c r="AL115" s="17">
        <f t="shared" si="109"/>
        <v>0</v>
      </c>
      <c r="AM115" s="17">
        <f t="shared" si="109"/>
        <v>0</v>
      </c>
      <c r="AN115" s="17">
        <f t="shared" si="109"/>
        <v>0</v>
      </c>
      <c r="AO115" s="17">
        <f t="shared" si="109"/>
        <v>0</v>
      </c>
      <c r="AP115" s="17">
        <f t="shared" si="109"/>
        <v>0</v>
      </c>
      <c r="AQ115" s="17">
        <f t="shared" si="109"/>
        <v>0</v>
      </c>
    </row>
    <row r="116" spans="1:43" s="16" customFormat="1" x14ac:dyDescent="0.3">
      <c r="A116" s="20" t="s">
        <v>922</v>
      </c>
      <c r="B116" s="31">
        <f t="shared" si="107"/>
        <v>0</v>
      </c>
      <c r="C116" s="17">
        <f t="shared" ref="C116:AQ116" si="110">C$123*$I7/$I$14</f>
        <v>0</v>
      </c>
      <c r="D116" s="17">
        <f t="shared" si="110"/>
        <v>0</v>
      </c>
      <c r="E116" s="17">
        <f t="shared" si="110"/>
        <v>0</v>
      </c>
      <c r="F116" s="17">
        <f t="shared" si="110"/>
        <v>0</v>
      </c>
      <c r="G116" s="17">
        <f t="shared" si="110"/>
        <v>0</v>
      </c>
      <c r="H116" s="17">
        <f t="shared" si="110"/>
        <v>0</v>
      </c>
      <c r="I116" s="17">
        <f t="shared" si="110"/>
        <v>0</v>
      </c>
      <c r="J116" s="17">
        <f t="shared" si="110"/>
        <v>0</v>
      </c>
      <c r="K116" s="17">
        <f t="shared" si="110"/>
        <v>0</v>
      </c>
      <c r="L116" s="17">
        <f t="shared" si="110"/>
        <v>0</v>
      </c>
      <c r="M116" s="17">
        <f t="shared" si="110"/>
        <v>0</v>
      </c>
      <c r="N116" s="17">
        <f t="shared" si="110"/>
        <v>0</v>
      </c>
      <c r="O116" s="17">
        <f t="shared" si="110"/>
        <v>0</v>
      </c>
      <c r="P116" s="17">
        <f t="shared" si="110"/>
        <v>0</v>
      </c>
      <c r="Q116" s="17">
        <f t="shared" si="110"/>
        <v>0</v>
      </c>
      <c r="R116" s="17">
        <f t="shared" si="110"/>
        <v>0</v>
      </c>
      <c r="S116" s="17">
        <f t="shared" si="110"/>
        <v>0</v>
      </c>
      <c r="T116" s="17">
        <f t="shared" si="110"/>
        <v>0</v>
      </c>
      <c r="U116" s="17">
        <f t="shared" si="110"/>
        <v>0</v>
      </c>
      <c r="V116" s="17">
        <f t="shared" si="110"/>
        <v>0</v>
      </c>
      <c r="W116" s="17">
        <f t="shared" si="110"/>
        <v>0</v>
      </c>
      <c r="X116" s="17">
        <f t="shared" si="110"/>
        <v>0</v>
      </c>
      <c r="Y116" s="17">
        <f t="shared" si="110"/>
        <v>0</v>
      </c>
      <c r="Z116" s="17">
        <f t="shared" si="110"/>
        <v>0</v>
      </c>
      <c r="AA116" s="17">
        <f t="shared" si="110"/>
        <v>0</v>
      </c>
      <c r="AB116" s="17">
        <f t="shared" si="110"/>
        <v>0</v>
      </c>
      <c r="AC116" s="17">
        <f t="shared" si="110"/>
        <v>0</v>
      </c>
      <c r="AD116" s="17">
        <f t="shared" si="110"/>
        <v>0</v>
      </c>
      <c r="AE116" s="17">
        <f t="shared" si="110"/>
        <v>0</v>
      </c>
      <c r="AF116" s="17">
        <f t="shared" si="110"/>
        <v>0</v>
      </c>
      <c r="AG116" s="17">
        <f t="shared" si="110"/>
        <v>0</v>
      </c>
      <c r="AH116" s="17">
        <f t="shared" si="110"/>
        <v>0</v>
      </c>
      <c r="AI116" s="17">
        <f t="shared" si="110"/>
        <v>0</v>
      </c>
      <c r="AJ116" s="17">
        <f t="shared" si="110"/>
        <v>0</v>
      </c>
      <c r="AK116" s="17">
        <f t="shared" si="110"/>
        <v>0</v>
      </c>
      <c r="AL116" s="17">
        <f t="shared" si="110"/>
        <v>0</v>
      </c>
      <c r="AM116" s="17">
        <f t="shared" si="110"/>
        <v>0</v>
      </c>
      <c r="AN116" s="17">
        <f t="shared" si="110"/>
        <v>0</v>
      </c>
      <c r="AO116" s="17">
        <f t="shared" si="110"/>
        <v>0</v>
      </c>
      <c r="AP116" s="17">
        <f t="shared" si="110"/>
        <v>0</v>
      </c>
      <c r="AQ116" s="17">
        <f t="shared" si="110"/>
        <v>0</v>
      </c>
    </row>
    <row r="117" spans="1:43" s="16" customFormat="1" x14ac:dyDescent="0.3">
      <c r="A117" s="20" t="s">
        <v>923</v>
      </c>
      <c r="B117" s="31">
        <f t="shared" si="107"/>
        <v>0</v>
      </c>
      <c r="C117" s="17">
        <f t="shared" ref="C117:AQ117" si="111">C$123*$I8/$I$14</f>
        <v>0</v>
      </c>
      <c r="D117" s="17">
        <f t="shared" si="111"/>
        <v>0</v>
      </c>
      <c r="E117" s="17">
        <f t="shared" si="111"/>
        <v>0</v>
      </c>
      <c r="F117" s="17">
        <f t="shared" si="111"/>
        <v>0</v>
      </c>
      <c r="G117" s="17">
        <f t="shared" si="111"/>
        <v>0</v>
      </c>
      <c r="H117" s="17">
        <f t="shared" si="111"/>
        <v>0</v>
      </c>
      <c r="I117" s="17">
        <f t="shared" si="111"/>
        <v>0</v>
      </c>
      <c r="J117" s="17">
        <f t="shared" si="111"/>
        <v>0</v>
      </c>
      <c r="K117" s="17">
        <f t="shared" si="111"/>
        <v>0</v>
      </c>
      <c r="L117" s="17">
        <f t="shared" si="111"/>
        <v>0</v>
      </c>
      <c r="M117" s="17">
        <f t="shared" si="111"/>
        <v>0</v>
      </c>
      <c r="N117" s="17">
        <f t="shared" si="111"/>
        <v>0</v>
      </c>
      <c r="O117" s="17">
        <f t="shared" si="111"/>
        <v>0</v>
      </c>
      <c r="P117" s="17">
        <f t="shared" si="111"/>
        <v>0</v>
      </c>
      <c r="Q117" s="17">
        <f t="shared" si="111"/>
        <v>0</v>
      </c>
      <c r="R117" s="17">
        <f t="shared" si="111"/>
        <v>0</v>
      </c>
      <c r="S117" s="17">
        <f t="shared" si="111"/>
        <v>0</v>
      </c>
      <c r="T117" s="17">
        <f t="shared" si="111"/>
        <v>0</v>
      </c>
      <c r="U117" s="17">
        <f t="shared" si="111"/>
        <v>0</v>
      </c>
      <c r="V117" s="17">
        <f t="shared" si="111"/>
        <v>0</v>
      </c>
      <c r="W117" s="17">
        <f t="shared" si="111"/>
        <v>0</v>
      </c>
      <c r="X117" s="17">
        <f t="shared" si="111"/>
        <v>0</v>
      </c>
      <c r="Y117" s="17">
        <f t="shared" si="111"/>
        <v>0</v>
      </c>
      <c r="Z117" s="17">
        <f t="shared" si="111"/>
        <v>0</v>
      </c>
      <c r="AA117" s="17">
        <f t="shared" si="111"/>
        <v>0</v>
      </c>
      <c r="AB117" s="17">
        <f t="shared" si="111"/>
        <v>0</v>
      </c>
      <c r="AC117" s="17">
        <f t="shared" si="111"/>
        <v>0</v>
      </c>
      <c r="AD117" s="17">
        <f t="shared" si="111"/>
        <v>0</v>
      </c>
      <c r="AE117" s="17">
        <f t="shared" si="111"/>
        <v>0</v>
      </c>
      <c r="AF117" s="17">
        <f t="shared" si="111"/>
        <v>0</v>
      </c>
      <c r="AG117" s="17">
        <f t="shared" si="111"/>
        <v>0</v>
      </c>
      <c r="AH117" s="17">
        <f t="shared" si="111"/>
        <v>0</v>
      </c>
      <c r="AI117" s="17">
        <f t="shared" si="111"/>
        <v>0</v>
      </c>
      <c r="AJ117" s="17">
        <f t="shared" si="111"/>
        <v>0</v>
      </c>
      <c r="AK117" s="17">
        <f t="shared" si="111"/>
        <v>0</v>
      </c>
      <c r="AL117" s="17">
        <f t="shared" si="111"/>
        <v>0</v>
      </c>
      <c r="AM117" s="17">
        <f t="shared" si="111"/>
        <v>0</v>
      </c>
      <c r="AN117" s="17">
        <f t="shared" si="111"/>
        <v>0</v>
      </c>
      <c r="AO117" s="17">
        <f t="shared" si="111"/>
        <v>0</v>
      </c>
      <c r="AP117" s="17">
        <f t="shared" si="111"/>
        <v>0</v>
      </c>
      <c r="AQ117" s="17">
        <f t="shared" si="111"/>
        <v>0</v>
      </c>
    </row>
    <row r="118" spans="1:43" s="16" customFormat="1" x14ac:dyDescent="0.3">
      <c r="A118" s="20" t="s">
        <v>924</v>
      </c>
      <c r="B118" s="31">
        <f t="shared" si="107"/>
        <v>0</v>
      </c>
      <c r="C118" s="17">
        <f t="shared" ref="C118:AQ118" si="112">C$123*$I9/$I$14</f>
        <v>0</v>
      </c>
      <c r="D118" s="17">
        <f t="shared" si="112"/>
        <v>0</v>
      </c>
      <c r="E118" s="17">
        <f t="shared" si="112"/>
        <v>0</v>
      </c>
      <c r="F118" s="17">
        <f t="shared" si="112"/>
        <v>0</v>
      </c>
      <c r="G118" s="17">
        <f t="shared" si="112"/>
        <v>0</v>
      </c>
      <c r="H118" s="17">
        <f t="shared" si="112"/>
        <v>0</v>
      </c>
      <c r="I118" s="17">
        <f t="shared" si="112"/>
        <v>0</v>
      </c>
      <c r="J118" s="17">
        <f t="shared" si="112"/>
        <v>0</v>
      </c>
      <c r="K118" s="17">
        <f t="shared" si="112"/>
        <v>0</v>
      </c>
      <c r="L118" s="17">
        <f t="shared" si="112"/>
        <v>0</v>
      </c>
      <c r="M118" s="17">
        <f t="shared" si="112"/>
        <v>0</v>
      </c>
      <c r="N118" s="17">
        <f t="shared" si="112"/>
        <v>0</v>
      </c>
      <c r="O118" s="17">
        <f t="shared" si="112"/>
        <v>0</v>
      </c>
      <c r="P118" s="17">
        <f t="shared" si="112"/>
        <v>0</v>
      </c>
      <c r="Q118" s="17">
        <f t="shared" si="112"/>
        <v>0</v>
      </c>
      <c r="R118" s="17">
        <f t="shared" si="112"/>
        <v>0</v>
      </c>
      <c r="S118" s="17">
        <f t="shared" si="112"/>
        <v>0</v>
      </c>
      <c r="T118" s="17">
        <f t="shared" si="112"/>
        <v>0</v>
      </c>
      <c r="U118" s="17">
        <f t="shared" si="112"/>
        <v>0</v>
      </c>
      <c r="V118" s="17">
        <f t="shared" si="112"/>
        <v>0</v>
      </c>
      <c r="W118" s="17">
        <f t="shared" si="112"/>
        <v>0</v>
      </c>
      <c r="X118" s="17">
        <f t="shared" si="112"/>
        <v>0</v>
      </c>
      <c r="Y118" s="17">
        <f t="shared" si="112"/>
        <v>0</v>
      </c>
      <c r="Z118" s="17">
        <f t="shared" si="112"/>
        <v>0</v>
      </c>
      <c r="AA118" s="17">
        <f t="shared" si="112"/>
        <v>0</v>
      </c>
      <c r="AB118" s="17">
        <f t="shared" si="112"/>
        <v>0</v>
      </c>
      <c r="AC118" s="17">
        <f t="shared" si="112"/>
        <v>0</v>
      </c>
      <c r="AD118" s="17">
        <f t="shared" si="112"/>
        <v>0</v>
      </c>
      <c r="AE118" s="17">
        <f t="shared" si="112"/>
        <v>0</v>
      </c>
      <c r="AF118" s="17">
        <f t="shared" si="112"/>
        <v>0</v>
      </c>
      <c r="AG118" s="17">
        <f t="shared" si="112"/>
        <v>0</v>
      </c>
      <c r="AH118" s="17">
        <f t="shared" si="112"/>
        <v>0</v>
      </c>
      <c r="AI118" s="17">
        <f t="shared" si="112"/>
        <v>0</v>
      </c>
      <c r="AJ118" s="17">
        <f t="shared" si="112"/>
        <v>0</v>
      </c>
      <c r="AK118" s="17">
        <f t="shared" si="112"/>
        <v>0</v>
      </c>
      <c r="AL118" s="17">
        <f t="shared" si="112"/>
        <v>0</v>
      </c>
      <c r="AM118" s="17">
        <f t="shared" si="112"/>
        <v>0</v>
      </c>
      <c r="AN118" s="17">
        <f t="shared" si="112"/>
        <v>0</v>
      </c>
      <c r="AO118" s="17">
        <f t="shared" si="112"/>
        <v>0</v>
      </c>
      <c r="AP118" s="17">
        <f t="shared" si="112"/>
        <v>0</v>
      </c>
      <c r="AQ118" s="17">
        <f t="shared" si="112"/>
        <v>0</v>
      </c>
    </row>
    <row r="119" spans="1:43" s="16" customFormat="1" x14ac:dyDescent="0.3">
      <c r="A119" s="20" t="s">
        <v>925</v>
      </c>
      <c r="B119" s="31">
        <f t="shared" si="107"/>
        <v>0</v>
      </c>
      <c r="C119" s="17">
        <f t="shared" ref="C119:AQ119" si="113">C$123*$I10/$I$14</f>
        <v>0</v>
      </c>
      <c r="D119" s="17">
        <f t="shared" si="113"/>
        <v>0</v>
      </c>
      <c r="E119" s="17">
        <f t="shared" si="113"/>
        <v>0</v>
      </c>
      <c r="F119" s="17">
        <f t="shared" si="113"/>
        <v>0</v>
      </c>
      <c r="G119" s="17">
        <f t="shared" si="113"/>
        <v>0</v>
      </c>
      <c r="H119" s="17">
        <f t="shared" si="113"/>
        <v>0</v>
      </c>
      <c r="I119" s="17">
        <f t="shared" si="113"/>
        <v>0</v>
      </c>
      <c r="J119" s="17">
        <f t="shared" si="113"/>
        <v>0</v>
      </c>
      <c r="K119" s="17">
        <f t="shared" si="113"/>
        <v>0</v>
      </c>
      <c r="L119" s="17">
        <f t="shared" si="113"/>
        <v>0</v>
      </c>
      <c r="M119" s="17">
        <f t="shared" si="113"/>
        <v>0</v>
      </c>
      <c r="N119" s="17">
        <f t="shared" si="113"/>
        <v>0</v>
      </c>
      <c r="O119" s="17">
        <f t="shared" si="113"/>
        <v>0</v>
      </c>
      <c r="P119" s="17">
        <f t="shared" si="113"/>
        <v>0</v>
      </c>
      <c r="Q119" s="17">
        <f t="shared" si="113"/>
        <v>0</v>
      </c>
      <c r="R119" s="17">
        <f t="shared" si="113"/>
        <v>0</v>
      </c>
      <c r="S119" s="17">
        <f t="shared" si="113"/>
        <v>0</v>
      </c>
      <c r="T119" s="17">
        <f t="shared" si="113"/>
        <v>0</v>
      </c>
      <c r="U119" s="17">
        <f t="shared" si="113"/>
        <v>0</v>
      </c>
      <c r="V119" s="17">
        <f t="shared" si="113"/>
        <v>0</v>
      </c>
      <c r="W119" s="17">
        <f t="shared" si="113"/>
        <v>0</v>
      </c>
      <c r="X119" s="17">
        <f t="shared" si="113"/>
        <v>0</v>
      </c>
      <c r="Y119" s="17">
        <f t="shared" si="113"/>
        <v>0</v>
      </c>
      <c r="Z119" s="17">
        <f t="shared" si="113"/>
        <v>0</v>
      </c>
      <c r="AA119" s="17">
        <f t="shared" si="113"/>
        <v>0</v>
      </c>
      <c r="AB119" s="17">
        <f t="shared" si="113"/>
        <v>0</v>
      </c>
      <c r="AC119" s="17">
        <f t="shared" si="113"/>
        <v>0</v>
      </c>
      <c r="AD119" s="17">
        <f t="shared" si="113"/>
        <v>0</v>
      </c>
      <c r="AE119" s="17">
        <f t="shared" si="113"/>
        <v>0</v>
      </c>
      <c r="AF119" s="17">
        <f t="shared" si="113"/>
        <v>0</v>
      </c>
      <c r="AG119" s="17">
        <f t="shared" si="113"/>
        <v>0</v>
      </c>
      <c r="AH119" s="17">
        <f t="shared" si="113"/>
        <v>0</v>
      </c>
      <c r="AI119" s="17">
        <f t="shared" si="113"/>
        <v>0</v>
      </c>
      <c r="AJ119" s="17">
        <f t="shared" si="113"/>
        <v>0</v>
      </c>
      <c r="AK119" s="17">
        <f t="shared" si="113"/>
        <v>0</v>
      </c>
      <c r="AL119" s="17">
        <f t="shared" si="113"/>
        <v>0</v>
      </c>
      <c r="AM119" s="17">
        <f t="shared" si="113"/>
        <v>0</v>
      </c>
      <c r="AN119" s="17">
        <f t="shared" si="113"/>
        <v>0</v>
      </c>
      <c r="AO119" s="17">
        <f t="shared" si="113"/>
        <v>0</v>
      </c>
      <c r="AP119" s="17">
        <f t="shared" si="113"/>
        <v>0</v>
      </c>
      <c r="AQ119" s="17">
        <f t="shared" si="113"/>
        <v>0</v>
      </c>
    </row>
    <row r="120" spans="1:43" s="16" customFormat="1" x14ac:dyDescent="0.3">
      <c r="A120" s="20" t="s">
        <v>926</v>
      </c>
      <c r="B120" s="31">
        <f t="shared" si="107"/>
        <v>0</v>
      </c>
      <c r="C120" s="17">
        <f t="shared" ref="C120:AQ120" si="114">C$123*$I11/$I$14</f>
        <v>0</v>
      </c>
      <c r="D120" s="17">
        <f t="shared" si="114"/>
        <v>0</v>
      </c>
      <c r="E120" s="17">
        <f t="shared" si="114"/>
        <v>0</v>
      </c>
      <c r="F120" s="17">
        <f t="shared" si="114"/>
        <v>0</v>
      </c>
      <c r="G120" s="17">
        <f t="shared" si="114"/>
        <v>0</v>
      </c>
      <c r="H120" s="17">
        <f t="shared" si="114"/>
        <v>0</v>
      </c>
      <c r="I120" s="17">
        <f t="shared" si="114"/>
        <v>0</v>
      </c>
      <c r="J120" s="17">
        <f t="shared" si="114"/>
        <v>0</v>
      </c>
      <c r="K120" s="17">
        <f t="shared" si="114"/>
        <v>0</v>
      </c>
      <c r="L120" s="17">
        <f t="shared" si="114"/>
        <v>0</v>
      </c>
      <c r="M120" s="17">
        <f t="shared" si="114"/>
        <v>0</v>
      </c>
      <c r="N120" s="17">
        <f t="shared" si="114"/>
        <v>0</v>
      </c>
      <c r="O120" s="17">
        <f t="shared" si="114"/>
        <v>0</v>
      </c>
      <c r="P120" s="17">
        <f t="shared" si="114"/>
        <v>0</v>
      </c>
      <c r="Q120" s="17">
        <f t="shared" si="114"/>
        <v>0</v>
      </c>
      <c r="R120" s="17">
        <f t="shared" si="114"/>
        <v>0</v>
      </c>
      <c r="S120" s="17">
        <f t="shared" si="114"/>
        <v>0</v>
      </c>
      <c r="T120" s="17">
        <f t="shared" si="114"/>
        <v>0</v>
      </c>
      <c r="U120" s="17">
        <f t="shared" si="114"/>
        <v>0</v>
      </c>
      <c r="V120" s="17">
        <f t="shared" si="114"/>
        <v>0</v>
      </c>
      <c r="W120" s="17">
        <f t="shared" si="114"/>
        <v>0</v>
      </c>
      <c r="X120" s="17">
        <f t="shared" si="114"/>
        <v>0</v>
      </c>
      <c r="Y120" s="17">
        <f t="shared" si="114"/>
        <v>0</v>
      </c>
      <c r="Z120" s="17">
        <f t="shared" si="114"/>
        <v>0</v>
      </c>
      <c r="AA120" s="17">
        <f t="shared" si="114"/>
        <v>0</v>
      </c>
      <c r="AB120" s="17">
        <f t="shared" si="114"/>
        <v>0</v>
      </c>
      <c r="AC120" s="17">
        <f t="shared" si="114"/>
        <v>0</v>
      </c>
      <c r="AD120" s="17">
        <f t="shared" si="114"/>
        <v>0</v>
      </c>
      <c r="AE120" s="17">
        <f t="shared" si="114"/>
        <v>0</v>
      </c>
      <c r="AF120" s="17">
        <f t="shared" si="114"/>
        <v>0</v>
      </c>
      <c r="AG120" s="17">
        <f t="shared" si="114"/>
        <v>0</v>
      </c>
      <c r="AH120" s="17">
        <f t="shared" si="114"/>
        <v>0</v>
      </c>
      <c r="AI120" s="17">
        <f t="shared" si="114"/>
        <v>0</v>
      </c>
      <c r="AJ120" s="17">
        <f t="shared" si="114"/>
        <v>0</v>
      </c>
      <c r="AK120" s="17">
        <f t="shared" si="114"/>
        <v>0</v>
      </c>
      <c r="AL120" s="17">
        <f t="shared" si="114"/>
        <v>0</v>
      </c>
      <c r="AM120" s="17">
        <f t="shared" si="114"/>
        <v>0</v>
      </c>
      <c r="AN120" s="17">
        <f t="shared" si="114"/>
        <v>0</v>
      </c>
      <c r="AO120" s="17">
        <f t="shared" si="114"/>
        <v>0</v>
      </c>
      <c r="AP120" s="17">
        <f t="shared" si="114"/>
        <v>0</v>
      </c>
      <c r="AQ120" s="17">
        <f t="shared" si="114"/>
        <v>0</v>
      </c>
    </row>
    <row r="121" spans="1:43" s="16" customFormat="1" x14ac:dyDescent="0.3">
      <c r="A121" s="20" t="s">
        <v>927</v>
      </c>
      <c r="B121" s="31">
        <f t="shared" si="107"/>
        <v>0</v>
      </c>
      <c r="C121" s="17">
        <f t="shared" ref="C121:AQ121" si="115">C$123*$I12/$I$14</f>
        <v>0</v>
      </c>
      <c r="D121" s="17">
        <f t="shared" si="115"/>
        <v>0</v>
      </c>
      <c r="E121" s="17">
        <f t="shared" si="115"/>
        <v>0</v>
      </c>
      <c r="F121" s="17">
        <f t="shared" si="115"/>
        <v>0</v>
      </c>
      <c r="G121" s="17">
        <f t="shared" si="115"/>
        <v>0</v>
      </c>
      <c r="H121" s="17">
        <f t="shared" si="115"/>
        <v>0</v>
      </c>
      <c r="I121" s="17">
        <f t="shared" si="115"/>
        <v>0</v>
      </c>
      <c r="J121" s="17">
        <f t="shared" si="115"/>
        <v>0</v>
      </c>
      <c r="K121" s="17">
        <f t="shared" si="115"/>
        <v>0</v>
      </c>
      <c r="L121" s="17">
        <f t="shared" si="115"/>
        <v>0</v>
      </c>
      <c r="M121" s="17">
        <f t="shared" si="115"/>
        <v>0</v>
      </c>
      <c r="N121" s="17">
        <f t="shared" si="115"/>
        <v>0</v>
      </c>
      <c r="O121" s="17">
        <f t="shared" si="115"/>
        <v>0</v>
      </c>
      <c r="P121" s="17">
        <f t="shared" si="115"/>
        <v>0</v>
      </c>
      <c r="Q121" s="17">
        <f t="shared" si="115"/>
        <v>0</v>
      </c>
      <c r="R121" s="17">
        <f t="shared" si="115"/>
        <v>0</v>
      </c>
      <c r="S121" s="17">
        <f t="shared" si="115"/>
        <v>0</v>
      </c>
      <c r="T121" s="17">
        <f t="shared" si="115"/>
        <v>0</v>
      </c>
      <c r="U121" s="17">
        <f t="shared" si="115"/>
        <v>0</v>
      </c>
      <c r="V121" s="17">
        <f t="shared" si="115"/>
        <v>0</v>
      </c>
      <c r="W121" s="17">
        <f t="shared" si="115"/>
        <v>0</v>
      </c>
      <c r="X121" s="17">
        <f t="shared" si="115"/>
        <v>0</v>
      </c>
      <c r="Y121" s="17">
        <f t="shared" si="115"/>
        <v>0</v>
      </c>
      <c r="Z121" s="17">
        <f t="shared" si="115"/>
        <v>0</v>
      </c>
      <c r="AA121" s="17">
        <f t="shared" si="115"/>
        <v>0</v>
      </c>
      <c r="AB121" s="17">
        <f t="shared" si="115"/>
        <v>0</v>
      </c>
      <c r="AC121" s="17">
        <f t="shared" si="115"/>
        <v>0</v>
      </c>
      <c r="AD121" s="17">
        <f t="shared" si="115"/>
        <v>0</v>
      </c>
      <c r="AE121" s="17">
        <f t="shared" si="115"/>
        <v>0</v>
      </c>
      <c r="AF121" s="17">
        <f t="shared" si="115"/>
        <v>0</v>
      </c>
      <c r="AG121" s="17">
        <f t="shared" si="115"/>
        <v>0</v>
      </c>
      <c r="AH121" s="17">
        <f t="shared" si="115"/>
        <v>0</v>
      </c>
      <c r="AI121" s="17">
        <f t="shared" si="115"/>
        <v>0</v>
      </c>
      <c r="AJ121" s="17">
        <f t="shared" si="115"/>
        <v>0</v>
      </c>
      <c r="AK121" s="17">
        <f t="shared" si="115"/>
        <v>0</v>
      </c>
      <c r="AL121" s="17">
        <f t="shared" si="115"/>
        <v>0</v>
      </c>
      <c r="AM121" s="17">
        <f t="shared" si="115"/>
        <v>0</v>
      </c>
      <c r="AN121" s="17">
        <f t="shared" si="115"/>
        <v>0</v>
      </c>
      <c r="AO121" s="17">
        <f t="shared" si="115"/>
        <v>0</v>
      </c>
      <c r="AP121" s="17">
        <f t="shared" si="115"/>
        <v>0</v>
      </c>
      <c r="AQ121" s="17">
        <f t="shared" si="115"/>
        <v>0</v>
      </c>
    </row>
    <row r="122" spans="1:43" s="16" customFormat="1" x14ac:dyDescent="0.3">
      <c r="A122" s="20" t="s">
        <v>928</v>
      </c>
      <c r="B122" s="31">
        <f t="shared" si="107"/>
        <v>0</v>
      </c>
      <c r="C122" s="17">
        <f t="shared" ref="C122:AQ122" si="116">C$123*$I13/$I$14</f>
        <v>0</v>
      </c>
      <c r="D122" s="17">
        <f t="shared" si="116"/>
        <v>0</v>
      </c>
      <c r="E122" s="17">
        <f t="shared" si="116"/>
        <v>0</v>
      </c>
      <c r="F122" s="17">
        <f t="shared" si="116"/>
        <v>0</v>
      </c>
      <c r="G122" s="17">
        <f t="shared" si="116"/>
        <v>0</v>
      </c>
      <c r="H122" s="17">
        <f t="shared" si="116"/>
        <v>0</v>
      </c>
      <c r="I122" s="17">
        <f t="shared" si="116"/>
        <v>0</v>
      </c>
      <c r="J122" s="17">
        <f t="shared" si="116"/>
        <v>0</v>
      </c>
      <c r="K122" s="17">
        <f t="shared" si="116"/>
        <v>0</v>
      </c>
      <c r="L122" s="17">
        <f t="shared" si="116"/>
        <v>0</v>
      </c>
      <c r="M122" s="17">
        <f t="shared" si="116"/>
        <v>0</v>
      </c>
      <c r="N122" s="17">
        <f t="shared" si="116"/>
        <v>0</v>
      </c>
      <c r="O122" s="17">
        <f t="shared" si="116"/>
        <v>0</v>
      </c>
      <c r="P122" s="17">
        <f t="shared" si="116"/>
        <v>0</v>
      </c>
      <c r="Q122" s="17">
        <f t="shared" si="116"/>
        <v>0</v>
      </c>
      <c r="R122" s="17">
        <f t="shared" si="116"/>
        <v>0</v>
      </c>
      <c r="S122" s="17">
        <f t="shared" si="116"/>
        <v>0</v>
      </c>
      <c r="T122" s="17">
        <f t="shared" si="116"/>
        <v>0</v>
      </c>
      <c r="U122" s="17">
        <f t="shared" si="116"/>
        <v>0</v>
      </c>
      <c r="V122" s="17">
        <f t="shared" si="116"/>
        <v>0</v>
      </c>
      <c r="W122" s="17">
        <f t="shared" si="116"/>
        <v>0</v>
      </c>
      <c r="X122" s="17">
        <f t="shared" si="116"/>
        <v>0</v>
      </c>
      <c r="Y122" s="17">
        <f t="shared" si="116"/>
        <v>0</v>
      </c>
      <c r="Z122" s="17">
        <f t="shared" si="116"/>
        <v>0</v>
      </c>
      <c r="AA122" s="17">
        <f t="shared" si="116"/>
        <v>0</v>
      </c>
      <c r="AB122" s="17">
        <f t="shared" si="116"/>
        <v>0</v>
      </c>
      <c r="AC122" s="17">
        <f t="shared" si="116"/>
        <v>0</v>
      </c>
      <c r="AD122" s="17">
        <f t="shared" si="116"/>
        <v>0</v>
      </c>
      <c r="AE122" s="17">
        <f t="shared" si="116"/>
        <v>0</v>
      </c>
      <c r="AF122" s="17">
        <f t="shared" si="116"/>
        <v>0</v>
      </c>
      <c r="AG122" s="17">
        <f t="shared" si="116"/>
        <v>0</v>
      </c>
      <c r="AH122" s="17">
        <f t="shared" si="116"/>
        <v>0</v>
      </c>
      <c r="AI122" s="17">
        <f t="shared" si="116"/>
        <v>0</v>
      </c>
      <c r="AJ122" s="17">
        <f t="shared" si="116"/>
        <v>0</v>
      </c>
      <c r="AK122" s="17">
        <f t="shared" si="116"/>
        <v>0</v>
      </c>
      <c r="AL122" s="17">
        <f t="shared" si="116"/>
        <v>0</v>
      </c>
      <c r="AM122" s="17">
        <f t="shared" si="116"/>
        <v>0</v>
      </c>
      <c r="AN122" s="17">
        <f t="shared" si="116"/>
        <v>0</v>
      </c>
      <c r="AO122" s="17">
        <f t="shared" si="116"/>
        <v>0</v>
      </c>
      <c r="AP122" s="17">
        <f t="shared" si="116"/>
        <v>0</v>
      </c>
      <c r="AQ122" s="17">
        <f t="shared" si="116"/>
        <v>0</v>
      </c>
    </row>
    <row r="123" spans="1:43" s="18" customFormat="1" x14ac:dyDescent="0.3">
      <c r="A123" s="20" t="s">
        <v>918</v>
      </c>
      <c r="B123" s="23">
        <f t="shared" si="107"/>
        <v>0.14710190662498446</v>
      </c>
      <c r="C123" s="18">
        <f>'BLDG energy consumption'!B$5*$I$15</f>
        <v>0.14710190662498446</v>
      </c>
      <c r="D123" s="18">
        <f>'BLDG energy consumption'!C$5*$I$15</f>
        <v>0.11339166357256372</v>
      </c>
      <c r="E123" s="18">
        <f>'BLDG energy consumption'!D$5*$I$15</f>
        <v>0.11093360926741137</v>
      </c>
      <c r="F123" s="18">
        <f>'BLDG energy consumption'!E$5*$I$15</f>
        <v>0.10842223107793669</v>
      </c>
      <c r="G123" s="18">
        <f>'BLDG energy consumption'!F$5*$I$15</f>
        <v>0.10571955952499935</v>
      </c>
      <c r="H123" s="18">
        <f>'BLDG energy consumption'!G$5*$I$15</f>
        <v>0.10312079794402125</v>
      </c>
      <c r="I123" s="18">
        <f>'BLDG energy consumption'!H$5*$I$15</f>
        <v>0.10051889851853035</v>
      </c>
      <c r="J123" s="18">
        <f>'BLDG energy consumption'!I$5*$I$15</f>
        <v>9.7799740616125633E-2</v>
      </c>
      <c r="K123" s="18">
        <f>'BLDG energy consumption'!J$5*$I$15</f>
        <v>9.4967204393089741E-2</v>
      </c>
      <c r="L123" s="18">
        <f>'BLDG energy consumption'!K$5*$I$15</f>
        <v>9.2041119056032766E-2</v>
      </c>
      <c r="M123" s="18">
        <f>'BLDG energy consumption'!L$5*$I$15</f>
        <v>8.9039390893973586E-2</v>
      </c>
      <c r="N123" s="18">
        <f>'BLDG energy consumption'!M$5*$I$15</f>
        <v>8.5978088165232516E-2</v>
      </c>
      <c r="O123" s="18">
        <f>'BLDG energy consumption'!N$5*$I$15</f>
        <v>8.2871523267400035E-2</v>
      </c>
      <c r="P123" s="18">
        <f>'BLDG energy consumption'!O$5*$I$15</f>
        <v>7.97323295410651E-2</v>
      </c>
      <c r="Q123" s="18">
        <f>'BLDG energy consumption'!P$5*$I$15</f>
        <v>7.6571534253375803E-2</v>
      </c>
      <c r="R123" s="18">
        <f>'BLDG energy consumption'!Q$5*$I$15</f>
        <v>7.3398661199748083E-2</v>
      </c>
      <c r="S123" s="18">
        <f>'BLDG energy consumption'!R$5*$I$15</f>
        <v>7.0221810674046328E-2</v>
      </c>
      <c r="T123" s="18">
        <f>'BLDG energy consumption'!S$5*$I$15</f>
        <v>6.7047745932791405E-2</v>
      </c>
      <c r="U123" s="18">
        <f>'BLDG energy consumption'!T$5*$I$15</f>
        <v>6.3881991123443851E-2</v>
      </c>
      <c r="V123" s="18">
        <f>'BLDG energy consumption'!U$5*$I$15</f>
        <v>6.0728910992660909E-2</v>
      </c>
      <c r="W123" s="18">
        <f>'BLDG energy consumption'!V$5*$I$15</f>
        <v>5.7591832996945043E-2</v>
      </c>
      <c r="X123" s="18">
        <f>'BLDG energy consumption'!W$5*$I$15</f>
        <v>5.4473120489081733E-2</v>
      </c>
      <c r="Y123" s="18">
        <f>'BLDG energy consumption'!X$5*$I$15</f>
        <v>5.1374287914926299E-2</v>
      </c>
      <c r="Z123" s="18">
        <f>'BLDG energy consumption'!Y$5*$I$15</f>
        <v>4.8296103588148162E-2</v>
      </c>
      <c r="AA123" s="18">
        <f>'BLDG energy consumption'!Z$5*$I$15</f>
        <v>4.5238688425135475E-2</v>
      </c>
      <c r="AB123" s="18">
        <f>'BLDG energy consumption'!AA$5*$I$15</f>
        <v>4.220162740016882E-2</v>
      </c>
      <c r="AC123" s="18">
        <f>'BLDG energy consumption'!AB$5*$I$15</f>
        <v>3.9184088535178227E-2</v>
      </c>
      <c r="AD123" s="18">
        <f>'BLDG energy consumption'!AC$5*$I$15</f>
        <v>3.6184925403693204E-2</v>
      </c>
      <c r="AE123" s="18">
        <f>'BLDG energy consumption'!AD$5*$I$15</f>
        <v>3.3202795823820755E-2</v>
      </c>
      <c r="AF123" s="18">
        <f>'BLDG energy consumption'!AE$5*$I$15</f>
        <v>3.023628243241986E-2</v>
      </c>
      <c r="AG123" s="18">
        <f>'BLDG energy consumption'!AF$5*$I$15</f>
        <v>2.7284015155208393E-2</v>
      </c>
      <c r="AH123" s="18">
        <f>'BLDG energy consumption'!AG$5*$I$15</f>
        <v>2.4344791693156169E-2</v>
      </c>
      <c r="AI123" s="18">
        <f>'BLDG energy consumption'!AH$5*$I$15</f>
        <v>2.1417704539660232E-2</v>
      </c>
      <c r="AJ123" s="18">
        <f>'BLDG energy consumption'!AI$5*$I$15</f>
        <v>1.850227387728964E-2</v>
      </c>
      <c r="AK123" s="18">
        <f>'BLDG energy consumption'!AJ$5*$I$15</f>
        <v>1.5598574526674482E-2</v>
      </c>
      <c r="AL123" s="18">
        <f>'BLDG energy consumption'!AK$5*$I$15</f>
        <v>1.2707373487592714E-2</v>
      </c>
      <c r="AM123" s="18">
        <f>'BLDG energy consumption'!AL$5*$I$15</f>
        <v>9.830267468030271E-3</v>
      </c>
      <c r="AN123" s="18">
        <f>'BLDG energy consumption'!AM$5*$I$15</f>
        <v>6.9698227520755525E-3</v>
      </c>
      <c r="AO123" s="18">
        <f>'BLDG energy consumption'!AN$5*$I$15</f>
        <v>4.1297199595283149E-3</v>
      </c>
      <c r="AP123" s="18">
        <f>'BLDG energy consumption'!AO$5*$I$15</f>
        <v>1.3148993744677021E-3</v>
      </c>
      <c r="AQ123" s="18">
        <f>'BLDG energy consumption'!AP$5*$I$15</f>
        <v>3.4152319321828354E-4</v>
      </c>
    </row>
    <row r="124" spans="1:43" s="16" customFormat="1" x14ac:dyDescent="0.3"/>
    <row r="125" spans="1:43" s="20" customFormat="1" x14ac:dyDescent="0.3">
      <c r="A125" s="19" t="s">
        <v>29</v>
      </c>
      <c r="B125" s="36">
        <v>2019</v>
      </c>
      <c r="C125" s="20">
        <v>2020</v>
      </c>
      <c r="D125" s="20">
        <v>2021</v>
      </c>
      <c r="E125" s="20">
        <v>2022</v>
      </c>
      <c r="F125" s="20">
        <v>2023</v>
      </c>
      <c r="G125" s="20">
        <v>2024</v>
      </c>
      <c r="H125" s="20">
        <v>2025</v>
      </c>
      <c r="I125" s="20">
        <v>2026</v>
      </c>
      <c r="J125" s="20">
        <v>2027</v>
      </c>
      <c r="K125" s="20">
        <v>2028</v>
      </c>
      <c r="L125" s="20">
        <v>2029</v>
      </c>
      <c r="M125" s="20">
        <v>2030</v>
      </c>
      <c r="N125" s="20">
        <v>2031</v>
      </c>
      <c r="O125" s="20">
        <v>2032</v>
      </c>
      <c r="P125" s="20">
        <v>2033</v>
      </c>
      <c r="Q125" s="20">
        <v>2034</v>
      </c>
      <c r="R125" s="20">
        <v>2035</v>
      </c>
      <c r="S125" s="20">
        <v>2036</v>
      </c>
      <c r="T125" s="20">
        <v>2037</v>
      </c>
      <c r="U125" s="20">
        <v>2038</v>
      </c>
      <c r="V125" s="20">
        <v>2039</v>
      </c>
      <c r="W125" s="20">
        <v>2040</v>
      </c>
      <c r="X125" s="20">
        <v>2041</v>
      </c>
      <c r="Y125" s="20">
        <v>2042</v>
      </c>
      <c r="Z125" s="20">
        <v>2043</v>
      </c>
      <c r="AA125" s="20">
        <v>2044</v>
      </c>
      <c r="AB125" s="20">
        <v>2045</v>
      </c>
      <c r="AC125" s="20">
        <v>2046</v>
      </c>
      <c r="AD125" s="20">
        <v>2047</v>
      </c>
      <c r="AE125" s="20">
        <v>2048</v>
      </c>
      <c r="AF125" s="20">
        <v>2049</v>
      </c>
      <c r="AG125" s="20">
        <v>2050</v>
      </c>
      <c r="AH125" s="20">
        <v>2051</v>
      </c>
      <c r="AI125" s="20">
        <v>2052</v>
      </c>
      <c r="AJ125" s="20">
        <v>2053</v>
      </c>
      <c r="AK125" s="20">
        <v>2054</v>
      </c>
      <c r="AL125" s="20">
        <v>2055</v>
      </c>
      <c r="AM125" s="20">
        <v>2056</v>
      </c>
      <c r="AN125" s="20">
        <v>2057</v>
      </c>
      <c r="AO125" s="20">
        <v>2058</v>
      </c>
      <c r="AP125" s="20">
        <v>2059</v>
      </c>
      <c r="AQ125" s="20">
        <v>2060</v>
      </c>
    </row>
    <row r="126" spans="1:43" s="16" customFormat="1" x14ac:dyDescent="0.3">
      <c r="A126" s="20" t="s">
        <v>919</v>
      </c>
      <c r="B126" s="31">
        <f>C126</f>
        <v>0</v>
      </c>
      <c r="C126" s="16">
        <f t="shared" ref="C126:AQ126" si="117">IFERROR(C$136*$J4/$J$14,0)</f>
        <v>0</v>
      </c>
      <c r="D126" s="16">
        <f t="shared" si="117"/>
        <v>0</v>
      </c>
      <c r="E126" s="16">
        <f t="shared" si="117"/>
        <v>0</v>
      </c>
      <c r="F126" s="16">
        <f t="shared" si="117"/>
        <v>0</v>
      </c>
      <c r="G126" s="16">
        <f t="shared" si="117"/>
        <v>0</v>
      </c>
      <c r="H126" s="16">
        <f t="shared" si="117"/>
        <v>0</v>
      </c>
      <c r="I126" s="16">
        <f t="shared" si="117"/>
        <v>0</v>
      </c>
      <c r="J126" s="16">
        <f t="shared" si="117"/>
        <v>0</v>
      </c>
      <c r="K126" s="16">
        <f t="shared" si="117"/>
        <v>0</v>
      </c>
      <c r="L126" s="16">
        <f t="shared" si="117"/>
        <v>0</v>
      </c>
      <c r="M126" s="16">
        <f t="shared" si="117"/>
        <v>0</v>
      </c>
      <c r="N126" s="16">
        <f t="shared" si="117"/>
        <v>0</v>
      </c>
      <c r="O126" s="16">
        <f t="shared" si="117"/>
        <v>0</v>
      </c>
      <c r="P126" s="16">
        <f t="shared" si="117"/>
        <v>0</v>
      </c>
      <c r="Q126" s="16">
        <f t="shared" si="117"/>
        <v>0</v>
      </c>
      <c r="R126" s="16">
        <f t="shared" si="117"/>
        <v>0</v>
      </c>
      <c r="S126" s="16">
        <f t="shared" si="117"/>
        <v>0</v>
      </c>
      <c r="T126" s="16">
        <f t="shared" si="117"/>
        <v>0</v>
      </c>
      <c r="U126" s="16">
        <f t="shared" si="117"/>
        <v>0</v>
      </c>
      <c r="V126" s="16">
        <f t="shared" si="117"/>
        <v>0</v>
      </c>
      <c r="W126" s="16">
        <f t="shared" si="117"/>
        <v>0</v>
      </c>
      <c r="X126" s="16">
        <f t="shared" si="117"/>
        <v>0</v>
      </c>
      <c r="Y126" s="16">
        <f t="shared" si="117"/>
        <v>0</v>
      </c>
      <c r="Z126" s="16">
        <f t="shared" si="117"/>
        <v>0</v>
      </c>
      <c r="AA126" s="16">
        <f t="shared" si="117"/>
        <v>0</v>
      </c>
      <c r="AB126" s="16">
        <f t="shared" si="117"/>
        <v>0</v>
      </c>
      <c r="AC126" s="16">
        <f t="shared" si="117"/>
        <v>0</v>
      </c>
      <c r="AD126" s="16">
        <f t="shared" si="117"/>
        <v>0</v>
      </c>
      <c r="AE126" s="16">
        <f t="shared" si="117"/>
        <v>0</v>
      </c>
      <c r="AF126" s="16">
        <f t="shared" si="117"/>
        <v>0</v>
      </c>
      <c r="AG126" s="16">
        <f t="shared" si="117"/>
        <v>0</v>
      </c>
      <c r="AH126" s="16">
        <f t="shared" si="117"/>
        <v>0</v>
      </c>
      <c r="AI126" s="16">
        <f t="shared" si="117"/>
        <v>0</v>
      </c>
      <c r="AJ126" s="16">
        <f t="shared" si="117"/>
        <v>0</v>
      </c>
      <c r="AK126" s="16">
        <f t="shared" si="117"/>
        <v>0</v>
      </c>
      <c r="AL126" s="16">
        <f t="shared" si="117"/>
        <v>0</v>
      </c>
      <c r="AM126" s="16">
        <f t="shared" si="117"/>
        <v>0</v>
      </c>
      <c r="AN126" s="16">
        <f t="shared" si="117"/>
        <v>0</v>
      </c>
      <c r="AO126" s="16">
        <f t="shared" si="117"/>
        <v>0</v>
      </c>
      <c r="AP126" s="16">
        <f t="shared" si="117"/>
        <v>0</v>
      </c>
      <c r="AQ126" s="16">
        <f t="shared" si="117"/>
        <v>0</v>
      </c>
    </row>
    <row r="127" spans="1:43" s="16" customFormat="1" x14ac:dyDescent="0.3">
      <c r="A127" s="20" t="s">
        <v>920</v>
      </c>
      <c r="B127" s="31">
        <f t="shared" ref="B127:B136" si="118">C127</f>
        <v>0</v>
      </c>
      <c r="C127" s="16">
        <f t="shared" ref="C127:AQ127" si="119">IFERROR(C$136*$J5/$J$14,0)</f>
        <v>0</v>
      </c>
      <c r="D127" s="16">
        <f t="shared" si="119"/>
        <v>0</v>
      </c>
      <c r="E127" s="16">
        <f t="shared" si="119"/>
        <v>0</v>
      </c>
      <c r="F127" s="16">
        <f t="shared" si="119"/>
        <v>0</v>
      </c>
      <c r="G127" s="16">
        <f t="shared" si="119"/>
        <v>0</v>
      </c>
      <c r="H127" s="16">
        <f t="shared" si="119"/>
        <v>0</v>
      </c>
      <c r="I127" s="16">
        <f t="shared" si="119"/>
        <v>0</v>
      </c>
      <c r="J127" s="16">
        <f t="shared" si="119"/>
        <v>0</v>
      </c>
      <c r="K127" s="16">
        <f t="shared" si="119"/>
        <v>0</v>
      </c>
      <c r="L127" s="16">
        <f t="shared" si="119"/>
        <v>0</v>
      </c>
      <c r="M127" s="16">
        <f t="shared" si="119"/>
        <v>0</v>
      </c>
      <c r="N127" s="16">
        <f t="shared" si="119"/>
        <v>0</v>
      </c>
      <c r="O127" s="16">
        <f t="shared" si="119"/>
        <v>0</v>
      </c>
      <c r="P127" s="16">
        <f t="shared" si="119"/>
        <v>0</v>
      </c>
      <c r="Q127" s="16">
        <f t="shared" si="119"/>
        <v>0</v>
      </c>
      <c r="R127" s="16">
        <f t="shared" si="119"/>
        <v>0</v>
      </c>
      <c r="S127" s="16">
        <f t="shared" si="119"/>
        <v>0</v>
      </c>
      <c r="T127" s="16">
        <f t="shared" si="119"/>
        <v>0</v>
      </c>
      <c r="U127" s="16">
        <f t="shared" si="119"/>
        <v>0</v>
      </c>
      <c r="V127" s="16">
        <f t="shared" si="119"/>
        <v>0</v>
      </c>
      <c r="W127" s="16">
        <f t="shared" si="119"/>
        <v>0</v>
      </c>
      <c r="X127" s="16">
        <f t="shared" si="119"/>
        <v>0</v>
      </c>
      <c r="Y127" s="16">
        <f t="shared" si="119"/>
        <v>0</v>
      </c>
      <c r="Z127" s="16">
        <f t="shared" si="119"/>
        <v>0</v>
      </c>
      <c r="AA127" s="16">
        <f t="shared" si="119"/>
        <v>0</v>
      </c>
      <c r="AB127" s="16">
        <f t="shared" si="119"/>
        <v>0</v>
      </c>
      <c r="AC127" s="16">
        <f t="shared" si="119"/>
        <v>0</v>
      </c>
      <c r="AD127" s="16">
        <f t="shared" si="119"/>
        <v>0</v>
      </c>
      <c r="AE127" s="16">
        <f t="shared" si="119"/>
        <v>0</v>
      </c>
      <c r="AF127" s="16">
        <f t="shared" si="119"/>
        <v>0</v>
      </c>
      <c r="AG127" s="16">
        <f t="shared" si="119"/>
        <v>0</v>
      </c>
      <c r="AH127" s="16">
        <f t="shared" si="119"/>
        <v>0</v>
      </c>
      <c r="AI127" s="16">
        <f t="shared" si="119"/>
        <v>0</v>
      </c>
      <c r="AJ127" s="16">
        <f t="shared" si="119"/>
        <v>0</v>
      </c>
      <c r="AK127" s="16">
        <f t="shared" si="119"/>
        <v>0</v>
      </c>
      <c r="AL127" s="16">
        <f t="shared" si="119"/>
        <v>0</v>
      </c>
      <c r="AM127" s="16">
        <f t="shared" si="119"/>
        <v>0</v>
      </c>
      <c r="AN127" s="16">
        <f t="shared" si="119"/>
        <v>0</v>
      </c>
      <c r="AO127" s="16">
        <f t="shared" si="119"/>
        <v>0</v>
      </c>
      <c r="AP127" s="16">
        <f t="shared" si="119"/>
        <v>0</v>
      </c>
      <c r="AQ127" s="16">
        <f t="shared" si="119"/>
        <v>0</v>
      </c>
    </row>
    <row r="128" spans="1:43" s="16" customFormat="1" x14ac:dyDescent="0.3">
      <c r="A128" s="20" t="s">
        <v>921</v>
      </c>
      <c r="B128" s="31">
        <f t="shared" si="118"/>
        <v>0</v>
      </c>
      <c r="C128" s="16">
        <f t="shared" ref="C128:AQ128" si="120">IFERROR(C$136*$J6/$J$14,0)</f>
        <v>0</v>
      </c>
      <c r="D128" s="16">
        <f t="shared" si="120"/>
        <v>0</v>
      </c>
      <c r="E128" s="16">
        <f t="shared" si="120"/>
        <v>0</v>
      </c>
      <c r="F128" s="16">
        <f t="shared" si="120"/>
        <v>0</v>
      </c>
      <c r="G128" s="16">
        <f t="shared" si="120"/>
        <v>0</v>
      </c>
      <c r="H128" s="16">
        <f t="shared" si="120"/>
        <v>0</v>
      </c>
      <c r="I128" s="16">
        <f t="shared" si="120"/>
        <v>0</v>
      </c>
      <c r="J128" s="16">
        <f t="shared" si="120"/>
        <v>0</v>
      </c>
      <c r="K128" s="16">
        <f t="shared" si="120"/>
        <v>0</v>
      </c>
      <c r="L128" s="16">
        <f t="shared" si="120"/>
        <v>0</v>
      </c>
      <c r="M128" s="16">
        <f t="shared" si="120"/>
        <v>0</v>
      </c>
      <c r="N128" s="16">
        <f t="shared" si="120"/>
        <v>0</v>
      </c>
      <c r="O128" s="16">
        <f t="shared" si="120"/>
        <v>0</v>
      </c>
      <c r="P128" s="16">
        <f t="shared" si="120"/>
        <v>0</v>
      </c>
      <c r="Q128" s="16">
        <f t="shared" si="120"/>
        <v>0</v>
      </c>
      <c r="R128" s="16">
        <f t="shared" si="120"/>
        <v>0</v>
      </c>
      <c r="S128" s="16">
        <f t="shared" si="120"/>
        <v>0</v>
      </c>
      <c r="T128" s="16">
        <f t="shared" si="120"/>
        <v>0</v>
      </c>
      <c r="U128" s="16">
        <f t="shared" si="120"/>
        <v>0</v>
      </c>
      <c r="V128" s="16">
        <f t="shared" si="120"/>
        <v>0</v>
      </c>
      <c r="W128" s="16">
        <f t="shared" si="120"/>
        <v>0</v>
      </c>
      <c r="X128" s="16">
        <f t="shared" si="120"/>
        <v>0</v>
      </c>
      <c r="Y128" s="16">
        <f t="shared" si="120"/>
        <v>0</v>
      </c>
      <c r="Z128" s="16">
        <f t="shared" si="120"/>
        <v>0</v>
      </c>
      <c r="AA128" s="16">
        <f t="shared" si="120"/>
        <v>0</v>
      </c>
      <c r="AB128" s="16">
        <f t="shared" si="120"/>
        <v>0</v>
      </c>
      <c r="AC128" s="16">
        <f t="shared" si="120"/>
        <v>0</v>
      </c>
      <c r="AD128" s="16">
        <f t="shared" si="120"/>
        <v>0</v>
      </c>
      <c r="AE128" s="16">
        <f t="shared" si="120"/>
        <v>0</v>
      </c>
      <c r="AF128" s="16">
        <f t="shared" si="120"/>
        <v>0</v>
      </c>
      <c r="AG128" s="16">
        <f t="shared" si="120"/>
        <v>0</v>
      </c>
      <c r="AH128" s="16">
        <f t="shared" si="120"/>
        <v>0</v>
      </c>
      <c r="AI128" s="16">
        <f t="shared" si="120"/>
        <v>0</v>
      </c>
      <c r="AJ128" s="16">
        <f t="shared" si="120"/>
        <v>0</v>
      </c>
      <c r="AK128" s="16">
        <f t="shared" si="120"/>
        <v>0</v>
      </c>
      <c r="AL128" s="16">
        <f t="shared" si="120"/>
        <v>0</v>
      </c>
      <c r="AM128" s="16">
        <f t="shared" si="120"/>
        <v>0</v>
      </c>
      <c r="AN128" s="16">
        <f t="shared" si="120"/>
        <v>0</v>
      </c>
      <c r="AO128" s="16">
        <f t="shared" si="120"/>
        <v>0</v>
      </c>
      <c r="AP128" s="16">
        <f t="shared" si="120"/>
        <v>0</v>
      </c>
      <c r="AQ128" s="16">
        <f t="shared" si="120"/>
        <v>0</v>
      </c>
    </row>
    <row r="129" spans="1:43" s="16" customFormat="1" x14ac:dyDescent="0.3">
      <c r="A129" s="20" t="s">
        <v>922</v>
      </c>
      <c r="B129" s="31">
        <f t="shared" si="118"/>
        <v>0</v>
      </c>
      <c r="C129" s="16">
        <f t="shared" ref="C129:AQ129" si="121">IFERROR(C$136*$J7/$J$14,0)</f>
        <v>0</v>
      </c>
      <c r="D129" s="16">
        <f t="shared" si="121"/>
        <v>0</v>
      </c>
      <c r="E129" s="16">
        <f t="shared" si="121"/>
        <v>0</v>
      </c>
      <c r="F129" s="16">
        <f t="shared" si="121"/>
        <v>0</v>
      </c>
      <c r="G129" s="16">
        <f t="shared" si="121"/>
        <v>0</v>
      </c>
      <c r="H129" s="16">
        <f t="shared" si="121"/>
        <v>0</v>
      </c>
      <c r="I129" s="16">
        <f t="shared" si="121"/>
        <v>0</v>
      </c>
      <c r="J129" s="16">
        <f t="shared" si="121"/>
        <v>0</v>
      </c>
      <c r="K129" s="16">
        <f t="shared" si="121"/>
        <v>0</v>
      </c>
      <c r="L129" s="16">
        <f t="shared" si="121"/>
        <v>0</v>
      </c>
      <c r="M129" s="16">
        <f t="shared" si="121"/>
        <v>0</v>
      </c>
      <c r="N129" s="16">
        <f t="shared" si="121"/>
        <v>0</v>
      </c>
      <c r="O129" s="16">
        <f t="shared" si="121"/>
        <v>0</v>
      </c>
      <c r="P129" s="16">
        <f t="shared" si="121"/>
        <v>0</v>
      </c>
      <c r="Q129" s="16">
        <f t="shared" si="121"/>
        <v>0</v>
      </c>
      <c r="R129" s="16">
        <f t="shared" si="121"/>
        <v>0</v>
      </c>
      <c r="S129" s="16">
        <f t="shared" si="121"/>
        <v>0</v>
      </c>
      <c r="T129" s="16">
        <f t="shared" si="121"/>
        <v>0</v>
      </c>
      <c r="U129" s="16">
        <f t="shared" si="121"/>
        <v>0</v>
      </c>
      <c r="V129" s="16">
        <f t="shared" si="121"/>
        <v>0</v>
      </c>
      <c r="W129" s="16">
        <f t="shared" si="121"/>
        <v>0</v>
      </c>
      <c r="X129" s="16">
        <f t="shared" si="121"/>
        <v>0</v>
      </c>
      <c r="Y129" s="16">
        <f t="shared" si="121"/>
        <v>0</v>
      </c>
      <c r="Z129" s="16">
        <f t="shared" si="121"/>
        <v>0</v>
      </c>
      <c r="AA129" s="16">
        <f t="shared" si="121"/>
        <v>0</v>
      </c>
      <c r="AB129" s="16">
        <f t="shared" si="121"/>
        <v>0</v>
      </c>
      <c r="AC129" s="16">
        <f t="shared" si="121"/>
        <v>0</v>
      </c>
      <c r="AD129" s="16">
        <f t="shared" si="121"/>
        <v>0</v>
      </c>
      <c r="AE129" s="16">
        <f t="shared" si="121"/>
        <v>0</v>
      </c>
      <c r="AF129" s="16">
        <f t="shared" si="121"/>
        <v>0</v>
      </c>
      <c r="AG129" s="16">
        <f t="shared" si="121"/>
        <v>0</v>
      </c>
      <c r="AH129" s="16">
        <f t="shared" si="121"/>
        <v>0</v>
      </c>
      <c r="AI129" s="16">
        <f t="shared" si="121"/>
        <v>0</v>
      </c>
      <c r="AJ129" s="16">
        <f t="shared" si="121"/>
        <v>0</v>
      </c>
      <c r="AK129" s="16">
        <f t="shared" si="121"/>
        <v>0</v>
      </c>
      <c r="AL129" s="16">
        <f t="shared" si="121"/>
        <v>0</v>
      </c>
      <c r="AM129" s="16">
        <f t="shared" si="121"/>
        <v>0</v>
      </c>
      <c r="AN129" s="16">
        <f t="shared" si="121"/>
        <v>0</v>
      </c>
      <c r="AO129" s="16">
        <f t="shared" si="121"/>
        <v>0</v>
      </c>
      <c r="AP129" s="16">
        <f t="shared" si="121"/>
        <v>0</v>
      </c>
      <c r="AQ129" s="16">
        <f t="shared" si="121"/>
        <v>0</v>
      </c>
    </row>
    <row r="130" spans="1:43" s="16" customFormat="1" x14ac:dyDescent="0.3">
      <c r="A130" s="20" t="s">
        <v>923</v>
      </c>
      <c r="B130" s="31">
        <f t="shared" si="118"/>
        <v>0</v>
      </c>
      <c r="C130" s="16">
        <f t="shared" ref="C130:AQ130" si="122">IFERROR(C$136*$J8/$J$14,0)</f>
        <v>0</v>
      </c>
      <c r="D130" s="16">
        <f t="shared" si="122"/>
        <v>0</v>
      </c>
      <c r="E130" s="16">
        <f t="shared" si="122"/>
        <v>0</v>
      </c>
      <c r="F130" s="16">
        <f t="shared" si="122"/>
        <v>0</v>
      </c>
      <c r="G130" s="16">
        <f t="shared" si="122"/>
        <v>0</v>
      </c>
      <c r="H130" s="16">
        <f t="shared" si="122"/>
        <v>0</v>
      </c>
      <c r="I130" s="16">
        <f t="shared" si="122"/>
        <v>0</v>
      </c>
      <c r="J130" s="16">
        <f t="shared" si="122"/>
        <v>0</v>
      </c>
      <c r="K130" s="16">
        <f t="shared" si="122"/>
        <v>0</v>
      </c>
      <c r="L130" s="16">
        <f t="shared" si="122"/>
        <v>0</v>
      </c>
      <c r="M130" s="16">
        <f t="shared" si="122"/>
        <v>0</v>
      </c>
      <c r="N130" s="16">
        <f t="shared" si="122"/>
        <v>0</v>
      </c>
      <c r="O130" s="16">
        <f t="shared" si="122"/>
        <v>0</v>
      </c>
      <c r="P130" s="16">
        <f t="shared" si="122"/>
        <v>0</v>
      </c>
      <c r="Q130" s="16">
        <f t="shared" si="122"/>
        <v>0</v>
      </c>
      <c r="R130" s="16">
        <f t="shared" si="122"/>
        <v>0</v>
      </c>
      <c r="S130" s="16">
        <f t="shared" si="122"/>
        <v>0</v>
      </c>
      <c r="T130" s="16">
        <f t="shared" si="122"/>
        <v>0</v>
      </c>
      <c r="U130" s="16">
        <f t="shared" si="122"/>
        <v>0</v>
      </c>
      <c r="V130" s="16">
        <f t="shared" si="122"/>
        <v>0</v>
      </c>
      <c r="W130" s="16">
        <f t="shared" si="122"/>
        <v>0</v>
      </c>
      <c r="X130" s="16">
        <f t="shared" si="122"/>
        <v>0</v>
      </c>
      <c r="Y130" s="16">
        <f t="shared" si="122"/>
        <v>0</v>
      </c>
      <c r="Z130" s="16">
        <f t="shared" si="122"/>
        <v>0</v>
      </c>
      <c r="AA130" s="16">
        <f t="shared" si="122"/>
        <v>0</v>
      </c>
      <c r="AB130" s="16">
        <f t="shared" si="122"/>
        <v>0</v>
      </c>
      <c r="AC130" s="16">
        <f t="shared" si="122"/>
        <v>0</v>
      </c>
      <c r="AD130" s="16">
        <f t="shared" si="122"/>
        <v>0</v>
      </c>
      <c r="AE130" s="16">
        <f t="shared" si="122"/>
        <v>0</v>
      </c>
      <c r="AF130" s="16">
        <f t="shared" si="122"/>
        <v>0</v>
      </c>
      <c r="AG130" s="16">
        <f t="shared" si="122"/>
        <v>0</v>
      </c>
      <c r="AH130" s="16">
        <f t="shared" si="122"/>
        <v>0</v>
      </c>
      <c r="AI130" s="16">
        <f t="shared" si="122"/>
        <v>0</v>
      </c>
      <c r="AJ130" s="16">
        <f t="shared" si="122"/>
        <v>0</v>
      </c>
      <c r="AK130" s="16">
        <f t="shared" si="122"/>
        <v>0</v>
      </c>
      <c r="AL130" s="16">
        <f t="shared" si="122"/>
        <v>0</v>
      </c>
      <c r="AM130" s="16">
        <f t="shared" si="122"/>
        <v>0</v>
      </c>
      <c r="AN130" s="16">
        <f t="shared" si="122"/>
        <v>0</v>
      </c>
      <c r="AO130" s="16">
        <f t="shared" si="122"/>
        <v>0</v>
      </c>
      <c r="AP130" s="16">
        <f t="shared" si="122"/>
        <v>0</v>
      </c>
      <c r="AQ130" s="16">
        <f t="shared" si="122"/>
        <v>0</v>
      </c>
    </row>
    <row r="131" spans="1:43" s="16" customFormat="1" x14ac:dyDescent="0.3">
      <c r="A131" s="20" t="s">
        <v>924</v>
      </c>
      <c r="B131" s="31">
        <f t="shared" si="118"/>
        <v>0</v>
      </c>
      <c r="C131" s="16">
        <f t="shared" ref="C131:AQ131" si="123">IFERROR(C$136*$J9/$J$14,0)</f>
        <v>0</v>
      </c>
      <c r="D131" s="16">
        <f t="shared" si="123"/>
        <v>0</v>
      </c>
      <c r="E131" s="16">
        <f t="shared" si="123"/>
        <v>0</v>
      </c>
      <c r="F131" s="16">
        <f t="shared" si="123"/>
        <v>0</v>
      </c>
      <c r="G131" s="16">
        <f t="shared" si="123"/>
        <v>0</v>
      </c>
      <c r="H131" s="16">
        <f t="shared" si="123"/>
        <v>0</v>
      </c>
      <c r="I131" s="16">
        <f t="shared" si="123"/>
        <v>0</v>
      </c>
      <c r="J131" s="16">
        <f t="shared" si="123"/>
        <v>0</v>
      </c>
      <c r="K131" s="16">
        <f t="shared" si="123"/>
        <v>0</v>
      </c>
      <c r="L131" s="16">
        <f t="shared" si="123"/>
        <v>0</v>
      </c>
      <c r="M131" s="16">
        <f t="shared" si="123"/>
        <v>0</v>
      </c>
      <c r="N131" s="16">
        <f t="shared" si="123"/>
        <v>0</v>
      </c>
      <c r="O131" s="16">
        <f t="shared" si="123"/>
        <v>0</v>
      </c>
      <c r="P131" s="16">
        <f t="shared" si="123"/>
        <v>0</v>
      </c>
      <c r="Q131" s="16">
        <f t="shared" si="123"/>
        <v>0</v>
      </c>
      <c r="R131" s="16">
        <f t="shared" si="123"/>
        <v>0</v>
      </c>
      <c r="S131" s="16">
        <f t="shared" si="123"/>
        <v>0</v>
      </c>
      <c r="T131" s="16">
        <f t="shared" si="123"/>
        <v>0</v>
      </c>
      <c r="U131" s="16">
        <f t="shared" si="123"/>
        <v>0</v>
      </c>
      <c r="V131" s="16">
        <f t="shared" si="123"/>
        <v>0</v>
      </c>
      <c r="W131" s="16">
        <f t="shared" si="123"/>
        <v>0</v>
      </c>
      <c r="X131" s="16">
        <f t="shared" si="123"/>
        <v>0</v>
      </c>
      <c r="Y131" s="16">
        <f t="shared" si="123"/>
        <v>0</v>
      </c>
      <c r="Z131" s="16">
        <f t="shared" si="123"/>
        <v>0</v>
      </c>
      <c r="AA131" s="16">
        <f t="shared" si="123"/>
        <v>0</v>
      </c>
      <c r="AB131" s="16">
        <f t="shared" si="123"/>
        <v>0</v>
      </c>
      <c r="AC131" s="16">
        <f t="shared" si="123"/>
        <v>0</v>
      </c>
      <c r="AD131" s="16">
        <f t="shared" si="123"/>
        <v>0</v>
      </c>
      <c r="AE131" s="16">
        <f t="shared" si="123"/>
        <v>0</v>
      </c>
      <c r="AF131" s="16">
        <f t="shared" si="123"/>
        <v>0</v>
      </c>
      <c r="AG131" s="16">
        <f t="shared" si="123"/>
        <v>0</v>
      </c>
      <c r="AH131" s="16">
        <f t="shared" si="123"/>
        <v>0</v>
      </c>
      <c r="AI131" s="16">
        <f t="shared" si="123"/>
        <v>0</v>
      </c>
      <c r="AJ131" s="16">
        <f t="shared" si="123"/>
        <v>0</v>
      </c>
      <c r="AK131" s="16">
        <f t="shared" si="123"/>
        <v>0</v>
      </c>
      <c r="AL131" s="16">
        <f t="shared" si="123"/>
        <v>0</v>
      </c>
      <c r="AM131" s="16">
        <f t="shared" si="123"/>
        <v>0</v>
      </c>
      <c r="AN131" s="16">
        <f t="shared" si="123"/>
        <v>0</v>
      </c>
      <c r="AO131" s="16">
        <f t="shared" si="123"/>
        <v>0</v>
      </c>
      <c r="AP131" s="16">
        <f t="shared" si="123"/>
        <v>0</v>
      </c>
      <c r="AQ131" s="16">
        <f t="shared" si="123"/>
        <v>0</v>
      </c>
    </row>
    <row r="132" spans="1:43" s="16" customFormat="1" x14ac:dyDescent="0.3">
      <c r="A132" s="20" t="s">
        <v>925</v>
      </c>
      <c r="B132" s="31">
        <f t="shared" si="118"/>
        <v>0</v>
      </c>
      <c r="C132" s="16">
        <f t="shared" ref="C132:AQ132" si="124">IFERROR(C$136*$J10/$J$14,0)</f>
        <v>0</v>
      </c>
      <c r="D132" s="16">
        <f t="shared" si="124"/>
        <v>0</v>
      </c>
      <c r="E132" s="16">
        <f t="shared" si="124"/>
        <v>0</v>
      </c>
      <c r="F132" s="16">
        <f t="shared" si="124"/>
        <v>0</v>
      </c>
      <c r="G132" s="16">
        <f t="shared" si="124"/>
        <v>0</v>
      </c>
      <c r="H132" s="16">
        <f t="shared" si="124"/>
        <v>0</v>
      </c>
      <c r="I132" s="16">
        <f t="shared" si="124"/>
        <v>0</v>
      </c>
      <c r="J132" s="16">
        <f t="shared" si="124"/>
        <v>0</v>
      </c>
      <c r="K132" s="16">
        <f t="shared" si="124"/>
        <v>0</v>
      </c>
      <c r="L132" s="16">
        <f t="shared" si="124"/>
        <v>0</v>
      </c>
      <c r="M132" s="16">
        <f t="shared" si="124"/>
        <v>0</v>
      </c>
      <c r="N132" s="16">
        <f t="shared" si="124"/>
        <v>0</v>
      </c>
      <c r="O132" s="16">
        <f t="shared" si="124"/>
        <v>0</v>
      </c>
      <c r="P132" s="16">
        <f t="shared" si="124"/>
        <v>0</v>
      </c>
      <c r="Q132" s="16">
        <f t="shared" si="124"/>
        <v>0</v>
      </c>
      <c r="R132" s="16">
        <f t="shared" si="124"/>
        <v>0</v>
      </c>
      <c r="S132" s="16">
        <f t="shared" si="124"/>
        <v>0</v>
      </c>
      <c r="T132" s="16">
        <f t="shared" si="124"/>
        <v>0</v>
      </c>
      <c r="U132" s="16">
        <f t="shared" si="124"/>
        <v>0</v>
      </c>
      <c r="V132" s="16">
        <f t="shared" si="124"/>
        <v>0</v>
      </c>
      <c r="W132" s="16">
        <f t="shared" si="124"/>
        <v>0</v>
      </c>
      <c r="X132" s="16">
        <f t="shared" si="124"/>
        <v>0</v>
      </c>
      <c r="Y132" s="16">
        <f t="shared" si="124"/>
        <v>0</v>
      </c>
      <c r="Z132" s="16">
        <f t="shared" si="124"/>
        <v>0</v>
      </c>
      <c r="AA132" s="16">
        <f t="shared" si="124"/>
        <v>0</v>
      </c>
      <c r="AB132" s="16">
        <f t="shared" si="124"/>
        <v>0</v>
      </c>
      <c r="AC132" s="16">
        <f t="shared" si="124"/>
        <v>0</v>
      </c>
      <c r="AD132" s="16">
        <f t="shared" si="124"/>
        <v>0</v>
      </c>
      <c r="AE132" s="16">
        <f t="shared" si="124"/>
        <v>0</v>
      </c>
      <c r="AF132" s="16">
        <f t="shared" si="124"/>
        <v>0</v>
      </c>
      <c r="AG132" s="16">
        <f t="shared" si="124"/>
        <v>0</v>
      </c>
      <c r="AH132" s="16">
        <f t="shared" si="124"/>
        <v>0</v>
      </c>
      <c r="AI132" s="16">
        <f t="shared" si="124"/>
        <v>0</v>
      </c>
      <c r="AJ132" s="16">
        <f t="shared" si="124"/>
        <v>0</v>
      </c>
      <c r="AK132" s="16">
        <f t="shared" si="124"/>
        <v>0</v>
      </c>
      <c r="AL132" s="16">
        <f t="shared" si="124"/>
        <v>0</v>
      </c>
      <c r="AM132" s="16">
        <f t="shared" si="124"/>
        <v>0</v>
      </c>
      <c r="AN132" s="16">
        <f t="shared" si="124"/>
        <v>0</v>
      </c>
      <c r="AO132" s="16">
        <f t="shared" si="124"/>
        <v>0</v>
      </c>
      <c r="AP132" s="16">
        <f t="shared" si="124"/>
        <v>0</v>
      </c>
      <c r="AQ132" s="16">
        <f t="shared" si="124"/>
        <v>0</v>
      </c>
    </row>
    <row r="133" spans="1:43" s="16" customFormat="1" x14ac:dyDescent="0.3">
      <c r="A133" s="20" t="s">
        <v>926</v>
      </c>
      <c r="B133" s="31">
        <f t="shared" si="118"/>
        <v>0</v>
      </c>
      <c r="C133" s="16">
        <f t="shared" ref="C133:AQ133" si="125">IFERROR(C$136*$J11/$J$14,0)</f>
        <v>0</v>
      </c>
      <c r="D133" s="16">
        <f t="shared" si="125"/>
        <v>0</v>
      </c>
      <c r="E133" s="16">
        <f t="shared" si="125"/>
        <v>0</v>
      </c>
      <c r="F133" s="16">
        <f t="shared" si="125"/>
        <v>0</v>
      </c>
      <c r="G133" s="16">
        <f t="shared" si="125"/>
        <v>0</v>
      </c>
      <c r="H133" s="16">
        <f t="shared" si="125"/>
        <v>0</v>
      </c>
      <c r="I133" s="16">
        <f t="shared" si="125"/>
        <v>0</v>
      </c>
      <c r="J133" s="16">
        <f t="shared" si="125"/>
        <v>0</v>
      </c>
      <c r="K133" s="16">
        <f t="shared" si="125"/>
        <v>0</v>
      </c>
      <c r="L133" s="16">
        <f t="shared" si="125"/>
        <v>0</v>
      </c>
      <c r="M133" s="16">
        <f t="shared" si="125"/>
        <v>0</v>
      </c>
      <c r="N133" s="16">
        <f t="shared" si="125"/>
        <v>0</v>
      </c>
      <c r="O133" s="16">
        <f t="shared" si="125"/>
        <v>0</v>
      </c>
      <c r="P133" s="16">
        <f t="shared" si="125"/>
        <v>0</v>
      </c>
      <c r="Q133" s="16">
        <f t="shared" si="125"/>
        <v>0</v>
      </c>
      <c r="R133" s="16">
        <f t="shared" si="125"/>
        <v>0</v>
      </c>
      <c r="S133" s="16">
        <f t="shared" si="125"/>
        <v>0</v>
      </c>
      <c r="T133" s="16">
        <f t="shared" si="125"/>
        <v>0</v>
      </c>
      <c r="U133" s="16">
        <f t="shared" si="125"/>
        <v>0</v>
      </c>
      <c r="V133" s="16">
        <f t="shared" si="125"/>
        <v>0</v>
      </c>
      <c r="W133" s="16">
        <f t="shared" si="125"/>
        <v>0</v>
      </c>
      <c r="X133" s="16">
        <f t="shared" si="125"/>
        <v>0</v>
      </c>
      <c r="Y133" s="16">
        <f t="shared" si="125"/>
        <v>0</v>
      </c>
      <c r="Z133" s="16">
        <f t="shared" si="125"/>
        <v>0</v>
      </c>
      <c r="AA133" s="16">
        <f t="shared" si="125"/>
        <v>0</v>
      </c>
      <c r="AB133" s="16">
        <f t="shared" si="125"/>
        <v>0</v>
      </c>
      <c r="AC133" s="16">
        <f t="shared" si="125"/>
        <v>0</v>
      </c>
      <c r="AD133" s="16">
        <f t="shared" si="125"/>
        <v>0</v>
      </c>
      <c r="AE133" s="16">
        <f t="shared" si="125"/>
        <v>0</v>
      </c>
      <c r="AF133" s="16">
        <f t="shared" si="125"/>
        <v>0</v>
      </c>
      <c r="AG133" s="16">
        <f t="shared" si="125"/>
        <v>0</v>
      </c>
      <c r="AH133" s="16">
        <f t="shared" si="125"/>
        <v>0</v>
      </c>
      <c r="AI133" s="16">
        <f t="shared" si="125"/>
        <v>0</v>
      </c>
      <c r="AJ133" s="16">
        <f t="shared" si="125"/>
        <v>0</v>
      </c>
      <c r="AK133" s="16">
        <f t="shared" si="125"/>
        <v>0</v>
      </c>
      <c r="AL133" s="16">
        <f t="shared" si="125"/>
        <v>0</v>
      </c>
      <c r="AM133" s="16">
        <f t="shared" si="125"/>
        <v>0</v>
      </c>
      <c r="AN133" s="16">
        <f t="shared" si="125"/>
        <v>0</v>
      </c>
      <c r="AO133" s="16">
        <f t="shared" si="125"/>
        <v>0</v>
      </c>
      <c r="AP133" s="16">
        <f t="shared" si="125"/>
        <v>0</v>
      </c>
      <c r="AQ133" s="16">
        <f t="shared" si="125"/>
        <v>0</v>
      </c>
    </row>
    <row r="134" spans="1:43" s="16" customFormat="1" x14ac:dyDescent="0.3">
      <c r="A134" s="20" t="s">
        <v>927</v>
      </c>
      <c r="B134" s="31">
        <f t="shared" si="118"/>
        <v>0</v>
      </c>
      <c r="C134" s="16">
        <f t="shared" ref="C134:AQ134" si="126">IFERROR(C$136*$J12/$J$14,0)</f>
        <v>0</v>
      </c>
      <c r="D134" s="16">
        <f t="shared" si="126"/>
        <v>0</v>
      </c>
      <c r="E134" s="16">
        <f t="shared" si="126"/>
        <v>0</v>
      </c>
      <c r="F134" s="16">
        <f t="shared" si="126"/>
        <v>0</v>
      </c>
      <c r="G134" s="16">
        <f t="shared" si="126"/>
        <v>0</v>
      </c>
      <c r="H134" s="16">
        <f t="shared" si="126"/>
        <v>0</v>
      </c>
      <c r="I134" s="16">
        <f t="shared" si="126"/>
        <v>0</v>
      </c>
      <c r="J134" s="16">
        <f t="shared" si="126"/>
        <v>0</v>
      </c>
      <c r="K134" s="16">
        <f t="shared" si="126"/>
        <v>0</v>
      </c>
      <c r="L134" s="16">
        <f t="shared" si="126"/>
        <v>0</v>
      </c>
      <c r="M134" s="16">
        <f t="shared" si="126"/>
        <v>0</v>
      </c>
      <c r="N134" s="16">
        <f t="shared" si="126"/>
        <v>0</v>
      </c>
      <c r="O134" s="16">
        <f t="shared" si="126"/>
        <v>0</v>
      </c>
      <c r="P134" s="16">
        <f t="shared" si="126"/>
        <v>0</v>
      </c>
      <c r="Q134" s="16">
        <f t="shared" si="126"/>
        <v>0</v>
      </c>
      <c r="R134" s="16">
        <f t="shared" si="126"/>
        <v>0</v>
      </c>
      <c r="S134" s="16">
        <f t="shared" si="126"/>
        <v>0</v>
      </c>
      <c r="T134" s="16">
        <f t="shared" si="126"/>
        <v>0</v>
      </c>
      <c r="U134" s="16">
        <f t="shared" si="126"/>
        <v>0</v>
      </c>
      <c r="V134" s="16">
        <f t="shared" si="126"/>
        <v>0</v>
      </c>
      <c r="W134" s="16">
        <f t="shared" si="126"/>
        <v>0</v>
      </c>
      <c r="X134" s="16">
        <f t="shared" si="126"/>
        <v>0</v>
      </c>
      <c r="Y134" s="16">
        <f t="shared" si="126"/>
        <v>0</v>
      </c>
      <c r="Z134" s="16">
        <f t="shared" si="126"/>
        <v>0</v>
      </c>
      <c r="AA134" s="16">
        <f t="shared" si="126"/>
        <v>0</v>
      </c>
      <c r="AB134" s="16">
        <f t="shared" si="126"/>
        <v>0</v>
      </c>
      <c r="AC134" s="16">
        <f t="shared" si="126"/>
        <v>0</v>
      </c>
      <c r="AD134" s="16">
        <f t="shared" si="126"/>
        <v>0</v>
      </c>
      <c r="AE134" s="16">
        <f t="shared" si="126"/>
        <v>0</v>
      </c>
      <c r="AF134" s="16">
        <f t="shared" si="126"/>
        <v>0</v>
      </c>
      <c r="AG134" s="16">
        <f t="shared" si="126"/>
        <v>0</v>
      </c>
      <c r="AH134" s="16">
        <f t="shared" si="126"/>
        <v>0</v>
      </c>
      <c r="AI134" s="16">
        <f t="shared" si="126"/>
        <v>0</v>
      </c>
      <c r="AJ134" s="16">
        <f t="shared" si="126"/>
        <v>0</v>
      </c>
      <c r="AK134" s="16">
        <f t="shared" si="126"/>
        <v>0</v>
      </c>
      <c r="AL134" s="16">
        <f t="shared" si="126"/>
        <v>0</v>
      </c>
      <c r="AM134" s="16">
        <f t="shared" si="126"/>
        <v>0</v>
      </c>
      <c r="AN134" s="16">
        <f t="shared" si="126"/>
        <v>0</v>
      </c>
      <c r="AO134" s="16">
        <f t="shared" si="126"/>
        <v>0</v>
      </c>
      <c r="AP134" s="16">
        <f t="shared" si="126"/>
        <v>0</v>
      </c>
      <c r="AQ134" s="16">
        <f t="shared" si="126"/>
        <v>0</v>
      </c>
    </row>
    <row r="135" spans="1:43" s="16" customFormat="1" x14ac:dyDescent="0.3">
      <c r="A135" s="20" t="s">
        <v>928</v>
      </c>
      <c r="B135" s="31">
        <f t="shared" si="118"/>
        <v>0</v>
      </c>
      <c r="C135" s="16">
        <f t="shared" ref="C135:AQ135" si="127">IFERROR(C$136*$J13/$J$14,0)</f>
        <v>0</v>
      </c>
      <c r="D135" s="16">
        <f t="shared" si="127"/>
        <v>0</v>
      </c>
      <c r="E135" s="16">
        <f t="shared" si="127"/>
        <v>0</v>
      </c>
      <c r="F135" s="16">
        <f t="shared" si="127"/>
        <v>0</v>
      </c>
      <c r="G135" s="16">
        <f t="shared" si="127"/>
        <v>0</v>
      </c>
      <c r="H135" s="16">
        <f t="shared" si="127"/>
        <v>0</v>
      </c>
      <c r="I135" s="16">
        <f t="shared" si="127"/>
        <v>0</v>
      </c>
      <c r="J135" s="16">
        <f t="shared" si="127"/>
        <v>0</v>
      </c>
      <c r="K135" s="16">
        <f t="shared" si="127"/>
        <v>0</v>
      </c>
      <c r="L135" s="16">
        <f t="shared" si="127"/>
        <v>0</v>
      </c>
      <c r="M135" s="16">
        <f t="shared" si="127"/>
        <v>0</v>
      </c>
      <c r="N135" s="16">
        <f t="shared" si="127"/>
        <v>0</v>
      </c>
      <c r="O135" s="16">
        <f t="shared" si="127"/>
        <v>0</v>
      </c>
      <c r="P135" s="16">
        <f t="shared" si="127"/>
        <v>0</v>
      </c>
      <c r="Q135" s="16">
        <f t="shared" si="127"/>
        <v>0</v>
      </c>
      <c r="R135" s="16">
        <f t="shared" si="127"/>
        <v>0</v>
      </c>
      <c r="S135" s="16">
        <f t="shared" si="127"/>
        <v>0</v>
      </c>
      <c r="T135" s="16">
        <f t="shared" si="127"/>
        <v>0</v>
      </c>
      <c r="U135" s="16">
        <f t="shared" si="127"/>
        <v>0</v>
      </c>
      <c r="V135" s="16">
        <f t="shared" si="127"/>
        <v>0</v>
      </c>
      <c r="W135" s="16">
        <f t="shared" si="127"/>
        <v>0</v>
      </c>
      <c r="X135" s="16">
        <f t="shared" si="127"/>
        <v>0</v>
      </c>
      <c r="Y135" s="16">
        <f t="shared" si="127"/>
        <v>0</v>
      </c>
      <c r="Z135" s="16">
        <f t="shared" si="127"/>
        <v>0</v>
      </c>
      <c r="AA135" s="16">
        <f t="shared" si="127"/>
        <v>0</v>
      </c>
      <c r="AB135" s="16">
        <f t="shared" si="127"/>
        <v>0</v>
      </c>
      <c r="AC135" s="16">
        <f t="shared" si="127"/>
        <v>0</v>
      </c>
      <c r="AD135" s="16">
        <f t="shared" si="127"/>
        <v>0</v>
      </c>
      <c r="AE135" s="16">
        <f t="shared" si="127"/>
        <v>0</v>
      </c>
      <c r="AF135" s="16">
        <f t="shared" si="127"/>
        <v>0</v>
      </c>
      <c r="AG135" s="16">
        <f t="shared" si="127"/>
        <v>0</v>
      </c>
      <c r="AH135" s="16">
        <f t="shared" si="127"/>
        <v>0</v>
      </c>
      <c r="AI135" s="16">
        <f t="shared" si="127"/>
        <v>0</v>
      </c>
      <c r="AJ135" s="16">
        <f t="shared" si="127"/>
        <v>0</v>
      </c>
      <c r="AK135" s="16">
        <f t="shared" si="127"/>
        <v>0</v>
      </c>
      <c r="AL135" s="16">
        <f t="shared" si="127"/>
        <v>0</v>
      </c>
      <c r="AM135" s="16">
        <f t="shared" si="127"/>
        <v>0</v>
      </c>
      <c r="AN135" s="16">
        <f t="shared" si="127"/>
        <v>0</v>
      </c>
      <c r="AO135" s="16">
        <f t="shared" si="127"/>
        <v>0</v>
      </c>
      <c r="AP135" s="16">
        <f t="shared" si="127"/>
        <v>0</v>
      </c>
      <c r="AQ135" s="16">
        <f t="shared" si="127"/>
        <v>0</v>
      </c>
    </row>
    <row r="136" spans="1:43" s="16" customFormat="1" x14ac:dyDescent="0.3">
      <c r="A136" s="20" t="s">
        <v>918</v>
      </c>
      <c r="B136" s="23">
        <f t="shared" si="118"/>
        <v>0</v>
      </c>
      <c r="C136" s="16">
        <f>'BLDG energy consumption'!B$5*$J$15</f>
        <v>0</v>
      </c>
      <c r="D136" s="16">
        <f>'BLDG energy consumption'!C$5*$J$15</f>
        <v>0</v>
      </c>
      <c r="E136" s="16">
        <f>'BLDG energy consumption'!D$5*$J$15</f>
        <v>0</v>
      </c>
      <c r="F136" s="16">
        <f>'BLDG energy consumption'!E$5*$J$15</f>
        <v>0</v>
      </c>
      <c r="G136" s="16">
        <f>'BLDG energy consumption'!F$5*$J$15</f>
        <v>0</v>
      </c>
      <c r="H136" s="16">
        <f>'BLDG energy consumption'!G$5*$J$15</f>
        <v>0</v>
      </c>
      <c r="I136" s="16">
        <f>'BLDG energy consumption'!H$5*$J$15</f>
        <v>0</v>
      </c>
      <c r="J136" s="16">
        <f>'BLDG energy consumption'!I$5*$J$15</f>
        <v>0</v>
      </c>
      <c r="K136" s="16">
        <f>'BLDG energy consumption'!J$5*$J$15</f>
        <v>0</v>
      </c>
      <c r="L136" s="16">
        <f>'BLDG energy consumption'!K$5*$J$15</f>
        <v>0</v>
      </c>
      <c r="M136" s="16">
        <f>'BLDG energy consumption'!L$5*$J$15</f>
        <v>0</v>
      </c>
      <c r="N136" s="16">
        <f>'BLDG energy consumption'!M$5*$J$15</f>
        <v>0</v>
      </c>
      <c r="O136" s="16">
        <f>'BLDG energy consumption'!N$5*$J$15</f>
        <v>0</v>
      </c>
      <c r="P136" s="16">
        <f>'BLDG energy consumption'!O$5*$J$15</f>
        <v>0</v>
      </c>
      <c r="Q136" s="16">
        <f>'BLDG energy consumption'!P$5*$J$15</f>
        <v>0</v>
      </c>
      <c r="R136" s="16">
        <f>'BLDG energy consumption'!Q$5*$J$15</f>
        <v>0</v>
      </c>
      <c r="S136" s="16">
        <f>'BLDG energy consumption'!R$5*$J$15</f>
        <v>0</v>
      </c>
      <c r="T136" s="16">
        <f>'BLDG energy consumption'!S$5*$J$15</f>
        <v>0</v>
      </c>
      <c r="U136" s="16">
        <f>'BLDG energy consumption'!T$5*$J$15</f>
        <v>0</v>
      </c>
      <c r="V136" s="16">
        <f>'BLDG energy consumption'!U$5*$J$15</f>
        <v>0</v>
      </c>
      <c r="W136" s="16">
        <f>'BLDG energy consumption'!V$5*$J$15</f>
        <v>0</v>
      </c>
      <c r="X136" s="16">
        <f>'BLDG energy consumption'!W$5*$J$15</f>
        <v>0</v>
      </c>
      <c r="Y136" s="16">
        <f>'BLDG energy consumption'!X$5*$J$15</f>
        <v>0</v>
      </c>
      <c r="Z136" s="16">
        <f>'BLDG energy consumption'!Y$5*$J$15</f>
        <v>0</v>
      </c>
      <c r="AA136" s="16">
        <f>'BLDG energy consumption'!Z$5*$J$15</f>
        <v>0</v>
      </c>
      <c r="AB136" s="16">
        <f>'BLDG energy consumption'!AA$5*$J$15</f>
        <v>0</v>
      </c>
      <c r="AC136" s="16">
        <f>'BLDG energy consumption'!AB$5*$J$15</f>
        <v>0</v>
      </c>
      <c r="AD136" s="16">
        <f>'BLDG energy consumption'!AC$5*$J$15</f>
        <v>0</v>
      </c>
      <c r="AE136" s="16">
        <f>'BLDG energy consumption'!AD$5*$J$15</f>
        <v>0</v>
      </c>
      <c r="AF136" s="16">
        <f>'BLDG energy consumption'!AE$5*$J$15</f>
        <v>0</v>
      </c>
      <c r="AG136" s="16">
        <f>'BLDG energy consumption'!AF$5*$J$15</f>
        <v>0</v>
      </c>
      <c r="AH136" s="16">
        <f>'BLDG energy consumption'!AG$5*$J$15</f>
        <v>0</v>
      </c>
      <c r="AI136" s="16">
        <f>'BLDG energy consumption'!AH$5*$J$15</f>
        <v>0</v>
      </c>
      <c r="AJ136" s="16">
        <f>'BLDG energy consumption'!AI$5*$J$15</f>
        <v>0</v>
      </c>
      <c r="AK136" s="16">
        <f>'BLDG energy consumption'!AJ$5*$J$15</f>
        <v>0</v>
      </c>
      <c r="AL136" s="16">
        <f>'BLDG energy consumption'!AK$5*$J$15</f>
        <v>0</v>
      </c>
      <c r="AM136" s="16">
        <f>'BLDG energy consumption'!AL$5*$J$15</f>
        <v>0</v>
      </c>
      <c r="AN136" s="16">
        <f>'BLDG energy consumption'!AM$5*$J$15</f>
        <v>0</v>
      </c>
      <c r="AO136" s="16">
        <f>'BLDG energy consumption'!AN$5*$J$15</f>
        <v>0</v>
      </c>
      <c r="AP136" s="16">
        <f>'BLDG energy consumption'!AO$5*$J$15</f>
        <v>0</v>
      </c>
      <c r="AQ136" s="16">
        <f>'BLDG energy consumption'!AP$5*$J$15</f>
        <v>0</v>
      </c>
    </row>
    <row r="137" spans="1:43" s="16" customFormat="1" x14ac:dyDescent="0.3"/>
    <row r="138" spans="1:43" s="20" customFormat="1" x14ac:dyDescent="0.3">
      <c r="A138" s="19" t="s">
        <v>18</v>
      </c>
      <c r="B138" s="36">
        <v>2019</v>
      </c>
      <c r="C138" s="20">
        <v>2020</v>
      </c>
      <c r="D138" s="20">
        <v>2021</v>
      </c>
      <c r="E138" s="20">
        <v>2022</v>
      </c>
      <c r="F138" s="20">
        <v>2023</v>
      </c>
      <c r="G138" s="20">
        <v>2024</v>
      </c>
      <c r="H138" s="20">
        <v>2025</v>
      </c>
      <c r="I138" s="20">
        <v>2026</v>
      </c>
      <c r="J138" s="20">
        <v>2027</v>
      </c>
      <c r="K138" s="20">
        <v>2028</v>
      </c>
      <c r="L138" s="20">
        <v>2029</v>
      </c>
      <c r="M138" s="20">
        <v>2030</v>
      </c>
      <c r="N138" s="20">
        <v>2031</v>
      </c>
      <c r="O138" s="20">
        <v>2032</v>
      </c>
      <c r="P138" s="20">
        <v>2033</v>
      </c>
      <c r="Q138" s="20">
        <v>2034</v>
      </c>
      <c r="R138" s="20">
        <v>2035</v>
      </c>
      <c r="S138" s="20">
        <v>2036</v>
      </c>
      <c r="T138" s="20">
        <v>2037</v>
      </c>
      <c r="U138" s="20">
        <v>2038</v>
      </c>
      <c r="V138" s="20">
        <v>2039</v>
      </c>
      <c r="W138" s="20">
        <v>2040</v>
      </c>
      <c r="X138" s="20">
        <v>2041</v>
      </c>
      <c r="Y138" s="20">
        <v>2042</v>
      </c>
      <c r="Z138" s="20">
        <v>2043</v>
      </c>
      <c r="AA138" s="20">
        <v>2044</v>
      </c>
      <c r="AB138" s="20">
        <v>2045</v>
      </c>
      <c r="AC138" s="20">
        <v>2046</v>
      </c>
      <c r="AD138" s="20">
        <v>2047</v>
      </c>
      <c r="AE138" s="20">
        <v>2048</v>
      </c>
      <c r="AF138" s="20">
        <v>2049</v>
      </c>
      <c r="AG138" s="20">
        <v>2050</v>
      </c>
      <c r="AH138" s="20">
        <v>2051</v>
      </c>
      <c r="AI138" s="20">
        <v>2052</v>
      </c>
      <c r="AJ138" s="20">
        <v>2053</v>
      </c>
      <c r="AK138" s="20">
        <v>2054</v>
      </c>
      <c r="AL138" s="20">
        <v>2055</v>
      </c>
      <c r="AM138" s="20">
        <v>2056</v>
      </c>
      <c r="AN138" s="20">
        <v>2057</v>
      </c>
      <c r="AO138" s="20">
        <v>2058</v>
      </c>
      <c r="AP138" s="20">
        <v>2059</v>
      </c>
      <c r="AQ138" s="20">
        <v>2060</v>
      </c>
    </row>
    <row r="139" spans="1:43" s="16" customFormat="1" x14ac:dyDescent="0.3">
      <c r="A139" s="20" t="s">
        <v>919</v>
      </c>
      <c r="B139" s="31">
        <f>C139</f>
        <v>0.1631074413239072</v>
      </c>
      <c r="C139" s="17">
        <f>MAX(C$149*$K4/$K$14-'Distributed PV power generation'!C14,0)</f>
        <v>0.1631074413239072</v>
      </c>
      <c r="D139" s="17">
        <f>MAX(D$149*$K4/$K$14-'Distributed PV power generation'!D14,0)</f>
        <v>0.11628417935287121</v>
      </c>
      <c r="E139" s="17">
        <f>MAX(E$149*$K4/$K$14-'Distributed PV power generation'!E14,0)</f>
        <v>0.10905137834398812</v>
      </c>
      <c r="F139" s="17">
        <f>MAX(F$149*$K4/$K$14-'Distributed PV power generation'!F14,0)</f>
        <v>0.10329775003894723</v>
      </c>
      <c r="G139" s="17">
        <f>MAX(G$149*$K4/$K$14-'Distributed PV power generation'!G14,0)</f>
        <v>9.6728604125494277E-2</v>
      </c>
      <c r="H139" s="17">
        <f>MAX(H$149*$K4/$K$14-'Distributed PV power generation'!H14,0)</f>
        <v>9.0205905284789556E-2</v>
      </c>
      <c r="I139" s="17">
        <f>MAX(I$149*$K4/$K$14-'Distributed PV power generation'!I14,0)</f>
        <v>8.3587058151266325E-2</v>
      </c>
      <c r="J139" s="17">
        <f>MAX(J$149*$K4/$K$14-'Distributed PV power generation'!J14,0)</f>
        <v>7.8860196159994095E-2</v>
      </c>
      <c r="K139" s="17">
        <f>MAX(K$149*$K4/$K$14-'Distributed PV power generation'!K14,0)</f>
        <v>7.3982306117795507E-2</v>
      </c>
      <c r="L139" s="17">
        <f>MAX(L$149*$K4/$K$14-'Distributed PV power generation'!L14,0)</f>
        <v>6.8979801949387576E-2</v>
      </c>
      <c r="M139" s="17">
        <f>MAX(M$149*$K4/$K$14-'Distributed PV power generation'!M14,0)</f>
        <v>6.387653611540739E-2</v>
      </c>
      <c r="N139" s="17">
        <f>MAX(N$149*$K4/$K$14-'Distributed PV power generation'!N14,0)</f>
        <v>5.8693912687835692E-2</v>
      </c>
      <c r="O139" s="17">
        <f>MAX(O$149*$K4/$K$14-'Distributed PV power generation'!O14,0)</f>
        <v>5.3450996806287711E-2</v>
      </c>
      <c r="P139" s="17">
        <f>MAX(P$149*$K4/$K$14-'Distributed PV power generation'!P14,0)</f>
        <v>4.8164616986084062E-2</v>
      </c>
      <c r="Q139" s="17">
        <f>MAX(Q$149*$K4/$K$14-'Distributed PV power generation'!Q14,0)</f>
        <v>4.2849462337587962E-2</v>
      </c>
      <c r="R139" s="17">
        <f>MAX(R$149*$K4/$K$14-'Distributed PV power generation'!R14,0)</f>
        <v>3.7518219239033035E-2</v>
      </c>
      <c r="S139" s="17">
        <f>MAX(S$149*$K4/$K$14-'Distributed PV power generation'!S14,0)</f>
        <v>3.2181677862538692E-2</v>
      </c>
      <c r="T139" s="17">
        <f>MAX(T$149*$K4/$K$14-'Distributed PV power generation'!T14,0)</f>
        <v>2.6848847350634815E-2</v>
      </c>
      <c r="U139" s="17">
        <f>MAX(U$149*$K4/$K$14-'Distributed PV power generation'!U14,0)</f>
        <v>2.1527086263752562E-2</v>
      </c>
      <c r="V139" s="17">
        <f>MAX(V$149*$K4/$K$14-'Distributed PV power generation'!V14,0)</f>
        <v>1.6222208757338541E-2</v>
      </c>
      <c r="W139" s="17">
        <f>MAX(W$149*$K4/$K$14-'Distributed PV power generation'!W14,0)</f>
        <v>1.0938647241991645E-2</v>
      </c>
      <c r="X139" s="17">
        <f>MAX(X$149*$K4/$K$14-'Distributed PV power generation'!X14,0)</f>
        <v>5.6795498730467936E-3</v>
      </c>
      <c r="Y139" s="17">
        <f>MAX(Y$149*$K4/$K$14-'Distributed PV power generation'!Y14,0)</f>
        <v>4.4693400095008329E-4</v>
      </c>
      <c r="Z139" s="17">
        <f>MAX(Z$149*$K4/$K$14-'Distributed PV power generation'!Z14,0)</f>
        <v>0</v>
      </c>
      <c r="AA139" s="17">
        <f>MAX(AA$149*$K4/$K$14-'Distributed PV power generation'!AA14,0)</f>
        <v>0</v>
      </c>
      <c r="AB139" s="17">
        <f>MAX(AB$149*$K4/$K$14-'Distributed PV power generation'!AB14,0)</f>
        <v>0</v>
      </c>
      <c r="AC139" s="17">
        <f>MAX(AC$149*$K4/$K$14-'Distributed PV power generation'!AC14,0)</f>
        <v>0</v>
      </c>
      <c r="AD139" s="17">
        <f>MAX(AD$149*$K4/$K$14-'Distributed PV power generation'!AD14,0)</f>
        <v>0</v>
      </c>
      <c r="AE139" s="17">
        <f>MAX(AE$149*$K4/$K$14-'Distributed PV power generation'!AE14,0)</f>
        <v>0</v>
      </c>
      <c r="AF139" s="17">
        <f>MAX(AF$149*$K4/$K$14-'Distributed PV power generation'!AF14,0)</f>
        <v>0</v>
      </c>
      <c r="AG139" s="17">
        <f>MAX(AG$149*$K4/$K$14-'Distributed PV power generation'!AG14,0)</f>
        <v>0</v>
      </c>
      <c r="AH139" s="17">
        <f>MAX(AH$149*$K4/$K$14-'Distributed PV power generation'!AH14,0)</f>
        <v>0</v>
      </c>
      <c r="AI139" s="17">
        <f>MAX(AI$149*$K4/$K$14-'Distributed PV power generation'!AI14,0)</f>
        <v>0</v>
      </c>
      <c r="AJ139" s="17">
        <f>MAX(AJ$149*$K4/$K$14-'Distributed PV power generation'!AJ14,0)</f>
        <v>0</v>
      </c>
      <c r="AK139" s="17">
        <f>MAX(AK$149*$K4/$K$14-'Distributed PV power generation'!AK14,0)</f>
        <v>0</v>
      </c>
      <c r="AL139" s="17">
        <f>MAX(AL$149*$K4/$K$14-'Distributed PV power generation'!AL14,0)</f>
        <v>0</v>
      </c>
      <c r="AM139" s="17">
        <f>MAX(AM$149*$K4/$K$14-'Distributed PV power generation'!AM14,0)</f>
        <v>0</v>
      </c>
      <c r="AN139" s="17">
        <f>MAX(AN$149*$K4/$K$14-'Distributed PV power generation'!AN14,0)</f>
        <v>0</v>
      </c>
      <c r="AO139" s="17">
        <f>MAX(AO$149*$K4/$K$14-'Distributed PV power generation'!AO14,0)</f>
        <v>0</v>
      </c>
      <c r="AP139" s="17">
        <f>MAX(AP$149*$K4/$K$14-'Distributed PV power generation'!AP14,0)</f>
        <v>0</v>
      </c>
      <c r="AQ139" s="17">
        <f>MAX(AQ$149*$K4/$K$14-'Distributed PV power generation'!AQ14,0)</f>
        <v>0</v>
      </c>
    </row>
    <row r="140" spans="1:43" s="16" customFormat="1" x14ac:dyDescent="0.3">
      <c r="A140" s="20" t="s">
        <v>920</v>
      </c>
      <c r="B140" s="31">
        <f t="shared" ref="B140:B149" si="128">C140</f>
        <v>0</v>
      </c>
      <c r="C140" s="17">
        <f t="shared" ref="C140:AQ140" si="129">C$149*$K5/$K$14</f>
        <v>0</v>
      </c>
      <c r="D140" s="17">
        <f t="shared" si="129"/>
        <v>0</v>
      </c>
      <c r="E140" s="17">
        <f t="shared" si="129"/>
        <v>0</v>
      </c>
      <c r="F140" s="17">
        <f t="shared" si="129"/>
        <v>0</v>
      </c>
      <c r="G140" s="17">
        <f t="shared" si="129"/>
        <v>0</v>
      </c>
      <c r="H140" s="17">
        <f t="shared" si="129"/>
        <v>0</v>
      </c>
      <c r="I140" s="17">
        <f t="shared" si="129"/>
        <v>0</v>
      </c>
      <c r="J140" s="17">
        <f t="shared" si="129"/>
        <v>0</v>
      </c>
      <c r="K140" s="17">
        <f t="shared" si="129"/>
        <v>0</v>
      </c>
      <c r="L140" s="17">
        <f t="shared" si="129"/>
        <v>0</v>
      </c>
      <c r="M140" s="17">
        <f t="shared" si="129"/>
        <v>0</v>
      </c>
      <c r="N140" s="17">
        <f t="shared" si="129"/>
        <v>0</v>
      </c>
      <c r="O140" s="17">
        <f t="shared" si="129"/>
        <v>0</v>
      </c>
      <c r="P140" s="17">
        <f t="shared" si="129"/>
        <v>0</v>
      </c>
      <c r="Q140" s="17">
        <f t="shared" si="129"/>
        <v>0</v>
      </c>
      <c r="R140" s="17">
        <f t="shared" si="129"/>
        <v>0</v>
      </c>
      <c r="S140" s="17">
        <f t="shared" si="129"/>
        <v>0</v>
      </c>
      <c r="T140" s="17">
        <f t="shared" si="129"/>
        <v>0</v>
      </c>
      <c r="U140" s="17">
        <f t="shared" si="129"/>
        <v>0</v>
      </c>
      <c r="V140" s="17">
        <f t="shared" si="129"/>
        <v>0</v>
      </c>
      <c r="W140" s="17">
        <f t="shared" si="129"/>
        <v>0</v>
      </c>
      <c r="X140" s="17">
        <f t="shared" si="129"/>
        <v>0</v>
      </c>
      <c r="Y140" s="17">
        <f t="shared" si="129"/>
        <v>0</v>
      </c>
      <c r="Z140" s="17">
        <f t="shared" si="129"/>
        <v>0</v>
      </c>
      <c r="AA140" s="17">
        <f t="shared" si="129"/>
        <v>0</v>
      </c>
      <c r="AB140" s="17">
        <f t="shared" si="129"/>
        <v>0</v>
      </c>
      <c r="AC140" s="17">
        <f t="shared" si="129"/>
        <v>0</v>
      </c>
      <c r="AD140" s="17">
        <f t="shared" si="129"/>
        <v>0</v>
      </c>
      <c r="AE140" s="17">
        <f t="shared" si="129"/>
        <v>0</v>
      </c>
      <c r="AF140" s="17">
        <f t="shared" si="129"/>
        <v>0</v>
      </c>
      <c r="AG140" s="17">
        <f t="shared" si="129"/>
        <v>0</v>
      </c>
      <c r="AH140" s="17">
        <f t="shared" si="129"/>
        <v>0</v>
      </c>
      <c r="AI140" s="17">
        <f t="shared" si="129"/>
        <v>0</v>
      </c>
      <c r="AJ140" s="17">
        <f t="shared" si="129"/>
        <v>0</v>
      </c>
      <c r="AK140" s="17">
        <f t="shared" si="129"/>
        <v>0</v>
      </c>
      <c r="AL140" s="17">
        <f t="shared" si="129"/>
        <v>0</v>
      </c>
      <c r="AM140" s="17">
        <f t="shared" si="129"/>
        <v>0</v>
      </c>
      <c r="AN140" s="17">
        <f t="shared" si="129"/>
        <v>0</v>
      </c>
      <c r="AO140" s="17">
        <f t="shared" si="129"/>
        <v>0</v>
      </c>
      <c r="AP140" s="17">
        <f t="shared" si="129"/>
        <v>0</v>
      </c>
      <c r="AQ140" s="17">
        <f t="shared" si="129"/>
        <v>0</v>
      </c>
    </row>
    <row r="141" spans="1:43" s="16" customFormat="1" x14ac:dyDescent="0.3">
      <c r="A141" s="20" t="s">
        <v>921</v>
      </c>
      <c r="B141" s="31">
        <f t="shared" si="128"/>
        <v>0</v>
      </c>
      <c r="C141" s="17">
        <f t="shared" ref="C141:AQ141" si="130">C$149*$K6/$K$14</f>
        <v>0</v>
      </c>
      <c r="D141" s="17">
        <f t="shared" si="130"/>
        <v>0</v>
      </c>
      <c r="E141" s="17">
        <f t="shared" si="130"/>
        <v>0</v>
      </c>
      <c r="F141" s="17">
        <f t="shared" si="130"/>
        <v>0</v>
      </c>
      <c r="G141" s="17">
        <f t="shared" si="130"/>
        <v>0</v>
      </c>
      <c r="H141" s="17">
        <f t="shared" si="130"/>
        <v>0</v>
      </c>
      <c r="I141" s="17">
        <f t="shared" si="130"/>
        <v>0</v>
      </c>
      <c r="J141" s="17">
        <f t="shared" si="130"/>
        <v>0</v>
      </c>
      <c r="K141" s="17">
        <f t="shared" si="130"/>
        <v>0</v>
      </c>
      <c r="L141" s="17">
        <f t="shared" si="130"/>
        <v>0</v>
      </c>
      <c r="M141" s="17">
        <f t="shared" si="130"/>
        <v>0</v>
      </c>
      <c r="N141" s="17">
        <f t="shared" si="130"/>
        <v>0</v>
      </c>
      <c r="O141" s="17">
        <f t="shared" si="130"/>
        <v>0</v>
      </c>
      <c r="P141" s="17">
        <f t="shared" si="130"/>
        <v>0</v>
      </c>
      <c r="Q141" s="17">
        <f t="shared" si="130"/>
        <v>0</v>
      </c>
      <c r="R141" s="17">
        <f t="shared" si="130"/>
        <v>0</v>
      </c>
      <c r="S141" s="17">
        <f t="shared" si="130"/>
        <v>0</v>
      </c>
      <c r="T141" s="17">
        <f t="shared" si="130"/>
        <v>0</v>
      </c>
      <c r="U141" s="17">
        <f t="shared" si="130"/>
        <v>0</v>
      </c>
      <c r="V141" s="17">
        <f t="shared" si="130"/>
        <v>0</v>
      </c>
      <c r="W141" s="17">
        <f t="shared" si="130"/>
        <v>0</v>
      </c>
      <c r="X141" s="17">
        <f t="shared" si="130"/>
        <v>0</v>
      </c>
      <c r="Y141" s="17">
        <f t="shared" si="130"/>
        <v>0</v>
      </c>
      <c r="Z141" s="17">
        <f t="shared" si="130"/>
        <v>0</v>
      </c>
      <c r="AA141" s="17">
        <f t="shared" si="130"/>
        <v>0</v>
      </c>
      <c r="AB141" s="17">
        <f t="shared" si="130"/>
        <v>0</v>
      </c>
      <c r="AC141" s="17">
        <f t="shared" si="130"/>
        <v>0</v>
      </c>
      <c r="AD141" s="17">
        <f t="shared" si="130"/>
        <v>0</v>
      </c>
      <c r="AE141" s="17">
        <f t="shared" si="130"/>
        <v>0</v>
      </c>
      <c r="AF141" s="17">
        <f t="shared" si="130"/>
        <v>0</v>
      </c>
      <c r="AG141" s="17">
        <f t="shared" si="130"/>
        <v>0</v>
      </c>
      <c r="AH141" s="17">
        <f t="shared" si="130"/>
        <v>0</v>
      </c>
      <c r="AI141" s="17">
        <f t="shared" si="130"/>
        <v>0</v>
      </c>
      <c r="AJ141" s="17">
        <f t="shared" si="130"/>
        <v>0</v>
      </c>
      <c r="AK141" s="17">
        <f t="shared" si="130"/>
        <v>0</v>
      </c>
      <c r="AL141" s="17">
        <f t="shared" si="130"/>
        <v>0</v>
      </c>
      <c r="AM141" s="17">
        <f t="shared" si="130"/>
        <v>0</v>
      </c>
      <c r="AN141" s="17">
        <f t="shared" si="130"/>
        <v>0</v>
      </c>
      <c r="AO141" s="17">
        <f t="shared" si="130"/>
        <v>0</v>
      </c>
      <c r="AP141" s="17">
        <f t="shared" si="130"/>
        <v>0</v>
      </c>
      <c r="AQ141" s="17">
        <f t="shared" si="130"/>
        <v>0</v>
      </c>
    </row>
    <row r="142" spans="1:43" s="16" customFormat="1" x14ac:dyDescent="0.3">
      <c r="A142" s="20" t="s">
        <v>922</v>
      </c>
      <c r="B142" s="31">
        <f t="shared" si="128"/>
        <v>0</v>
      </c>
      <c r="C142" s="17">
        <f t="shared" ref="C142:AQ142" si="131">C$149*$K7/$K$14</f>
        <v>0</v>
      </c>
      <c r="D142" s="17">
        <f t="shared" si="131"/>
        <v>0</v>
      </c>
      <c r="E142" s="17">
        <f t="shared" si="131"/>
        <v>0</v>
      </c>
      <c r="F142" s="17">
        <f t="shared" si="131"/>
        <v>0</v>
      </c>
      <c r="G142" s="17">
        <f t="shared" si="131"/>
        <v>0</v>
      </c>
      <c r="H142" s="17">
        <f t="shared" si="131"/>
        <v>0</v>
      </c>
      <c r="I142" s="17">
        <f t="shared" si="131"/>
        <v>0</v>
      </c>
      <c r="J142" s="17">
        <f t="shared" si="131"/>
        <v>0</v>
      </c>
      <c r="K142" s="17">
        <f t="shared" si="131"/>
        <v>0</v>
      </c>
      <c r="L142" s="17">
        <f t="shared" si="131"/>
        <v>0</v>
      </c>
      <c r="M142" s="17">
        <f t="shared" si="131"/>
        <v>0</v>
      </c>
      <c r="N142" s="17">
        <f t="shared" si="131"/>
        <v>0</v>
      </c>
      <c r="O142" s="17">
        <f t="shared" si="131"/>
        <v>0</v>
      </c>
      <c r="P142" s="17">
        <f t="shared" si="131"/>
        <v>0</v>
      </c>
      <c r="Q142" s="17">
        <f t="shared" si="131"/>
        <v>0</v>
      </c>
      <c r="R142" s="17">
        <f t="shared" si="131"/>
        <v>0</v>
      </c>
      <c r="S142" s="17">
        <f t="shared" si="131"/>
        <v>0</v>
      </c>
      <c r="T142" s="17">
        <f t="shared" si="131"/>
        <v>0</v>
      </c>
      <c r="U142" s="17">
        <f t="shared" si="131"/>
        <v>0</v>
      </c>
      <c r="V142" s="17">
        <f t="shared" si="131"/>
        <v>0</v>
      </c>
      <c r="W142" s="17">
        <f t="shared" si="131"/>
        <v>0</v>
      </c>
      <c r="X142" s="17">
        <f t="shared" si="131"/>
        <v>0</v>
      </c>
      <c r="Y142" s="17">
        <f t="shared" si="131"/>
        <v>0</v>
      </c>
      <c r="Z142" s="17">
        <f t="shared" si="131"/>
        <v>0</v>
      </c>
      <c r="AA142" s="17">
        <f t="shared" si="131"/>
        <v>0</v>
      </c>
      <c r="AB142" s="17">
        <f t="shared" si="131"/>
        <v>0</v>
      </c>
      <c r="AC142" s="17">
        <f t="shared" si="131"/>
        <v>0</v>
      </c>
      <c r="AD142" s="17">
        <f t="shared" si="131"/>
        <v>0</v>
      </c>
      <c r="AE142" s="17">
        <f t="shared" si="131"/>
        <v>0</v>
      </c>
      <c r="AF142" s="17">
        <f t="shared" si="131"/>
        <v>0</v>
      </c>
      <c r="AG142" s="17">
        <f t="shared" si="131"/>
        <v>0</v>
      </c>
      <c r="AH142" s="17">
        <f t="shared" si="131"/>
        <v>0</v>
      </c>
      <c r="AI142" s="17">
        <f t="shared" si="131"/>
        <v>0</v>
      </c>
      <c r="AJ142" s="17">
        <f t="shared" si="131"/>
        <v>0</v>
      </c>
      <c r="AK142" s="17">
        <f t="shared" si="131"/>
        <v>0</v>
      </c>
      <c r="AL142" s="17">
        <f t="shared" si="131"/>
        <v>0</v>
      </c>
      <c r="AM142" s="17">
        <f t="shared" si="131"/>
        <v>0</v>
      </c>
      <c r="AN142" s="17">
        <f t="shared" si="131"/>
        <v>0</v>
      </c>
      <c r="AO142" s="17">
        <f t="shared" si="131"/>
        <v>0</v>
      </c>
      <c r="AP142" s="17">
        <f t="shared" si="131"/>
        <v>0</v>
      </c>
      <c r="AQ142" s="17">
        <f t="shared" si="131"/>
        <v>0</v>
      </c>
    </row>
    <row r="143" spans="1:43" s="16" customFormat="1" x14ac:dyDescent="0.3">
      <c r="A143" s="20" t="s">
        <v>923</v>
      </c>
      <c r="B143" s="31">
        <f t="shared" si="128"/>
        <v>0</v>
      </c>
      <c r="C143" s="17">
        <f t="shared" ref="C143:AQ143" si="132">C$149*$K8/$K$14</f>
        <v>0</v>
      </c>
      <c r="D143" s="17">
        <f t="shared" si="132"/>
        <v>0</v>
      </c>
      <c r="E143" s="17">
        <f t="shared" si="132"/>
        <v>0</v>
      </c>
      <c r="F143" s="17">
        <f t="shared" si="132"/>
        <v>0</v>
      </c>
      <c r="G143" s="17">
        <f t="shared" si="132"/>
        <v>0</v>
      </c>
      <c r="H143" s="17">
        <f t="shared" si="132"/>
        <v>0</v>
      </c>
      <c r="I143" s="17">
        <f t="shared" si="132"/>
        <v>0</v>
      </c>
      <c r="J143" s="17">
        <f t="shared" si="132"/>
        <v>0</v>
      </c>
      <c r="K143" s="17">
        <f t="shared" si="132"/>
        <v>0</v>
      </c>
      <c r="L143" s="17">
        <f t="shared" si="132"/>
        <v>0</v>
      </c>
      <c r="M143" s="17">
        <f t="shared" si="132"/>
        <v>0</v>
      </c>
      <c r="N143" s="17">
        <f t="shared" si="132"/>
        <v>0</v>
      </c>
      <c r="O143" s="17">
        <f t="shared" si="132"/>
        <v>0</v>
      </c>
      <c r="P143" s="17">
        <f t="shared" si="132"/>
        <v>0</v>
      </c>
      <c r="Q143" s="17">
        <f t="shared" si="132"/>
        <v>0</v>
      </c>
      <c r="R143" s="17">
        <f t="shared" si="132"/>
        <v>0</v>
      </c>
      <c r="S143" s="17">
        <f t="shared" si="132"/>
        <v>0</v>
      </c>
      <c r="T143" s="17">
        <f t="shared" si="132"/>
        <v>0</v>
      </c>
      <c r="U143" s="17">
        <f t="shared" si="132"/>
        <v>0</v>
      </c>
      <c r="V143" s="17">
        <f t="shared" si="132"/>
        <v>0</v>
      </c>
      <c r="W143" s="17">
        <f t="shared" si="132"/>
        <v>0</v>
      </c>
      <c r="X143" s="17">
        <f t="shared" si="132"/>
        <v>0</v>
      </c>
      <c r="Y143" s="17">
        <f t="shared" si="132"/>
        <v>0</v>
      </c>
      <c r="Z143" s="17">
        <f t="shared" si="132"/>
        <v>0</v>
      </c>
      <c r="AA143" s="17">
        <f t="shared" si="132"/>
        <v>0</v>
      </c>
      <c r="AB143" s="17">
        <f t="shared" si="132"/>
        <v>0</v>
      </c>
      <c r="AC143" s="17">
        <f t="shared" si="132"/>
        <v>0</v>
      </c>
      <c r="AD143" s="17">
        <f t="shared" si="132"/>
        <v>0</v>
      </c>
      <c r="AE143" s="17">
        <f t="shared" si="132"/>
        <v>0</v>
      </c>
      <c r="AF143" s="17">
        <f t="shared" si="132"/>
        <v>0</v>
      </c>
      <c r="AG143" s="17">
        <f t="shared" si="132"/>
        <v>0</v>
      </c>
      <c r="AH143" s="17">
        <f t="shared" si="132"/>
        <v>0</v>
      </c>
      <c r="AI143" s="17">
        <f t="shared" si="132"/>
        <v>0</v>
      </c>
      <c r="AJ143" s="17">
        <f t="shared" si="132"/>
        <v>0</v>
      </c>
      <c r="AK143" s="17">
        <f t="shared" si="132"/>
        <v>0</v>
      </c>
      <c r="AL143" s="17">
        <f t="shared" si="132"/>
        <v>0</v>
      </c>
      <c r="AM143" s="17">
        <f t="shared" si="132"/>
        <v>0</v>
      </c>
      <c r="AN143" s="17">
        <f t="shared" si="132"/>
        <v>0</v>
      </c>
      <c r="AO143" s="17">
        <f t="shared" si="132"/>
        <v>0</v>
      </c>
      <c r="AP143" s="17">
        <f t="shared" si="132"/>
        <v>0</v>
      </c>
      <c r="AQ143" s="17">
        <f t="shared" si="132"/>
        <v>0</v>
      </c>
    </row>
    <row r="144" spans="1:43" s="16" customFormat="1" x14ac:dyDescent="0.3">
      <c r="A144" s="20" t="s">
        <v>924</v>
      </c>
      <c r="B144" s="31">
        <f t="shared" si="128"/>
        <v>0</v>
      </c>
      <c r="C144" s="17">
        <f t="shared" ref="C144:AQ144" si="133">C$149*$K9/$K$14</f>
        <v>0</v>
      </c>
      <c r="D144" s="17">
        <f t="shared" si="133"/>
        <v>0</v>
      </c>
      <c r="E144" s="17">
        <f t="shared" si="133"/>
        <v>0</v>
      </c>
      <c r="F144" s="17">
        <f t="shared" si="133"/>
        <v>0</v>
      </c>
      <c r="G144" s="17">
        <f t="shared" si="133"/>
        <v>0</v>
      </c>
      <c r="H144" s="17">
        <f t="shared" si="133"/>
        <v>0</v>
      </c>
      <c r="I144" s="17">
        <f t="shared" si="133"/>
        <v>0</v>
      </c>
      <c r="J144" s="17">
        <f t="shared" si="133"/>
        <v>0</v>
      </c>
      <c r="K144" s="17">
        <f t="shared" si="133"/>
        <v>0</v>
      </c>
      <c r="L144" s="17">
        <f t="shared" si="133"/>
        <v>0</v>
      </c>
      <c r="M144" s="17">
        <f t="shared" si="133"/>
        <v>0</v>
      </c>
      <c r="N144" s="17">
        <f t="shared" si="133"/>
        <v>0</v>
      </c>
      <c r="O144" s="17">
        <f t="shared" si="133"/>
        <v>0</v>
      </c>
      <c r="P144" s="17">
        <f t="shared" si="133"/>
        <v>0</v>
      </c>
      <c r="Q144" s="17">
        <f t="shared" si="133"/>
        <v>0</v>
      </c>
      <c r="R144" s="17">
        <f t="shared" si="133"/>
        <v>0</v>
      </c>
      <c r="S144" s="17">
        <f t="shared" si="133"/>
        <v>0</v>
      </c>
      <c r="T144" s="17">
        <f t="shared" si="133"/>
        <v>0</v>
      </c>
      <c r="U144" s="17">
        <f t="shared" si="133"/>
        <v>0</v>
      </c>
      <c r="V144" s="17">
        <f t="shared" si="133"/>
        <v>0</v>
      </c>
      <c r="W144" s="17">
        <f t="shared" si="133"/>
        <v>0</v>
      </c>
      <c r="X144" s="17">
        <f t="shared" si="133"/>
        <v>0</v>
      </c>
      <c r="Y144" s="17">
        <f t="shared" si="133"/>
        <v>0</v>
      </c>
      <c r="Z144" s="17">
        <f t="shared" si="133"/>
        <v>0</v>
      </c>
      <c r="AA144" s="17">
        <f t="shared" si="133"/>
        <v>0</v>
      </c>
      <c r="AB144" s="17">
        <f t="shared" si="133"/>
        <v>0</v>
      </c>
      <c r="AC144" s="17">
        <f t="shared" si="133"/>
        <v>0</v>
      </c>
      <c r="AD144" s="17">
        <f t="shared" si="133"/>
        <v>0</v>
      </c>
      <c r="AE144" s="17">
        <f t="shared" si="133"/>
        <v>0</v>
      </c>
      <c r="AF144" s="17">
        <f t="shared" si="133"/>
        <v>0</v>
      </c>
      <c r="AG144" s="17">
        <f t="shared" si="133"/>
        <v>0</v>
      </c>
      <c r="AH144" s="17">
        <f t="shared" si="133"/>
        <v>0</v>
      </c>
      <c r="AI144" s="17">
        <f t="shared" si="133"/>
        <v>0</v>
      </c>
      <c r="AJ144" s="17">
        <f t="shared" si="133"/>
        <v>0</v>
      </c>
      <c r="AK144" s="17">
        <f t="shared" si="133"/>
        <v>0</v>
      </c>
      <c r="AL144" s="17">
        <f t="shared" si="133"/>
        <v>0</v>
      </c>
      <c r="AM144" s="17">
        <f t="shared" si="133"/>
        <v>0</v>
      </c>
      <c r="AN144" s="17">
        <f t="shared" si="133"/>
        <v>0</v>
      </c>
      <c r="AO144" s="17">
        <f t="shared" si="133"/>
        <v>0</v>
      </c>
      <c r="AP144" s="17">
        <f t="shared" si="133"/>
        <v>0</v>
      </c>
      <c r="AQ144" s="17">
        <f t="shared" si="133"/>
        <v>0</v>
      </c>
    </row>
    <row r="145" spans="1:43" s="16" customFormat="1" x14ac:dyDescent="0.3">
      <c r="A145" s="20" t="s">
        <v>925</v>
      </c>
      <c r="B145" s="31">
        <f t="shared" si="128"/>
        <v>0</v>
      </c>
      <c r="C145" s="17">
        <f t="shared" ref="C145:AQ145" si="134">C$149*$K10/$K$14</f>
        <v>0</v>
      </c>
      <c r="D145" s="17">
        <f t="shared" si="134"/>
        <v>0</v>
      </c>
      <c r="E145" s="17">
        <f t="shared" si="134"/>
        <v>0</v>
      </c>
      <c r="F145" s="17">
        <f t="shared" si="134"/>
        <v>0</v>
      </c>
      <c r="G145" s="17">
        <f t="shared" si="134"/>
        <v>0</v>
      </c>
      <c r="H145" s="17">
        <f t="shared" si="134"/>
        <v>0</v>
      </c>
      <c r="I145" s="17">
        <f t="shared" si="134"/>
        <v>0</v>
      </c>
      <c r="J145" s="17">
        <f t="shared" si="134"/>
        <v>0</v>
      </c>
      <c r="K145" s="17">
        <f t="shared" si="134"/>
        <v>0</v>
      </c>
      <c r="L145" s="17">
        <f t="shared" si="134"/>
        <v>0</v>
      </c>
      <c r="M145" s="17">
        <f t="shared" si="134"/>
        <v>0</v>
      </c>
      <c r="N145" s="17">
        <f t="shared" si="134"/>
        <v>0</v>
      </c>
      <c r="O145" s="17">
        <f t="shared" si="134"/>
        <v>0</v>
      </c>
      <c r="P145" s="17">
        <f t="shared" si="134"/>
        <v>0</v>
      </c>
      <c r="Q145" s="17">
        <f t="shared" si="134"/>
        <v>0</v>
      </c>
      <c r="R145" s="17">
        <f t="shared" si="134"/>
        <v>0</v>
      </c>
      <c r="S145" s="17">
        <f t="shared" si="134"/>
        <v>0</v>
      </c>
      <c r="T145" s="17">
        <f t="shared" si="134"/>
        <v>0</v>
      </c>
      <c r="U145" s="17">
        <f t="shared" si="134"/>
        <v>0</v>
      </c>
      <c r="V145" s="17">
        <f t="shared" si="134"/>
        <v>0</v>
      </c>
      <c r="W145" s="17">
        <f t="shared" si="134"/>
        <v>0</v>
      </c>
      <c r="X145" s="17">
        <f t="shared" si="134"/>
        <v>0</v>
      </c>
      <c r="Y145" s="17">
        <f t="shared" si="134"/>
        <v>0</v>
      </c>
      <c r="Z145" s="17">
        <f t="shared" si="134"/>
        <v>0</v>
      </c>
      <c r="AA145" s="17">
        <f t="shared" si="134"/>
        <v>0</v>
      </c>
      <c r="AB145" s="17">
        <f t="shared" si="134"/>
        <v>0</v>
      </c>
      <c r="AC145" s="17">
        <f t="shared" si="134"/>
        <v>0</v>
      </c>
      <c r="AD145" s="17">
        <f t="shared" si="134"/>
        <v>0</v>
      </c>
      <c r="AE145" s="17">
        <f t="shared" si="134"/>
        <v>0</v>
      </c>
      <c r="AF145" s="17">
        <f t="shared" si="134"/>
        <v>0</v>
      </c>
      <c r="AG145" s="17">
        <f t="shared" si="134"/>
        <v>0</v>
      </c>
      <c r="AH145" s="17">
        <f t="shared" si="134"/>
        <v>0</v>
      </c>
      <c r="AI145" s="17">
        <f t="shared" si="134"/>
        <v>0</v>
      </c>
      <c r="AJ145" s="17">
        <f t="shared" si="134"/>
        <v>0</v>
      </c>
      <c r="AK145" s="17">
        <f t="shared" si="134"/>
        <v>0</v>
      </c>
      <c r="AL145" s="17">
        <f t="shared" si="134"/>
        <v>0</v>
      </c>
      <c r="AM145" s="17">
        <f t="shared" si="134"/>
        <v>0</v>
      </c>
      <c r="AN145" s="17">
        <f t="shared" si="134"/>
        <v>0</v>
      </c>
      <c r="AO145" s="17">
        <f t="shared" si="134"/>
        <v>0</v>
      </c>
      <c r="AP145" s="17">
        <f t="shared" si="134"/>
        <v>0</v>
      </c>
      <c r="AQ145" s="17">
        <f t="shared" si="134"/>
        <v>0</v>
      </c>
    </row>
    <row r="146" spans="1:43" s="16" customFormat="1" x14ac:dyDescent="0.3">
      <c r="A146" s="20" t="s">
        <v>926</v>
      </c>
      <c r="B146" s="31">
        <f t="shared" si="128"/>
        <v>0</v>
      </c>
      <c r="C146" s="17">
        <f t="shared" ref="C146:AQ146" si="135">C$149*$K11/$K$14</f>
        <v>0</v>
      </c>
      <c r="D146" s="17">
        <f t="shared" si="135"/>
        <v>0</v>
      </c>
      <c r="E146" s="17">
        <f t="shared" si="135"/>
        <v>0</v>
      </c>
      <c r="F146" s="17">
        <f t="shared" si="135"/>
        <v>0</v>
      </c>
      <c r="G146" s="17">
        <f t="shared" si="135"/>
        <v>0</v>
      </c>
      <c r="H146" s="17">
        <f t="shared" si="135"/>
        <v>0</v>
      </c>
      <c r="I146" s="17">
        <f t="shared" si="135"/>
        <v>0</v>
      </c>
      <c r="J146" s="17">
        <f t="shared" si="135"/>
        <v>0</v>
      </c>
      <c r="K146" s="17">
        <f t="shared" si="135"/>
        <v>0</v>
      </c>
      <c r="L146" s="17">
        <f t="shared" si="135"/>
        <v>0</v>
      </c>
      <c r="M146" s="17">
        <f t="shared" si="135"/>
        <v>0</v>
      </c>
      <c r="N146" s="17">
        <f t="shared" si="135"/>
        <v>0</v>
      </c>
      <c r="O146" s="17">
        <f t="shared" si="135"/>
        <v>0</v>
      </c>
      <c r="P146" s="17">
        <f t="shared" si="135"/>
        <v>0</v>
      </c>
      <c r="Q146" s="17">
        <f t="shared" si="135"/>
        <v>0</v>
      </c>
      <c r="R146" s="17">
        <f t="shared" si="135"/>
        <v>0</v>
      </c>
      <c r="S146" s="17">
        <f t="shared" si="135"/>
        <v>0</v>
      </c>
      <c r="T146" s="17">
        <f t="shared" si="135"/>
        <v>0</v>
      </c>
      <c r="U146" s="17">
        <f t="shared" si="135"/>
        <v>0</v>
      </c>
      <c r="V146" s="17">
        <f t="shared" si="135"/>
        <v>0</v>
      </c>
      <c r="W146" s="17">
        <f t="shared" si="135"/>
        <v>0</v>
      </c>
      <c r="X146" s="17">
        <f t="shared" si="135"/>
        <v>0</v>
      </c>
      <c r="Y146" s="17">
        <f t="shared" si="135"/>
        <v>0</v>
      </c>
      <c r="Z146" s="17">
        <f t="shared" si="135"/>
        <v>0</v>
      </c>
      <c r="AA146" s="17">
        <f t="shared" si="135"/>
        <v>0</v>
      </c>
      <c r="AB146" s="17">
        <f t="shared" si="135"/>
        <v>0</v>
      </c>
      <c r="AC146" s="17">
        <f t="shared" si="135"/>
        <v>0</v>
      </c>
      <c r="AD146" s="17">
        <f t="shared" si="135"/>
        <v>0</v>
      </c>
      <c r="AE146" s="17">
        <f t="shared" si="135"/>
        <v>0</v>
      </c>
      <c r="AF146" s="17">
        <f t="shared" si="135"/>
        <v>0</v>
      </c>
      <c r="AG146" s="17">
        <f t="shared" si="135"/>
        <v>0</v>
      </c>
      <c r="AH146" s="17">
        <f t="shared" si="135"/>
        <v>0</v>
      </c>
      <c r="AI146" s="17">
        <f t="shared" si="135"/>
        <v>0</v>
      </c>
      <c r="AJ146" s="17">
        <f t="shared" si="135"/>
        <v>0</v>
      </c>
      <c r="AK146" s="17">
        <f t="shared" si="135"/>
        <v>0</v>
      </c>
      <c r="AL146" s="17">
        <f t="shared" si="135"/>
        <v>0</v>
      </c>
      <c r="AM146" s="17">
        <f t="shared" si="135"/>
        <v>0</v>
      </c>
      <c r="AN146" s="17">
        <f t="shared" si="135"/>
        <v>0</v>
      </c>
      <c r="AO146" s="17">
        <f t="shared" si="135"/>
        <v>0</v>
      </c>
      <c r="AP146" s="17">
        <f t="shared" si="135"/>
        <v>0</v>
      </c>
      <c r="AQ146" s="17">
        <f t="shared" si="135"/>
        <v>0</v>
      </c>
    </row>
    <row r="147" spans="1:43" s="16" customFormat="1" x14ac:dyDescent="0.3">
      <c r="A147" s="20" t="s">
        <v>927</v>
      </c>
      <c r="B147" s="31">
        <f t="shared" si="128"/>
        <v>0</v>
      </c>
      <c r="C147" s="17">
        <f t="shared" ref="C147:AQ147" si="136">C$149*$K12/$K$14</f>
        <v>0</v>
      </c>
      <c r="D147" s="17">
        <f t="shared" si="136"/>
        <v>0</v>
      </c>
      <c r="E147" s="17">
        <f t="shared" si="136"/>
        <v>0</v>
      </c>
      <c r="F147" s="17">
        <f t="shared" si="136"/>
        <v>0</v>
      </c>
      <c r="G147" s="17">
        <f t="shared" si="136"/>
        <v>0</v>
      </c>
      <c r="H147" s="17">
        <f t="shared" si="136"/>
        <v>0</v>
      </c>
      <c r="I147" s="17">
        <f t="shared" si="136"/>
        <v>0</v>
      </c>
      <c r="J147" s="17">
        <f t="shared" si="136"/>
        <v>0</v>
      </c>
      <c r="K147" s="17">
        <f t="shared" si="136"/>
        <v>0</v>
      </c>
      <c r="L147" s="17">
        <f t="shared" si="136"/>
        <v>0</v>
      </c>
      <c r="M147" s="17">
        <f t="shared" si="136"/>
        <v>0</v>
      </c>
      <c r="N147" s="17">
        <f t="shared" si="136"/>
        <v>0</v>
      </c>
      <c r="O147" s="17">
        <f t="shared" si="136"/>
        <v>0</v>
      </c>
      <c r="P147" s="17">
        <f t="shared" si="136"/>
        <v>0</v>
      </c>
      <c r="Q147" s="17">
        <f t="shared" si="136"/>
        <v>0</v>
      </c>
      <c r="R147" s="17">
        <f t="shared" si="136"/>
        <v>0</v>
      </c>
      <c r="S147" s="17">
        <f t="shared" si="136"/>
        <v>0</v>
      </c>
      <c r="T147" s="17">
        <f t="shared" si="136"/>
        <v>0</v>
      </c>
      <c r="U147" s="17">
        <f t="shared" si="136"/>
        <v>0</v>
      </c>
      <c r="V147" s="17">
        <f t="shared" si="136"/>
        <v>0</v>
      </c>
      <c r="W147" s="17">
        <f t="shared" si="136"/>
        <v>0</v>
      </c>
      <c r="X147" s="17">
        <f t="shared" si="136"/>
        <v>0</v>
      </c>
      <c r="Y147" s="17">
        <f t="shared" si="136"/>
        <v>0</v>
      </c>
      <c r="Z147" s="17">
        <f t="shared" si="136"/>
        <v>0</v>
      </c>
      <c r="AA147" s="17">
        <f t="shared" si="136"/>
        <v>0</v>
      </c>
      <c r="AB147" s="17">
        <f t="shared" si="136"/>
        <v>0</v>
      </c>
      <c r="AC147" s="17">
        <f t="shared" si="136"/>
        <v>0</v>
      </c>
      <c r="AD147" s="17">
        <f t="shared" si="136"/>
        <v>0</v>
      </c>
      <c r="AE147" s="17">
        <f t="shared" si="136"/>
        <v>0</v>
      </c>
      <c r="AF147" s="17">
        <f t="shared" si="136"/>
        <v>0</v>
      </c>
      <c r="AG147" s="17">
        <f t="shared" si="136"/>
        <v>0</v>
      </c>
      <c r="AH147" s="17">
        <f t="shared" si="136"/>
        <v>0</v>
      </c>
      <c r="AI147" s="17">
        <f t="shared" si="136"/>
        <v>0</v>
      </c>
      <c r="AJ147" s="17">
        <f t="shared" si="136"/>
        <v>0</v>
      </c>
      <c r="AK147" s="17">
        <f t="shared" si="136"/>
        <v>0</v>
      </c>
      <c r="AL147" s="17">
        <f t="shared" si="136"/>
        <v>0</v>
      </c>
      <c r="AM147" s="17">
        <f t="shared" si="136"/>
        <v>0</v>
      </c>
      <c r="AN147" s="17">
        <f t="shared" si="136"/>
        <v>0</v>
      </c>
      <c r="AO147" s="17">
        <f t="shared" si="136"/>
        <v>0</v>
      </c>
      <c r="AP147" s="17">
        <f t="shared" si="136"/>
        <v>0</v>
      </c>
      <c r="AQ147" s="17">
        <f t="shared" si="136"/>
        <v>0</v>
      </c>
    </row>
    <row r="148" spans="1:43" s="16" customFormat="1" x14ac:dyDescent="0.3">
      <c r="A148" s="20" t="s">
        <v>928</v>
      </c>
      <c r="B148" s="31">
        <f t="shared" si="128"/>
        <v>0</v>
      </c>
      <c r="C148" s="17">
        <f t="shared" ref="C148:AQ148" si="137">C$149*$K13/$K$14</f>
        <v>0</v>
      </c>
      <c r="D148" s="17">
        <f t="shared" si="137"/>
        <v>0</v>
      </c>
      <c r="E148" s="17">
        <f t="shared" si="137"/>
        <v>0</v>
      </c>
      <c r="F148" s="17">
        <f t="shared" si="137"/>
        <v>0</v>
      </c>
      <c r="G148" s="17">
        <f t="shared" si="137"/>
        <v>0</v>
      </c>
      <c r="H148" s="17">
        <f t="shared" si="137"/>
        <v>0</v>
      </c>
      <c r="I148" s="17">
        <f t="shared" si="137"/>
        <v>0</v>
      </c>
      <c r="J148" s="17">
        <f t="shared" si="137"/>
        <v>0</v>
      </c>
      <c r="K148" s="17">
        <f t="shared" si="137"/>
        <v>0</v>
      </c>
      <c r="L148" s="17">
        <f t="shared" si="137"/>
        <v>0</v>
      </c>
      <c r="M148" s="17">
        <f t="shared" si="137"/>
        <v>0</v>
      </c>
      <c r="N148" s="17">
        <f t="shared" si="137"/>
        <v>0</v>
      </c>
      <c r="O148" s="17">
        <f t="shared" si="137"/>
        <v>0</v>
      </c>
      <c r="P148" s="17">
        <f t="shared" si="137"/>
        <v>0</v>
      </c>
      <c r="Q148" s="17">
        <f t="shared" si="137"/>
        <v>0</v>
      </c>
      <c r="R148" s="17">
        <f t="shared" si="137"/>
        <v>0</v>
      </c>
      <c r="S148" s="17">
        <f t="shared" si="137"/>
        <v>0</v>
      </c>
      <c r="T148" s="17">
        <f t="shared" si="137"/>
        <v>0</v>
      </c>
      <c r="U148" s="17">
        <f t="shared" si="137"/>
        <v>0</v>
      </c>
      <c r="V148" s="17">
        <f t="shared" si="137"/>
        <v>0</v>
      </c>
      <c r="W148" s="17">
        <f t="shared" si="137"/>
        <v>0</v>
      </c>
      <c r="X148" s="17">
        <f t="shared" si="137"/>
        <v>0</v>
      </c>
      <c r="Y148" s="17">
        <f t="shared" si="137"/>
        <v>0</v>
      </c>
      <c r="Z148" s="17">
        <f t="shared" si="137"/>
        <v>0</v>
      </c>
      <c r="AA148" s="17">
        <f t="shared" si="137"/>
        <v>0</v>
      </c>
      <c r="AB148" s="17">
        <f t="shared" si="137"/>
        <v>0</v>
      </c>
      <c r="AC148" s="17">
        <f t="shared" si="137"/>
        <v>0</v>
      </c>
      <c r="AD148" s="17">
        <f t="shared" si="137"/>
        <v>0</v>
      </c>
      <c r="AE148" s="17">
        <f t="shared" si="137"/>
        <v>0</v>
      </c>
      <c r="AF148" s="17">
        <f t="shared" si="137"/>
        <v>0</v>
      </c>
      <c r="AG148" s="17">
        <f t="shared" si="137"/>
        <v>0</v>
      </c>
      <c r="AH148" s="17">
        <f t="shared" si="137"/>
        <v>0</v>
      </c>
      <c r="AI148" s="17">
        <f t="shared" si="137"/>
        <v>0</v>
      </c>
      <c r="AJ148" s="17">
        <f t="shared" si="137"/>
        <v>0</v>
      </c>
      <c r="AK148" s="17">
        <f t="shared" si="137"/>
        <v>0</v>
      </c>
      <c r="AL148" s="17">
        <f t="shared" si="137"/>
        <v>0</v>
      </c>
      <c r="AM148" s="17">
        <f t="shared" si="137"/>
        <v>0</v>
      </c>
      <c r="AN148" s="17">
        <f t="shared" si="137"/>
        <v>0</v>
      </c>
      <c r="AO148" s="17">
        <f t="shared" si="137"/>
        <v>0</v>
      </c>
      <c r="AP148" s="17">
        <f t="shared" si="137"/>
        <v>0</v>
      </c>
      <c r="AQ148" s="17">
        <f t="shared" si="137"/>
        <v>0</v>
      </c>
    </row>
    <row r="149" spans="1:43" s="18" customFormat="1" x14ac:dyDescent="0.3">
      <c r="A149" s="20" t="s">
        <v>918</v>
      </c>
      <c r="B149" s="23">
        <f t="shared" si="128"/>
        <v>0.19595028504058268</v>
      </c>
      <c r="C149" s="18">
        <f>'BLDG energy consumption'!B$5*$K$15</f>
        <v>0.19595028504058268</v>
      </c>
      <c r="D149" s="18">
        <f>'BLDG energy consumption'!C$5*$K$15</f>
        <v>0.15104582468067018</v>
      </c>
      <c r="E149" s="18">
        <f>'BLDG energy consumption'!D$5*$K$15</f>
        <v>0.14777152013363429</v>
      </c>
      <c r="F149" s="18">
        <f>'BLDG energy consumption'!E$5*$K$15</f>
        <v>0.14442618435000765</v>
      </c>
      <c r="G149" s="18">
        <f>'BLDG energy consumption'!F$5*$K$15</f>
        <v>0.14082603209284308</v>
      </c>
      <c r="H149" s="18">
        <f>'BLDG energy consumption'!G$5*$K$15</f>
        <v>0.13736429536740841</v>
      </c>
      <c r="I149" s="18">
        <f>'BLDG energy consumption'!H$5*$K$15</f>
        <v>0.1338983788081374</v>
      </c>
      <c r="J149" s="18">
        <f>'BLDG energy consumption'!I$5*$K$15</f>
        <v>0.13027626555161173</v>
      </c>
      <c r="K149" s="18">
        <f>'BLDG energy consumption'!J$5*$K$15</f>
        <v>0.12650312424415985</v>
      </c>
      <c r="L149" s="18">
        <f>'BLDG energy consumption'!K$5*$K$15</f>
        <v>0.12260536881049913</v>
      </c>
      <c r="M149" s="18">
        <f>'BLDG energy consumption'!L$5*$K$15</f>
        <v>0.1186068517112657</v>
      </c>
      <c r="N149" s="18">
        <f>'BLDG energy consumption'!M$5*$K$15</f>
        <v>0.11452897701844073</v>
      </c>
      <c r="O149" s="18">
        <f>'BLDG energy consumption'!N$5*$K$15</f>
        <v>0.11039080987163943</v>
      </c>
      <c r="P149" s="18">
        <f>'BLDG energy consumption'!O$5*$K$15</f>
        <v>0.10620917878618302</v>
      </c>
      <c r="Q149" s="18">
        <f>'BLDG energy consumption'!P$5*$K$15</f>
        <v>0.10199877287243363</v>
      </c>
      <c r="R149" s="18">
        <f>'BLDG energy consumption'!Q$5*$K$15</f>
        <v>9.7772278508625424E-2</v>
      </c>
      <c r="S149" s="18">
        <f>'BLDG energy consumption'!R$5*$K$15</f>
        <v>9.3540485866878298E-2</v>
      </c>
      <c r="T149" s="18">
        <f>'BLDG energy consumption'!S$5*$K$15</f>
        <v>8.9312404089721159E-2</v>
      </c>
      <c r="U149" s="18">
        <f>'BLDG energy consumption'!T$5*$K$15</f>
        <v>8.5095391737585624E-2</v>
      </c>
      <c r="V149" s="18">
        <f>'BLDG energy consumption'!U$5*$K$15</f>
        <v>8.0895262965918313E-2</v>
      </c>
      <c r="W149" s="18">
        <f>'BLDG energy consumption'!V$5*$K$15</f>
        <v>7.6716450185318655E-2</v>
      </c>
      <c r="X149" s="18">
        <f>'BLDG energy consumption'!W$5*$K$15</f>
        <v>7.2562101551120514E-2</v>
      </c>
      <c r="Y149" s="18">
        <f>'BLDG energy consumption'!X$5*$K$15</f>
        <v>6.8434234413770528E-2</v>
      </c>
      <c r="Z149" s="18">
        <f>'BLDG energy consumption'!Y$5*$K$15</f>
        <v>6.4333872222155086E-2</v>
      </c>
      <c r="AA149" s="18">
        <f>'BLDG energy consumption'!Z$5*$K$15</f>
        <v>6.026117604557147E-2</v>
      </c>
      <c r="AB149" s="18">
        <f>'BLDG energy consumption'!AA$5*$K$15</f>
        <v>5.6215593040009094E-2</v>
      </c>
      <c r="AC149" s="18">
        <f>'BLDG energy consumption'!AB$5*$K$15</f>
        <v>5.2196014951036068E-2</v>
      </c>
      <c r="AD149" s="18">
        <f>'BLDG energy consumption'!AC$5*$K$15</f>
        <v>4.8200914656408876E-2</v>
      </c>
      <c r="AE149" s="18">
        <f>'BLDG energy consumption'!AD$5*$K$15</f>
        <v>4.4228504273627955E-2</v>
      </c>
      <c r="AF149" s="18">
        <f>'BLDG energy consumption'!AE$5*$K$15</f>
        <v>4.0276895773381755E-2</v>
      </c>
      <c r="AG149" s="18">
        <f>'BLDG energy consumption'!AF$5*$K$15</f>
        <v>3.634426411850885E-2</v>
      </c>
      <c r="AH149" s="18">
        <f>'BLDG energy consumption'!AG$5*$K$15</f>
        <v>3.2429007760510831E-2</v>
      </c>
      <c r="AI149" s="18">
        <f>'BLDG energy consumption'!AH$5*$K$15</f>
        <v>2.8529917835535375E-2</v>
      </c>
      <c r="AJ149" s="18">
        <f>'BLDG energy consumption'!AI$5*$K$15</f>
        <v>2.4646355192367408E-2</v>
      </c>
      <c r="AK149" s="18">
        <f>'BLDG energy consumption'!AJ$5*$K$15</f>
        <v>2.0778419497449935E-2</v>
      </c>
      <c r="AL149" s="18">
        <f>'BLDG energy consumption'!AK$5*$K$15</f>
        <v>1.6927132449471732E-2</v>
      </c>
      <c r="AM149" s="18">
        <f>'BLDG energy consumption'!AL$5*$K$15</f>
        <v>1.3094620977934601E-2</v>
      </c>
      <c r="AN149" s="18">
        <f>'BLDG energy consumption'!AM$5*$K$15</f>
        <v>9.2843035572156181E-3</v>
      </c>
      <c r="AO149" s="18">
        <f>'BLDG energy consumption'!AN$5*$K$15</f>
        <v>5.5010830367436935E-3</v>
      </c>
      <c r="AP149" s="18">
        <f>'BLDG energy consumption'!AO$5*$K$15</f>
        <v>1.7515402290704828E-3</v>
      </c>
      <c r="AQ149" s="18">
        <f>'BLDG energy consumption'!AP$5*$K$15</f>
        <v>4.5493337642250783E-4</v>
      </c>
    </row>
    <row r="150" spans="1:43" s="16" customFormat="1" x14ac:dyDescent="0.3"/>
    <row r="151" spans="1:43" s="20" customFormat="1" x14ac:dyDescent="0.3">
      <c r="A151" s="19" t="s">
        <v>19</v>
      </c>
      <c r="B151" s="36">
        <v>2019</v>
      </c>
      <c r="C151" s="20">
        <v>2020</v>
      </c>
      <c r="D151" s="20">
        <v>2021</v>
      </c>
      <c r="E151" s="20">
        <v>2022</v>
      </c>
      <c r="F151" s="20">
        <v>2023</v>
      </c>
      <c r="G151" s="20">
        <v>2024</v>
      </c>
      <c r="H151" s="20">
        <v>2025</v>
      </c>
      <c r="I151" s="20">
        <v>2026</v>
      </c>
      <c r="J151" s="20">
        <v>2027</v>
      </c>
      <c r="K151" s="20">
        <v>2028</v>
      </c>
      <c r="L151" s="20">
        <v>2029</v>
      </c>
      <c r="M151" s="20">
        <v>2030</v>
      </c>
      <c r="N151" s="20">
        <v>2031</v>
      </c>
      <c r="O151" s="20">
        <v>2032</v>
      </c>
      <c r="P151" s="20">
        <v>2033</v>
      </c>
      <c r="Q151" s="20">
        <v>2034</v>
      </c>
      <c r="R151" s="20">
        <v>2035</v>
      </c>
      <c r="S151" s="20">
        <v>2036</v>
      </c>
      <c r="T151" s="20">
        <v>2037</v>
      </c>
      <c r="U151" s="20">
        <v>2038</v>
      </c>
      <c r="V151" s="20">
        <v>2039</v>
      </c>
      <c r="W151" s="20">
        <v>2040</v>
      </c>
      <c r="X151" s="20">
        <v>2041</v>
      </c>
      <c r="Y151" s="20">
        <v>2042</v>
      </c>
      <c r="Z151" s="20">
        <v>2043</v>
      </c>
      <c r="AA151" s="20">
        <v>2044</v>
      </c>
      <c r="AB151" s="20">
        <v>2045</v>
      </c>
      <c r="AC151" s="20">
        <v>2046</v>
      </c>
      <c r="AD151" s="20">
        <v>2047</v>
      </c>
      <c r="AE151" s="20">
        <v>2048</v>
      </c>
      <c r="AF151" s="20">
        <v>2049</v>
      </c>
      <c r="AG151" s="20">
        <v>2050</v>
      </c>
      <c r="AH151" s="20">
        <v>2051</v>
      </c>
      <c r="AI151" s="20">
        <v>2052</v>
      </c>
      <c r="AJ151" s="20">
        <v>2053</v>
      </c>
      <c r="AK151" s="20">
        <v>2054</v>
      </c>
      <c r="AL151" s="20">
        <v>2055</v>
      </c>
      <c r="AM151" s="20">
        <v>2056</v>
      </c>
      <c r="AN151" s="20">
        <v>2057</v>
      </c>
      <c r="AO151" s="20">
        <v>2058</v>
      </c>
      <c r="AP151" s="20">
        <v>2059</v>
      </c>
      <c r="AQ151" s="20">
        <v>2060</v>
      </c>
    </row>
    <row r="152" spans="1:43" s="16" customFormat="1" x14ac:dyDescent="0.3">
      <c r="A152" s="20" t="s">
        <v>919</v>
      </c>
      <c r="B152" s="31">
        <f>C152</f>
        <v>1.8566118387485333</v>
      </c>
      <c r="C152" s="17">
        <f>MAX(C$162*$L4/$L$14-'Distributed PV power generation'!C15,0)</f>
        <v>1.8566118387485333</v>
      </c>
      <c r="D152" s="17">
        <f>MAX(D$162*$L4/$L$14-'Distributed PV power generation'!D15,0)</f>
        <v>1.3236341781425152</v>
      </c>
      <c r="E152" s="17">
        <f>MAX(E$162*$L4/$L$14-'Distributed PV power generation'!E15,0)</f>
        <v>1.2413049853637648</v>
      </c>
      <c r="F152" s="17">
        <f>MAX(F$162*$L4/$L$14-'Distributed PV power generation'!F15,0)</f>
        <v>1.1758128512208215</v>
      </c>
      <c r="G152" s="17">
        <f>MAX(G$162*$L4/$L$14-'Distributed PV power generation'!G15,0)</f>
        <v>1.1010378809657051</v>
      </c>
      <c r="H152" s="17">
        <f>MAX(H$162*$L4/$L$14-'Distributed PV power generation'!H15,0)</f>
        <v>1.0267916063019096</v>
      </c>
      <c r="I152" s="17">
        <f>MAX(I$162*$L4/$L$14-'Distributed PV power generation'!I15,0)</f>
        <v>0.95145089929785209</v>
      </c>
      <c r="J152" s="17">
        <f>MAX(J$162*$L4/$L$14-'Distributed PV power generation'!J15,0)</f>
        <v>0.89764619325934092</v>
      </c>
      <c r="K152" s="17">
        <f>MAX(K$162*$L4/$L$14-'Distributed PV power generation'!K15,0)</f>
        <v>0.84212237210838015</v>
      </c>
      <c r="L152" s="17">
        <f>MAX(L$162*$L4/$L$14-'Distributed PV power generation'!L15,0)</f>
        <v>0.78518009904549113</v>
      </c>
      <c r="M152" s="17">
        <f>MAX(M$162*$L4/$L$14-'Distributed PV power generation'!M15,0)</f>
        <v>0.72709088075634543</v>
      </c>
      <c r="N152" s="17">
        <f>MAX(N$162*$L4/$L$14-'Distributed PV power generation'!N15,0)</f>
        <v>0.66809835452146316</v>
      </c>
      <c r="O152" s="17">
        <f>MAX(O$162*$L4/$L$14-'Distributed PV power generation'!O15,0)</f>
        <v>0.60841953413021999</v>
      </c>
      <c r="P152" s="17">
        <f>MAX(P$162*$L4/$L$14-'Distributed PV power generation'!P15,0)</f>
        <v>0.54824597442842338</v>
      </c>
      <c r="Q152" s="17">
        <f>MAX(Q$162*$L4/$L$14-'Distributed PV power generation'!Q15,0)</f>
        <v>0.48774487794208654</v>
      </c>
      <c r="R152" s="17">
        <f>MAX(R$162*$L4/$L$14-'Distributed PV power generation'!R15,0)</f>
        <v>0.4270606505905743</v>
      </c>
      <c r="S152" s="17">
        <f>MAX(S$162*$L4/$L$14-'Distributed PV power generation'!S15,0)</f>
        <v>0.36631611424599864</v>
      </c>
      <c r="T152" s="17">
        <f>MAX(T$162*$L4/$L$14-'Distributed PV power generation'!T15,0)</f>
        <v>0.30561381775924168</v>
      </c>
      <c r="U152" s="17">
        <f>MAX(U$162*$L4/$L$14-'Distributed PV power generation'!U15,0)</f>
        <v>0.24503752181161687</v>
      </c>
      <c r="V152" s="17">
        <f>MAX(V$162*$L4/$L$14-'Distributed PV power generation'!V15,0)</f>
        <v>0.18465340750281456</v>
      </c>
      <c r="W152" s="17">
        <f>MAX(W$162*$L4/$L$14-'Distributed PV power generation'!W15,0)</f>
        <v>0.12451192787118359</v>
      </c>
      <c r="X152" s="17">
        <f>MAX(X$162*$L4/$L$14-'Distributed PV power generation'!X15,0)</f>
        <v>6.4648917593656208E-2</v>
      </c>
      <c r="Y152" s="17">
        <f>MAX(Y$162*$L4/$L$14-'Distributed PV power generation'!Y15,0)</f>
        <v>5.0873396735794385E-3</v>
      </c>
      <c r="Z152" s="17">
        <f>MAX(Z$162*$L4/$L$14-'Distributed PV power generation'!Z15,0)</f>
        <v>0</v>
      </c>
      <c r="AA152" s="17">
        <f>MAX(AA$162*$L4/$L$14-'Distributed PV power generation'!AA15,0)</f>
        <v>0</v>
      </c>
      <c r="AB152" s="17">
        <f>MAX(AB$162*$L4/$L$14-'Distributed PV power generation'!AB15,0)</f>
        <v>0</v>
      </c>
      <c r="AC152" s="17">
        <f>MAX(AC$162*$L4/$L$14-'Distributed PV power generation'!AC15,0)</f>
        <v>0</v>
      </c>
      <c r="AD152" s="17">
        <f>MAX(AD$162*$L4/$L$14-'Distributed PV power generation'!AD15,0)</f>
        <v>0</v>
      </c>
      <c r="AE152" s="17">
        <f>MAX(AE$162*$L4/$L$14-'Distributed PV power generation'!AE15,0)</f>
        <v>0</v>
      </c>
      <c r="AF152" s="17">
        <f>MAX(AF$162*$L4/$L$14-'Distributed PV power generation'!AF15,0)</f>
        <v>0</v>
      </c>
      <c r="AG152" s="17">
        <f>MAX(AG$162*$L4/$L$14-'Distributed PV power generation'!AG15,0)</f>
        <v>0</v>
      </c>
      <c r="AH152" s="17">
        <f>MAX(AH$162*$L4/$L$14-'Distributed PV power generation'!AH15,0)</f>
        <v>0</v>
      </c>
      <c r="AI152" s="17">
        <f>MAX(AI$162*$L4/$L$14-'Distributed PV power generation'!AI15,0)</f>
        <v>0</v>
      </c>
      <c r="AJ152" s="17">
        <f>MAX(AJ$162*$L4/$L$14-'Distributed PV power generation'!AJ15,0)</f>
        <v>0</v>
      </c>
      <c r="AK152" s="17">
        <f>MAX(AK$162*$L4/$L$14-'Distributed PV power generation'!AK15,0)</f>
        <v>0</v>
      </c>
      <c r="AL152" s="17">
        <f>MAX(AL$162*$L4/$L$14-'Distributed PV power generation'!AL15,0)</f>
        <v>0</v>
      </c>
      <c r="AM152" s="17">
        <f>MAX(AM$162*$L4/$L$14-'Distributed PV power generation'!AM15,0)</f>
        <v>0</v>
      </c>
      <c r="AN152" s="17">
        <f>MAX(AN$162*$L4/$L$14-'Distributed PV power generation'!AN15,0)</f>
        <v>0</v>
      </c>
      <c r="AO152" s="17">
        <f>MAX(AO$162*$L4/$L$14-'Distributed PV power generation'!AO15,0)</f>
        <v>0</v>
      </c>
      <c r="AP152" s="17">
        <f>MAX(AP$162*$L4/$L$14-'Distributed PV power generation'!AP15,0)</f>
        <v>0</v>
      </c>
      <c r="AQ152" s="17">
        <f>MAX(AQ$162*$L4/$L$14-'Distributed PV power generation'!AQ15,0)</f>
        <v>0</v>
      </c>
    </row>
    <row r="153" spans="1:43" s="16" customFormat="1" x14ac:dyDescent="0.3">
      <c r="A153" s="20" t="s">
        <v>920</v>
      </c>
      <c r="B153" s="31">
        <f t="shared" ref="B153:B162" si="138">C153</f>
        <v>8.13816939101773E-2</v>
      </c>
      <c r="C153" s="17">
        <f t="shared" ref="C153:AQ153" si="139">C$162*$L5/$L$14</f>
        <v>8.13816939101773E-2</v>
      </c>
      <c r="D153" s="17">
        <f t="shared" si="139"/>
        <v>6.2732060165295339E-2</v>
      </c>
      <c r="E153" s="17">
        <f t="shared" si="139"/>
        <v>6.1372182325054439E-2</v>
      </c>
      <c r="F153" s="17">
        <f t="shared" si="139"/>
        <v>5.9982803928827648E-2</v>
      </c>
      <c r="G153" s="17">
        <f t="shared" si="139"/>
        <v>5.8487595646982485E-2</v>
      </c>
      <c r="H153" s="17">
        <f t="shared" si="139"/>
        <v>5.7049873836429378E-2</v>
      </c>
      <c r="I153" s="17">
        <f t="shared" si="139"/>
        <v>5.5610416065360602E-2</v>
      </c>
      <c r="J153" s="17">
        <f t="shared" si="139"/>
        <v>5.4106086983677873E-2</v>
      </c>
      <c r="K153" s="17">
        <f t="shared" si="139"/>
        <v>5.2539033223591235E-2</v>
      </c>
      <c r="L153" s="17">
        <f t="shared" si="139"/>
        <v>5.0920224965296482E-2</v>
      </c>
      <c r="M153" s="17">
        <f t="shared" si="139"/>
        <v>4.9259568566674593E-2</v>
      </c>
      <c r="N153" s="17">
        <f t="shared" si="139"/>
        <v>4.7565953525559403E-2</v>
      </c>
      <c r="O153" s="17">
        <f t="shared" si="139"/>
        <v>4.5847297938912068E-2</v>
      </c>
      <c r="P153" s="17">
        <f t="shared" si="139"/>
        <v>4.4110590993211962E-2</v>
      </c>
      <c r="Q153" s="17">
        <f t="shared" si="139"/>
        <v>4.2361933341403042E-2</v>
      </c>
      <c r="R153" s="17">
        <f t="shared" si="139"/>
        <v>4.0606593865590124E-2</v>
      </c>
      <c r="S153" s="17">
        <f t="shared" si="139"/>
        <v>3.8849053919217093E-2</v>
      </c>
      <c r="T153" s="17">
        <f t="shared" si="139"/>
        <v>3.7093055161958141E-2</v>
      </c>
      <c r="U153" s="17">
        <f t="shared" si="139"/>
        <v>3.534165373691886E-2</v>
      </c>
      <c r="V153" s="17">
        <f t="shared" si="139"/>
        <v>3.3597264367909434E-2</v>
      </c>
      <c r="W153" s="17">
        <f t="shared" si="139"/>
        <v>3.1861727915138943E-2</v>
      </c>
      <c r="X153" s="17">
        <f t="shared" si="139"/>
        <v>3.0136351864400081E-2</v>
      </c>
      <c r="Y153" s="17">
        <f t="shared" si="139"/>
        <v>2.8421974057783864E-2</v>
      </c>
      <c r="Z153" s="17">
        <f t="shared" si="139"/>
        <v>2.6719019552105032E-2</v>
      </c>
      <c r="AA153" s="17">
        <f t="shared" si="139"/>
        <v>2.502755524235303E-2</v>
      </c>
      <c r="AB153" s="17">
        <f t="shared" si="139"/>
        <v>2.3347351522421185E-2</v>
      </c>
      <c r="AC153" s="17">
        <f t="shared" si="139"/>
        <v>2.1677948114219407E-2</v>
      </c>
      <c r="AD153" s="17">
        <f t="shared" si="139"/>
        <v>2.0018710776287123E-2</v>
      </c>
      <c r="AE153" s="17">
        <f t="shared" si="139"/>
        <v>1.8368896968717855E-2</v>
      </c>
      <c r="AF153" s="17">
        <f t="shared" si="139"/>
        <v>1.6727722558824612E-2</v>
      </c>
      <c r="AG153" s="17">
        <f t="shared" si="139"/>
        <v>1.5094429575698521E-2</v>
      </c>
      <c r="AH153" s="17">
        <f t="shared" si="139"/>
        <v>1.3468352867310579E-2</v>
      </c>
      <c r="AI153" s="17">
        <f t="shared" si="139"/>
        <v>1.184899037066052E-2</v>
      </c>
      <c r="AJ153" s="17">
        <f t="shared" si="139"/>
        <v>1.0236076634700206E-2</v>
      </c>
      <c r="AK153" s="17">
        <f t="shared" si="139"/>
        <v>8.6296530527042413E-3</v>
      </c>
      <c r="AL153" s="17">
        <f t="shared" si="139"/>
        <v>7.0301439545986683E-3</v>
      </c>
      <c r="AM153" s="17">
        <f t="shared" si="139"/>
        <v>5.4384326926360639E-3</v>
      </c>
      <c r="AN153" s="17">
        <f t="shared" si="139"/>
        <v>3.8559390209920203E-3</v>
      </c>
      <c r="AO153" s="17">
        <f t="shared" si="139"/>
        <v>2.2846991816216273E-3</v>
      </c>
      <c r="AP153" s="17">
        <f t="shared" si="139"/>
        <v>7.2744630488317055E-4</v>
      </c>
      <c r="AQ153" s="17">
        <f t="shared" si="139"/>
        <v>1.8894205120381543E-4</v>
      </c>
    </row>
    <row r="154" spans="1:43" s="16" customFormat="1" x14ac:dyDescent="0.3">
      <c r="A154" s="20" t="s">
        <v>921</v>
      </c>
      <c r="B154" s="31">
        <f t="shared" si="138"/>
        <v>35.06765819464789</v>
      </c>
      <c r="C154" s="17">
        <f t="shared" ref="C154:AQ154" si="140">C$162*$L6/$L$14</f>
        <v>35.06765819464789</v>
      </c>
      <c r="D154" s="17">
        <f t="shared" si="140"/>
        <v>27.031465407327389</v>
      </c>
      <c r="E154" s="17">
        <f t="shared" si="140"/>
        <v>26.445489262118642</v>
      </c>
      <c r="F154" s="17">
        <f t="shared" si="140"/>
        <v>25.846801223556987</v>
      </c>
      <c r="G154" s="17">
        <f t="shared" si="140"/>
        <v>25.202510714988499</v>
      </c>
      <c r="H154" s="17">
        <f t="shared" si="140"/>
        <v>24.582991329128657</v>
      </c>
      <c r="I154" s="17">
        <f t="shared" si="140"/>
        <v>23.962723911775761</v>
      </c>
      <c r="J154" s="17">
        <f t="shared" si="140"/>
        <v>23.314503218471646</v>
      </c>
      <c r="K154" s="17">
        <f t="shared" si="140"/>
        <v>22.63925424058715</v>
      </c>
      <c r="L154" s="17">
        <f t="shared" si="140"/>
        <v>21.941704067360117</v>
      </c>
      <c r="M154" s="17">
        <f t="shared" si="140"/>
        <v>21.226121383250554</v>
      </c>
      <c r="N154" s="17">
        <f t="shared" si="140"/>
        <v>20.496336704147005</v>
      </c>
      <c r="O154" s="17">
        <f t="shared" si="140"/>
        <v>19.755761965884723</v>
      </c>
      <c r="P154" s="17">
        <f t="shared" si="140"/>
        <v>19.007408833504595</v>
      </c>
      <c r="Q154" s="17">
        <f t="shared" si="140"/>
        <v>18.253906099821357</v>
      </c>
      <c r="R154" s="17">
        <f t="shared" si="140"/>
        <v>17.497524144669136</v>
      </c>
      <c r="S154" s="17">
        <f t="shared" si="140"/>
        <v>16.740193999011623</v>
      </c>
      <c r="T154" s="17">
        <f t="shared" si="140"/>
        <v>15.98352795716505</v>
      </c>
      <c r="U154" s="17">
        <f t="shared" si="140"/>
        <v>15.228842921944665</v>
      </c>
      <c r="V154" s="17">
        <f t="shared" si="140"/>
        <v>14.477179406334921</v>
      </c>
      <c r="W154" s="17">
        <f t="shared" si="140"/>
        <v>13.729330643475782</v>
      </c>
      <c r="X154" s="17">
        <f t="shared" si="140"/>
        <v>12.985860033594861</v>
      </c>
      <c r="Y154" s="17">
        <f t="shared" si="140"/>
        <v>12.247128605796583</v>
      </c>
      <c r="Z154" s="17">
        <f t="shared" si="140"/>
        <v>11.513319518557708</v>
      </c>
      <c r="AA154" s="17">
        <f t="shared" si="140"/>
        <v>10.78446159716451</v>
      </c>
      <c r="AB154" s="17">
        <f t="shared" si="140"/>
        <v>10.060455903537907</v>
      </c>
      <c r="AC154" s="17">
        <f t="shared" si="140"/>
        <v>9.3411041022296892</v>
      </c>
      <c r="AD154" s="17">
        <f t="shared" si="140"/>
        <v>8.6261328963633233</v>
      </c>
      <c r="AE154" s="17">
        <f t="shared" si="140"/>
        <v>7.9152223228809682</v>
      </c>
      <c r="AF154" s="17">
        <f t="shared" si="140"/>
        <v>7.2080344962493328</v>
      </c>
      <c r="AG154" s="17">
        <f t="shared" si="140"/>
        <v>6.5042428041373581</v>
      </c>
      <c r="AH154" s="17">
        <f t="shared" si="140"/>
        <v>5.803560630195836</v>
      </c>
      <c r="AI154" s="17">
        <f t="shared" si="140"/>
        <v>5.1057716337117718</v>
      </c>
      <c r="AJ154" s="17">
        <f t="shared" si="140"/>
        <v>4.4107614308947038</v>
      </c>
      <c r="AK154" s="17">
        <f t="shared" si="140"/>
        <v>3.718547858252276</v>
      </c>
      <c r="AL154" s="17">
        <f t="shared" si="140"/>
        <v>3.0293137610423475</v>
      </c>
      <c r="AM154" s="17">
        <f t="shared" si="140"/>
        <v>2.3434397788580581</v>
      </c>
      <c r="AN154" s="17">
        <f t="shared" si="140"/>
        <v>1.6615376887681546</v>
      </c>
      <c r="AO154" s="17">
        <f t="shared" si="140"/>
        <v>0.98448491459428322</v>
      </c>
      <c r="AP154" s="17">
        <f t="shared" si="140"/>
        <v>0.3134591718225771</v>
      </c>
      <c r="AQ154" s="17">
        <f t="shared" si="140"/>
        <v>8.1415794533891681E-2</v>
      </c>
    </row>
    <row r="155" spans="1:43" s="16" customFormat="1" x14ac:dyDescent="0.3">
      <c r="A155" s="20" t="s">
        <v>922</v>
      </c>
      <c r="B155" s="31">
        <f t="shared" si="138"/>
        <v>0.46278707483103021</v>
      </c>
      <c r="C155" s="17">
        <f t="shared" ref="C155:AQ155" si="141">C$162*$L7/$L$14</f>
        <v>0.46278707483103021</v>
      </c>
      <c r="D155" s="17">
        <f t="shared" si="141"/>
        <v>0.35673362432175471</v>
      </c>
      <c r="E155" s="17">
        <f t="shared" si="141"/>
        <v>0.34900051067451071</v>
      </c>
      <c r="F155" s="17">
        <f t="shared" si="141"/>
        <v>0.34109963846444213</v>
      </c>
      <c r="G155" s="17">
        <f t="shared" si="141"/>
        <v>0.33259695151150181</v>
      </c>
      <c r="H155" s="17">
        <f t="shared" si="141"/>
        <v>0.32442116849252189</v>
      </c>
      <c r="I155" s="17">
        <f t="shared" si="141"/>
        <v>0.31623551371921416</v>
      </c>
      <c r="J155" s="17">
        <f t="shared" si="141"/>
        <v>0.30768096020913865</v>
      </c>
      <c r="K155" s="17">
        <f t="shared" si="141"/>
        <v>0.29876971505204108</v>
      </c>
      <c r="L155" s="17">
        <f t="shared" si="141"/>
        <v>0.28956416153535697</v>
      </c>
      <c r="M155" s="17">
        <f t="shared" si="141"/>
        <v>0.28012063338926185</v>
      </c>
      <c r="N155" s="17">
        <f t="shared" si="141"/>
        <v>0.27048968184341893</v>
      </c>
      <c r="O155" s="17">
        <f t="shared" si="141"/>
        <v>0.26071633413620121</v>
      </c>
      <c r="P155" s="17">
        <f t="shared" si="141"/>
        <v>0.25084033514155785</v>
      </c>
      <c r="Q155" s="17">
        <f t="shared" si="141"/>
        <v>0.2408963769775174</v>
      </c>
      <c r="R155" s="17">
        <f t="shared" si="141"/>
        <v>0.2309144217942854</v>
      </c>
      <c r="S155" s="17">
        <f t="shared" si="141"/>
        <v>0.22091995336286654</v>
      </c>
      <c r="T155" s="17">
        <f t="shared" si="141"/>
        <v>0.21093424909409403</v>
      </c>
      <c r="U155" s="17">
        <f t="shared" si="141"/>
        <v>0.20097468812398908</v>
      </c>
      <c r="V155" s="17">
        <f t="shared" si="141"/>
        <v>0.19105500207836279</v>
      </c>
      <c r="W155" s="17">
        <f t="shared" si="141"/>
        <v>0.18118565923663271</v>
      </c>
      <c r="X155" s="17">
        <f t="shared" si="141"/>
        <v>0.17137409477858326</v>
      </c>
      <c r="Y155" s="17">
        <f t="shared" si="141"/>
        <v>0.1616250731969627</v>
      </c>
      <c r="Z155" s="17">
        <f t="shared" si="141"/>
        <v>0.1519410116299563</v>
      </c>
      <c r="AA155" s="17">
        <f t="shared" si="141"/>
        <v>0.14232229048420086</v>
      </c>
      <c r="AB155" s="17">
        <f t="shared" si="141"/>
        <v>0.1327676040761531</v>
      </c>
      <c r="AC155" s="17">
        <f t="shared" si="141"/>
        <v>0.12327433497748623</v>
      </c>
      <c r="AD155" s="17">
        <f t="shared" si="141"/>
        <v>0.11383887649563616</v>
      </c>
      <c r="AE155" s="17">
        <f t="shared" si="141"/>
        <v>0.10445700608552243</v>
      </c>
      <c r="AF155" s="17">
        <f t="shared" si="141"/>
        <v>9.5124264679570261E-2</v>
      </c>
      <c r="AG155" s="17">
        <f t="shared" si="141"/>
        <v>8.5836341982394204E-2</v>
      </c>
      <c r="AH155" s="17">
        <f t="shared" si="141"/>
        <v>7.6589455524657069E-2</v>
      </c>
      <c r="AI155" s="17">
        <f t="shared" si="141"/>
        <v>6.7380750262968803E-2</v>
      </c>
      <c r="AJ155" s="17">
        <f t="shared" si="141"/>
        <v>5.8208716677089913E-2</v>
      </c>
      <c r="AK155" s="17">
        <f t="shared" si="141"/>
        <v>4.9073590154999576E-2</v>
      </c>
      <c r="AL155" s="17">
        <f t="shared" si="141"/>
        <v>3.9977783701340509E-2</v>
      </c>
      <c r="AM155" s="17">
        <f t="shared" si="141"/>
        <v>3.0926320608027313E-2</v>
      </c>
      <c r="AN155" s="17">
        <f t="shared" si="141"/>
        <v>2.1927274482898947E-2</v>
      </c>
      <c r="AO155" s="17">
        <f t="shared" si="141"/>
        <v>1.2992224667853661E-2</v>
      </c>
      <c r="AP155" s="17">
        <f t="shared" si="141"/>
        <v>4.1367134469466188E-3</v>
      </c>
      <c r="AQ155" s="17">
        <f t="shared" si="141"/>
        <v>1.0744423590604759E-3</v>
      </c>
    </row>
    <row r="156" spans="1:43" s="16" customFormat="1" x14ac:dyDescent="0.3">
      <c r="A156" s="20" t="s">
        <v>923</v>
      </c>
      <c r="B156" s="31">
        <f t="shared" si="138"/>
        <v>0</v>
      </c>
      <c r="C156" s="17">
        <f t="shared" ref="C156:AQ156" si="142">C$162*$L8/$L$14</f>
        <v>0</v>
      </c>
      <c r="D156" s="17">
        <f t="shared" si="142"/>
        <v>0</v>
      </c>
      <c r="E156" s="17">
        <f t="shared" si="142"/>
        <v>0</v>
      </c>
      <c r="F156" s="17">
        <f t="shared" si="142"/>
        <v>0</v>
      </c>
      <c r="G156" s="17">
        <f t="shared" si="142"/>
        <v>0</v>
      </c>
      <c r="H156" s="17">
        <f t="shared" si="142"/>
        <v>0</v>
      </c>
      <c r="I156" s="17">
        <f t="shared" si="142"/>
        <v>0</v>
      </c>
      <c r="J156" s="17">
        <f t="shared" si="142"/>
        <v>0</v>
      </c>
      <c r="K156" s="17">
        <f t="shared" si="142"/>
        <v>0</v>
      </c>
      <c r="L156" s="17">
        <f t="shared" si="142"/>
        <v>0</v>
      </c>
      <c r="M156" s="17">
        <f t="shared" si="142"/>
        <v>0</v>
      </c>
      <c r="N156" s="17">
        <f t="shared" si="142"/>
        <v>0</v>
      </c>
      <c r="O156" s="17">
        <f t="shared" si="142"/>
        <v>0</v>
      </c>
      <c r="P156" s="17">
        <f t="shared" si="142"/>
        <v>0</v>
      </c>
      <c r="Q156" s="17">
        <f t="shared" si="142"/>
        <v>0</v>
      </c>
      <c r="R156" s="17">
        <f t="shared" si="142"/>
        <v>0</v>
      </c>
      <c r="S156" s="17">
        <f t="shared" si="142"/>
        <v>0</v>
      </c>
      <c r="T156" s="17">
        <f t="shared" si="142"/>
        <v>0</v>
      </c>
      <c r="U156" s="17">
        <f t="shared" si="142"/>
        <v>0</v>
      </c>
      <c r="V156" s="17">
        <f t="shared" si="142"/>
        <v>0</v>
      </c>
      <c r="W156" s="17">
        <f t="shared" si="142"/>
        <v>0</v>
      </c>
      <c r="X156" s="17">
        <f t="shared" si="142"/>
        <v>0</v>
      </c>
      <c r="Y156" s="17">
        <f t="shared" si="142"/>
        <v>0</v>
      </c>
      <c r="Z156" s="17">
        <f t="shared" si="142"/>
        <v>0</v>
      </c>
      <c r="AA156" s="17">
        <f t="shared" si="142"/>
        <v>0</v>
      </c>
      <c r="AB156" s="17">
        <f t="shared" si="142"/>
        <v>0</v>
      </c>
      <c r="AC156" s="17">
        <f t="shared" si="142"/>
        <v>0</v>
      </c>
      <c r="AD156" s="17">
        <f t="shared" si="142"/>
        <v>0</v>
      </c>
      <c r="AE156" s="17">
        <f t="shared" si="142"/>
        <v>0</v>
      </c>
      <c r="AF156" s="17">
        <f t="shared" si="142"/>
        <v>0</v>
      </c>
      <c r="AG156" s="17">
        <f t="shared" si="142"/>
        <v>0</v>
      </c>
      <c r="AH156" s="17">
        <f t="shared" si="142"/>
        <v>0</v>
      </c>
      <c r="AI156" s="17">
        <f t="shared" si="142"/>
        <v>0</v>
      </c>
      <c r="AJ156" s="17">
        <f t="shared" si="142"/>
        <v>0</v>
      </c>
      <c r="AK156" s="17">
        <f t="shared" si="142"/>
        <v>0</v>
      </c>
      <c r="AL156" s="17">
        <f t="shared" si="142"/>
        <v>0</v>
      </c>
      <c r="AM156" s="17">
        <f t="shared" si="142"/>
        <v>0</v>
      </c>
      <c r="AN156" s="17">
        <f t="shared" si="142"/>
        <v>0</v>
      </c>
      <c r="AO156" s="17">
        <f t="shared" si="142"/>
        <v>0</v>
      </c>
      <c r="AP156" s="17">
        <f t="shared" si="142"/>
        <v>0</v>
      </c>
      <c r="AQ156" s="17">
        <f t="shared" si="142"/>
        <v>0</v>
      </c>
    </row>
    <row r="157" spans="1:43" s="16" customFormat="1" x14ac:dyDescent="0.3">
      <c r="A157" s="20" t="s">
        <v>924</v>
      </c>
      <c r="B157" s="31">
        <f t="shared" si="138"/>
        <v>0</v>
      </c>
      <c r="C157" s="17">
        <f t="shared" ref="C157:AQ157" si="143">C$162*$L9/$L$14</f>
        <v>0</v>
      </c>
      <c r="D157" s="17">
        <f t="shared" si="143"/>
        <v>0</v>
      </c>
      <c r="E157" s="17">
        <f t="shared" si="143"/>
        <v>0</v>
      </c>
      <c r="F157" s="17">
        <f t="shared" si="143"/>
        <v>0</v>
      </c>
      <c r="G157" s="17">
        <f t="shared" si="143"/>
        <v>0</v>
      </c>
      <c r="H157" s="17">
        <f t="shared" si="143"/>
        <v>0</v>
      </c>
      <c r="I157" s="17">
        <f t="shared" si="143"/>
        <v>0</v>
      </c>
      <c r="J157" s="17">
        <f t="shared" si="143"/>
        <v>0</v>
      </c>
      <c r="K157" s="17">
        <f t="shared" si="143"/>
        <v>0</v>
      </c>
      <c r="L157" s="17">
        <f t="shared" si="143"/>
        <v>0</v>
      </c>
      <c r="M157" s="17">
        <f t="shared" si="143"/>
        <v>0</v>
      </c>
      <c r="N157" s="17">
        <f t="shared" si="143"/>
        <v>0</v>
      </c>
      <c r="O157" s="17">
        <f t="shared" si="143"/>
        <v>0</v>
      </c>
      <c r="P157" s="17">
        <f t="shared" si="143"/>
        <v>0</v>
      </c>
      <c r="Q157" s="17">
        <f t="shared" si="143"/>
        <v>0</v>
      </c>
      <c r="R157" s="17">
        <f t="shared" si="143"/>
        <v>0</v>
      </c>
      <c r="S157" s="17">
        <f t="shared" si="143"/>
        <v>0</v>
      </c>
      <c r="T157" s="17">
        <f t="shared" si="143"/>
        <v>0</v>
      </c>
      <c r="U157" s="17">
        <f t="shared" si="143"/>
        <v>0</v>
      </c>
      <c r="V157" s="17">
        <f t="shared" si="143"/>
        <v>0</v>
      </c>
      <c r="W157" s="17">
        <f t="shared" si="143"/>
        <v>0</v>
      </c>
      <c r="X157" s="17">
        <f t="shared" si="143"/>
        <v>0</v>
      </c>
      <c r="Y157" s="17">
        <f t="shared" si="143"/>
        <v>0</v>
      </c>
      <c r="Z157" s="17">
        <f t="shared" si="143"/>
        <v>0</v>
      </c>
      <c r="AA157" s="17">
        <f t="shared" si="143"/>
        <v>0</v>
      </c>
      <c r="AB157" s="17">
        <f t="shared" si="143"/>
        <v>0</v>
      </c>
      <c r="AC157" s="17">
        <f t="shared" si="143"/>
        <v>0</v>
      </c>
      <c r="AD157" s="17">
        <f t="shared" si="143"/>
        <v>0</v>
      </c>
      <c r="AE157" s="17">
        <f t="shared" si="143"/>
        <v>0</v>
      </c>
      <c r="AF157" s="17">
        <f t="shared" si="143"/>
        <v>0</v>
      </c>
      <c r="AG157" s="17">
        <f t="shared" si="143"/>
        <v>0</v>
      </c>
      <c r="AH157" s="17">
        <f t="shared" si="143"/>
        <v>0</v>
      </c>
      <c r="AI157" s="17">
        <f t="shared" si="143"/>
        <v>0</v>
      </c>
      <c r="AJ157" s="17">
        <f t="shared" si="143"/>
        <v>0</v>
      </c>
      <c r="AK157" s="17">
        <f t="shared" si="143"/>
        <v>0</v>
      </c>
      <c r="AL157" s="17">
        <f t="shared" si="143"/>
        <v>0</v>
      </c>
      <c r="AM157" s="17">
        <f t="shared" si="143"/>
        <v>0</v>
      </c>
      <c r="AN157" s="17">
        <f t="shared" si="143"/>
        <v>0</v>
      </c>
      <c r="AO157" s="17">
        <f t="shared" si="143"/>
        <v>0</v>
      </c>
      <c r="AP157" s="17">
        <f t="shared" si="143"/>
        <v>0</v>
      </c>
      <c r="AQ157" s="17">
        <f t="shared" si="143"/>
        <v>0</v>
      </c>
    </row>
    <row r="158" spans="1:43" s="16" customFormat="1" x14ac:dyDescent="0.3">
      <c r="A158" s="20" t="s">
        <v>925</v>
      </c>
      <c r="B158" s="31">
        <f t="shared" si="138"/>
        <v>0</v>
      </c>
      <c r="C158" s="17">
        <f t="shared" ref="C158:AQ158" si="144">C$162*$L10/$L$14</f>
        <v>0</v>
      </c>
      <c r="D158" s="17">
        <f t="shared" si="144"/>
        <v>0</v>
      </c>
      <c r="E158" s="17">
        <f t="shared" si="144"/>
        <v>0</v>
      </c>
      <c r="F158" s="17">
        <f t="shared" si="144"/>
        <v>0</v>
      </c>
      <c r="G158" s="17">
        <f t="shared" si="144"/>
        <v>0</v>
      </c>
      <c r="H158" s="17">
        <f t="shared" si="144"/>
        <v>0</v>
      </c>
      <c r="I158" s="17">
        <f t="shared" si="144"/>
        <v>0</v>
      </c>
      <c r="J158" s="17">
        <f t="shared" si="144"/>
        <v>0</v>
      </c>
      <c r="K158" s="17">
        <f t="shared" si="144"/>
        <v>0</v>
      </c>
      <c r="L158" s="17">
        <f t="shared" si="144"/>
        <v>0</v>
      </c>
      <c r="M158" s="17">
        <f t="shared" si="144"/>
        <v>0</v>
      </c>
      <c r="N158" s="17">
        <f t="shared" si="144"/>
        <v>0</v>
      </c>
      <c r="O158" s="17">
        <f t="shared" si="144"/>
        <v>0</v>
      </c>
      <c r="P158" s="17">
        <f t="shared" si="144"/>
        <v>0</v>
      </c>
      <c r="Q158" s="17">
        <f t="shared" si="144"/>
        <v>0</v>
      </c>
      <c r="R158" s="17">
        <f t="shared" si="144"/>
        <v>0</v>
      </c>
      <c r="S158" s="17">
        <f t="shared" si="144"/>
        <v>0</v>
      </c>
      <c r="T158" s="17">
        <f t="shared" si="144"/>
        <v>0</v>
      </c>
      <c r="U158" s="17">
        <f t="shared" si="144"/>
        <v>0</v>
      </c>
      <c r="V158" s="17">
        <f t="shared" si="144"/>
        <v>0</v>
      </c>
      <c r="W158" s="17">
        <f t="shared" si="144"/>
        <v>0</v>
      </c>
      <c r="X158" s="17">
        <f t="shared" si="144"/>
        <v>0</v>
      </c>
      <c r="Y158" s="17">
        <f t="shared" si="144"/>
        <v>0</v>
      </c>
      <c r="Z158" s="17">
        <f t="shared" si="144"/>
        <v>0</v>
      </c>
      <c r="AA158" s="17">
        <f t="shared" si="144"/>
        <v>0</v>
      </c>
      <c r="AB158" s="17">
        <f t="shared" si="144"/>
        <v>0</v>
      </c>
      <c r="AC158" s="17">
        <f t="shared" si="144"/>
        <v>0</v>
      </c>
      <c r="AD158" s="17">
        <f t="shared" si="144"/>
        <v>0</v>
      </c>
      <c r="AE158" s="17">
        <f t="shared" si="144"/>
        <v>0</v>
      </c>
      <c r="AF158" s="17">
        <f t="shared" si="144"/>
        <v>0</v>
      </c>
      <c r="AG158" s="17">
        <f t="shared" si="144"/>
        <v>0</v>
      </c>
      <c r="AH158" s="17">
        <f t="shared" si="144"/>
        <v>0</v>
      </c>
      <c r="AI158" s="17">
        <f t="shared" si="144"/>
        <v>0</v>
      </c>
      <c r="AJ158" s="17">
        <f t="shared" si="144"/>
        <v>0</v>
      </c>
      <c r="AK158" s="17">
        <f t="shared" si="144"/>
        <v>0</v>
      </c>
      <c r="AL158" s="17">
        <f t="shared" si="144"/>
        <v>0</v>
      </c>
      <c r="AM158" s="17">
        <f t="shared" si="144"/>
        <v>0</v>
      </c>
      <c r="AN158" s="17">
        <f t="shared" si="144"/>
        <v>0</v>
      </c>
      <c r="AO158" s="17">
        <f t="shared" si="144"/>
        <v>0</v>
      </c>
      <c r="AP158" s="17">
        <f t="shared" si="144"/>
        <v>0</v>
      </c>
      <c r="AQ158" s="17">
        <f t="shared" si="144"/>
        <v>0</v>
      </c>
    </row>
    <row r="159" spans="1:43" s="16" customFormat="1" x14ac:dyDescent="0.3">
      <c r="A159" s="20" t="s">
        <v>926</v>
      </c>
      <c r="B159" s="31">
        <f t="shared" si="138"/>
        <v>6.9431871728283365</v>
      </c>
      <c r="C159" s="17">
        <f t="shared" ref="C159:AQ159" si="145">C$162*$L11/$L$14</f>
        <v>6.9431871728283365</v>
      </c>
      <c r="D159" s="17">
        <f t="shared" si="145"/>
        <v>5.352068930213119</v>
      </c>
      <c r="E159" s="17">
        <f t="shared" si="145"/>
        <v>5.2360491483270923</v>
      </c>
      <c r="F159" s="17">
        <f t="shared" si="145"/>
        <v>5.117512487373169</v>
      </c>
      <c r="G159" s="17">
        <f t="shared" si="145"/>
        <v>4.9899468093390853</v>
      </c>
      <c r="H159" s="17">
        <f t="shared" si="145"/>
        <v>4.8672856658619583</v>
      </c>
      <c r="I159" s="17">
        <f t="shared" si="145"/>
        <v>4.744476416610599</v>
      </c>
      <c r="J159" s="17">
        <f t="shared" si="145"/>
        <v>4.6161325854391766</v>
      </c>
      <c r="K159" s="17">
        <f t="shared" si="145"/>
        <v>4.482437315122306</v>
      </c>
      <c r="L159" s="17">
        <f t="shared" si="145"/>
        <v>4.3443265411358842</v>
      </c>
      <c r="M159" s="17">
        <f t="shared" si="145"/>
        <v>4.2026454375438034</v>
      </c>
      <c r="N159" s="17">
        <f t="shared" si="145"/>
        <v>4.0581524236461215</v>
      </c>
      <c r="O159" s="17">
        <f t="shared" si="145"/>
        <v>3.9115230423888314</v>
      </c>
      <c r="P159" s="17">
        <f t="shared" si="145"/>
        <v>3.7633535854879239</v>
      </c>
      <c r="Q159" s="17">
        <f t="shared" si="145"/>
        <v>3.6141645382421341</v>
      </c>
      <c r="R159" s="17">
        <f t="shared" si="145"/>
        <v>3.4644054223176703</v>
      </c>
      <c r="S159" s="17">
        <f t="shared" si="145"/>
        <v>3.3144585703283362</v>
      </c>
      <c r="T159" s="17">
        <f t="shared" si="145"/>
        <v>3.1646432069327348</v>
      </c>
      <c r="U159" s="17">
        <f t="shared" si="145"/>
        <v>3.0152200710340442</v>
      </c>
      <c r="V159" s="17">
        <f t="shared" si="145"/>
        <v>2.8663951779973842</v>
      </c>
      <c r="W159" s="17">
        <f t="shared" si="145"/>
        <v>2.7183255832534847</v>
      </c>
      <c r="X159" s="17">
        <f t="shared" si="145"/>
        <v>2.5711228366871937</v>
      </c>
      <c r="Y159" s="17">
        <f t="shared" si="145"/>
        <v>2.4248584199079461</v>
      </c>
      <c r="Z159" s="17">
        <f t="shared" si="145"/>
        <v>2.2795685972017519</v>
      </c>
      <c r="AA159" s="17">
        <f t="shared" si="145"/>
        <v>2.1352590758033729</v>
      </c>
      <c r="AB159" s="17">
        <f t="shared" si="145"/>
        <v>1.9919102665632356</v>
      </c>
      <c r="AC159" s="17">
        <f t="shared" si="145"/>
        <v>1.8494829002455022</v>
      </c>
      <c r="AD159" s="17">
        <f t="shared" si="145"/>
        <v>1.7079228656986103</v>
      </c>
      <c r="AE159" s="17">
        <f t="shared" si="145"/>
        <v>1.5671668121454227</v>
      </c>
      <c r="AF159" s="17">
        <f t="shared" si="145"/>
        <v>1.427147840265558</v>
      </c>
      <c r="AG159" s="17">
        <f t="shared" si="145"/>
        <v>1.287801282765439</v>
      </c>
      <c r="AH159" s="17">
        <f t="shared" si="145"/>
        <v>1.1490703913173539</v>
      </c>
      <c r="AI159" s="17">
        <f t="shared" si="145"/>
        <v>1.0109123317504238</v>
      </c>
      <c r="AJ159" s="17">
        <f t="shared" si="145"/>
        <v>0.87330445675634227</v>
      </c>
      <c r="AK159" s="17">
        <f t="shared" si="145"/>
        <v>0.73625029785724272</v>
      </c>
      <c r="AL159" s="17">
        <f t="shared" si="145"/>
        <v>0.59978605732365997</v>
      </c>
      <c r="AM159" s="17">
        <f t="shared" si="145"/>
        <v>0.46398709952483375</v>
      </c>
      <c r="AN159" s="17">
        <f t="shared" si="145"/>
        <v>0.32897455267162945</v>
      </c>
      <c r="AO159" s="17">
        <f t="shared" si="145"/>
        <v>0.19492214144762232</v>
      </c>
      <c r="AP159" s="17">
        <f t="shared" si="145"/>
        <v>6.2063046494963241E-2</v>
      </c>
      <c r="AQ159" s="17">
        <f t="shared" si="145"/>
        <v>1.61198417395211E-2</v>
      </c>
    </row>
    <row r="160" spans="1:43" s="16" customFormat="1" x14ac:dyDescent="0.3">
      <c r="A160" s="20" t="s">
        <v>927</v>
      </c>
      <c r="B160" s="31">
        <f t="shared" si="138"/>
        <v>22.266998041040967</v>
      </c>
      <c r="C160" s="17">
        <f t="shared" ref="C160:AQ160" si="146">C$162*$L12/$L$14</f>
        <v>22.266998041040967</v>
      </c>
      <c r="D160" s="17">
        <f t="shared" si="146"/>
        <v>17.164236742882665</v>
      </c>
      <c r="E160" s="17">
        <f t="shared" si="146"/>
        <v>16.792158014242286</v>
      </c>
      <c r="F160" s="17">
        <f t="shared" si="146"/>
        <v>16.412007583099964</v>
      </c>
      <c r="G160" s="17">
        <f t="shared" si="146"/>
        <v>16.002900838289001</v>
      </c>
      <c r="H160" s="17">
        <f t="shared" si="146"/>
        <v>15.609523074802263</v>
      </c>
      <c r="I160" s="17">
        <f t="shared" si="146"/>
        <v>15.215670331900077</v>
      </c>
      <c r="J160" s="17">
        <f t="shared" si="146"/>
        <v>14.804068027923933</v>
      </c>
      <c r="K160" s="17">
        <f t="shared" si="146"/>
        <v>14.375303506942496</v>
      </c>
      <c r="L160" s="17">
        <f t="shared" si="146"/>
        <v>13.932378340552434</v>
      </c>
      <c r="M160" s="17">
        <f t="shared" si="146"/>
        <v>13.478003025929851</v>
      </c>
      <c r="N160" s="17">
        <f t="shared" si="146"/>
        <v>13.01460983526448</v>
      </c>
      <c r="O160" s="17">
        <f t="shared" si="146"/>
        <v>12.544365253929779</v>
      </c>
      <c r="P160" s="17">
        <f t="shared" si="146"/>
        <v>12.06918160635851</v>
      </c>
      <c r="Q160" s="17">
        <f t="shared" si="146"/>
        <v>11.590728103654861</v>
      </c>
      <c r="R160" s="17">
        <f t="shared" si="146"/>
        <v>11.110446374542313</v>
      </c>
      <c r="S160" s="17">
        <f t="shared" si="146"/>
        <v>10.629562570549073</v>
      </c>
      <c r="T160" s="17">
        <f t="shared" si="146"/>
        <v>10.149100454202468</v>
      </c>
      <c r="U160" s="17">
        <f t="shared" si="146"/>
        <v>9.6698962225546286</v>
      </c>
      <c r="V160" s="17">
        <f t="shared" si="146"/>
        <v>9.1926105727201985</v>
      </c>
      <c r="W160" s="17">
        <f t="shared" si="146"/>
        <v>8.7177471859166626</v>
      </c>
      <c r="X160" s="17">
        <f t="shared" si="146"/>
        <v>8.2456638057861724</v>
      </c>
      <c r="Y160" s="17">
        <f t="shared" si="146"/>
        <v>7.7765896758760613</v>
      </c>
      <c r="Z160" s="17">
        <f t="shared" si="146"/>
        <v>7.3106410967793281</v>
      </c>
      <c r="AA160" s="17">
        <f t="shared" si="146"/>
        <v>6.8478363717596089</v>
      </c>
      <c r="AB160" s="17">
        <f t="shared" si="146"/>
        <v>6.3881126778590396</v>
      </c>
      <c r="AC160" s="17">
        <f t="shared" si="146"/>
        <v>5.9313440775253552</v>
      </c>
      <c r="AD160" s="17">
        <f t="shared" si="146"/>
        <v>5.4773570347619227</v>
      </c>
      <c r="AE160" s="17">
        <f t="shared" si="146"/>
        <v>5.0259483818310313</v>
      </c>
      <c r="AF160" s="17">
        <f t="shared" si="146"/>
        <v>4.5769035707162145</v>
      </c>
      <c r="AG160" s="17">
        <f t="shared" si="146"/>
        <v>4.1300152115742268</v>
      </c>
      <c r="AH160" s="17">
        <f t="shared" si="146"/>
        <v>3.6851013109097841</v>
      </c>
      <c r="AI160" s="17">
        <f t="shared" si="146"/>
        <v>3.242024498322909</v>
      </c>
      <c r="AJ160" s="17">
        <f t="shared" si="146"/>
        <v>2.800712143254013</v>
      </c>
      <c r="AK160" s="17">
        <f t="shared" si="146"/>
        <v>2.3611755713946643</v>
      </c>
      <c r="AL160" s="17">
        <f t="shared" si="146"/>
        <v>1.9235308844524825</v>
      </c>
      <c r="AM160" s="17">
        <f t="shared" si="146"/>
        <v>1.4880197780955304</v>
      </c>
      <c r="AN160" s="17">
        <f t="shared" si="146"/>
        <v>1.0550307139289636</v>
      </c>
      <c r="AO160" s="17">
        <f t="shared" si="146"/>
        <v>0.6251208319365622</v>
      </c>
      <c r="AP160" s="17">
        <f t="shared" si="146"/>
        <v>0.19903794904630734</v>
      </c>
      <c r="AQ160" s="17">
        <f t="shared" si="146"/>
        <v>5.1696789313198196E-2</v>
      </c>
    </row>
    <row r="161" spans="1:43" s="16" customFormat="1" x14ac:dyDescent="0.3">
      <c r="A161" s="20" t="s">
        <v>928</v>
      </c>
      <c r="B161" s="31">
        <f t="shared" si="138"/>
        <v>0</v>
      </c>
      <c r="C161" s="17">
        <f t="shared" ref="C161:AQ161" si="147">C$162*$L13/$L$14</f>
        <v>0</v>
      </c>
      <c r="D161" s="17">
        <f t="shared" si="147"/>
        <v>0</v>
      </c>
      <c r="E161" s="17">
        <f t="shared" si="147"/>
        <v>0</v>
      </c>
      <c r="F161" s="17">
        <f t="shared" si="147"/>
        <v>0</v>
      </c>
      <c r="G161" s="17">
        <f t="shared" si="147"/>
        <v>0</v>
      </c>
      <c r="H161" s="17">
        <f t="shared" si="147"/>
        <v>0</v>
      </c>
      <c r="I161" s="17">
        <f t="shared" si="147"/>
        <v>0</v>
      </c>
      <c r="J161" s="17">
        <f t="shared" si="147"/>
        <v>0</v>
      </c>
      <c r="K161" s="17">
        <f t="shared" si="147"/>
        <v>0</v>
      </c>
      <c r="L161" s="17">
        <f t="shared" si="147"/>
        <v>0</v>
      </c>
      <c r="M161" s="17">
        <f t="shared" si="147"/>
        <v>0</v>
      </c>
      <c r="N161" s="17">
        <f t="shared" si="147"/>
        <v>0</v>
      </c>
      <c r="O161" s="17">
        <f t="shared" si="147"/>
        <v>0</v>
      </c>
      <c r="P161" s="17">
        <f t="shared" si="147"/>
        <v>0</v>
      </c>
      <c r="Q161" s="17">
        <f t="shared" si="147"/>
        <v>0</v>
      </c>
      <c r="R161" s="17">
        <f t="shared" si="147"/>
        <v>0</v>
      </c>
      <c r="S161" s="17">
        <f t="shared" si="147"/>
        <v>0</v>
      </c>
      <c r="T161" s="17">
        <f t="shared" si="147"/>
        <v>0</v>
      </c>
      <c r="U161" s="17">
        <f t="shared" si="147"/>
        <v>0</v>
      </c>
      <c r="V161" s="17">
        <f t="shared" si="147"/>
        <v>0</v>
      </c>
      <c r="W161" s="17">
        <f t="shared" si="147"/>
        <v>0</v>
      </c>
      <c r="X161" s="17">
        <f t="shared" si="147"/>
        <v>0</v>
      </c>
      <c r="Y161" s="17">
        <f t="shared" si="147"/>
        <v>0</v>
      </c>
      <c r="Z161" s="17">
        <f t="shared" si="147"/>
        <v>0</v>
      </c>
      <c r="AA161" s="17">
        <f t="shared" si="147"/>
        <v>0</v>
      </c>
      <c r="AB161" s="17">
        <f t="shared" si="147"/>
        <v>0</v>
      </c>
      <c r="AC161" s="17">
        <f t="shared" si="147"/>
        <v>0</v>
      </c>
      <c r="AD161" s="17">
        <f t="shared" si="147"/>
        <v>0</v>
      </c>
      <c r="AE161" s="17">
        <f t="shared" si="147"/>
        <v>0</v>
      </c>
      <c r="AF161" s="17">
        <f t="shared" si="147"/>
        <v>0</v>
      </c>
      <c r="AG161" s="17">
        <f t="shared" si="147"/>
        <v>0</v>
      </c>
      <c r="AH161" s="17">
        <f t="shared" si="147"/>
        <v>0</v>
      </c>
      <c r="AI161" s="17">
        <f t="shared" si="147"/>
        <v>0</v>
      </c>
      <c r="AJ161" s="17">
        <f t="shared" si="147"/>
        <v>0</v>
      </c>
      <c r="AK161" s="17">
        <f t="shared" si="147"/>
        <v>0</v>
      </c>
      <c r="AL161" s="17">
        <f t="shared" si="147"/>
        <v>0</v>
      </c>
      <c r="AM161" s="17">
        <f t="shared" si="147"/>
        <v>0</v>
      </c>
      <c r="AN161" s="17">
        <f t="shared" si="147"/>
        <v>0</v>
      </c>
      <c r="AO161" s="17">
        <f t="shared" si="147"/>
        <v>0</v>
      </c>
      <c r="AP161" s="17">
        <f t="shared" si="147"/>
        <v>0</v>
      </c>
      <c r="AQ161" s="17">
        <f t="shared" si="147"/>
        <v>0</v>
      </c>
    </row>
    <row r="162" spans="1:43" s="18" customFormat="1" x14ac:dyDescent="0.3">
      <c r="A162" s="20" t="s">
        <v>918</v>
      </c>
      <c r="B162" s="23">
        <f t="shared" si="138"/>
        <v>67.052466018355915</v>
      </c>
      <c r="C162" s="18">
        <f>'BLDG energy consumption'!B$5*$L$15</f>
        <v>67.052466018355915</v>
      </c>
      <c r="D162" s="18">
        <f>'BLDG energy consumption'!C$5*$L$15</f>
        <v>51.68655419162878</v>
      </c>
      <c r="E162" s="18">
        <f>'BLDG energy consumption'!D$5*$L$15</f>
        <v>50.566115942057458</v>
      </c>
      <c r="F162" s="18">
        <f>'BLDG energy consumption'!E$5*$L$15</f>
        <v>49.421371427370175</v>
      </c>
      <c r="G162" s="18">
        <f>'BLDG energy consumption'!F$5*$L$15</f>
        <v>48.189430954130046</v>
      </c>
      <c r="H162" s="18">
        <f>'BLDG energy consumption'!G$5*$L$15</f>
        <v>47.004855059797308</v>
      </c>
      <c r="I162" s="18">
        <f>'BLDG energy consumption'!H$5*$L$15</f>
        <v>45.818848863047734</v>
      </c>
      <c r="J162" s="18">
        <f>'BLDG energy consumption'!I$5*$L$15</f>
        <v>44.579393528764733</v>
      </c>
      <c r="K162" s="18">
        <f>'BLDG energy consumption'!J$5*$L$15</f>
        <v>43.288257722312736</v>
      </c>
      <c r="L162" s="18">
        <f>'BLDG energy consumption'!K$5*$L$15</f>
        <v>41.954480056670306</v>
      </c>
      <c r="M162" s="18">
        <f>'BLDG energy consumption'!L$5*$L$15</f>
        <v>40.58622263431117</v>
      </c>
      <c r="N162" s="18">
        <f>'BLDG energy consumption'!M$5*$L$15</f>
        <v>39.190809740621681</v>
      </c>
      <c r="O162" s="18">
        <f>'BLDG energy consumption'!N$5*$L$15</f>
        <v>37.774765298881249</v>
      </c>
      <c r="P162" s="18">
        <f>'BLDG energy consumption'!O$5*$L$15</f>
        <v>36.343847879185759</v>
      </c>
      <c r="Q162" s="18">
        <f>'BLDG energy consumption'!P$5*$L$15</f>
        <v>34.903083966049849</v>
      </c>
      <c r="R162" s="18">
        <f>'BLDG energy consumption'!Q$5*$L$15</f>
        <v>33.456814726649007</v>
      </c>
      <c r="S162" s="18">
        <f>'BLDG energy consumption'!R$5*$L$15</f>
        <v>32.008732463085515</v>
      </c>
      <c r="T162" s="18">
        <f>'BLDG energy consumption'!S$5*$L$15</f>
        <v>30.561920024782896</v>
      </c>
      <c r="U162" s="18">
        <f>'BLDG energy consumption'!T$5*$L$15</f>
        <v>29.118895446472163</v>
      </c>
      <c r="V162" s="18">
        <f>'BLDG energy consumption'!U$5*$L$15</f>
        <v>27.681648281066842</v>
      </c>
      <c r="W162" s="18">
        <f>'BLDG energy consumption'!V$5*$L$15</f>
        <v>26.251695260533094</v>
      </c>
      <c r="X162" s="18">
        <f>'BLDG energy consumption'!W$5*$L$15</f>
        <v>24.830113655968027</v>
      </c>
      <c r="Y162" s="18">
        <f>'BLDG energy consumption'!X$5*$L$15</f>
        <v>23.417593786971029</v>
      </c>
      <c r="Z162" s="18">
        <f>'BLDG energy consumption'!Y$5*$L$15</f>
        <v>22.014485868759511</v>
      </c>
      <c r="AA162" s="18">
        <f>'BLDG energy consumption'!Z$5*$L$15</f>
        <v>20.620845017831922</v>
      </c>
      <c r="AB162" s="18">
        <f>'BLDG energy consumption'!AA$5*$L$15</f>
        <v>19.236482055824858</v>
      </c>
      <c r="AC162" s="18">
        <f>'BLDG energy consumption'!AB$5*$L$15</f>
        <v>17.861017747808305</v>
      </c>
      <c r="AD162" s="18">
        <f>'BLDG energy consumption'!AC$5*$L$15</f>
        <v>16.493929525967069</v>
      </c>
      <c r="AE162" s="18">
        <f>'BLDG energy consumption'!AD$5*$L$15</f>
        <v>15.134605592617255</v>
      </c>
      <c r="AF162" s="18">
        <f>'BLDG energy consumption'!AE$5*$L$15</f>
        <v>13.782399880715746</v>
      </c>
      <c r="AG162" s="18">
        <f>'BLDG energy consumption'!AF$5*$L$15</f>
        <v>12.436687878579777</v>
      </c>
      <c r="AH162" s="18">
        <f>'BLDG energy consumption'!AG$5*$L$15</f>
        <v>11.096921550383609</v>
      </c>
      <c r="AI162" s="18">
        <f>'BLDG energy consumption'!AH$5*$L$15</f>
        <v>9.7626872335374575</v>
      </c>
      <c r="AJ162" s="18">
        <f>'BLDG energy consumption'!AI$5*$L$15</f>
        <v>8.43376621611079</v>
      </c>
      <c r="AK162" s="18">
        <f>'BLDG energy consumption'!AJ$5*$L$15</f>
        <v>7.1101926030847826</v>
      </c>
      <c r="AL162" s="18">
        <f>'BLDG energy consumption'!AK$5*$L$15</f>
        <v>5.7923160107745968</v>
      </c>
      <c r="AM162" s="18">
        <f>'BLDG energy consumption'!AL$5*$L$15</f>
        <v>4.4808642557695944</v>
      </c>
      <c r="AN162" s="18">
        <f>'BLDG energy consumption'!AM$5*$L$15</f>
        <v>3.1770071099685806</v>
      </c>
      <c r="AO162" s="18">
        <f>'BLDG energy consumption'!AN$5*$L$15</f>
        <v>1.8824222853721133</v>
      </c>
      <c r="AP162" s="18">
        <f>'BLDG energy consumption'!AO$5*$L$15</f>
        <v>0.59936167821959629</v>
      </c>
      <c r="AQ162" s="18">
        <f>'BLDG energy consumption'!AP$5*$L$15</f>
        <v>0.15567420459158021</v>
      </c>
    </row>
    <row r="163" spans="1:43" s="16" customFormat="1" x14ac:dyDescent="0.3"/>
    <row r="164" spans="1:43" s="20" customFormat="1" x14ac:dyDescent="0.3">
      <c r="A164" s="19" t="s">
        <v>20</v>
      </c>
      <c r="B164" s="36">
        <v>2019</v>
      </c>
      <c r="C164" s="20">
        <v>2020</v>
      </c>
      <c r="D164" s="20">
        <v>2021</v>
      </c>
      <c r="E164" s="20">
        <v>2022</v>
      </c>
      <c r="F164" s="20">
        <v>2023</v>
      </c>
      <c r="G164" s="20">
        <v>2024</v>
      </c>
      <c r="H164" s="20">
        <v>2025</v>
      </c>
      <c r="I164" s="20">
        <v>2026</v>
      </c>
      <c r="J164" s="20">
        <v>2027</v>
      </c>
      <c r="K164" s="20">
        <v>2028</v>
      </c>
      <c r="L164" s="20">
        <v>2029</v>
      </c>
      <c r="M164" s="20">
        <v>2030</v>
      </c>
      <c r="N164" s="20">
        <v>2031</v>
      </c>
      <c r="O164" s="20">
        <v>2032</v>
      </c>
      <c r="P164" s="20">
        <v>2033</v>
      </c>
      <c r="Q164" s="20">
        <v>2034</v>
      </c>
      <c r="R164" s="20">
        <v>2035</v>
      </c>
      <c r="S164" s="20">
        <v>2036</v>
      </c>
      <c r="T164" s="20">
        <v>2037</v>
      </c>
      <c r="U164" s="20">
        <v>2038</v>
      </c>
      <c r="V164" s="20">
        <v>2039</v>
      </c>
      <c r="W164" s="20">
        <v>2040</v>
      </c>
      <c r="X164" s="20">
        <v>2041</v>
      </c>
      <c r="Y164" s="20">
        <v>2042</v>
      </c>
      <c r="Z164" s="20">
        <v>2043</v>
      </c>
      <c r="AA164" s="20">
        <v>2044</v>
      </c>
      <c r="AB164" s="20">
        <v>2045</v>
      </c>
      <c r="AC164" s="20">
        <v>2046</v>
      </c>
      <c r="AD164" s="20">
        <v>2047</v>
      </c>
      <c r="AE164" s="20">
        <v>2048</v>
      </c>
      <c r="AF164" s="20">
        <v>2049</v>
      </c>
      <c r="AG164" s="20">
        <v>2050</v>
      </c>
      <c r="AH164" s="20">
        <v>2051</v>
      </c>
      <c r="AI164" s="20">
        <v>2052</v>
      </c>
      <c r="AJ164" s="20">
        <v>2053</v>
      </c>
      <c r="AK164" s="20">
        <v>2054</v>
      </c>
      <c r="AL164" s="20">
        <v>2055</v>
      </c>
      <c r="AM164" s="20">
        <v>2056</v>
      </c>
      <c r="AN164" s="20">
        <v>2057</v>
      </c>
      <c r="AO164" s="20">
        <v>2058</v>
      </c>
      <c r="AP164" s="20">
        <v>2059</v>
      </c>
      <c r="AQ164" s="20">
        <v>2060</v>
      </c>
    </row>
    <row r="165" spans="1:43" s="16" customFormat="1" x14ac:dyDescent="0.3">
      <c r="A165" s="20" t="s">
        <v>919</v>
      </c>
      <c r="B165" s="31">
        <f>C165</f>
        <v>3.1661434597331435</v>
      </c>
      <c r="C165" s="17">
        <f t="shared" ref="C165:AQ165" si="148">C$175*$M4/$M$14</f>
        <v>3.1661434597331435</v>
      </c>
      <c r="D165" s="17">
        <f t="shared" si="148"/>
        <v>2.4405820580136313</v>
      </c>
      <c r="E165" s="17">
        <f t="shared" si="148"/>
        <v>2.3876762001598135</v>
      </c>
      <c r="F165" s="17">
        <f t="shared" si="148"/>
        <v>2.3336226272867395</v>
      </c>
      <c r="G165" s="17">
        <f t="shared" si="148"/>
        <v>2.275451757462772</v>
      </c>
      <c r="H165" s="17">
        <f t="shared" si="148"/>
        <v>2.2195173907927614</v>
      </c>
      <c r="I165" s="17">
        <f t="shared" si="148"/>
        <v>2.1635154868208226</v>
      </c>
      <c r="J165" s="17">
        <f t="shared" si="148"/>
        <v>2.1049897735503045</v>
      </c>
      <c r="K165" s="17">
        <f t="shared" si="148"/>
        <v>2.0440237654081699</v>
      </c>
      <c r="L165" s="17">
        <f t="shared" si="148"/>
        <v>1.9810442557260672</v>
      </c>
      <c r="M165" s="17">
        <f t="shared" si="148"/>
        <v>1.9164366499767458</v>
      </c>
      <c r="N165" s="17">
        <f t="shared" si="148"/>
        <v>1.8505467928345369</v>
      </c>
      <c r="O165" s="17">
        <f t="shared" si="148"/>
        <v>1.7836827367582013</v>
      </c>
      <c r="P165" s="17">
        <f t="shared" si="148"/>
        <v>1.7161163950736635</v>
      </c>
      <c r="Q165" s="17">
        <f t="shared" si="148"/>
        <v>1.6480851128334844</v>
      </c>
      <c r="R165" s="17">
        <f t="shared" si="148"/>
        <v>1.5797938751616492</v>
      </c>
      <c r="S165" s="17">
        <f t="shared" si="148"/>
        <v>1.5114170284893433</v>
      </c>
      <c r="T165" s="17">
        <f t="shared" si="148"/>
        <v>1.4431001415647315</v>
      </c>
      <c r="U165" s="17">
        <f t="shared" si="148"/>
        <v>1.3749621132094139</v>
      </c>
      <c r="V165" s="17">
        <f t="shared" si="148"/>
        <v>1.3070968879166958</v>
      </c>
      <c r="W165" s="17">
        <f t="shared" si="148"/>
        <v>1.2395760840964578</v>
      </c>
      <c r="X165" s="17">
        <f t="shared" si="148"/>
        <v>1.1724505693012452</v>
      </c>
      <c r="Y165" s="17">
        <f t="shared" si="148"/>
        <v>1.105752939660843</v>
      </c>
      <c r="Z165" s="17">
        <f t="shared" si="148"/>
        <v>1.0394997319513897</v>
      </c>
      <c r="AA165" s="17">
        <f t="shared" si="148"/>
        <v>0.97369354871312697</v>
      </c>
      <c r="AB165" s="17">
        <f t="shared" si="148"/>
        <v>0.90832545715247381</v>
      </c>
      <c r="AC165" s="17">
        <f t="shared" si="148"/>
        <v>0.84337755021448291</v>
      </c>
      <c r="AD165" s="17">
        <f t="shared" si="148"/>
        <v>0.77882515282352149</v>
      </c>
      <c r="AE165" s="17">
        <f t="shared" si="148"/>
        <v>0.71463937656801357</v>
      </c>
      <c r="AF165" s="17">
        <f t="shared" si="148"/>
        <v>0.65078971487505288</v>
      </c>
      <c r="AG165" s="17">
        <f t="shared" si="148"/>
        <v>0.5872466789920654</v>
      </c>
      <c r="AH165" s="17">
        <f t="shared" si="148"/>
        <v>0.52398439127206187</v>
      </c>
      <c r="AI165" s="17">
        <f t="shared" si="148"/>
        <v>0.46098331902398798</v>
      </c>
      <c r="AJ165" s="17">
        <f t="shared" si="148"/>
        <v>0.3982331349118105</v>
      </c>
      <c r="AK165" s="17">
        <f t="shared" si="148"/>
        <v>0.33573544933510918</v>
      </c>
      <c r="AL165" s="17">
        <f t="shared" si="148"/>
        <v>0.27350677079051944</v>
      </c>
      <c r="AM165" s="17">
        <f t="shared" si="148"/>
        <v>0.21158146597431854</v>
      </c>
      <c r="AN165" s="17">
        <f t="shared" si="148"/>
        <v>0.15001477022484244</v>
      </c>
      <c r="AO165" s="17">
        <f t="shared" si="148"/>
        <v>8.8885903251570975E-2</v>
      </c>
      <c r="AP165" s="17">
        <f t="shared" si="148"/>
        <v>2.8301197110187738E-2</v>
      </c>
      <c r="AQ165" s="17">
        <f t="shared" si="148"/>
        <v>7.3507641699838604E-3</v>
      </c>
    </row>
    <row r="166" spans="1:43" s="16" customFormat="1" x14ac:dyDescent="0.3">
      <c r="A166" s="20" t="s">
        <v>920</v>
      </c>
      <c r="B166" s="31">
        <f t="shared" ref="B166:B175" si="149">C166</f>
        <v>0</v>
      </c>
      <c r="C166" s="17">
        <f t="shared" ref="C166:AQ166" si="150">C$175*$M5/$M$14</f>
        <v>0</v>
      </c>
      <c r="D166" s="17">
        <f t="shared" si="150"/>
        <v>0</v>
      </c>
      <c r="E166" s="17">
        <f t="shared" si="150"/>
        <v>0</v>
      </c>
      <c r="F166" s="17">
        <f t="shared" si="150"/>
        <v>0</v>
      </c>
      <c r="G166" s="17">
        <f t="shared" si="150"/>
        <v>0</v>
      </c>
      <c r="H166" s="17">
        <f t="shared" si="150"/>
        <v>0</v>
      </c>
      <c r="I166" s="17">
        <f t="shared" si="150"/>
        <v>0</v>
      </c>
      <c r="J166" s="17">
        <f t="shared" si="150"/>
        <v>0</v>
      </c>
      <c r="K166" s="17">
        <f t="shared" si="150"/>
        <v>0</v>
      </c>
      <c r="L166" s="17">
        <f t="shared" si="150"/>
        <v>0</v>
      </c>
      <c r="M166" s="17">
        <f t="shared" si="150"/>
        <v>0</v>
      </c>
      <c r="N166" s="17">
        <f t="shared" si="150"/>
        <v>0</v>
      </c>
      <c r="O166" s="17">
        <f t="shared" si="150"/>
        <v>0</v>
      </c>
      <c r="P166" s="17">
        <f t="shared" si="150"/>
        <v>0</v>
      </c>
      <c r="Q166" s="17">
        <f t="shared" si="150"/>
        <v>0</v>
      </c>
      <c r="R166" s="17">
        <f t="shared" si="150"/>
        <v>0</v>
      </c>
      <c r="S166" s="17">
        <f t="shared" si="150"/>
        <v>0</v>
      </c>
      <c r="T166" s="17">
        <f t="shared" si="150"/>
        <v>0</v>
      </c>
      <c r="U166" s="17">
        <f t="shared" si="150"/>
        <v>0</v>
      </c>
      <c r="V166" s="17">
        <f t="shared" si="150"/>
        <v>0</v>
      </c>
      <c r="W166" s="17">
        <f t="shared" si="150"/>
        <v>0</v>
      </c>
      <c r="X166" s="17">
        <f t="shared" si="150"/>
        <v>0</v>
      </c>
      <c r="Y166" s="17">
        <f t="shared" si="150"/>
        <v>0</v>
      </c>
      <c r="Z166" s="17">
        <f t="shared" si="150"/>
        <v>0</v>
      </c>
      <c r="AA166" s="17">
        <f t="shared" si="150"/>
        <v>0</v>
      </c>
      <c r="AB166" s="17">
        <f t="shared" si="150"/>
        <v>0</v>
      </c>
      <c r="AC166" s="17">
        <f t="shared" si="150"/>
        <v>0</v>
      </c>
      <c r="AD166" s="17">
        <f t="shared" si="150"/>
        <v>0</v>
      </c>
      <c r="AE166" s="17">
        <f t="shared" si="150"/>
        <v>0</v>
      </c>
      <c r="AF166" s="17">
        <f t="shared" si="150"/>
        <v>0</v>
      </c>
      <c r="AG166" s="17">
        <f t="shared" si="150"/>
        <v>0</v>
      </c>
      <c r="AH166" s="17">
        <f t="shared" si="150"/>
        <v>0</v>
      </c>
      <c r="AI166" s="17">
        <f t="shared" si="150"/>
        <v>0</v>
      </c>
      <c r="AJ166" s="17">
        <f t="shared" si="150"/>
        <v>0</v>
      </c>
      <c r="AK166" s="17">
        <f t="shared" si="150"/>
        <v>0</v>
      </c>
      <c r="AL166" s="17">
        <f t="shared" si="150"/>
        <v>0</v>
      </c>
      <c r="AM166" s="17">
        <f t="shared" si="150"/>
        <v>0</v>
      </c>
      <c r="AN166" s="17">
        <f t="shared" si="150"/>
        <v>0</v>
      </c>
      <c r="AO166" s="17">
        <f t="shared" si="150"/>
        <v>0</v>
      </c>
      <c r="AP166" s="17">
        <f t="shared" si="150"/>
        <v>0</v>
      </c>
      <c r="AQ166" s="17">
        <f t="shared" si="150"/>
        <v>0</v>
      </c>
    </row>
    <row r="167" spans="1:43" s="16" customFormat="1" x14ac:dyDescent="0.3">
      <c r="A167" s="20" t="s">
        <v>921</v>
      </c>
      <c r="B167" s="31">
        <f t="shared" si="149"/>
        <v>0</v>
      </c>
      <c r="C167" s="17">
        <f t="shared" ref="C167:AQ167" si="151">C$175*$M6/$M$14</f>
        <v>0</v>
      </c>
      <c r="D167" s="17">
        <f t="shared" si="151"/>
        <v>0</v>
      </c>
      <c r="E167" s="17">
        <f t="shared" si="151"/>
        <v>0</v>
      </c>
      <c r="F167" s="17">
        <f t="shared" si="151"/>
        <v>0</v>
      </c>
      <c r="G167" s="17">
        <f t="shared" si="151"/>
        <v>0</v>
      </c>
      <c r="H167" s="17">
        <f t="shared" si="151"/>
        <v>0</v>
      </c>
      <c r="I167" s="17">
        <f t="shared" si="151"/>
        <v>0</v>
      </c>
      <c r="J167" s="17">
        <f t="shared" si="151"/>
        <v>0</v>
      </c>
      <c r="K167" s="17">
        <f t="shared" si="151"/>
        <v>0</v>
      </c>
      <c r="L167" s="17">
        <f t="shared" si="151"/>
        <v>0</v>
      </c>
      <c r="M167" s="17">
        <f t="shared" si="151"/>
        <v>0</v>
      </c>
      <c r="N167" s="17">
        <f t="shared" si="151"/>
        <v>0</v>
      </c>
      <c r="O167" s="17">
        <f t="shared" si="151"/>
        <v>0</v>
      </c>
      <c r="P167" s="17">
        <f t="shared" si="151"/>
        <v>0</v>
      </c>
      <c r="Q167" s="17">
        <f t="shared" si="151"/>
        <v>0</v>
      </c>
      <c r="R167" s="17">
        <f t="shared" si="151"/>
        <v>0</v>
      </c>
      <c r="S167" s="17">
        <f t="shared" si="151"/>
        <v>0</v>
      </c>
      <c r="T167" s="17">
        <f t="shared" si="151"/>
        <v>0</v>
      </c>
      <c r="U167" s="17">
        <f t="shared" si="151"/>
        <v>0</v>
      </c>
      <c r="V167" s="17">
        <f t="shared" si="151"/>
        <v>0</v>
      </c>
      <c r="W167" s="17">
        <f t="shared" si="151"/>
        <v>0</v>
      </c>
      <c r="X167" s="17">
        <f t="shared" si="151"/>
        <v>0</v>
      </c>
      <c r="Y167" s="17">
        <f t="shared" si="151"/>
        <v>0</v>
      </c>
      <c r="Z167" s="17">
        <f t="shared" si="151"/>
        <v>0</v>
      </c>
      <c r="AA167" s="17">
        <f t="shared" si="151"/>
        <v>0</v>
      </c>
      <c r="AB167" s="17">
        <f t="shared" si="151"/>
        <v>0</v>
      </c>
      <c r="AC167" s="17">
        <f t="shared" si="151"/>
        <v>0</v>
      </c>
      <c r="AD167" s="17">
        <f t="shared" si="151"/>
        <v>0</v>
      </c>
      <c r="AE167" s="17">
        <f t="shared" si="151"/>
        <v>0</v>
      </c>
      <c r="AF167" s="17">
        <f t="shared" si="151"/>
        <v>0</v>
      </c>
      <c r="AG167" s="17">
        <f t="shared" si="151"/>
        <v>0</v>
      </c>
      <c r="AH167" s="17">
        <f t="shared" si="151"/>
        <v>0</v>
      </c>
      <c r="AI167" s="17">
        <f t="shared" si="151"/>
        <v>0</v>
      </c>
      <c r="AJ167" s="17">
        <f t="shared" si="151"/>
        <v>0</v>
      </c>
      <c r="AK167" s="17">
        <f t="shared" si="151"/>
        <v>0</v>
      </c>
      <c r="AL167" s="17">
        <f t="shared" si="151"/>
        <v>0</v>
      </c>
      <c r="AM167" s="17">
        <f t="shared" si="151"/>
        <v>0</v>
      </c>
      <c r="AN167" s="17">
        <f t="shared" si="151"/>
        <v>0</v>
      </c>
      <c r="AO167" s="17">
        <f t="shared" si="151"/>
        <v>0</v>
      </c>
      <c r="AP167" s="17">
        <f t="shared" si="151"/>
        <v>0</v>
      </c>
      <c r="AQ167" s="17">
        <f t="shared" si="151"/>
        <v>0</v>
      </c>
    </row>
    <row r="168" spans="1:43" s="16" customFormat="1" x14ac:dyDescent="0.3">
      <c r="A168" s="20" t="s">
        <v>922</v>
      </c>
      <c r="B168" s="31">
        <f t="shared" si="149"/>
        <v>0</v>
      </c>
      <c r="C168" s="17">
        <f t="shared" ref="C168:AQ168" si="152">C$175*$M7/$M$14</f>
        <v>0</v>
      </c>
      <c r="D168" s="17">
        <f t="shared" si="152"/>
        <v>0</v>
      </c>
      <c r="E168" s="17">
        <f t="shared" si="152"/>
        <v>0</v>
      </c>
      <c r="F168" s="17">
        <f t="shared" si="152"/>
        <v>0</v>
      </c>
      <c r="G168" s="17">
        <f t="shared" si="152"/>
        <v>0</v>
      </c>
      <c r="H168" s="17">
        <f t="shared" si="152"/>
        <v>0</v>
      </c>
      <c r="I168" s="17">
        <f t="shared" si="152"/>
        <v>0</v>
      </c>
      <c r="J168" s="17">
        <f t="shared" si="152"/>
        <v>0</v>
      </c>
      <c r="K168" s="17">
        <f t="shared" si="152"/>
        <v>0</v>
      </c>
      <c r="L168" s="17">
        <f t="shared" si="152"/>
        <v>0</v>
      </c>
      <c r="M168" s="17">
        <f t="shared" si="152"/>
        <v>0</v>
      </c>
      <c r="N168" s="17">
        <f t="shared" si="152"/>
        <v>0</v>
      </c>
      <c r="O168" s="17">
        <f t="shared" si="152"/>
        <v>0</v>
      </c>
      <c r="P168" s="17">
        <f t="shared" si="152"/>
        <v>0</v>
      </c>
      <c r="Q168" s="17">
        <f t="shared" si="152"/>
        <v>0</v>
      </c>
      <c r="R168" s="17">
        <f t="shared" si="152"/>
        <v>0</v>
      </c>
      <c r="S168" s="17">
        <f t="shared" si="152"/>
        <v>0</v>
      </c>
      <c r="T168" s="17">
        <f t="shared" si="152"/>
        <v>0</v>
      </c>
      <c r="U168" s="17">
        <f t="shared" si="152"/>
        <v>0</v>
      </c>
      <c r="V168" s="17">
        <f t="shared" si="152"/>
        <v>0</v>
      </c>
      <c r="W168" s="17">
        <f t="shared" si="152"/>
        <v>0</v>
      </c>
      <c r="X168" s="17">
        <f t="shared" si="152"/>
        <v>0</v>
      </c>
      <c r="Y168" s="17">
        <f t="shared" si="152"/>
        <v>0</v>
      </c>
      <c r="Z168" s="17">
        <f t="shared" si="152"/>
        <v>0</v>
      </c>
      <c r="AA168" s="17">
        <f t="shared" si="152"/>
        <v>0</v>
      </c>
      <c r="AB168" s="17">
        <f t="shared" si="152"/>
        <v>0</v>
      </c>
      <c r="AC168" s="17">
        <f t="shared" si="152"/>
        <v>0</v>
      </c>
      <c r="AD168" s="17">
        <f t="shared" si="152"/>
        <v>0</v>
      </c>
      <c r="AE168" s="17">
        <f t="shared" si="152"/>
        <v>0</v>
      </c>
      <c r="AF168" s="17">
        <f t="shared" si="152"/>
        <v>0</v>
      </c>
      <c r="AG168" s="17">
        <f t="shared" si="152"/>
        <v>0</v>
      </c>
      <c r="AH168" s="17">
        <f t="shared" si="152"/>
        <v>0</v>
      </c>
      <c r="AI168" s="17">
        <f t="shared" si="152"/>
        <v>0</v>
      </c>
      <c r="AJ168" s="17">
        <f t="shared" si="152"/>
        <v>0</v>
      </c>
      <c r="AK168" s="17">
        <f t="shared" si="152"/>
        <v>0</v>
      </c>
      <c r="AL168" s="17">
        <f t="shared" si="152"/>
        <v>0</v>
      </c>
      <c r="AM168" s="17">
        <f t="shared" si="152"/>
        <v>0</v>
      </c>
      <c r="AN168" s="17">
        <f t="shared" si="152"/>
        <v>0</v>
      </c>
      <c r="AO168" s="17">
        <f t="shared" si="152"/>
        <v>0</v>
      </c>
      <c r="AP168" s="17">
        <f t="shared" si="152"/>
        <v>0</v>
      </c>
      <c r="AQ168" s="17">
        <f t="shared" si="152"/>
        <v>0</v>
      </c>
    </row>
    <row r="169" spans="1:43" s="16" customFormat="1" x14ac:dyDescent="0.3">
      <c r="A169" s="20" t="s">
        <v>923</v>
      </c>
      <c r="B169" s="31">
        <f t="shared" si="149"/>
        <v>0</v>
      </c>
      <c r="C169" s="17">
        <f t="shared" ref="C169:AQ169" si="153">C$175*$M8/$M$14</f>
        <v>0</v>
      </c>
      <c r="D169" s="17">
        <f t="shared" si="153"/>
        <v>0</v>
      </c>
      <c r="E169" s="17">
        <f t="shared" si="153"/>
        <v>0</v>
      </c>
      <c r="F169" s="17">
        <f t="shared" si="153"/>
        <v>0</v>
      </c>
      <c r="G169" s="17">
        <f t="shared" si="153"/>
        <v>0</v>
      </c>
      <c r="H169" s="17">
        <f t="shared" si="153"/>
        <v>0</v>
      </c>
      <c r="I169" s="17">
        <f t="shared" si="153"/>
        <v>0</v>
      </c>
      <c r="J169" s="17">
        <f t="shared" si="153"/>
        <v>0</v>
      </c>
      <c r="K169" s="17">
        <f t="shared" si="153"/>
        <v>0</v>
      </c>
      <c r="L169" s="17">
        <f t="shared" si="153"/>
        <v>0</v>
      </c>
      <c r="M169" s="17">
        <f t="shared" si="153"/>
        <v>0</v>
      </c>
      <c r="N169" s="17">
        <f t="shared" si="153"/>
        <v>0</v>
      </c>
      <c r="O169" s="17">
        <f t="shared" si="153"/>
        <v>0</v>
      </c>
      <c r="P169" s="17">
        <f t="shared" si="153"/>
        <v>0</v>
      </c>
      <c r="Q169" s="17">
        <f t="shared" si="153"/>
        <v>0</v>
      </c>
      <c r="R169" s="17">
        <f t="shared" si="153"/>
        <v>0</v>
      </c>
      <c r="S169" s="17">
        <f t="shared" si="153"/>
        <v>0</v>
      </c>
      <c r="T169" s="17">
        <f t="shared" si="153"/>
        <v>0</v>
      </c>
      <c r="U169" s="17">
        <f t="shared" si="153"/>
        <v>0</v>
      </c>
      <c r="V169" s="17">
        <f t="shared" si="153"/>
        <v>0</v>
      </c>
      <c r="W169" s="17">
        <f t="shared" si="153"/>
        <v>0</v>
      </c>
      <c r="X169" s="17">
        <f t="shared" si="153"/>
        <v>0</v>
      </c>
      <c r="Y169" s="17">
        <f t="shared" si="153"/>
        <v>0</v>
      </c>
      <c r="Z169" s="17">
        <f t="shared" si="153"/>
        <v>0</v>
      </c>
      <c r="AA169" s="17">
        <f t="shared" si="153"/>
        <v>0</v>
      </c>
      <c r="AB169" s="17">
        <f t="shared" si="153"/>
        <v>0</v>
      </c>
      <c r="AC169" s="17">
        <f t="shared" si="153"/>
        <v>0</v>
      </c>
      <c r="AD169" s="17">
        <f t="shared" si="153"/>
        <v>0</v>
      </c>
      <c r="AE169" s="17">
        <f t="shared" si="153"/>
        <v>0</v>
      </c>
      <c r="AF169" s="17">
        <f t="shared" si="153"/>
        <v>0</v>
      </c>
      <c r="AG169" s="17">
        <f t="shared" si="153"/>
        <v>0</v>
      </c>
      <c r="AH169" s="17">
        <f t="shared" si="153"/>
        <v>0</v>
      </c>
      <c r="AI169" s="17">
        <f t="shared" si="153"/>
        <v>0</v>
      </c>
      <c r="AJ169" s="17">
        <f t="shared" si="153"/>
        <v>0</v>
      </c>
      <c r="AK169" s="17">
        <f t="shared" si="153"/>
        <v>0</v>
      </c>
      <c r="AL169" s="17">
        <f t="shared" si="153"/>
        <v>0</v>
      </c>
      <c r="AM169" s="17">
        <f t="shared" si="153"/>
        <v>0</v>
      </c>
      <c r="AN169" s="17">
        <f t="shared" si="153"/>
        <v>0</v>
      </c>
      <c r="AO169" s="17">
        <f t="shared" si="153"/>
        <v>0</v>
      </c>
      <c r="AP169" s="17">
        <f t="shared" si="153"/>
        <v>0</v>
      </c>
      <c r="AQ169" s="17">
        <f t="shared" si="153"/>
        <v>0</v>
      </c>
    </row>
    <row r="170" spans="1:43" s="16" customFormat="1" x14ac:dyDescent="0.3">
      <c r="A170" s="20" t="s">
        <v>924</v>
      </c>
      <c r="B170" s="31">
        <f t="shared" si="149"/>
        <v>0</v>
      </c>
      <c r="C170" s="17">
        <f t="shared" ref="C170:AQ170" si="154">C$175*$M9/$M$14</f>
        <v>0</v>
      </c>
      <c r="D170" s="17">
        <f t="shared" si="154"/>
        <v>0</v>
      </c>
      <c r="E170" s="17">
        <f t="shared" si="154"/>
        <v>0</v>
      </c>
      <c r="F170" s="17">
        <f t="shared" si="154"/>
        <v>0</v>
      </c>
      <c r="G170" s="17">
        <f t="shared" si="154"/>
        <v>0</v>
      </c>
      <c r="H170" s="17">
        <f t="shared" si="154"/>
        <v>0</v>
      </c>
      <c r="I170" s="17">
        <f t="shared" si="154"/>
        <v>0</v>
      </c>
      <c r="J170" s="17">
        <f t="shared" si="154"/>
        <v>0</v>
      </c>
      <c r="K170" s="17">
        <f t="shared" si="154"/>
        <v>0</v>
      </c>
      <c r="L170" s="17">
        <f t="shared" si="154"/>
        <v>0</v>
      </c>
      <c r="M170" s="17">
        <f t="shared" si="154"/>
        <v>0</v>
      </c>
      <c r="N170" s="17">
        <f t="shared" si="154"/>
        <v>0</v>
      </c>
      <c r="O170" s="17">
        <f t="shared" si="154"/>
        <v>0</v>
      </c>
      <c r="P170" s="17">
        <f t="shared" si="154"/>
        <v>0</v>
      </c>
      <c r="Q170" s="17">
        <f t="shared" si="154"/>
        <v>0</v>
      </c>
      <c r="R170" s="17">
        <f t="shared" si="154"/>
        <v>0</v>
      </c>
      <c r="S170" s="17">
        <f t="shared" si="154"/>
        <v>0</v>
      </c>
      <c r="T170" s="17">
        <f t="shared" si="154"/>
        <v>0</v>
      </c>
      <c r="U170" s="17">
        <f t="shared" si="154"/>
        <v>0</v>
      </c>
      <c r="V170" s="17">
        <f t="shared" si="154"/>
        <v>0</v>
      </c>
      <c r="W170" s="17">
        <f t="shared" si="154"/>
        <v>0</v>
      </c>
      <c r="X170" s="17">
        <f t="shared" si="154"/>
        <v>0</v>
      </c>
      <c r="Y170" s="17">
        <f t="shared" si="154"/>
        <v>0</v>
      </c>
      <c r="Z170" s="17">
        <f t="shared" si="154"/>
        <v>0</v>
      </c>
      <c r="AA170" s="17">
        <f t="shared" si="154"/>
        <v>0</v>
      </c>
      <c r="AB170" s="17">
        <f t="shared" si="154"/>
        <v>0</v>
      </c>
      <c r="AC170" s="17">
        <f t="shared" si="154"/>
        <v>0</v>
      </c>
      <c r="AD170" s="17">
        <f t="shared" si="154"/>
        <v>0</v>
      </c>
      <c r="AE170" s="17">
        <f t="shared" si="154"/>
        <v>0</v>
      </c>
      <c r="AF170" s="17">
        <f t="shared" si="154"/>
        <v>0</v>
      </c>
      <c r="AG170" s="17">
        <f t="shared" si="154"/>
        <v>0</v>
      </c>
      <c r="AH170" s="17">
        <f t="shared" si="154"/>
        <v>0</v>
      </c>
      <c r="AI170" s="17">
        <f t="shared" si="154"/>
        <v>0</v>
      </c>
      <c r="AJ170" s="17">
        <f t="shared" si="154"/>
        <v>0</v>
      </c>
      <c r="AK170" s="17">
        <f t="shared" si="154"/>
        <v>0</v>
      </c>
      <c r="AL170" s="17">
        <f t="shared" si="154"/>
        <v>0</v>
      </c>
      <c r="AM170" s="17">
        <f t="shared" si="154"/>
        <v>0</v>
      </c>
      <c r="AN170" s="17">
        <f t="shared" si="154"/>
        <v>0</v>
      </c>
      <c r="AO170" s="17">
        <f t="shared" si="154"/>
        <v>0</v>
      </c>
      <c r="AP170" s="17">
        <f t="shared" si="154"/>
        <v>0</v>
      </c>
      <c r="AQ170" s="17">
        <f t="shared" si="154"/>
        <v>0</v>
      </c>
    </row>
    <row r="171" spans="1:43" s="16" customFormat="1" x14ac:dyDescent="0.3">
      <c r="A171" s="20" t="s">
        <v>925</v>
      </c>
      <c r="B171" s="31">
        <f t="shared" si="149"/>
        <v>0</v>
      </c>
      <c r="C171" s="17">
        <f t="shared" ref="C171:AQ171" si="155">C$175*$M10/$M$14</f>
        <v>0</v>
      </c>
      <c r="D171" s="17">
        <f t="shared" si="155"/>
        <v>0</v>
      </c>
      <c r="E171" s="17">
        <f t="shared" si="155"/>
        <v>0</v>
      </c>
      <c r="F171" s="17">
        <f t="shared" si="155"/>
        <v>0</v>
      </c>
      <c r="G171" s="17">
        <f t="shared" si="155"/>
        <v>0</v>
      </c>
      <c r="H171" s="17">
        <f t="shared" si="155"/>
        <v>0</v>
      </c>
      <c r="I171" s="17">
        <f t="shared" si="155"/>
        <v>0</v>
      </c>
      <c r="J171" s="17">
        <f t="shared" si="155"/>
        <v>0</v>
      </c>
      <c r="K171" s="17">
        <f t="shared" si="155"/>
        <v>0</v>
      </c>
      <c r="L171" s="17">
        <f t="shared" si="155"/>
        <v>0</v>
      </c>
      <c r="M171" s="17">
        <f t="shared" si="155"/>
        <v>0</v>
      </c>
      <c r="N171" s="17">
        <f t="shared" si="155"/>
        <v>0</v>
      </c>
      <c r="O171" s="17">
        <f t="shared" si="155"/>
        <v>0</v>
      </c>
      <c r="P171" s="17">
        <f t="shared" si="155"/>
        <v>0</v>
      </c>
      <c r="Q171" s="17">
        <f t="shared" si="155"/>
        <v>0</v>
      </c>
      <c r="R171" s="17">
        <f t="shared" si="155"/>
        <v>0</v>
      </c>
      <c r="S171" s="17">
        <f t="shared" si="155"/>
        <v>0</v>
      </c>
      <c r="T171" s="17">
        <f t="shared" si="155"/>
        <v>0</v>
      </c>
      <c r="U171" s="17">
        <f t="shared" si="155"/>
        <v>0</v>
      </c>
      <c r="V171" s="17">
        <f t="shared" si="155"/>
        <v>0</v>
      </c>
      <c r="W171" s="17">
        <f t="shared" si="155"/>
        <v>0</v>
      </c>
      <c r="X171" s="17">
        <f t="shared" si="155"/>
        <v>0</v>
      </c>
      <c r="Y171" s="17">
        <f t="shared" si="155"/>
        <v>0</v>
      </c>
      <c r="Z171" s="17">
        <f t="shared" si="155"/>
        <v>0</v>
      </c>
      <c r="AA171" s="17">
        <f t="shared" si="155"/>
        <v>0</v>
      </c>
      <c r="AB171" s="17">
        <f t="shared" si="155"/>
        <v>0</v>
      </c>
      <c r="AC171" s="17">
        <f t="shared" si="155"/>
        <v>0</v>
      </c>
      <c r="AD171" s="17">
        <f t="shared" si="155"/>
        <v>0</v>
      </c>
      <c r="AE171" s="17">
        <f t="shared" si="155"/>
        <v>0</v>
      </c>
      <c r="AF171" s="17">
        <f t="shared" si="155"/>
        <v>0</v>
      </c>
      <c r="AG171" s="17">
        <f t="shared" si="155"/>
        <v>0</v>
      </c>
      <c r="AH171" s="17">
        <f t="shared" si="155"/>
        <v>0</v>
      </c>
      <c r="AI171" s="17">
        <f t="shared" si="155"/>
        <v>0</v>
      </c>
      <c r="AJ171" s="17">
        <f t="shared" si="155"/>
        <v>0</v>
      </c>
      <c r="AK171" s="17">
        <f t="shared" si="155"/>
        <v>0</v>
      </c>
      <c r="AL171" s="17">
        <f t="shared" si="155"/>
        <v>0</v>
      </c>
      <c r="AM171" s="17">
        <f t="shared" si="155"/>
        <v>0</v>
      </c>
      <c r="AN171" s="17">
        <f t="shared" si="155"/>
        <v>0</v>
      </c>
      <c r="AO171" s="17">
        <f t="shared" si="155"/>
        <v>0</v>
      </c>
      <c r="AP171" s="17">
        <f t="shared" si="155"/>
        <v>0</v>
      </c>
      <c r="AQ171" s="17">
        <f t="shared" si="155"/>
        <v>0</v>
      </c>
    </row>
    <row r="172" spans="1:43" s="16" customFormat="1" x14ac:dyDescent="0.3">
      <c r="A172" s="20" t="s">
        <v>926</v>
      </c>
      <c r="B172" s="31">
        <f t="shared" si="149"/>
        <v>0</v>
      </c>
      <c r="C172" s="17">
        <f t="shared" ref="C172:AQ172" si="156">C$175*$M11/$M$14</f>
        <v>0</v>
      </c>
      <c r="D172" s="17">
        <f t="shared" si="156"/>
        <v>0</v>
      </c>
      <c r="E172" s="17">
        <f t="shared" si="156"/>
        <v>0</v>
      </c>
      <c r="F172" s="17">
        <f t="shared" si="156"/>
        <v>0</v>
      </c>
      <c r="G172" s="17">
        <f t="shared" si="156"/>
        <v>0</v>
      </c>
      <c r="H172" s="17">
        <f t="shared" si="156"/>
        <v>0</v>
      </c>
      <c r="I172" s="17">
        <f t="shared" si="156"/>
        <v>0</v>
      </c>
      <c r="J172" s="17">
        <f t="shared" si="156"/>
        <v>0</v>
      </c>
      <c r="K172" s="17">
        <f t="shared" si="156"/>
        <v>0</v>
      </c>
      <c r="L172" s="17">
        <f t="shared" si="156"/>
        <v>0</v>
      </c>
      <c r="M172" s="17">
        <f t="shared" si="156"/>
        <v>0</v>
      </c>
      <c r="N172" s="17">
        <f t="shared" si="156"/>
        <v>0</v>
      </c>
      <c r="O172" s="17">
        <f t="shared" si="156"/>
        <v>0</v>
      </c>
      <c r="P172" s="17">
        <f t="shared" si="156"/>
        <v>0</v>
      </c>
      <c r="Q172" s="17">
        <f t="shared" si="156"/>
        <v>0</v>
      </c>
      <c r="R172" s="17">
        <f t="shared" si="156"/>
        <v>0</v>
      </c>
      <c r="S172" s="17">
        <f t="shared" si="156"/>
        <v>0</v>
      </c>
      <c r="T172" s="17">
        <f t="shared" si="156"/>
        <v>0</v>
      </c>
      <c r="U172" s="17">
        <f t="shared" si="156"/>
        <v>0</v>
      </c>
      <c r="V172" s="17">
        <f t="shared" si="156"/>
        <v>0</v>
      </c>
      <c r="W172" s="17">
        <f t="shared" si="156"/>
        <v>0</v>
      </c>
      <c r="X172" s="17">
        <f t="shared" si="156"/>
        <v>0</v>
      </c>
      <c r="Y172" s="17">
        <f t="shared" si="156"/>
        <v>0</v>
      </c>
      <c r="Z172" s="17">
        <f t="shared" si="156"/>
        <v>0</v>
      </c>
      <c r="AA172" s="17">
        <f t="shared" si="156"/>
        <v>0</v>
      </c>
      <c r="AB172" s="17">
        <f t="shared" si="156"/>
        <v>0</v>
      </c>
      <c r="AC172" s="17">
        <f t="shared" si="156"/>
        <v>0</v>
      </c>
      <c r="AD172" s="17">
        <f t="shared" si="156"/>
        <v>0</v>
      </c>
      <c r="AE172" s="17">
        <f t="shared" si="156"/>
        <v>0</v>
      </c>
      <c r="AF172" s="17">
        <f t="shared" si="156"/>
        <v>0</v>
      </c>
      <c r="AG172" s="17">
        <f t="shared" si="156"/>
        <v>0</v>
      </c>
      <c r="AH172" s="17">
        <f t="shared" si="156"/>
        <v>0</v>
      </c>
      <c r="AI172" s="17">
        <f t="shared" si="156"/>
        <v>0</v>
      </c>
      <c r="AJ172" s="17">
        <f t="shared" si="156"/>
        <v>0</v>
      </c>
      <c r="AK172" s="17">
        <f t="shared" si="156"/>
        <v>0</v>
      </c>
      <c r="AL172" s="17">
        <f t="shared" si="156"/>
        <v>0</v>
      </c>
      <c r="AM172" s="17">
        <f t="shared" si="156"/>
        <v>0</v>
      </c>
      <c r="AN172" s="17">
        <f t="shared" si="156"/>
        <v>0</v>
      </c>
      <c r="AO172" s="17">
        <f t="shared" si="156"/>
        <v>0</v>
      </c>
      <c r="AP172" s="17">
        <f t="shared" si="156"/>
        <v>0</v>
      </c>
      <c r="AQ172" s="17">
        <f t="shared" si="156"/>
        <v>0</v>
      </c>
    </row>
    <row r="173" spans="1:43" s="16" customFormat="1" x14ac:dyDescent="0.3">
      <c r="A173" s="20" t="s">
        <v>927</v>
      </c>
      <c r="B173" s="31">
        <f t="shared" si="149"/>
        <v>0</v>
      </c>
      <c r="C173" s="17">
        <f t="shared" ref="C173:AQ173" si="157">C$175*$M12/$M$14</f>
        <v>0</v>
      </c>
      <c r="D173" s="17">
        <f t="shared" si="157"/>
        <v>0</v>
      </c>
      <c r="E173" s="17">
        <f t="shared" si="157"/>
        <v>0</v>
      </c>
      <c r="F173" s="17">
        <f t="shared" si="157"/>
        <v>0</v>
      </c>
      <c r="G173" s="17">
        <f t="shared" si="157"/>
        <v>0</v>
      </c>
      <c r="H173" s="17">
        <f t="shared" si="157"/>
        <v>0</v>
      </c>
      <c r="I173" s="17">
        <f t="shared" si="157"/>
        <v>0</v>
      </c>
      <c r="J173" s="17">
        <f t="shared" si="157"/>
        <v>0</v>
      </c>
      <c r="K173" s="17">
        <f t="shared" si="157"/>
        <v>0</v>
      </c>
      <c r="L173" s="17">
        <f t="shared" si="157"/>
        <v>0</v>
      </c>
      <c r="M173" s="17">
        <f t="shared" si="157"/>
        <v>0</v>
      </c>
      <c r="N173" s="17">
        <f t="shared" si="157"/>
        <v>0</v>
      </c>
      <c r="O173" s="17">
        <f t="shared" si="157"/>
        <v>0</v>
      </c>
      <c r="P173" s="17">
        <f t="shared" si="157"/>
        <v>0</v>
      </c>
      <c r="Q173" s="17">
        <f t="shared" si="157"/>
        <v>0</v>
      </c>
      <c r="R173" s="17">
        <f t="shared" si="157"/>
        <v>0</v>
      </c>
      <c r="S173" s="17">
        <f t="shared" si="157"/>
        <v>0</v>
      </c>
      <c r="T173" s="17">
        <f t="shared" si="157"/>
        <v>0</v>
      </c>
      <c r="U173" s="17">
        <f t="shared" si="157"/>
        <v>0</v>
      </c>
      <c r="V173" s="17">
        <f t="shared" si="157"/>
        <v>0</v>
      </c>
      <c r="W173" s="17">
        <f t="shared" si="157"/>
        <v>0</v>
      </c>
      <c r="X173" s="17">
        <f t="shared" si="157"/>
        <v>0</v>
      </c>
      <c r="Y173" s="17">
        <f t="shared" si="157"/>
        <v>0</v>
      </c>
      <c r="Z173" s="17">
        <f t="shared" si="157"/>
        <v>0</v>
      </c>
      <c r="AA173" s="17">
        <f t="shared" si="157"/>
        <v>0</v>
      </c>
      <c r="AB173" s="17">
        <f t="shared" si="157"/>
        <v>0</v>
      </c>
      <c r="AC173" s="17">
        <f t="shared" si="157"/>
        <v>0</v>
      </c>
      <c r="AD173" s="17">
        <f t="shared" si="157"/>
        <v>0</v>
      </c>
      <c r="AE173" s="17">
        <f t="shared" si="157"/>
        <v>0</v>
      </c>
      <c r="AF173" s="17">
        <f t="shared" si="157"/>
        <v>0</v>
      </c>
      <c r="AG173" s="17">
        <f t="shared" si="157"/>
        <v>0</v>
      </c>
      <c r="AH173" s="17">
        <f t="shared" si="157"/>
        <v>0</v>
      </c>
      <c r="AI173" s="17">
        <f t="shared" si="157"/>
        <v>0</v>
      </c>
      <c r="AJ173" s="17">
        <f t="shared" si="157"/>
        <v>0</v>
      </c>
      <c r="AK173" s="17">
        <f t="shared" si="157"/>
        <v>0</v>
      </c>
      <c r="AL173" s="17">
        <f t="shared" si="157"/>
        <v>0</v>
      </c>
      <c r="AM173" s="17">
        <f t="shared" si="157"/>
        <v>0</v>
      </c>
      <c r="AN173" s="17">
        <f t="shared" si="157"/>
        <v>0</v>
      </c>
      <c r="AO173" s="17">
        <f t="shared" si="157"/>
        <v>0</v>
      </c>
      <c r="AP173" s="17">
        <f t="shared" si="157"/>
        <v>0</v>
      </c>
      <c r="AQ173" s="17">
        <f t="shared" si="157"/>
        <v>0</v>
      </c>
    </row>
    <row r="174" spans="1:43" s="16" customFormat="1" x14ac:dyDescent="0.3">
      <c r="A174" s="20" t="s">
        <v>928</v>
      </c>
      <c r="B174" s="31">
        <f t="shared" si="149"/>
        <v>0</v>
      </c>
      <c r="C174" s="17">
        <f t="shared" ref="C174:AQ174" si="158">C$175*$M13/$M$14</f>
        <v>0</v>
      </c>
      <c r="D174" s="17">
        <f t="shared" si="158"/>
        <v>0</v>
      </c>
      <c r="E174" s="17">
        <f t="shared" si="158"/>
        <v>0</v>
      </c>
      <c r="F174" s="17">
        <f t="shared" si="158"/>
        <v>0</v>
      </c>
      <c r="G174" s="17">
        <f t="shared" si="158"/>
        <v>0</v>
      </c>
      <c r="H174" s="17">
        <f t="shared" si="158"/>
        <v>0</v>
      </c>
      <c r="I174" s="17">
        <f t="shared" si="158"/>
        <v>0</v>
      </c>
      <c r="J174" s="17">
        <f t="shared" si="158"/>
        <v>0</v>
      </c>
      <c r="K174" s="17">
        <f t="shared" si="158"/>
        <v>0</v>
      </c>
      <c r="L174" s="17">
        <f t="shared" si="158"/>
        <v>0</v>
      </c>
      <c r="M174" s="17">
        <f t="shared" si="158"/>
        <v>0</v>
      </c>
      <c r="N174" s="17">
        <f t="shared" si="158"/>
        <v>0</v>
      </c>
      <c r="O174" s="17">
        <f t="shared" si="158"/>
        <v>0</v>
      </c>
      <c r="P174" s="17">
        <f t="shared" si="158"/>
        <v>0</v>
      </c>
      <c r="Q174" s="17">
        <f t="shared" si="158"/>
        <v>0</v>
      </c>
      <c r="R174" s="17">
        <f t="shared" si="158"/>
        <v>0</v>
      </c>
      <c r="S174" s="17">
        <f t="shared" si="158"/>
        <v>0</v>
      </c>
      <c r="T174" s="17">
        <f t="shared" si="158"/>
        <v>0</v>
      </c>
      <c r="U174" s="17">
        <f t="shared" si="158"/>
        <v>0</v>
      </c>
      <c r="V174" s="17">
        <f t="shared" si="158"/>
        <v>0</v>
      </c>
      <c r="W174" s="17">
        <f t="shared" si="158"/>
        <v>0</v>
      </c>
      <c r="X174" s="17">
        <f t="shared" si="158"/>
        <v>0</v>
      </c>
      <c r="Y174" s="17">
        <f t="shared" si="158"/>
        <v>0</v>
      </c>
      <c r="Z174" s="17">
        <f t="shared" si="158"/>
        <v>0</v>
      </c>
      <c r="AA174" s="17">
        <f t="shared" si="158"/>
        <v>0</v>
      </c>
      <c r="AB174" s="17">
        <f t="shared" si="158"/>
        <v>0</v>
      </c>
      <c r="AC174" s="17">
        <f t="shared" si="158"/>
        <v>0</v>
      </c>
      <c r="AD174" s="17">
        <f t="shared" si="158"/>
        <v>0</v>
      </c>
      <c r="AE174" s="17">
        <f t="shared" si="158"/>
        <v>0</v>
      </c>
      <c r="AF174" s="17">
        <f t="shared" si="158"/>
        <v>0</v>
      </c>
      <c r="AG174" s="17">
        <f t="shared" si="158"/>
        <v>0</v>
      </c>
      <c r="AH174" s="17">
        <f t="shared" si="158"/>
        <v>0</v>
      </c>
      <c r="AI174" s="17">
        <f t="shared" si="158"/>
        <v>0</v>
      </c>
      <c r="AJ174" s="17">
        <f t="shared" si="158"/>
        <v>0</v>
      </c>
      <c r="AK174" s="17">
        <f t="shared" si="158"/>
        <v>0</v>
      </c>
      <c r="AL174" s="17">
        <f t="shared" si="158"/>
        <v>0</v>
      </c>
      <c r="AM174" s="17">
        <f t="shared" si="158"/>
        <v>0</v>
      </c>
      <c r="AN174" s="17">
        <f t="shared" si="158"/>
        <v>0</v>
      </c>
      <c r="AO174" s="17">
        <f t="shared" si="158"/>
        <v>0</v>
      </c>
      <c r="AP174" s="17">
        <f t="shared" si="158"/>
        <v>0</v>
      </c>
      <c r="AQ174" s="17">
        <f t="shared" si="158"/>
        <v>0</v>
      </c>
    </row>
    <row r="175" spans="1:43" s="18" customFormat="1" x14ac:dyDescent="0.3">
      <c r="A175" s="20" t="s">
        <v>918</v>
      </c>
      <c r="B175" s="23">
        <f t="shared" si="149"/>
        <v>3.1661434597331435</v>
      </c>
      <c r="C175" s="18">
        <f>'BLDG energy consumption'!B$5*$M$15</f>
        <v>3.1661434597331435</v>
      </c>
      <c r="D175" s="18">
        <f>'BLDG energy consumption'!C$5*$M$15</f>
        <v>2.4405820580136313</v>
      </c>
      <c r="E175" s="18">
        <f>'BLDG energy consumption'!D$5*$M$15</f>
        <v>2.3876762001598135</v>
      </c>
      <c r="F175" s="18">
        <f>'BLDG energy consumption'!E$5*$M$15</f>
        <v>2.3336226272867395</v>
      </c>
      <c r="G175" s="18">
        <f>'BLDG energy consumption'!F$5*$M$15</f>
        <v>2.275451757462772</v>
      </c>
      <c r="H175" s="18">
        <f>'BLDG energy consumption'!G$5*$M$15</f>
        <v>2.2195173907927614</v>
      </c>
      <c r="I175" s="18">
        <f>'BLDG energy consumption'!H$5*$M$15</f>
        <v>2.1635154868208226</v>
      </c>
      <c r="J175" s="18">
        <f>'BLDG energy consumption'!I$5*$M$15</f>
        <v>2.1049897735503045</v>
      </c>
      <c r="K175" s="18">
        <f>'BLDG energy consumption'!J$5*$M$15</f>
        <v>2.0440237654081699</v>
      </c>
      <c r="L175" s="18">
        <f>'BLDG energy consumption'!K$5*$M$15</f>
        <v>1.9810442557260672</v>
      </c>
      <c r="M175" s="18">
        <f>'BLDG energy consumption'!L$5*$M$15</f>
        <v>1.9164366499767458</v>
      </c>
      <c r="N175" s="18">
        <f>'BLDG energy consumption'!M$5*$M$15</f>
        <v>1.8505467928345369</v>
      </c>
      <c r="O175" s="18">
        <f>'BLDG energy consumption'!N$5*$M$15</f>
        <v>1.7836827367582013</v>
      </c>
      <c r="P175" s="18">
        <f>'BLDG energy consumption'!O$5*$M$15</f>
        <v>1.7161163950736635</v>
      </c>
      <c r="Q175" s="18">
        <f>'BLDG energy consumption'!P$5*$M$15</f>
        <v>1.6480851128334844</v>
      </c>
      <c r="R175" s="18">
        <f>'BLDG energy consumption'!Q$5*$M$15</f>
        <v>1.5797938751616492</v>
      </c>
      <c r="S175" s="18">
        <f>'BLDG energy consumption'!R$5*$M$15</f>
        <v>1.5114170284893433</v>
      </c>
      <c r="T175" s="18">
        <f>'BLDG energy consumption'!S$5*$M$15</f>
        <v>1.4431001415647315</v>
      </c>
      <c r="U175" s="18">
        <f>'BLDG energy consumption'!T$5*$M$15</f>
        <v>1.3749621132094139</v>
      </c>
      <c r="V175" s="18">
        <f>'BLDG energy consumption'!U$5*$M$15</f>
        <v>1.3070968879166958</v>
      </c>
      <c r="W175" s="18">
        <f>'BLDG energy consumption'!V$5*$M$15</f>
        <v>1.2395760840964578</v>
      </c>
      <c r="X175" s="18">
        <f>'BLDG energy consumption'!W$5*$M$15</f>
        <v>1.1724505693012452</v>
      </c>
      <c r="Y175" s="18">
        <f>'BLDG energy consumption'!X$5*$M$15</f>
        <v>1.105752939660843</v>
      </c>
      <c r="Z175" s="18">
        <f>'BLDG energy consumption'!Y$5*$M$15</f>
        <v>1.0394997319513897</v>
      </c>
      <c r="AA175" s="18">
        <f>'BLDG energy consumption'!Z$5*$M$15</f>
        <v>0.97369354871312697</v>
      </c>
      <c r="AB175" s="18">
        <f>'BLDG energy consumption'!AA$5*$M$15</f>
        <v>0.90832545715247393</v>
      </c>
      <c r="AC175" s="18">
        <f>'BLDG energy consumption'!AB$5*$M$15</f>
        <v>0.84337755021448291</v>
      </c>
      <c r="AD175" s="18">
        <f>'BLDG energy consumption'!AC$5*$M$15</f>
        <v>0.77882515282352149</v>
      </c>
      <c r="AE175" s="18">
        <f>'BLDG energy consumption'!AD$5*$M$15</f>
        <v>0.71463937656801357</v>
      </c>
      <c r="AF175" s="18">
        <f>'BLDG energy consumption'!AE$5*$M$15</f>
        <v>0.65078971487505288</v>
      </c>
      <c r="AG175" s="18">
        <f>'BLDG energy consumption'!AF$5*$M$15</f>
        <v>0.5872466789920654</v>
      </c>
      <c r="AH175" s="18">
        <f>'BLDG energy consumption'!AG$5*$M$15</f>
        <v>0.52398439127206187</v>
      </c>
      <c r="AI175" s="18">
        <f>'BLDG energy consumption'!AH$5*$M$15</f>
        <v>0.46098331902398798</v>
      </c>
      <c r="AJ175" s="18">
        <f>'BLDG energy consumption'!AI$5*$M$15</f>
        <v>0.3982331349118105</v>
      </c>
      <c r="AK175" s="18">
        <f>'BLDG energy consumption'!AJ$5*$M$15</f>
        <v>0.33573544933510918</v>
      </c>
      <c r="AL175" s="18">
        <f>'BLDG energy consumption'!AK$5*$M$15</f>
        <v>0.27350677079051944</v>
      </c>
      <c r="AM175" s="18">
        <f>'BLDG energy consumption'!AL$5*$M$15</f>
        <v>0.21158146597431854</v>
      </c>
      <c r="AN175" s="18">
        <f>'BLDG energy consumption'!AM$5*$M$15</f>
        <v>0.15001477022484244</v>
      </c>
      <c r="AO175" s="18">
        <f>'BLDG energy consumption'!AN$5*$M$15</f>
        <v>8.8885903251570975E-2</v>
      </c>
      <c r="AP175" s="18">
        <f>'BLDG energy consumption'!AO$5*$M$15</f>
        <v>2.8301197110187738E-2</v>
      </c>
      <c r="AQ175" s="18">
        <f>'BLDG energy consumption'!AP$5*$M$15</f>
        <v>7.3507641699838604E-3</v>
      </c>
    </row>
    <row r="176" spans="1:43" s="16" customFormat="1" x14ac:dyDescent="0.3"/>
    <row r="177" spans="1:43" s="20" customFormat="1" x14ac:dyDescent="0.3">
      <c r="A177" s="19" t="s">
        <v>21</v>
      </c>
      <c r="B177" s="36">
        <v>2019</v>
      </c>
      <c r="C177" s="20">
        <v>2020</v>
      </c>
      <c r="D177" s="20">
        <v>2021</v>
      </c>
      <c r="E177" s="20">
        <v>2022</v>
      </c>
      <c r="F177" s="20">
        <v>2023</v>
      </c>
      <c r="G177" s="20">
        <v>2024</v>
      </c>
      <c r="H177" s="20">
        <v>2025</v>
      </c>
      <c r="I177" s="20">
        <v>2026</v>
      </c>
      <c r="J177" s="20">
        <v>2027</v>
      </c>
      <c r="K177" s="20">
        <v>2028</v>
      </c>
      <c r="L177" s="20">
        <v>2029</v>
      </c>
      <c r="M177" s="20">
        <v>2030</v>
      </c>
      <c r="N177" s="20">
        <v>2031</v>
      </c>
      <c r="O177" s="20">
        <v>2032</v>
      </c>
      <c r="P177" s="20">
        <v>2033</v>
      </c>
      <c r="Q177" s="20">
        <v>2034</v>
      </c>
      <c r="R177" s="20">
        <v>2035</v>
      </c>
      <c r="S177" s="20">
        <v>2036</v>
      </c>
      <c r="T177" s="20">
        <v>2037</v>
      </c>
      <c r="U177" s="20">
        <v>2038</v>
      </c>
      <c r="V177" s="20">
        <v>2039</v>
      </c>
      <c r="W177" s="20">
        <v>2040</v>
      </c>
      <c r="X177" s="20">
        <v>2041</v>
      </c>
      <c r="Y177" s="20">
        <v>2042</v>
      </c>
      <c r="Z177" s="20">
        <v>2043</v>
      </c>
      <c r="AA177" s="20">
        <v>2044</v>
      </c>
      <c r="AB177" s="20">
        <v>2045</v>
      </c>
      <c r="AC177" s="20">
        <v>2046</v>
      </c>
      <c r="AD177" s="20">
        <v>2047</v>
      </c>
      <c r="AE177" s="20">
        <v>2048</v>
      </c>
      <c r="AF177" s="20">
        <v>2049</v>
      </c>
      <c r="AG177" s="20">
        <v>2050</v>
      </c>
      <c r="AH177" s="20">
        <v>2051</v>
      </c>
      <c r="AI177" s="20">
        <v>2052</v>
      </c>
      <c r="AJ177" s="20">
        <v>2053</v>
      </c>
      <c r="AK177" s="20">
        <v>2054</v>
      </c>
      <c r="AL177" s="20">
        <v>2055</v>
      </c>
      <c r="AM177" s="20">
        <v>2056</v>
      </c>
      <c r="AN177" s="20">
        <v>2057</v>
      </c>
      <c r="AO177" s="20">
        <v>2058</v>
      </c>
      <c r="AP177" s="20">
        <v>2059</v>
      </c>
      <c r="AQ177" s="20">
        <v>2060</v>
      </c>
    </row>
    <row r="178" spans="1:43" s="16" customFormat="1" x14ac:dyDescent="0.3">
      <c r="A178" s="20" t="s">
        <v>919</v>
      </c>
      <c r="B178" s="31">
        <f>C178</f>
        <v>0</v>
      </c>
      <c r="C178" s="17">
        <f t="shared" ref="C178:AQ178" si="159">C$188*$N4/$N$14</f>
        <v>0</v>
      </c>
      <c r="D178" s="17">
        <f t="shared" si="159"/>
        <v>0</v>
      </c>
      <c r="E178" s="17">
        <f t="shared" si="159"/>
        <v>0</v>
      </c>
      <c r="F178" s="17">
        <f t="shared" si="159"/>
        <v>0</v>
      </c>
      <c r="G178" s="17">
        <f t="shared" si="159"/>
        <v>0</v>
      </c>
      <c r="H178" s="17">
        <f t="shared" si="159"/>
        <v>0</v>
      </c>
      <c r="I178" s="17">
        <f t="shared" si="159"/>
        <v>0</v>
      </c>
      <c r="J178" s="17">
        <f t="shared" si="159"/>
        <v>0</v>
      </c>
      <c r="K178" s="17">
        <f t="shared" si="159"/>
        <v>0</v>
      </c>
      <c r="L178" s="17">
        <f t="shared" si="159"/>
        <v>0</v>
      </c>
      <c r="M178" s="17">
        <f t="shared" si="159"/>
        <v>0</v>
      </c>
      <c r="N178" s="17">
        <f t="shared" si="159"/>
        <v>0</v>
      </c>
      <c r="O178" s="17">
        <f t="shared" si="159"/>
        <v>0</v>
      </c>
      <c r="P178" s="17">
        <f t="shared" si="159"/>
        <v>0</v>
      </c>
      <c r="Q178" s="17">
        <f t="shared" si="159"/>
        <v>0</v>
      </c>
      <c r="R178" s="17">
        <f t="shared" si="159"/>
        <v>0</v>
      </c>
      <c r="S178" s="17">
        <f t="shared" si="159"/>
        <v>0</v>
      </c>
      <c r="T178" s="17">
        <f t="shared" si="159"/>
        <v>0</v>
      </c>
      <c r="U178" s="17">
        <f t="shared" si="159"/>
        <v>0</v>
      </c>
      <c r="V178" s="17">
        <f t="shared" si="159"/>
        <v>0</v>
      </c>
      <c r="W178" s="17">
        <f t="shared" si="159"/>
        <v>0</v>
      </c>
      <c r="X178" s="17">
        <f t="shared" si="159"/>
        <v>0</v>
      </c>
      <c r="Y178" s="17">
        <f t="shared" si="159"/>
        <v>0</v>
      </c>
      <c r="Z178" s="17">
        <f t="shared" si="159"/>
        <v>0</v>
      </c>
      <c r="AA178" s="17">
        <f t="shared" si="159"/>
        <v>0</v>
      </c>
      <c r="AB178" s="17">
        <f t="shared" si="159"/>
        <v>0</v>
      </c>
      <c r="AC178" s="17">
        <f t="shared" si="159"/>
        <v>0</v>
      </c>
      <c r="AD178" s="17">
        <f t="shared" si="159"/>
        <v>0</v>
      </c>
      <c r="AE178" s="17">
        <f t="shared" si="159"/>
        <v>0</v>
      </c>
      <c r="AF178" s="17">
        <f t="shared" si="159"/>
        <v>0</v>
      </c>
      <c r="AG178" s="17">
        <f t="shared" si="159"/>
        <v>0</v>
      </c>
      <c r="AH178" s="17">
        <f t="shared" si="159"/>
        <v>0</v>
      </c>
      <c r="AI178" s="17">
        <f t="shared" si="159"/>
        <v>0</v>
      </c>
      <c r="AJ178" s="17">
        <f t="shared" si="159"/>
        <v>0</v>
      </c>
      <c r="AK178" s="17">
        <f t="shared" si="159"/>
        <v>0</v>
      </c>
      <c r="AL178" s="17">
        <f t="shared" si="159"/>
        <v>0</v>
      </c>
      <c r="AM178" s="17">
        <f t="shared" si="159"/>
        <v>0</v>
      </c>
      <c r="AN178" s="17">
        <f t="shared" si="159"/>
        <v>0</v>
      </c>
      <c r="AO178" s="17">
        <f t="shared" si="159"/>
        <v>0</v>
      </c>
      <c r="AP178" s="17">
        <f t="shared" si="159"/>
        <v>0</v>
      </c>
      <c r="AQ178" s="17">
        <f t="shared" si="159"/>
        <v>0</v>
      </c>
    </row>
    <row r="179" spans="1:43" s="16" customFormat="1" x14ac:dyDescent="0.3">
      <c r="A179" s="20" t="s">
        <v>920</v>
      </c>
      <c r="B179" s="31">
        <f t="shared" ref="B179:B188" si="160">C179</f>
        <v>2.1665357284505</v>
      </c>
      <c r="C179" s="17">
        <f t="shared" ref="C179:AQ179" si="161">C$188*$N5/$N$14</f>
        <v>2.1665357284505</v>
      </c>
      <c r="D179" s="17">
        <f t="shared" si="161"/>
        <v>2.1458197943849489</v>
      </c>
      <c r="E179" s="17">
        <f t="shared" si="161"/>
        <v>2.1237891974760648</v>
      </c>
      <c r="F179" s="17">
        <f t="shared" si="161"/>
        <v>2.1005561529955492</v>
      </c>
      <c r="G179" s="17">
        <f t="shared" si="161"/>
        <v>2.0762288587890736</v>
      </c>
      <c r="H179" s="17">
        <f t="shared" si="161"/>
        <v>2.0509114835392217</v>
      </c>
      <c r="I179" s="17">
        <f t="shared" si="161"/>
        <v>1.9863525512517191</v>
      </c>
      <c r="J179" s="17">
        <f t="shared" si="161"/>
        <v>1.9560227304170383</v>
      </c>
      <c r="K179" s="17">
        <f t="shared" si="161"/>
        <v>1.9251304371659719</v>
      </c>
      <c r="L179" s="17">
        <f t="shared" si="161"/>
        <v>1.8937450846278188</v>
      </c>
      <c r="M179" s="17">
        <f t="shared" si="161"/>
        <v>1.8619323930150344</v>
      </c>
      <c r="N179" s="17">
        <f t="shared" si="161"/>
        <v>1.8297543235424925</v>
      </c>
      <c r="O179" s="17">
        <f t="shared" si="161"/>
        <v>1.7972689589943276</v>
      </c>
      <c r="P179" s="17">
        <f t="shared" si="161"/>
        <v>1.764530329351772</v>
      </c>
      <c r="Q179" s="17">
        <f t="shared" si="161"/>
        <v>1.7315884470508425</v>
      </c>
      <c r="R179" s="17">
        <f t="shared" si="161"/>
        <v>1.6984891572309666</v>
      </c>
      <c r="S179" s="17">
        <f t="shared" si="161"/>
        <v>1.6652740121729048</v>
      </c>
      <c r="T179" s="17">
        <f t="shared" si="161"/>
        <v>1.6319802246220598</v>
      </c>
      <c r="U179" s="17">
        <f t="shared" si="161"/>
        <v>1.5986404316243064</v>
      </c>
      <c r="V179" s="17">
        <f t="shared" si="161"/>
        <v>1.565282834262032</v>
      </c>
      <c r="W179" s="17">
        <f t="shared" si="161"/>
        <v>1.5319308507194607</v>
      </c>
      <c r="X179" s="17">
        <f t="shared" si="161"/>
        <v>1.4986031456823092</v>
      </c>
      <c r="Y179" s="17">
        <f t="shared" si="161"/>
        <v>1.4653135241319739</v>
      </c>
      <c r="Z179" s="17">
        <f t="shared" si="161"/>
        <v>1.4320707407661191</v>
      </c>
      <c r="AA179" s="17">
        <f t="shared" si="161"/>
        <v>1.3988784170128457</v>
      </c>
      <c r="AB179" s="17">
        <f t="shared" si="161"/>
        <v>1.3657350410264015</v>
      </c>
      <c r="AC179" s="17">
        <f t="shared" si="161"/>
        <v>1.332633716928241</v>
      </c>
      <c r="AD179" s="17">
        <f t="shared" si="161"/>
        <v>1.2995620778615347</v>
      </c>
      <c r="AE179" s="17">
        <f t="shared" si="161"/>
        <v>1.2665021982908602</v>
      </c>
      <c r="AF179" s="17">
        <f t="shared" si="161"/>
        <v>1.2334305055431514</v>
      </c>
      <c r="AG179" s="17">
        <f t="shared" si="161"/>
        <v>1.2003176050741211</v>
      </c>
      <c r="AH179" s="17">
        <f t="shared" si="161"/>
        <v>1.167128160020851</v>
      </c>
      <c r="AI179" s="17">
        <f t="shared" si="161"/>
        <v>1.1338208554705747</v>
      </c>
      <c r="AJ179" s="17">
        <f t="shared" si="161"/>
        <v>1.1003481612974391</v>
      </c>
      <c r="AK179" s="17">
        <f t="shared" si="161"/>
        <v>1.0666562644668223</v>
      </c>
      <c r="AL179" s="17">
        <f t="shared" si="161"/>
        <v>1.0326849430066385</v>
      </c>
      <c r="AM179" s="17">
        <f t="shared" si="161"/>
        <v>0.99836740914962474</v>
      </c>
      <c r="AN179" s="17">
        <f t="shared" si="161"/>
        <v>0.9636302382349784</v>
      </c>
      <c r="AO179" s="17">
        <f t="shared" si="161"/>
        <v>0.92839320900846378</v>
      </c>
      <c r="AP179" s="17">
        <f t="shared" si="161"/>
        <v>0.89256911191773403</v>
      </c>
      <c r="AQ179" s="17">
        <f t="shared" si="161"/>
        <v>0.85606373273489189</v>
      </c>
    </row>
    <row r="180" spans="1:43" s="16" customFormat="1" x14ac:dyDescent="0.3">
      <c r="A180" s="20" t="s">
        <v>921</v>
      </c>
      <c r="B180" s="31">
        <f t="shared" si="160"/>
        <v>0</v>
      </c>
      <c r="C180" s="17">
        <f t="shared" ref="C180:AQ180" si="162">C$188*$N6/$N$14</f>
        <v>0</v>
      </c>
      <c r="D180" s="17">
        <f t="shared" si="162"/>
        <v>0</v>
      </c>
      <c r="E180" s="17">
        <f t="shared" si="162"/>
        <v>0</v>
      </c>
      <c r="F180" s="17">
        <f t="shared" si="162"/>
        <v>0</v>
      </c>
      <c r="G180" s="17">
        <f t="shared" si="162"/>
        <v>0</v>
      </c>
      <c r="H180" s="17">
        <f t="shared" si="162"/>
        <v>0</v>
      </c>
      <c r="I180" s="17">
        <f t="shared" si="162"/>
        <v>0</v>
      </c>
      <c r="J180" s="17">
        <f t="shared" si="162"/>
        <v>0</v>
      </c>
      <c r="K180" s="17">
        <f t="shared" si="162"/>
        <v>0</v>
      </c>
      <c r="L180" s="17">
        <f t="shared" si="162"/>
        <v>0</v>
      </c>
      <c r="M180" s="17">
        <f t="shared" si="162"/>
        <v>0</v>
      </c>
      <c r="N180" s="17">
        <f t="shared" si="162"/>
        <v>0</v>
      </c>
      <c r="O180" s="17">
        <f t="shared" si="162"/>
        <v>0</v>
      </c>
      <c r="P180" s="17">
        <f t="shared" si="162"/>
        <v>0</v>
      </c>
      <c r="Q180" s="17">
        <f t="shared" si="162"/>
        <v>0</v>
      </c>
      <c r="R180" s="17">
        <f t="shared" si="162"/>
        <v>0</v>
      </c>
      <c r="S180" s="17">
        <f t="shared" si="162"/>
        <v>0</v>
      </c>
      <c r="T180" s="17">
        <f t="shared" si="162"/>
        <v>0</v>
      </c>
      <c r="U180" s="17">
        <f t="shared" si="162"/>
        <v>0</v>
      </c>
      <c r="V180" s="17">
        <f t="shared" si="162"/>
        <v>0</v>
      </c>
      <c r="W180" s="17">
        <f t="shared" si="162"/>
        <v>0</v>
      </c>
      <c r="X180" s="17">
        <f t="shared" si="162"/>
        <v>0</v>
      </c>
      <c r="Y180" s="17">
        <f t="shared" si="162"/>
        <v>0</v>
      </c>
      <c r="Z180" s="17">
        <f t="shared" si="162"/>
        <v>0</v>
      </c>
      <c r="AA180" s="17">
        <f t="shared" si="162"/>
        <v>0</v>
      </c>
      <c r="AB180" s="17">
        <f t="shared" si="162"/>
        <v>0</v>
      </c>
      <c r="AC180" s="17">
        <f t="shared" si="162"/>
        <v>0</v>
      </c>
      <c r="AD180" s="17">
        <f t="shared" si="162"/>
        <v>0</v>
      </c>
      <c r="AE180" s="17">
        <f t="shared" si="162"/>
        <v>0</v>
      </c>
      <c r="AF180" s="17">
        <f t="shared" si="162"/>
        <v>0</v>
      </c>
      <c r="AG180" s="17">
        <f t="shared" si="162"/>
        <v>0</v>
      </c>
      <c r="AH180" s="17">
        <f t="shared" si="162"/>
        <v>0</v>
      </c>
      <c r="AI180" s="17">
        <f t="shared" si="162"/>
        <v>0</v>
      </c>
      <c r="AJ180" s="17">
        <f t="shared" si="162"/>
        <v>0</v>
      </c>
      <c r="AK180" s="17">
        <f t="shared" si="162"/>
        <v>0</v>
      </c>
      <c r="AL180" s="17">
        <f t="shared" si="162"/>
        <v>0</v>
      </c>
      <c r="AM180" s="17">
        <f t="shared" si="162"/>
        <v>0</v>
      </c>
      <c r="AN180" s="17">
        <f t="shared" si="162"/>
        <v>0</v>
      </c>
      <c r="AO180" s="17">
        <f t="shared" si="162"/>
        <v>0</v>
      </c>
      <c r="AP180" s="17">
        <f t="shared" si="162"/>
        <v>0</v>
      </c>
      <c r="AQ180" s="17">
        <f t="shared" si="162"/>
        <v>0</v>
      </c>
    </row>
    <row r="181" spans="1:43" s="16" customFormat="1" x14ac:dyDescent="0.3">
      <c r="A181" s="20" t="s">
        <v>922</v>
      </c>
      <c r="B181" s="31">
        <f t="shared" si="160"/>
        <v>0</v>
      </c>
      <c r="C181" s="17">
        <f t="shared" ref="C181:AQ181" si="163">C$188*$N7/$N$14</f>
        <v>0</v>
      </c>
      <c r="D181" s="17">
        <f t="shared" si="163"/>
        <v>0</v>
      </c>
      <c r="E181" s="17">
        <f t="shared" si="163"/>
        <v>0</v>
      </c>
      <c r="F181" s="17">
        <f t="shared" si="163"/>
        <v>0</v>
      </c>
      <c r="G181" s="17">
        <f t="shared" si="163"/>
        <v>0</v>
      </c>
      <c r="H181" s="17">
        <f t="shared" si="163"/>
        <v>0</v>
      </c>
      <c r="I181" s="17">
        <f t="shared" si="163"/>
        <v>0</v>
      </c>
      <c r="J181" s="17">
        <f t="shared" si="163"/>
        <v>0</v>
      </c>
      <c r="K181" s="17">
        <f t="shared" si="163"/>
        <v>0</v>
      </c>
      <c r="L181" s="17">
        <f t="shared" si="163"/>
        <v>0</v>
      </c>
      <c r="M181" s="17">
        <f t="shared" si="163"/>
        <v>0</v>
      </c>
      <c r="N181" s="17">
        <f t="shared" si="163"/>
        <v>0</v>
      </c>
      <c r="O181" s="17">
        <f t="shared" si="163"/>
        <v>0</v>
      </c>
      <c r="P181" s="17">
        <f t="shared" si="163"/>
        <v>0</v>
      </c>
      <c r="Q181" s="17">
        <f t="shared" si="163"/>
        <v>0</v>
      </c>
      <c r="R181" s="17">
        <f t="shared" si="163"/>
        <v>0</v>
      </c>
      <c r="S181" s="17">
        <f t="shared" si="163"/>
        <v>0</v>
      </c>
      <c r="T181" s="17">
        <f t="shared" si="163"/>
        <v>0</v>
      </c>
      <c r="U181" s="17">
        <f t="shared" si="163"/>
        <v>0</v>
      </c>
      <c r="V181" s="17">
        <f t="shared" si="163"/>
        <v>0</v>
      </c>
      <c r="W181" s="17">
        <f t="shared" si="163"/>
        <v>0</v>
      </c>
      <c r="X181" s="17">
        <f t="shared" si="163"/>
        <v>0</v>
      </c>
      <c r="Y181" s="17">
        <f t="shared" si="163"/>
        <v>0</v>
      </c>
      <c r="Z181" s="17">
        <f t="shared" si="163"/>
        <v>0</v>
      </c>
      <c r="AA181" s="17">
        <f t="shared" si="163"/>
        <v>0</v>
      </c>
      <c r="AB181" s="17">
        <f t="shared" si="163"/>
        <v>0</v>
      </c>
      <c r="AC181" s="17">
        <f t="shared" si="163"/>
        <v>0</v>
      </c>
      <c r="AD181" s="17">
        <f t="shared" si="163"/>
        <v>0</v>
      </c>
      <c r="AE181" s="17">
        <f t="shared" si="163"/>
        <v>0</v>
      </c>
      <c r="AF181" s="17">
        <f t="shared" si="163"/>
        <v>0</v>
      </c>
      <c r="AG181" s="17">
        <f t="shared" si="163"/>
        <v>0</v>
      </c>
      <c r="AH181" s="17">
        <f t="shared" si="163"/>
        <v>0</v>
      </c>
      <c r="AI181" s="17">
        <f t="shared" si="163"/>
        <v>0</v>
      </c>
      <c r="AJ181" s="17">
        <f t="shared" si="163"/>
        <v>0</v>
      </c>
      <c r="AK181" s="17">
        <f t="shared" si="163"/>
        <v>0</v>
      </c>
      <c r="AL181" s="17">
        <f t="shared" si="163"/>
        <v>0</v>
      </c>
      <c r="AM181" s="17">
        <f t="shared" si="163"/>
        <v>0</v>
      </c>
      <c r="AN181" s="17">
        <f t="shared" si="163"/>
        <v>0</v>
      </c>
      <c r="AO181" s="17">
        <f t="shared" si="163"/>
        <v>0</v>
      </c>
      <c r="AP181" s="17">
        <f t="shared" si="163"/>
        <v>0</v>
      </c>
      <c r="AQ181" s="17">
        <f t="shared" si="163"/>
        <v>0</v>
      </c>
    </row>
    <row r="182" spans="1:43" s="16" customFormat="1" x14ac:dyDescent="0.3">
      <c r="A182" s="20" t="s">
        <v>923</v>
      </c>
      <c r="B182" s="31">
        <f t="shared" si="160"/>
        <v>0</v>
      </c>
      <c r="C182" s="17">
        <f t="shared" ref="C182:AQ182" si="164">C$188*$N8/$N$14</f>
        <v>0</v>
      </c>
      <c r="D182" s="17">
        <f t="shared" si="164"/>
        <v>0</v>
      </c>
      <c r="E182" s="17">
        <f t="shared" si="164"/>
        <v>0</v>
      </c>
      <c r="F182" s="17">
        <f t="shared" si="164"/>
        <v>0</v>
      </c>
      <c r="G182" s="17">
        <f t="shared" si="164"/>
        <v>0</v>
      </c>
      <c r="H182" s="17">
        <f t="shared" si="164"/>
        <v>0</v>
      </c>
      <c r="I182" s="17">
        <f t="shared" si="164"/>
        <v>0</v>
      </c>
      <c r="J182" s="17">
        <f t="shared" si="164"/>
        <v>0</v>
      </c>
      <c r="K182" s="17">
        <f t="shared" si="164"/>
        <v>0</v>
      </c>
      <c r="L182" s="17">
        <f t="shared" si="164"/>
        <v>0</v>
      </c>
      <c r="M182" s="17">
        <f t="shared" si="164"/>
        <v>0</v>
      </c>
      <c r="N182" s="17">
        <f t="shared" si="164"/>
        <v>0</v>
      </c>
      <c r="O182" s="17">
        <f t="shared" si="164"/>
        <v>0</v>
      </c>
      <c r="P182" s="17">
        <f t="shared" si="164"/>
        <v>0</v>
      </c>
      <c r="Q182" s="17">
        <f t="shared" si="164"/>
        <v>0</v>
      </c>
      <c r="R182" s="17">
        <f t="shared" si="164"/>
        <v>0</v>
      </c>
      <c r="S182" s="17">
        <f t="shared" si="164"/>
        <v>0</v>
      </c>
      <c r="T182" s="17">
        <f t="shared" si="164"/>
        <v>0</v>
      </c>
      <c r="U182" s="17">
        <f t="shared" si="164"/>
        <v>0</v>
      </c>
      <c r="V182" s="17">
        <f t="shared" si="164"/>
        <v>0</v>
      </c>
      <c r="W182" s="17">
        <f t="shared" si="164"/>
        <v>0</v>
      </c>
      <c r="X182" s="17">
        <f t="shared" si="164"/>
        <v>0</v>
      </c>
      <c r="Y182" s="17">
        <f t="shared" si="164"/>
        <v>0</v>
      </c>
      <c r="Z182" s="17">
        <f t="shared" si="164"/>
        <v>0</v>
      </c>
      <c r="AA182" s="17">
        <f t="shared" si="164"/>
        <v>0</v>
      </c>
      <c r="AB182" s="17">
        <f t="shared" si="164"/>
        <v>0</v>
      </c>
      <c r="AC182" s="17">
        <f t="shared" si="164"/>
        <v>0</v>
      </c>
      <c r="AD182" s="17">
        <f t="shared" si="164"/>
        <v>0</v>
      </c>
      <c r="AE182" s="17">
        <f t="shared" si="164"/>
        <v>0</v>
      </c>
      <c r="AF182" s="17">
        <f t="shared" si="164"/>
        <v>0</v>
      </c>
      <c r="AG182" s="17">
        <f t="shared" si="164"/>
        <v>0</v>
      </c>
      <c r="AH182" s="17">
        <f t="shared" si="164"/>
        <v>0</v>
      </c>
      <c r="AI182" s="17">
        <f t="shared" si="164"/>
        <v>0</v>
      </c>
      <c r="AJ182" s="17">
        <f t="shared" si="164"/>
        <v>0</v>
      </c>
      <c r="AK182" s="17">
        <f t="shared" si="164"/>
        <v>0</v>
      </c>
      <c r="AL182" s="17">
        <f t="shared" si="164"/>
        <v>0</v>
      </c>
      <c r="AM182" s="17">
        <f t="shared" si="164"/>
        <v>0</v>
      </c>
      <c r="AN182" s="17">
        <f t="shared" si="164"/>
        <v>0</v>
      </c>
      <c r="AO182" s="17">
        <f t="shared" si="164"/>
        <v>0</v>
      </c>
      <c r="AP182" s="17">
        <f t="shared" si="164"/>
        <v>0</v>
      </c>
      <c r="AQ182" s="17">
        <f t="shared" si="164"/>
        <v>0</v>
      </c>
    </row>
    <row r="183" spans="1:43" s="16" customFormat="1" x14ac:dyDescent="0.3">
      <c r="A183" s="20" t="s">
        <v>924</v>
      </c>
      <c r="B183" s="31">
        <f t="shared" si="160"/>
        <v>0</v>
      </c>
      <c r="C183" s="17">
        <f t="shared" ref="C183:AQ183" si="165">C$188*$N9/$N$14</f>
        <v>0</v>
      </c>
      <c r="D183" s="17">
        <f t="shared" si="165"/>
        <v>0</v>
      </c>
      <c r="E183" s="17">
        <f t="shared" si="165"/>
        <v>0</v>
      </c>
      <c r="F183" s="17">
        <f t="shared" si="165"/>
        <v>0</v>
      </c>
      <c r="G183" s="17">
        <f t="shared" si="165"/>
        <v>0</v>
      </c>
      <c r="H183" s="17">
        <f t="shared" si="165"/>
        <v>0</v>
      </c>
      <c r="I183" s="17">
        <f t="shared" si="165"/>
        <v>0</v>
      </c>
      <c r="J183" s="17">
        <f t="shared" si="165"/>
        <v>0</v>
      </c>
      <c r="K183" s="17">
        <f t="shared" si="165"/>
        <v>0</v>
      </c>
      <c r="L183" s="17">
        <f t="shared" si="165"/>
        <v>0</v>
      </c>
      <c r="M183" s="17">
        <f t="shared" si="165"/>
        <v>0</v>
      </c>
      <c r="N183" s="17">
        <f t="shared" si="165"/>
        <v>0</v>
      </c>
      <c r="O183" s="17">
        <f t="shared" si="165"/>
        <v>0</v>
      </c>
      <c r="P183" s="17">
        <f t="shared" si="165"/>
        <v>0</v>
      </c>
      <c r="Q183" s="17">
        <f t="shared" si="165"/>
        <v>0</v>
      </c>
      <c r="R183" s="17">
        <f t="shared" si="165"/>
        <v>0</v>
      </c>
      <c r="S183" s="17">
        <f t="shared" si="165"/>
        <v>0</v>
      </c>
      <c r="T183" s="17">
        <f t="shared" si="165"/>
        <v>0</v>
      </c>
      <c r="U183" s="17">
        <f t="shared" si="165"/>
        <v>0</v>
      </c>
      <c r="V183" s="17">
        <f t="shared" si="165"/>
        <v>0</v>
      </c>
      <c r="W183" s="17">
        <f t="shared" si="165"/>
        <v>0</v>
      </c>
      <c r="X183" s="17">
        <f t="shared" si="165"/>
        <v>0</v>
      </c>
      <c r="Y183" s="17">
        <f t="shared" si="165"/>
        <v>0</v>
      </c>
      <c r="Z183" s="17">
        <f t="shared" si="165"/>
        <v>0</v>
      </c>
      <c r="AA183" s="17">
        <f t="shared" si="165"/>
        <v>0</v>
      </c>
      <c r="AB183" s="17">
        <f t="shared" si="165"/>
        <v>0</v>
      </c>
      <c r="AC183" s="17">
        <f t="shared" si="165"/>
        <v>0</v>
      </c>
      <c r="AD183" s="17">
        <f t="shared" si="165"/>
        <v>0</v>
      </c>
      <c r="AE183" s="17">
        <f t="shared" si="165"/>
        <v>0</v>
      </c>
      <c r="AF183" s="17">
        <f t="shared" si="165"/>
        <v>0</v>
      </c>
      <c r="AG183" s="17">
        <f t="shared" si="165"/>
        <v>0</v>
      </c>
      <c r="AH183" s="17">
        <f t="shared" si="165"/>
        <v>0</v>
      </c>
      <c r="AI183" s="17">
        <f t="shared" si="165"/>
        <v>0</v>
      </c>
      <c r="AJ183" s="17">
        <f t="shared" si="165"/>
        <v>0</v>
      </c>
      <c r="AK183" s="17">
        <f t="shared" si="165"/>
        <v>0</v>
      </c>
      <c r="AL183" s="17">
        <f t="shared" si="165"/>
        <v>0</v>
      </c>
      <c r="AM183" s="17">
        <f t="shared" si="165"/>
        <v>0</v>
      </c>
      <c r="AN183" s="17">
        <f t="shared" si="165"/>
        <v>0</v>
      </c>
      <c r="AO183" s="17">
        <f t="shared" si="165"/>
        <v>0</v>
      </c>
      <c r="AP183" s="17">
        <f t="shared" si="165"/>
        <v>0</v>
      </c>
      <c r="AQ183" s="17">
        <f t="shared" si="165"/>
        <v>0</v>
      </c>
    </row>
    <row r="184" spans="1:43" s="16" customFormat="1" x14ac:dyDescent="0.3">
      <c r="A184" s="20" t="s">
        <v>925</v>
      </c>
      <c r="B184" s="31">
        <f t="shared" si="160"/>
        <v>0</v>
      </c>
      <c r="C184" s="17">
        <f t="shared" ref="C184:AQ184" si="166">C$188*$N10/$N$14</f>
        <v>0</v>
      </c>
      <c r="D184" s="17">
        <f t="shared" si="166"/>
        <v>0</v>
      </c>
      <c r="E184" s="17">
        <f t="shared" si="166"/>
        <v>0</v>
      </c>
      <c r="F184" s="17">
        <f t="shared" si="166"/>
        <v>0</v>
      </c>
      <c r="G184" s="17">
        <f t="shared" si="166"/>
        <v>0</v>
      </c>
      <c r="H184" s="17">
        <f t="shared" si="166"/>
        <v>0</v>
      </c>
      <c r="I184" s="17">
        <f t="shared" si="166"/>
        <v>0</v>
      </c>
      <c r="J184" s="17">
        <f t="shared" si="166"/>
        <v>0</v>
      </c>
      <c r="K184" s="17">
        <f t="shared" si="166"/>
        <v>0</v>
      </c>
      <c r="L184" s="17">
        <f t="shared" si="166"/>
        <v>0</v>
      </c>
      <c r="M184" s="17">
        <f t="shared" si="166"/>
        <v>0</v>
      </c>
      <c r="N184" s="17">
        <f t="shared" si="166"/>
        <v>0</v>
      </c>
      <c r="O184" s="17">
        <f t="shared" si="166"/>
        <v>0</v>
      </c>
      <c r="P184" s="17">
        <f t="shared" si="166"/>
        <v>0</v>
      </c>
      <c r="Q184" s="17">
        <f t="shared" si="166"/>
        <v>0</v>
      </c>
      <c r="R184" s="17">
        <f t="shared" si="166"/>
        <v>0</v>
      </c>
      <c r="S184" s="17">
        <f t="shared" si="166"/>
        <v>0</v>
      </c>
      <c r="T184" s="17">
        <f t="shared" si="166"/>
        <v>0</v>
      </c>
      <c r="U184" s="17">
        <f t="shared" si="166"/>
        <v>0</v>
      </c>
      <c r="V184" s="17">
        <f t="shared" si="166"/>
        <v>0</v>
      </c>
      <c r="W184" s="17">
        <f t="shared" si="166"/>
        <v>0</v>
      </c>
      <c r="X184" s="17">
        <f t="shared" si="166"/>
        <v>0</v>
      </c>
      <c r="Y184" s="17">
        <f t="shared" si="166"/>
        <v>0</v>
      </c>
      <c r="Z184" s="17">
        <f t="shared" si="166"/>
        <v>0</v>
      </c>
      <c r="AA184" s="17">
        <f t="shared" si="166"/>
        <v>0</v>
      </c>
      <c r="AB184" s="17">
        <f t="shared" si="166"/>
        <v>0</v>
      </c>
      <c r="AC184" s="17">
        <f t="shared" si="166"/>
        <v>0</v>
      </c>
      <c r="AD184" s="17">
        <f t="shared" si="166"/>
        <v>0</v>
      </c>
      <c r="AE184" s="17">
        <f t="shared" si="166"/>
        <v>0</v>
      </c>
      <c r="AF184" s="17">
        <f t="shared" si="166"/>
        <v>0</v>
      </c>
      <c r="AG184" s="17">
        <f t="shared" si="166"/>
        <v>0</v>
      </c>
      <c r="AH184" s="17">
        <f t="shared" si="166"/>
        <v>0</v>
      </c>
      <c r="AI184" s="17">
        <f t="shared" si="166"/>
        <v>0</v>
      </c>
      <c r="AJ184" s="17">
        <f t="shared" si="166"/>
        <v>0</v>
      </c>
      <c r="AK184" s="17">
        <f t="shared" si="166"/>
        <v>0</v>
      </c>
      <c r="AL184" s="17">
        <f t="shared" si="166"/>
        <v>0</v>
      </c>
      <c r="AM184" s="17">
        <f t="shared" si="166"/>
        <v>0</v>
      </c>
      <c r="AN184" s="17">
        <f t="shared" si="166"/>
        <v>0</v>
      </c>
      <c r="AO184" s="17">
        <f t="shared" si="166"/>
        <v>0</v>
      </c>
      <c r="AP184" s="17">
        <f t="shared" si="166"/>
        <v>0</v>
      </c>
      <c r="AQ184" s="17">
        <f t="shared" si="166"/>
        <v>0</v>
      </c>
    </row>
    <row r="185" spans="1:43" s="16" customFormat="1" x14ac:dyDescent="0.3">
      <c r="A185" s="20" t="s">
        <v>926</v>
      </c>
      <c r="B185" s="31">
        <f t="shared" si="160"/>
        <v>0</v>
      </c>
      <c r="C185" s="17">
        <f t="shared" ref="C185:AQ185" si="167">C$188*$N11/$N$14</f>
        <v>0</v>
      </c>
      <c r="D185" s="17">
        <f t="shared" si="167"/>
        <v>0</v>
      </c>
      <c r="E185" s="17">
        <f t="shared" si="167"/>
        <v>0</v>
      </c>
      <c r="F185" s="17">
        <f t="shared" si="167"/>
        <v>0</v>
      </c>
      <c r="G185" s="17">
        <f t="shared" si="167"/>
        <v>0</v>
      </c>
      <c r="H185" s="17">
        <f t="shared" si="167"/>
        <v>0</v>
      </c>
      <c r="I185" s="17">
        <f t="shared" si="167"/>
        <v>0</v>
      </c>
      <c r="J185" s="17">
        <f t="shared" si="167"/>
        <v>0</v>
      </c>
      <c r="K185" s="17">
        <f t="shared" si="167"/>
        <v>0</v>
      </c>
      <c r="L185" s="17">
        <f t="shared" si="167"/>
        <v>0</v>
      </c>
      <c r="M185" s="17">
        <f t="shared" si="167"/>
        <v>0</v>
      </c>
      <c r="N185" s="17">
        <f t="shared" si="167"/>
        <v>0</v>
      </c>
      <c r="O185" s="17">
        <f t="shared" si="167"/>
        <v>0</v>
      </c>
      <c r="P185" s="17">
        <f t="shared" si="167"/>
        <v>0</v>
      </c>
      <c r="Q185" s="17">
        <f t="shared" si="167"/>
        <v>0</v>
      </c>
      <c r="R185" s="17">
        <f t="shared" si="167"/>
        <v>0</v>
      </c>
      <c r="S185" s="17">
        <f t="shared" si="167"/>
        <v>0</v>
      </c>
      <c r="T185" s="17">
        <f t="shared" si="167"/>
        <v>0</v>
      </c>
      <c r="U185" s="17">
        <f t="shared" si="167"/>
        <v>0</v>
      </c>
      <c r="V185" s="17">
        <f t="shared" si="167"/>
        <v>0</v>
      </c>
      <c r="W185" s="17">
        <f t="shared" si="167"/>
        <v>0</v>
      </c>
      <c r="X185" s="17">
        <f t="shared" si="167"/>
        <v>0</v>
      </c>
      <c r="Y185" s="17">
        <f t="shared" si="167"/>
        <v>0</v>
      </c>
      <c r="Z185" s="17">
        <f t="shared" si="167"/>
        <v>0</v>
      </c>
      <c r="AA185" s="17">
        <f t="shared" si="167"/>
        <v>0</v>
      </c>
      <c r="AB185" s="17">
        <f t="shared" si="167"/>
        <v>0</v>
      </c>
      <c r="AC185" s="17">
        <f t="shared" si="167"/>
        <v>0</v>
      </c>
      <c r="AD185" s="17">
        <f t="shared" si="167"/>
        <v>0</v>
      </c>
      <c r="AE185" s="17">
        <f t="shared" si="167"/>
        <v>0</v>
      </c>
      <c r="AF185" s="17">
        <f t="shared" si="167"/>
        <v>0</v>
      </c>
      <c r="AG185" s="17">
        <f t="shared" si="167"/>
        <v>0</v>
      </c>
      <c r="AH185" s="17">
        <f t="shared" si="167"/>
        <v>0</v>
      </c>
      <c r="AI185" s="17">
        <f t="shared" si="167"/>
        <v>0</v>
      </c>
      <c r="AJ185" s="17">
        <f t="shared" si="167"/>
        <v>0</v>
      </c>
      <c r="AK185" s="17">
        <f t="shared" si="167"/>
        <v>0</v>
      </c>
      <c r="AL185" s="17">
        <f t="shared" si="167"/>
        <v>0</v>
      </c>
      <c r="AM185" s="17">
        <f t="shared" si="167"/>
        <v>0</v>
      </c>
      <c r="AN185" s="17">
        <f t="shared" si="167"/>
        <v>0</v>
      </c>
      <c r="AO185" s="17">
        <f t="shared" si="167"/>
        <v>0</v>
      </c>
      <c r="AP185" s="17">
        <f t="shared" si="167"/>
        <v>0</v>
      </c>
      <c r="AQ185" s="17">
        <f t="shared" si="167"/>
        <v>0</v>
      </c>
    </row>
    <row r="186" spans="1:43" s="16" customFormat="1" x14ac:dyDescent="0.3">
      <c r="A186" s="20" t="s">
        <v>927</v>
      </c>
      <c r="B186" s="31">
        <f t="shared" si="160"/>
        <v>0</v>
      </c>
      <c r="C186" s="17">
        <f t="shared" ref="C186:AQ186" si="168">C$188*$N12/$N$14</f>
        <v>0</v>
      </c>
      <c r="D186" s="17">
        <f t="shared" si="168"/>
        <v>0</v>
      </c>
      <c r="E186" s="17">
        <f t="shared" si="168"/>
        <v>0</v>
      </c>
      <c r="F186" s="17">
        <f t="shared" si="168"/>
        <v>0</v>
      </c>
      <c r="G186" s="17">
        <f t="shared" si="168"/>
        <v>0</v>
      </c>
      <c r="H186" s="17">
        <f t="shared" si="168"/>
        <v>0</v>
      </c>
      <c r="I186" s="17">
        <f t="shared" si="168"/>
        <v>0</v>
      </c>
      <c r="J186" s="17">
        <f t="shared" si="168"/>
        <v>0</v>
      </c>
      <c r="K186" s="17">
        <f t="shared" si="168"/>
        <v>0</v>
      </c>
      <c r="L186" s="17">
        <f t="shared" si="168"/>
        <v>0</v>
      </c>
      <c r="M186" s="17">
        <f t="shared" si="168"/>
        <v>0</v>
      </c>
      <c r="N186" s="17">
        <f t="shared" si="168"/>
        <v>0</v>
      </c>
      <c r="O186" s="17">
        <f t="shared" si="168"/>
        <v>0</v>
      </c>
      <c r="P186" s="17">
        <f t="shared" si="168"/>
        <v>0</v>
      </c>
      <c r="Q186" s="17">
        <f t="shared" si="168"/>
        <v>0</v>
      </c>
      <c r="R186" s="17">
        <f t="shared" si="168"/>
        <v>0</v>
      </c>
      <c r="S186" s="17">
        <f t="shared" si="168"/>
        <v>0</v>
      </c>
      <c r="T186" s="17">
        <f t="shared" si="168"/>
        <v>0</v>
      </c>
      <c r="U186" s="17">
        <f t="shared" si="168"/>
        <v>0</v>
      </c>
      <c r="V186" s="17">
        <f t="shared" si="168"/>
        <v>0</v>
      </c>
      <c r="W186" s="17">
        <f t="shared" si="168"/>
        <v>0</v>
      </c>
      <c r="X186" s="17">
        <f t="shared" si="168"/>
        <v>0</v>
      </c>
      <c r="Y186" s="17">
        <f t="shared" si="168"/>
        <v>0</v>
      </c>
      <c r="Z186" s="17">
        <f t="shared" si="168"/>
        <v>0</v>
      </c>
      <c r="AA186" s="17">
        <f t="shared" si="168"/>
        <v>0</v>
      </c>
      <c r="AB186" s="17">
        <f t="shared" si="168"/>
        <v>0</v>
      </c>
      <c r="AC186" s="17">
        <f t="shared" si="168"/>
        <v>0</v>
      </c>
      <c r="AD186" s="17">
        <f t="shared" si="168"/>
        <v>0</v>
      </c>
      <c r="AE186" s="17">
        <f t="shared" si="168"/>
        <v>0</v>
      </c>
      <c r="AF186" s="17">
        <f t="shared" si="168"/>
        <v>0</v>
      </c>
      <c r="AG186" s="17">
        <f t="shared" si="168"/>
        <v>0</v>
      </c>
      <c r="AH186" s="17">
        <f t="shared" si="168"/>
        <v>0</v>
      </c>
      <c r="AI186" s="17">
        <f t="shared" si="168"/>
        <v>0</v>
      </c>
      <c r="AJ186" s="17">
        <f t="shared" si="168"/>
        <v>0</v>
      </c>
      <c r="AK186" s="17">
        <f t="shared" si="168"/>
        <v>0</v>
      </c>
      <c r="AL186" s="17">
        <f t="shared" si="168"/>
        <v>0</v>
      </c>
      <c r="AM186" s="17">
        <f t="shared" si="168"/>
        <v>0</v>
      </c>
      <c r="AN186" s="17">
        <f t="shared" si="168"/>
        <v>0</v>
      </c>
      <c r="AO186" s="17">
        <f t="shared" si="168"/>
        <v>0</v>
      </c>
      <c r="AP186" s="17">
        <f t="shared" si="168"/>
        <v>0</v>
      </c>
      <c r="AQ186" s="17">
        <f t="shared" si="168"/>
        <v>0</v>
      </c>
    </row>
    <row r="187" spans="1:43" s="16" customFormat="1" x14ac:dyDescent="0.3">
      <c r="A187" s="20" t="s">
        <v>928</v>
      </c>
      <c r="B187" s="31">
        <f t="shared" si="160"/>
        <v>0</v>
      </c>
      <c r="C187" s="17">
        <f t="shared" ref="C187:AQ187" si="169">C$188*$N13/$N$14</f>
        <v>0</v>
      </c>
      <c r="D187" s="17">
        <f t="shared" si="169"/>
        <v>0</v>
      </c>
      <c r="E187" s="17">
        <f t="shared" si="169"/>
        <v>0</v>
      </c>
      <c r="F187" s="17">
        <f t="shared" si="169"/>
        <v>0</v>
      </c>
      <c r="G187" s="17">
        <f t="shared" si="169"/>
        <v>0</v>
      </c>
      <c r="H187" s="17">
        <f t="shared" si="169"/>
        <v>0</v>
      </c>
      <c r="I187" s="17">
        <f t="shared" si="169"/>
        <v>0</v>
      </c>
      <c r="J187" s="17">
        <f t="shared" si="169"/>
        <v>0</v>
      </c>
      <c r="K187" s="17">
        <f t="shared" si="169"/>
        <v>0</v>
      </c>
      <c r="L187" s="17">
        <f t="shared" si="169"/>
        <v>0</v>
      </c>
      <c r="M187" s="17">
        <f t="shared" si="169"/>
        <v>0</v>
      </c>
      <c r="N187" s="17">
        <f t="shared" si="169"/>
        <v>0</v>
      </c>
      <c r="O187" s="17">
        <f t="shared" si="169"/>
        <v>0</v>
      </c>
      <c r="P187" s="17">
        <f t="shared" si="169"/>
        <v>0</v>
      </c>
      <c r="Q187" s="17">
        <f t="shared" si="169"/>
        <v>0</v>
      </c>
      <c r="R187" s="17">
        <f t="shared" si="169"/>
        <v>0</v>
      </c>
      <c r="S187" s="17">
        <f t="shared" si="169"/>
        <v>0</v>
      </c>
      <c r="T187" s="17">
        <f t="shared" si="169"/>
        <v>0</v>
      </c>
      <c r="U187" s="17">
        <f t="shared" si="169"/>
        <v>0</v>
      </c>
      <c r="V187" s="17">
        <f t="shared" si="169"/>
        <v>0</v>
      </c>
      <c r="W187" s="17">
        <f t="shared" si="169"/>
        <v>0</v>
      </c>
      <c r="X187" s="17">
        <f t="shared" si="169"/>
        <v>0</v>
      </c>
      <c r="Y187" s="17">
        <f t="shared" si="169"/>
        <v>0</v>
      </c>
      <c r="Z187" s="17">
        <f t="shared" si="169"/>
        <v>0</v>
      </c>
      <c r="AA187" s="17">
        <f t="shared" si="169"/>
        <v>0</v>
      </c>
      <c r="AB187" s="17">
        <f t="shared" si="169"/>
        <v>0</v>
      </c>
      <c r="AC187" s="17">
        <f t="shared" si="169"/>
        <v>0</v>
      </c>
      <c r="AD187" s="17">
        <f t="shared" si="169"/>
        <v>0</v>
      </c>
      <c r="AE187" s="17">
        <f t="shared" si="169"/>
        <v>0</v>
      </c>
      <c r="AF187" s="17">
        <f t="shared" si="169"/>
        <v>0</v>
      </c>
      <c r="AG187" s="17">
        <f t="shared" si="169"/>
        <v>0</v>
      </c>
      <c r="AH187" s="17">
        <f t="shared" si="169"/>
        <v>0</v>
      </c>
      <c r="AI187" s="17">
        <f t="shared" si="169"/>
        <v>0</v>
      </c>
      <c r="AJ187" s="17">
        <f t="shared" si="169"/>
        <v>0</v>
      </c>
      <c r="AK187" s="17">
        <f t="shared" si="169"/>
        <v>0</v>
      </c>
      <c r="AL187" s="17">
        <f t="shared" si="169"/>
        <v>0</v>
      </c>
      <c r="AM187" s="17">
        <f t="shared" si="169"/>
        <v>0</v>
      </c>
      <c r="AN187" s="17">
        <f t="shared" si="169"/>
        <v>0</v>
      </c>
      <c r="AO187" s="17">
        <f t="shared" si="169"/>
        <v>0</v>
      </c>
      <c r="AP187" s="17">
        <f t="shared" si="169"/>
        <v>0</v>
      </c>
      <c r="AQ187" s="17">
        <f t="shared" si="169"/>
        <v>0</v>
      </c>
    </row>
    <row r="188" spans="1:43" s="18" customFormat="1" x14ac:dyDescent="0.3">
      <c r="A188" s="20" t="s">
        <v>918</v>
      </c>
      <c r="B188" s="23">
        <f t="shared" si="160"/>
        <v>2.1665357284505</v>
      </c>
      <c r="C188" s="18">
        <f>'BLDG energy consumption'!B$3*$N$15</f>
        <v>2.1665357284505</v>
      </c>
      <c r="D188" s="18">
        <f>'BLDG energy consumption'!C$3*$N$15</f>
        <v>2.1458197943849489</v>
      </c>
      <c r="E188" s="18">
        <f>'BLDG energy consumption'!D$3*$N$15</f>
        <v>2.1237891974760648</v>
      </c>
      <c r="F188" s="18">
        <f>'BLDG energy consumption'!E$3*$N$15</f>
        <v>2.1005561529955492</v>
      </c>
      <c r="G188" s="18">
        <f>'BLDG energy consumption'!F$3*$N$15</f>
        <v>2.0762288587890736</v>
      </c>
      <c r="H188" s="18">
        <f>'BLDG energy consumption'!G$3*$N$15</f>
        <v>2.0509114835392217</v>
      </c>
      <c r="I188" s="18">
        <f>'BLDG energy consumption'!H$3*$N$15</f>
        <v>1.9863525512517191</v>
      </c>
      <c r="J188" s="18">
        <f>'BLDG energy consumption'!I$3*$N$15</f>
        <v>1.9560227304170383</v>
      </c>
      <c r="K188" s="18">
        <f>'BLDG energy consumption'!J$3*$N$15</f>
        <v>1.9251304371659717</v>
      </c>
      <c r="L188" s="18">
        <f>'BLDG energy consumption'!K$3*$N$15</f>
        <v>1.893745084627819</v>
      </c>
      <c r="M188" s="18">
        <f>'BLDG energy consumption'!L$3*$N$15</f>
        <v>1.8619323930150342</v>
      </c>
      <c r="N188" s="18">
        <f>'BLDG energy consumption'!M$3*$N$15</f>
        <v>1.8297543235424925</v>
      </c>
      <c r="O188" s="18">
        <f>'BLDG energy consumption'!N$3*$N$15</f>
        <v>1.7972689589943274</v>
      </c>
      <c r="P188" s="18">
        <f>'BLDG energy consumption'!O$3*$N$15</f>
        <v>1.7645303293517718</v>
      </c>
      <c r="Q188" s="18">
        <f>'BLDG energy consumption'!P$3*$N$15</f>
        <v>1.7315884470508425</v>
      </c>
      <c r="R188" s="18">
        <f>'BLDG energy consumption'!Q$3*$N$15</f>
        <v>1.6984891572309666</v>
      </c>
      <c r="S188" s="18">
        <f>'BLDG energy consumption'!R$3*$N$15</f>
        <v>1.6652740121729048</v>
      </c>
      <c r="T188" s="18">
        <f>'BLDG energy consumption'!S$3*$N$15</f>
        <v>1.6319802246220598</v>
      </c>
      <c r="U188" s="18">
        <f>'BLDG energy consumption'!T$3*$N$15</f>
        <v>1.5986404316243064</v>
      </c>
      <c r="V188" s="18">
        <f>'BLDG energy consumption'!U$3*$N$15</f>
        <v>1.565282834262032</v>
      </c>
      <c r="W188" s="18">
        <f>'BLDG energy consumption'!V$3*$N$15</f>
        <v>1.5319308507194607</v>
      </c>
      <c r="X188" s="18">
        <f>'BLDG energy consumption'!W$3*$N$15</f>
        <v>1.4986031456823092</v>
      </c>
      <c r="Y188" s="18">
        <f>'BLDG energy consumption'!X$3*$N$15</f>
        <v>1.4653135241319739</v>
      </c>
      <c r="Z188" s="18">
        <f>'BLDG energy consumption'!Y$3*$N$15</f>
        <v>1.4320707407661191</v>
      </c>
      <c r="AA188" s="18">
        <f>'BLDG energy consumption'!Z$3*$N$15</f>
        <v>1.3988784170128457</v>
      </c>
      <c r="AB188" s="18">
        <f>'BLDG energy consumption'!AA$3*$N$15</f>
        <v>1.3657350410264015</v>
      </c>
      <c r="AC188" s="18">
        <f>'BLDG energy consumption'!AB$3*$N$15</f>
        <v>1.332633716928241</v>
      </c>
      <c r="AD188" s="18">
        <f>'BLDG energy consumption'!AC$3*$N$15</f>
        <v>1.2995620778615347</v>
      </c>
      <c r="AE188" s="18">
        <f>'BLDG energy consumption'!AD$3*$N$15</f>
        <v>1.2665021982908602</v>
      </c>
      <c r="AF188" s="18">
        <f>'BLDG energy consumption'!AE$3*$N$15</f>
        <v>1.2334305055431514</v>
      </c>
      <c r="AG188" s="18">
        <f>'BLDG energy consumption'!AF$3*$N$15</f>
        <v>1.2003176050741211</v>
      </c>
      <c r="AH188" s="18">
        <f>'BLDG energy consumption'!AG$3*$N$15</f>
        <v>1.167128160020851</v>
      </c>
      <c r="AI188" s="18">
        <f>'BLDG energy consumption'!AH$3*$N$15</f>
        <v>1.1338208554705747</v>
      </c>
      <c r="AJ188" s="18">
        <f>'BLDG energy consumption'!AI$3*$N$15</f>
        <v>1.1003481612974391</v>
      </c>
      <c r="AK188" s="18">
        <f>'BLDG energy consumption'!AJ$3*$N$15</f>
        <v>1.0666562644668223</v>
      </c>
      <c r="AL188" s="18">
        <f>'BLDG energy consumption'!AK$3*$N$15</f>
        <v>1.0326849430066385</v>
      </c>
      <c r="AM188" s="18">
        <f>'BLDG energy consumption'!AL$3*$N$15</f>
        <v>0.99836740914962485</v>
      </c>
      <c r="AN188" s="18">
        <f>'BLDG energy consumption'!AM$3*$N$15</f>
        <v>0.9636302382349784</v>
      </c>
      <c r="AO188" s="18">
        <f>'BLDG energy consumption'!AN$3*$N$15</f>
        <v>0.92839320900846378</v>
      </c>
      <c r="AP188" s="18">
        <f>'BLDG energy consumption'!AO$3*$N$15</f>
        <v>0.89256911191773414</v>
      </c>
      <c r="AQ188" s="18">
        <f>'BLDG energy consumption'!AP$3*$N$15</f>
        <v>0.85606373273489189</v>
      </c>
    </row>
    <row r="189" spans="1:43" s="16" customFormat="1" x14ac:dyDescent="0.3"/>
    <row r="190" spans="1:43" s="20" customFormat="1" x14ac:dyDescent="0.3">
      <c r="A190" s="19" t="s">
        <v>22</v>
      </c>
      <c r="B190" s="36">
        <v>2019</v>
      </c>
      <c r="C190" s="20">
        <v>2020</v>
      </c>
      <c r="D190" s="20">
        <v>2021</v>
      </c>
      <c r="E190" s="20">
        <v>2022</v>
      </c>
      <c r="F190" s="20">
        <v>2023</v>
      </c>
      <c r="G190" s="20">
        <v>2024</v>
      </c>
      <c r="H190" s="20">
        <v>2025</v>
      </c>
      <c r="I190" s="20">
        <v>2026</v>
      </c>
      <c r="J190" s="20">
        <v>2027</v>
      </c>
      <c r="K190" s="20">
        <v>2028</v>
      </c>
      <c r="L190" s="20">
        <v>2029</v>
      </c>
      <c r="M190" s="20">
        <v>2030</v>
      </c>
      <c r="N190" s="20">
        <v>2031</v>
      </c>
      <c r="O190" s="20">
        <v>2032</v>
      </c>
      <c r="P190" s="20">
        <v>2033</v>
      </c>
      <c r="Q190" s="20">
        <v>2034</v>
      </c>
      <c r="R190" s="20">
        <v>2035</v>
      </c>
      <c r="S190" s="20">
        <v>2036</v>
      </c>
      <c r="T190" s="20">
        <v>2037</v>
      </c>
      <c r="U190" s="20">
        <v>2038</v>
      </c>
      <c r="V190" s="20">
        <v>2039</v>
      </c>
      <c r="W190" s="20">
        <v>2040</v>
      </c>
      <c r="X190" s="20">
        <v>2041</v>
      </c>
      <c r="Y190" s="20">
        <v>2042</v>
      </c>
      <c r="Z190" s="20">
        <v>2043</v>
      </c>
      <c r="AA190" s="20">
        <v>2044</v>
      </c>
      <c r="AB190" s="20">
        <v>2045</v>
      </c>
      <c r="AC190" s="20">
        <v>2046</v>
      </c>
      <c r="AD190" s="20">
        <v>2047</v>
      </c>
      <c r="AE190" s="20">
        <v>2048</v>
      </c>
      <c r="AF190" s="20">
        <v>2049</v>
      </c>
      <c r="AG190" s="20">
        <v>2050</v>
      </c>
      <c r="AH190" s="20">
        <v>2051</v>
      </c>
      <c r="AI190" s="20">
        <v>2052</v>
      </c>
      <c r="AJ190" s="20">
        <v>2053</v>
      </c>
      <c r="AK190" s="20">
        <v>2054</v>
      </c>
      <c r="AL190" s="20">
        <v>2055</v>
      </c>
      <c r="AM190" s="20">
        <v>2056</v>
      </c>
      <c r="AN190" s="20">
        <v>2057</v>
      </c>
      <c r="AO190" s="20">
        <v>2058</v>
      </c>
      <c r="AP190" s="20">
        <v>2059</v>
      </c>
      <c r="AQ190" s="20">
        <v>2060</v>
      </c>
    </row>
    <row r="191" spans="1:43" s="16" customFormat="1" x14ac:dyDescent="0.3">
      <c r="A191" s="20" t="s">
        <v>919</v>
      </c>
      <c r="B191" s="31">
        <f>C191</f>
        <v>218.84682459490315</v>
      </c>
      <c r="C191" s="17">
        <f>MAX(C$201*$O4/$O$14-'Distributed PV power generation'!C21,0)</f>
        <v>218.84682459490315</v>
      </c>
      <c r="D191" s="17">
        <f>MAX(D$201*$O4/$O$14-'Distributed PV power generation'!D21,0)</f>
        <v>216.47738691171151</v>
      </c>
      <c r="E191" s="17">
        <f>MAX(E$201*$O4/$O$14-'Distributed PV power generation'!E21,0)</f>
        <v>213.8590373365538</v>
      </c>
      <c r="F191" s="17">
        <f>MAX(F$201*$O4/$O$14-'Distributed PV power generation'!F21,0)</f>
        <v>211.11430723426275</v>
      </c>
      <c r="G191" s="17">
        <f>MAX(G$201*$O4/$O$14-'Distributed PV power generation'!G21,0)</f>
        <v>208.22458829000121</v>
      </c>
      <c r="H191" s="17">
        <f>MAX(H$201*$O4/$O$14-'Distributed PV power generation'!H21,0)</f>
        <v>205.2027606574355</v>
      </c>
      <c r="I191" s="17">
        <f>MAX(I$201*$O4/$O$14-'Distributed PV power generation'!I21,0)</f>
        <v>198.17546923899641</v>
      </c>
      <c r="J191" s="17">
        <f>MAX(J$201*$O4/$O$14-'Distributed PV power generation'!J21,0)</f>
        <v>194.72163905880649</v>
      </c>
      <c r="K191" s="17">
        <f>MAX(K$201*$O4/$O$14-'Distributed PV power generation'!K21,0)</f>
        <v>191.21085276529999</v>
      </c>
      <c r="L191" s="17">
        <f>MAX(L$201*$O4/$O$14-'Distributed PV power generation'!L21,0)</f>
        <v>187.65013915125502</v>
      </c>
      <c r="M191" s="17">
        <f>MAX(M$201*$O4/$O$14-'Distributed PV power generation'!M21,0)</f>
        <v>184.04615306366256</v>
      </c>
      <c r="N191" s="17">
        <f>MAX(N$201*$O4/$O$14-'Distributed PV power generation'!N21,0)</f>
        <v>180.40516871237315</v>
      </c>
      <c r="O191" s="17">
        <f>MAX(O$201*$O4/$O$14-'Distributed PV power generation'!O21,0)</f>
        <v>176.73306757626221</v>
      </c>
      <c r="P191" s="17">
        <f>MAX(P$201*$O4/$O$14-'Distributed PV power generation'!P21,0)</f>
        <v>173.03532074625596</v>
      </c>
      <c r="Q191" s="17">
        <f>MAX(Q$201*$O4/$O$14-'Distributed PV power generation'!Q21,0)</f>
        <v>169.31699249553469</v>
      </c>
      <c r="R191" s="17">
        <f>MAX(R$201*$O4/$O$14-'Distributed PV power generation'!R21,0)</f>
        <v>165.58272511566724</v>
      </c>
      <c r="S191" s="17">
        <f>MAX(S$201*$O4/$O$14-'Distributed PV power generation'!S21,0)</f>
        <v>161.8367262021597</v>
      </c>
      <c r="T191" s="17">
        <f>MAX(T$201*$O4/$O$14-'Distributed PV power generation'!T21,0)</f>
        <v>158.08276392796105</v>
      </c>
      <c r="U191" s="17">
        <f>MAX(U$201*$O4/$O$14-'Distributed PV power generation'!U21,0)</f>
        <v>154.3241431294137</v>
      </c>
      <c r="V191" s="17">
        <f>MAX(V$201*$O4/$O$14-'Distributed PV power generation'!V21,0)</f>
        <v>150.56371945596311</v>
      </c>
      <c r="W191" s="17">
        <f>MAX(W$201*$O4/$O$14-'Distributed PV power generation'!W21,0)</f>
        <v>146.80386423945703</v>
      </c>
      <c r="X191" s="17">
        <f>MAX(X$201*$O4/$O$14-'Distributed PV power generation'!X21,0)</f>
        <v>143.04646747116209</v>
      </c>
      <c r="Y191" s="17">
        <f>MAX(Y$201*$O4/$O$14-'Distributed PV power generation'!Y21,0)</f>
        <v>139.29292704733371</v>
      </c>
      <c r="Z191" s="17">
        <f>MAX(Z$201*$O4/$O$14-'Distributed PV power generation'!Z21,0)</f>
        <v>135.54412947109236</v>
      </c>
      <c r="AA191" s="17">
        <f>MAX(AA$201*$O4/$O$14-'Distributed PV power generation'!AA21,0)</f>
        <v>131.80044144925475</v>
      </c>
      <c r="AB191" s="17">
        <f>MAX(AB$201*$O4/$O$14-'Distributed PV power generation'!AB21,0)</f>
        <v>128.0617098918994</v>
      </c>
      <c r="AC191" s="17">
        <f>MAX(AC$201*$O4/$O$14-'Distributed PV power generation'!AC21,0)</f>
        <v>124.32723652044696</v>
      </c>
      <c r="AD191" s="17">
        <f>MAX(AD$201*$O4/$O$14-'Distributed PV power generation'!AD21,0)</f>
        <v>120.59576906353564</v>
      </c>
      <c r="AE191" s="17">
        <f>MAX(AE$201*$O4/$O$14-'Distributed PV power generation'!AE21,0)</f>
        <v>116.86549237646291</v>
      </c>
      <c r="AF191" s="17">
        <f>MAX(AF$201*$O4/$O$14-'Distributed PV power generation'!AF21,0)</f>
        <v>113.13401948379821</v>
      </c>
      <c r="AG191" s="17">
        <f>MAX(AG$201*$O4/$O$14-'Distributed PV power generation'!AG21,0)</f>
        <v>109.39837388581203</v>
      </c>
      <c r="AH191" s="17">
        <f>MAX(AH$201*$O4/$O$14-'Distributed PV power generation'!AH21,0)</f>
        <v>105.6549773619373</v>
      </c>
      <c r="AI191" s="17">
        <f>MAX(AI$201*$O4/$O$14-'Distributed PV power generation'!AI21,0)</f>
        <v>101.89964635261695</v>
      </c>
      <c r="AJ191" s="17">
        <f>MAX(AJ$201*$O4/$O$14-'Distributed PV power generation'!AJ21,0)</f>
        <v>98.127567944088312</v>
      </c>
      <c r="AK191" s="17">
        <f>MAX(AK$201*$O4/$O$14-'Distributed PV power generation'!AK21,0)</f>
        <v>94.333293013499016</v>
      </c>
      <c r="AL191" s="17">
        <f>MAX(AL$201*$O4/$O$14-'Distributed PV power generation'!AL21,0)</f>
        <v>90.510723467207001</v>
      </c>
      <c r="AM191" s="17">
        <f>MAX(AM$201*$O4/$O$14-'Distributed PV power generation'!AM21,0)</f>
        <v>86.653096357324529</v>
      </c>
      <c r="AN191" s="17">
        <f>MAX(AN$201*$O4/$O$14-'Distributed PV power generation'!AN21,0)</f>
        <v>82.75297668227779</v>
      </c>
      <c r="AO191" s="17">
        <f>MAX(AO$201*$O4/$O$14-'Distributed PV power generation'!AO21,0)</f>
        <v>78.802241215552158</v>
      </c>
      <c r="AP191" s="17">
        <f>MAX(AP$201*$O4/$O$14-'Distributed PV power generation'!AP21,0)</f>
        <v>74.792059093622612</v>
      </c>
      <c r="AQ191" s="17">
        <f>MAX(AQ$201*$O4/$O$14-'Distributed PV power generation'!AQ21,0)</f>
        <v>70.712890157569461</v>
      </c>
    </row>
    <row r="192" spans="1:43" s="16" customFormat="1" x14ac:dyDescent="0.3">
      <c r="A192" s="20" t="s">
        <v>920</v>
      </c>
      <c r="B192" s="31">
        <f t="shared" ref="B192:B201" si="170">C192</f>
        <v>0</v>
      </c>
      <c r="C192" s="17">
        <f t="shared" ref="C192:AQ192" si="171">C$201*$O5/$O$14</f>
        <v>0</v>
      </c>
      <c r="D192" s="17">
        <f t="shared" si="171"/>
        <v>0</v>
      </c>
      <c r="E192" s="17">
        <f t="shared" si="171"/>
        <v>0</v>
      </c>
      <c r="F192" s="17">
        <f t="shared" si="171"/>
        <v>0</v>
      </c>
      <c r="G192" s="17">
        <f t="shared" si="171"/>
        <v>0</v>
      </c>
      <c r="H192" s="17">
        <f t="shared" si="171"/>
        <v>0</v>
      </c>
      <c r="I192" s="17">
        <f t="shared" si="171"/>
        <v>0</v>
      </c>
      <c r="J192" s="17">
        <f t="shared" si="171"/>
        <v>0</v>
      </c>
      <c r="K192" s="17">
        <f t="shared" si="171"/>
        <v>0</v>
      </c>
      <c r="L192" s="17">
        <f t="shared" si="171"/>
        <v>0</v>
      </c>
      <c r="M192" s="17">
        <f t="shared" si="171"/>
        <v>0</v>
      </c>
      <c r="N192" s="17">
        <f t="shared" si="171"/>
        <v>0</v>
      </c>
      <c r="O192" s="17">
        <f t="shared" si="171"/>
        <v>0</v>
      </c>
      <c r="P192" s="17">
        <f t="shared" si="171"/>
        <v>0</v>
      </c>
      <c r="Q192" s="17">
        <f t="shared" si="171"/>
        <v>0</v>
      </c>
      <c r="R192" s="17">
        <f t="shared" si="171"/>
        <v>0</v>
      </c>
      <c r="S192" s="17">
        <f t="shared" si="171"/>
        <v>0</v>
      </c>
      <c r="T192" s="17">
        <f t="shared" si="171"/>
        <v>0</v>
      </c>
      <c r="U192" s="17">
        <f t="shared" si="171"/>
        <v>0</v>
      </c>
      <c r="V192" s="17">
        <f t="shared" si="171"/>
        <v>0</v>
      </c>
      <c r="W192" s="17">
        <f t="shared" si="171"/>
        <v>0</v>
      </c>
      <c r="X192" s="17">
        <f t="shared" si="171"/>
        <v>0</v>
      </c>
      <c r="Y192" s="17">
        <f t="shared" si="171"/>
        <v>0</v>
      </c>
      <c r="Z192" s="17">
        <f t="shared" si="171"/>
        <v>0</v>
      </c>
      <c r="AA192" s="17">
        <f t="shared" si="171"/>
        <v>0</v>
      </c>
      <c r="AB192" s="17">
        <f t="shared" si="171"/>
        <v>0</v>
      </c>
      <c r="AC192" s="17">
        <f t="shared" si="171"/>
        <v>0</v>
      </c>
      <c r="AD192" s="17">
        <f t="shared" si="171"/>
        <v>0</v>
      </c>
      <c r="AE192" s="17">
        <f t="shared" si="171"/>
        <v>0</v>
      </c>
      <c r="AF192" s="17">
        <f t="shared" si="171"/>
        <v>0</v>
      </c>
      <c r="AG192" s="17">
        <f t="shared" si="171"/>
        <v>0</v>
      </c>
      <c r="AH192" s="17">
        <f t="shared" si="171"/>
        <v>0</v>
      </c>
      <c r="AI192" s="17">
        <f t="shared" si="171"/>
        <v>0</v>
      </c>
      <c r="AJ192" s="17">
        <f t="shared" si="171"/>
        <v>0</v>
      </c>
      <c r="AK192" s="17">
        <f t="shared" si="171"/>
        <v>0</v>
      </c>
      <c r="AL192" s="17">
        <f t="shared" si="171"/>
        <v>0</v>
      </c>
      <c r="AM192" s="17">
        <f t="shared" si="171"/>
        <v>0</v>
      </c>
      <c r="AN192" s="17">
        <f t="shared" si="171"/>
        <v>0</v>
      </c>
      <c r="AO192" s="17">
        <f t="shared" si="171"/>
        <v>0</v>
      </c>
      <c r="AP192" s="17">
        <f t="shared" si="171"/>
        <v>0</v>
      </c>
      <c r="AQ192" s="17">
        <f t="shared" si="171"/>
        <v>0</v>
      </c>
    </row>
    <row r="193" spans="1:43" s="16" customFormat="1" x14ac:dyDescent="0.3">
      <c r="A193" s="20" t="s">
        <v>921</v>
      </c>
      <c r="B193" s="31">
        <f t="shared" si="170"/>
        <v>0</v>
      </c>
      <c r="C193" s="17">
        <f t="shared" ref="C193:AQ193" si="172">C$201*$O6/$O$14</f>
        <v>0</v>
      </c>
      <c r="D193" s="17">
        <f t="shared" si="172"/>
        <v>0</v>
      </c>
      <c r="E193" s="17">
        <f t="shared" si="172"/>
        <v>0</v>
      </c>
      <c r="F193" s="17">
        <f t="shared" si="172"/>
        <v>0</v>
      </c>
      <c r="G193" s="17">
        <f t="shared" si="172"/>
        <v>0</v>
      </c>
      <c r="H193" s="17">
        <f t="shared" si="172"/>
        <v>0</v>
      </c>
      <c r="I193" s="17">
        <f t="shared" si="172"/>
        <v>0</v>
      </c>
      <c r="J193" s="17">
        <f t="shared" si="172"/>
        <v>0</v>
      </c>
      <c r="K193" s="17">
        <f t="shared" si="172"/>
        <v>0</v>
      </c>
      <c r="L193" s="17">
        <f t="shared" si="172"/>
        <v>0</v>
      </c>
      <c r="M193" s="17">
        <f t="shared" si="172"/>
        <v>0</v>
      </c>
      <c r="N193" s="17">
        <f t="shared" si="172"/>
        <v>0</v>
      </c>
      <c r="O193" s="17">
        <f t="shared" si="172"/>
        <v>0</v>
      </c>
      <c r="P193" s="17">
        <f t="shared" si="172"/>
        <v>0</v>
      </c>
      <c r="Q193" s="17">
        <f t="shared" si="172"/>
        <v>0</v>
      </c>
      <c r="R193" s="17">
        <f t="shared" si="172"/>
        <v>0</v>
      </c>
      <c r="S193" s="17">
        <f t="shared" si="172"/>
        <v>0</v>
      </c>
      <c r="T193" s="17">
        <f t="shared" si="172"/>
        <v>0</v>
      </c>
      <c r="U193" s="17">
        <f t="shared" si="172"/>
        <v>0</v>
      </c>
      <c r="V193" s="17">
        <f t="shared" si="172"/>
        <v>0</v>
      </c>
      <c r="W193" s="17">
        <f t="shared" si="172"/>
        <v>0</v>
      </c>
      <c r="X193" s="17">
        <f t="shared" si="172"/>
        <v>0</v>
      </c>
      <c r="Y193" s="17">
        <f t="shared" si="172"/>
        <v>0</v>
      </c>
      <c r="Z193" s="17">
        <f t="shared" si="172"/>
        <v>0</v>
      </c>
      <c r="AA193" s="17">
        <f t="shared" si="172"/>
        <v>0</v>
      </c>
      <c r="AB193" s="17">
        <f t="shared" si="172"/>
        <v>0</v>
      </c>
      <c r="AC193" s="17">
        <f t="shared" si="172"/>
        <v>0</v>
      </c>
      <c r="AD193" s="17">
        <f t="shared" si="172"/>
        <v>0</v>
      </c>
      <c r="AE193" s="17">
        <f t="shared" si="172"/>
        <v>0</v>
      </c>
      <c r="AF193" s="17">
        <f t="shared" si="172"/>
        <v>0</v>
      </c>
      <c r="AG193" s="17">
        <f t="shared" si="172"/>
        <v>0</v>
      </c>
      <c r="AH193" s="17">
        <f t="shared" si="172"/>
        <v>0</v>
      </c>
      <c r="AI193" s="17">
        <f t="shared" si="172"/>
        <v>0</v>
      </c>
      <c r="AJ193" s="17">
        <f t="shared" si="172"/>
        <v>0</v>
      </c>
      <c r="AK193" s="17">
        <f t="shared" si="172"/>
        <v>0</v>
      </c>
      <c r="AL193" s="17">
        <f t="shared" si="172"/>
        <v>0</v>
      </c>
      <c r="AM193" s="17">
        <f t="shared" si="172"/>
        <v>0</v>
      </c>
      <c r="AN193" s="17">
        <f t="shared" si="172"/>
        <v>0</v>
      </c>
      <c r="AO193" s="17">
        <f t="shared" si="172"/>
        <v>0</v>
      </c>
      <c r="AP193" s="17">
        <f t="shared" si="172"/>
        <v>0</v>
      </c>
      <c r="AQ193" s="17">
        <f t="shared" si="172"/>
        <v>0</v>
      </c>
    </row>
    <row r="194" spans="1:43" s="16" customFormat="1" x14ac:dyDescent="0.3">
      <c r="A194" s="20" t="s">
        <v>922</v>
      </c>
      <c r="B194" s="31">
        <f t="shared" si="170"/>
        <v>0</v>
      </c>
      <c r="C194" s="17">
        <f t="shared" ref="C194:AQ194" si="173">C$201*$O7/$O$14</f>
        <v>0</v>
      </c>
      <c r="D194" s="17">
        <f t="shared" si="173"/>
        <v>0</v>
      </c>
      <c r="E194" s="17">
        <f t="shared" si="173"/>
        <v>0</v>
      </c>
      <c r="F194" s="17">
        <f t="shared" si="173"/>
        <v>0</v>
      </c>
      <c r="G194" s="17">
        <f t="shared" si="173"/>
        <v>0</v>
      </c>
      <c r="H194" s="17">
        <f t="shared" si="173"/>
        <v>0</v>
      </c>
      <c r="I194" s="17">
        <f t="shared" si="173"/>
        <v>0</v>
      </c>
      <c r="J194" s="17">
        <f t="shared" si="173"/>
        <v>0</v>
      </c>
      <c r="K194" s="17">
        <f t="shared" si="173"/>
        <v>0</v>
      </c>
      <c r="L194" s="17">
        <f t="shared" si="173"/>
        <v>0</v>
      </c>
      <c r="M194" s="17">
        <f t="shared" si="173"/>
        <v>0</v>
      </c>
      <c r="N194" s="17">
        <f t="shared" si="173"/>
        <v>0</v>
      </c>
      <c r="O194" s="17">
        <f t="shared" si="173"/>
        <v>0</v>
      </c>
      <c r="P194" s="17">
        <f t="shared" si="173"/>
        <v>0</v>
      </c>
      <c r="Q194" s="17">
        <f t="shared" si="173"/>
        <v>0</v>
      </c>
      <c r="R194" s="17">
        <f t="shared" si="173"/>
        <v>0</v>
      </c>
      <c r="S194" s="17">
        <f t="shared" si="173"/>
        <v>0</v>
      </c>
      <c r="T194" s="17">
        <f t="shared" si="173"/>
        <v>0</v>
      </c>
      <c r="U194" s="17">
        <f t="shared" si="173"/>
        <v>0</v>
      </c>
      <c r="V194" s="17">
        <f t="shared" si="173"/>
        <v>0</v>
      </c>
      <c r="W194" s="17">
        <f t="shared" si="173"/>
        <v>0</v>
      </c>
      <c r="X194" s="17">
        <f t="shared" si="173"/>
        <v>0</v>
      </c>
      <c r="Y194" s="17">
        <f t="shared" si="173"/>
        <v>0</v>
      </c>
      <c r="Z194" s="17">
        <f t="shared" si="173"/>
        <v>0</v>
      </c>
      <c r="AA194" s="17">
        <f t="shared" si="173"/>
        <v>0</v>
      </c>
      <c r="AB194" s="17">
        <f t="shared" si="173"/>
        <v>0</v>
      </c>
      <c r="AC194" s="17">
        <f t="shared" si="173"/>
        <v>0</v>
      </c>
      <c r="AD194" s="17">
        <f t="shared" si="173"/>
        <v>0</v>
      </c>
      <c r="AE194" s="17">
        <f t="shared" si="173"/>
        <v>0</v>
      </c>
      <c r="AF194" s="17">
        <f t="shared" si="173"/>
        <v>0</v>
      </c>
      <c r="AG194" s="17">
        <f t="shared" si="173"/>
        <v>0</v>
      </c>
      <c r="AH194" s="17">
        <f t="shared" si="173"/>
        <v>0</v>
      </c>
      <c r="AI194" s="17">
        <f t="shared" si="173"/>
        <v>0</v>
      </c>
      <c r="AJ194" s="17">
        <f t="shared" si="173"/>
        <v>0</v>
      </c>
      <c r="AK194" s="17">
        <f t="shared" si="173"/>
        <v>0</v>
      </c>
      <c r="AL194" s="17">
        <f t="shared" si="173"/>
        <v>0</v>
      </c>
      <c r="AM194" s="17">
        <f t="shared" si="173"/>
        <v>0</v>
      </c>
      <c r="AN194" s="17">
        <f t="shared" si="173"/>
        <v>0</v>
      </c>
      <c r="AO194" s="17">
        <f t="shared" si="173"/>
        <v>0</v>
      </c>
      <c r="AP194" s="17">
        <f t="shared" si="173"/>
        <v>0</v>
      </c>
      <c r="AQ194" s="17">
        <f t="shared" si="173"/>
        <v>0</v>
      </c>
    </row>
    <row r="195" spans="1:43" s="16" customFormat="1" x14ac:dyDescent="0.3">
      <c r="A195" s="20" t="s">
        <v>923</v>
      </c>
      <c r="B195" s="31">
        <f t="shared" si="170"/>
        <v>0</v>
      </c>
      <c r="C195" s="17">
        <f t="shared" ref="C195:AQ195" si="174">C$201*$O8/$O$14</f>
        <v>0</v>
      </c>
      <c r="D195" s="17">
        <f t="shared" si="174"/>
        <v>0</v>
      </c>
      <c r="E195" s="17">
        <f t="shared" si="174"/>
        <v>0</v>
      </c>
      <c r="F195" s="17">
        <f t="shared" si="174"/>
        <v>0</v>
      </c>
      <c r="G195" s="17">
        <f t="shared" si="174"/>
        <v>0</v>
      </c>
      <c r="H195" s="17">
        <f t="shared" si="174"/>
        <v>0</v>
      </c>
      <c r="I195" s="17">
        <f t="shared" si="174"/>
        <v>0</v>
      </c>
      <c r="J195" s="17">
        <f t="shared" si="174"/>
        <v>0</v>
      </c>
      <c r="K195" s="17">
        <f t="shared" si="174"/>
        <v>0</v>
      </c>
      <c r="L195" s="17">
        <f t="shared" si="174"/>
        <v>0</v>
      </c>
      <c r="M195" s="17">
        <f t="shared" si="174"/>
        <v>0</v>
      </c>
      <c r="N195" s="17">
        <f t="shared" si="174"/>
        <v>0</v>
      </c>
      <c r="O195" s="17">
        <f t="shared" si="174"/>
        <v>0</v>
      </c>
      <c r="P195" s="17">
        <f t="shared" si="174"/>
        <v>0</v>
      </c>
      <c r="Q195" s="17">
        <f t="shared" si="174"/>
        <v>0</v>
      </c>
      <c r="R195" s="17">
        <f t="shared" si="174"/>
        <v>0</v>
      </c>
      <c r="S195" s="17">
        <f t="shared" si="174"/>
        <v>0</v>
      </c>
      <c r="T195" s="17">
        <f t="shared" si="174"/>
        <v>0</v>
      </c>
      <c r="U195" s="17">
        <f t="shared" si="174"/>
        <v>0</v>
      </c>
      <c r="V195" s="17">
        <f t="shared" si="174"/>
        <v>0</v>
      </c>
      <c r="W195" s="17">
        <f t="shared" si="174"/>
        <v>0</v>
      </c>
      <c r="X195" s="17">
        <f t="shared" si="174"/>
        <v>0</v>
      </c>
      <c r="Y195" s="17">
        <f t="shared" si="174"/>
        <v>0</v>
      </c>
      <c r="Z195" s="17">
        <f t="shared" si="174"/>
        <v>0</v>
      </c>
      <c r="AA195" s="17">
        <f t="shared" si="174"/>
        <v>0</v>
      </c>
      <c r="AB195" s="17">
        <f t="shared" si="174"/>
        <v>0</v>
      </c>
      <c r="AC195" s="17">
        <f t="shared" si="174"/>
        <v>0</v>
      </c>
      <c r="AD195" s="17">
        <f t="shared" si="174"/>
        <v>0</v>
      </c>
      <c r="AE195" s="17">
        <f t="shared" si="174"/>
        <v>0</v>
      </c>
      <c r="AF195" s="17">
        <f t="shared" si="174"/>
        <v>0</v>
      </c>
      <c r="AG195" s="17">
        <f t="shared" si="174"/>
        <v>0</v>
      </c>
      <c r="AH195" s="17">
        <f t="shared" si="174"/>
        <v>0</v>
      </c>
      <c r="AI195" s="17">
        <f t="shared" si="174"/>
        <v>0</v>
      </c>
      <c r="AJ195" s="17">
        <f t="shared" si="174"/>
        <v>0</v>
      </c>
      <c r="AK195" s="17">
        <f t="shared" si="174"/>
        <v>0</v>
      </c>
      <c r="AL195" s="17">
        <f t="shared" si="174"/>
        <v>0</v>
      </c>
      <c r="AM195" s="17">
        <f t="shared" si="174"/>
        <v>0</v>
      </c>
      <c r="AN195" s="17">
        <f t="shared" si="174"/>
        <v>0</v>
      </c>
      <c r="AO195" s="17">
        <f t="shared" si="174"/>
        <v>0</v>
      </c>
      <c r="AP195" s="17">
        <f t="shared" si="174"/>
        <v>0</v>
      </c>
      <c r="AQ195" s="17">
        <f t="shared" si="174"/>
        <v>0</v>
      </c>
    </row>
    <row r="196" spans="1:43" s="16" customFormat="1" x14ac:dyDescent="0.3">
      <c r="A196" s="20" t="s">
        <v>924</v>
      </c>
      <c r="B196" s="31">
        <f t="shared" si="170"/>
        <v>0</v>
      </c>
      <c r="C196" s="17">
        <f t="shared" ref="C196:AQ196" si="175">C$201*$O9/$O$14</f>
        <v>0</v>
      </c>
      <c r="D196" s="17">
        <f t="shared" si="175"/>
        <v>0</v>
      </c>
      <c r="E196" s="17">
        <f t="shared" si="175"/>
        <v>0</v>
      </c>
      <c r="F196" s="17">
        <f t="shared" si="175"/>
        <v>0</v>
      </c>
      <c r="G196" s="17">
        <f t="shared" si="175"/>
        <v>0</v>
      </c>
      <c r="H196" s="17">
        <f t="shared" si="175"/>
        <v>0</v>
      </c>
      <c r="I196" s="17">
        <f t="shared" si="175"/>
        <v>0</v>
      </c>
      <c r="J196" s="17">
        <f t="shared" si="175"/>
        <v>0</v>
      </c>
      <c r="K196" s="17">
        <f t="shared" si="175"/>
        <v>0</v>
      </c>
      <c r="L196" s="17">
        <f t="shared" si="175"/>
        <v>0</v>
      </c>
      <c r="M196" s="17">
        <f t="shared" si="175"/>
        <v>0</v>
      </c>
      <c r="N196" s="17">
        <f t="shared" si="175"/>
        <v>0</v>
      </c>
      <c r="O196" s="17">
        <f t="shared" si="175"/>
        <v>0</v>
      </c>
      <c r="P196" s="17">
        <f t="shared" si="175"/>
        <v>0</v>
      </c>
      <c r="Q196" s="17">
        <f t="shared" si="175"/>
        <v>0</v>
      </c>
      <c r="R196" s="17">
        <f t="shared" si="175"/>
        <v>0</v>
      </c>
      <c r="S196" s="17">
        <f t="shared" si="175"/>
        <v>0</v>
      </c>
      <c r="T196" s="17">
        <f t="shared" si="175"/>
        <v>0</v>
      </c>
      <c r="U196" s="17">
        <f t="shared" si="175"/>
        <v>0</v>
      </c>
      <c r="V196" s="17">
        <f t="shared" si="175"/>
        <v>0</v>
      </c>
      <c r="W196" s="17">
        <f t="shared" si="175"/>
        <v>0</v>
      </c>
      <c r="X196" s="17">
        <f t="shared" si="175"/>
        <v>0</v>
      </c>
      <c r="Y196" s="17">
        <f t="shared" si="175"/>
        <v>0</v>
      </c>
      <c r="Z196" s="17">
        <f t="shared" si="175"/>
        <v>0</v>
      </c>
      <c r="AA196" s="17">
        <f t="shared" si="175"/>
        <v>0</v>
      </c>
      <c r="AB196" s="17">
        <f t="shared" si="175"/>
        <v>0</v>
      </c>
      <c r="AC196" s="17">
        <f t="shared" si="175"/>
        <v>0</v>
      </c>
      <c r="AD196" s="17">
        <f t="shared" si="175"/>
        <v>0</v>
      </c>
      <c r="AE196" s="17">
        <f t="shared" si="175"/>
        <v>0</v>
      </c>
      <c r="AF196" s="17">
        <f t="shared" si="175"/>
        <v>0</v>
      </c>
      <c r="AG196" s="17">
        <f t="shared" si="175"/>
        <v>0</v>
      </c>
      <c r="AH196" s="17">
        <f t="shared" si="175"/>
        <v>0</v>
      </c>
      <c r="AI196" s="17">
        <f t="shared" si="175"/>
        <v>0</v>
      </c>
      <c r="AJ196" s="17">
        <f t="shared" si="175"/>
        <v>0</v>
      </c>
      <c r="AK196" s="17">
        <f t="shared" si="175"/>
        <v>0</v>
      </c>
      <c r="AL196" s="17">
        <f t="shared" si="175"/>
        <v>0</v>
      </c>
      <c r="AM196" s="17">
        <f t="shared" si="175"/>
        <v>0</v>
      </c>
      <c r="AN196" s="17">
        <f t="shared" si="175"/>
        <v>0</v>
      </c>
      <c r="AO196" s="17">
        <f t="shared" si="175"/>
        <v>0</v>
      </c>
      <c r="AP196" s="17">
        <f t="shared" si="175"/>
        <v>0</v>
      </c>
      <c r="AQ196" s="17">
        <f t="shared" si="175"/>
        <v>0</v>
      </c>
    </row>
    <row r="197" spans="1:43" s="16" customFormat="1" x14ac:dyDescent="0.3">
      <c r="A197" s="20" t="s">
        <v>925</v>
      </c>
      <c r="B197" s="31">
        <f t="shared" si="170"/>
        <v>0</v>
      </c>
      <c r="C197" s="17">
        <f t="shared" ref="C197:AQ197" si="176">C$201*$O10/$O$14</f>
        <v>0</v>
      </c>
      <c r="D197" s="17">
        <f t="shared" si="176"/>
        <v>0</v>
      </c>
      <c r="E197" s="17">
        <f t="shared" si="176"/>
        <v>0</v>
      </c>
      <c r="F197" s="17">
        <f t="shared" si="176"/>
        <v>0</v>
      </c>
      <c r="G197" s="17">
        <f t="shared" si="176"/>
        <v>0</v>
      </c>
      <c r="H197" s="17">
        <f t="shared" si="176"/>
        <v>0</v>
      </c>
      <c r="I197" s="17">
        <f t="shared" si="176"/>
        <v>0</v>
      </c>
      <c r="J197" s="17">
        <f t="shared" si="176"/>
        <v>0</v>
      </c>
      <c r="K197" s="17">
        <f t="shared" si="176"/>
        <v>0</v>
      </c>
      <c r="L197" s="17">
        <f t="shared" si="176"/>
        <v>0</v>
      </c>
      <c r="M197" s="17">
        <f t="shared" si="176"/>
        <v>0</v>
      </c>
      <c r="N197" s="17">
        <f t="shared" si="176"/>
        <v>0</v>
      </c>
      <c r="O197" s="17">
        <f t="shared" si="176"/>
        <v>0</v>
      </c>
      <c r="P197" s="17">
        <f t="shared" si="176"/>
        <v>0</v>
      </c>
      <c r="Q197" s="17">
        <f t="shared" si="176"/>
        <v>0</v>
      </c>
      <c r="R197" s="17">
        <f t="shared" si="176"/>
        <v>0</v>
      </c>
      <c r="S197" s="17">
        <f t="shared" si="176"/>
        <v>0</v>
      </c>
      <c r="T197" s="17">
        <f t="shared" si="176"/>
        <v>0</v>
      </c>
      <c r="U197" s="17">
        <f t="shared" si="176"/>
        <v>0</v>
      </c>
      <c r="V197" s="17">
        <f t="shared" si="176"/>
        <v>0</v>
      </c>
      <c r="W197" s="17">
        <f t="shared" si="176"/>
        <v>0</v>
      </c>
      <c r="X197" s="17">
        <f t="shared" si="176"/>
        <v>0</v>
      </c>
      <c r="Y197" s="17">
        <f t="shared" si="176"/>
        <v>0</v>
      </c>
      <c r="Z197" s="17">
        <f t="shared" si="176"/>
        <v>0</v>
      </c>
      <c r="AA197" s="17">
        <f t="shared" si="176"/>
        <v>0</v>
      </c>
      <c r="AB197" s="17">
        <f t="shared" si="176"/>
        <v>0</v>
      </c>
      <c r="AC197" s="17">
        <f t="shared" si="176"/>
        <v>0</v>
      </c>
      <c r="AD197" s="17">
        <f t="shared" si="176"/>
        <v>0</v>
      </c>
      <c r="AE197" s="17">
        <f t="shared" si="176"/>
        <v>0</v>
      </c>
      <c r="AF197" s="17">
        <f t="shared" si="176"/>
        <v>0</v>
      </c>
      <c r="AG197" s="17">
        <f t="shared" si="176"/>
        <v>0</v>
      </c>
      <c r="AH197" s="17">
        <f t="shared" si="176"/>
        <v>0</v>
      </c>
      <c r="AI197" s="17">
        <f t="shared" si="176"/>
        <v>0</v>
      </c>
      <c r="AJ197" s="17">
        <f t="shared" si="176"/>
        <v>0</v>
      </c>
      <c r="AK197" s="17">
        <f t="shared" si="176"/>
        <v>0</v>
      </c>
      <c r="AL197" s="17">
        <f t="shared" si="176"/>
        <v>0</v>
      </c>
      <c r="AM197" s="17">
        <f t="shared" si="176"/>
        <v>0</v>
      </c>
      <c r="AN197" s="17">
        <f t="shared" si="176"/>
        <v>0</v>
      </c>
      <c r="AO197" s="17">
        <f t="shared" si="176"/>
        <v>0</v>
      </c>
      <c r="AP197" s="17">
        <f t="shared" si="176"/>
        <v>0</v>
      </c>
      <c r="AQ197" s="17">
        <f t="shared" si="176"/>
        <v>0</v>
      </c>
    </row>
    <row r="198" spans="1:43" s="16" customFormat="1" x14ac:dyDescent="0.3">
      <c r="A198" s="20" t="s">
        <v>926</v>
      </c>
      <c r="B198" s="31">
        <f t="shared" si="170"/>
        <v>0</v>
      </c>
      <c r="C198" s="17">
        <f t="shared" ref="C198:AQ198" si="177">C$201*$O11/$O$14</f>
        <v>0</v>
      </c>
      <c r="D198" s="17">
        <f t="shared" si="177"/>
        <v>0</v>
      </c>
      <c r="E198" s="17">
        <f t="shared" si="177"/>
        <v>0</v>
      </c>
      <c r="F198" s="17">
        <f t="shared" si="177"/>
        <v>0</v>
      </c>
      <c r="G198" s="17">
        <f t="shared" si="177"/>
        <v>0</v>
      </c>
      <c r="H198" s="17">
        <f t="shared" si="177"/>
        <v>0</v>
      </c>
      <c r="I198" s="17">
        <f t="shared" si="177"/>
        <v>0</v>
      </c>
      <c r="J198" s="17">
        <f t="shared" si="177"/>
        <v>0</v>
      </c>
      <c r="K198" s="17">
        <f t="shared" si="177"/>
        <v>0</v>
      </c>
      <c r="L198" s="17">
        <f t="shared" si="177"/>
        <v>0</v>
      </c>
      <c r="M198" s="17">
        <f t="shared" si="177"/>
        <v>0</v>
      </c>
      <c r="N198" s="17">
        <f t="shared" si="177"/>
        <v>0</v>
      </c>
      <c r="O198" s="17">
        <f t="shared" si="177"/>
        <v>0</v>
      </c>
      <c r="P198" s="17">
        <f t="shared" si="177"/>
        <v>0</v>
      </c>
      <c r="Q198" s="17">
        <f t="shared" si="177"/>
        <v>0</v>
      </c>
      <c r="R198" s="17">
        <f t="shared" si="177"/>
        <v>0</v>
      </c>
      <c r="S198" s="17">
        <f t="shared" si="177"/>
        <v>0</v>
      </c>
      <c r="T198" s="17">
        <f t="shared" si="177"/>
        <v>0</v>
      </c>
      <c r="U198" s="17">
        <f t="shared" si="177"/>
        <v>0</v>
      </c>
      <c r="V198" s="17">
        <f t="shared" si="177"/>
        <v>0</v>
      </c>
      <c r="W198" s="17">
        <f t="shared" si="177"/>
        <v>0</v>
      </c>
      <c r="X198" s="17">
        <f t="shared" si="177"/>
        <v>0</v>
      </c>
      <c r="Y198" s="17">
        <f t="shared" si="177"/>
        <v>0</v>
      </c>
      <c r="Z198" s="17">
        <f t="shared" si="177"/>
        <v>0</v>
      </c>
      <c r="AA198" s="17">
        <f t="shared" si="177"/>
        <v>0</v>
      </c>
      <c r="AB198" s="17">
        <f t="shared" si="177"/>
        <v>0</v>
      </c>
      <c r="AC198" s="17">
        <f t="shared" si="177"/>
        <v>0</v>
      </c>
      <c r="AD198" s="17">
        <f t="shared" si="177"/>
        <v>0</v>
      </c>
      <c r="AE198" s="17">
        <f t="shared" si="177"/>
        <v>0</v>
      </c>
      <c r="AF198" s="17">
        <f t="shared" si="177"/>
        <v>0</v>
      </c>
      <c r="AG198" s="17">
        <f t="shared" si="177"/>
        <v>0</v>
      </c>
      <c r="AH198" s="17">
        <f t="shared" si="177"/>
        <v>0</v>
      </c>
      <c r="AI198" s="17">
        <f t="shared" si="177"/>
        <v>0</v>
      </c>
      <c r="AJ198" s="17">
        <f t="shared" si="177"/>
        <v>0</v>
      </c>
      <c r="AK198" s="17">
        <f t="shared" si="177"/>
        <v>0</v>
      </c>
      <c r="AL198" s="17">
        <f t="shared" si="177"/>
        <v>0</v>
      </c>
      <c r="AM198" s="17">
        <f t="shared" si="177"/>
        <v>0</v>
      </c>
      <c r="AN198" s="17">
        <f t="shared" si="177"/>
        <v>0</v>
      </c>
      <c r="AO198" s="17">
        <f t="shared" si="177"/>
        <v>0</v>
      </c>
      <c r="AP198" s="17">
        <f t="shared" si="177"/>
        <v>0</v>
      </c>
      <c r="AQ198" s="17">
        <f t="shared" si="177"/>
        <v>0</v>
      </c>
    </row>
    <row r="199" spans="1:43" s="16" customFormat="1" x14ac:dyDescent="0.3">
      <c r="A199" s="20" t="s">
        <v>927</v>
      </c>
      <c r="B199" s="31">
        <f t="shared" si="170"/>
        <v>0</v>
      </c>
      <c r="C199" s="17">
        <f t="shared" ref="C199:AQ199" si="178">C$201*$O12/$O$14</f>
        <v>0</v>
      </c>
      <c r="D199" s="17">
        <f t="shared" si="178"/>
        <v>0</v>
      </c>
      <c r="E199" s="17">
        <f t="shared" si="178"/>
        <v>0</v>
      </c>
      <c r="F199" s="17">
        <f t="shared" si="178"/>
        <v>0</v>
      </c>
      <c r="G199" s="17">
        <f t="shared" si="178"/>
        <v>0</v>
      </c>
      <c r="H199" s="17">
        <f t="shared" si="178"/>
        <v>0</v>
      </c>
      <c r="I199" s="17">
        <f t="shared" si="178"/>
        <v>0</v>
      </c>
      <c r="J199" s="17">
        <f t="shared" si="178"/>
        <v>0</v>
      </c>
      <c r="K199" s="17">
        <f t="shared" si="178"/>
        <v>0</v>
      </c>
      <c r="L199" s="17">
        <f t="shared" si="178"/>
        <v>0</v>
      </c>
      <c r="M199" s="17">
        <f t="shared" si="178"/>
        <v>0</v>
      </c>
      <c r="N199" s="17">
        <f t="shared" si="178"/>
        <v>0</v>
      </c>
      <c r="O199" s="17">
        <f t="shared" si="178"/>
        <v>0</v>
      </c>
      <c r="P199" s="17">
        <f t="shared" si="178"/>
        <v>0</v>
      </c>
      <c r="Q199" s="17">
        <f t="shared" si="178"/>
        <v>0</v>
      </c>
      <c r="R199" s="17">
        <f t="shared" si="178"/>
        <v>0</v>
      </c>
      <c r="S199" s="17">
        <f t="shared" si="178"/>
        <v>0</v>
      </c>
      <c r="T199" s="17">
        <f t="shared" si="178"/>
        <v>0</v>
      </c>
      <c r="U199" s="17">
        <f t="shared" si="178"/>
        <v>0</v>
      </c>
      <c r="V199" s="17">
        <f t="shared" si="178"/>
        <v>0</v>
      </c>
      <c r="W199" s="17">
        <f t="shared" si="178"/>
        <v>0</v>
      </c>
      <c r="X199" s="17">
        <f t="shared" si="178"/>
        <v>0</v>
      </c>
      <c r="Y199" s="17">
        <f t="shared" si="178"/>
        <v>0</v>
      </c>
      <c r="Z199" s="17">
        <f t="shared" si="178"/>
        <v>0</v>
      </c>
      <c r="AA199" s="17">
        <f t="shared" si="178"/>
        <v>0</v>
      </c>
      <c r="AB199" s="17">
        <f t="shared" si="178"/>
        <v>0</v>
      </c>
      <c r="AC199" s="17">
        <f t="shared" si="178"/>
        <v>0</v>
      </c>
      <c r="AD199" s="17">
        <f t="shared" si="178"/>
        <v>0</v>
      </c>
      <c r="AE199" s="17">
        <f t="shared" si="178"/>
        <v>0</v>
      </c>
      <c r="AF199" s="17">
        <f t="shared" si="178"/>
        <v>0</v>
      </c>
      <c r="AG199" s="17">
        <f t="shared" si="178"/>
        <v>0</v>
      </c>
      <c r="AH199" s="17">
        <f t="shared" si="178"/>
        <v>0</v>
      </c>
      <c r="AI199" s="17">
        <f t="shared" si="178"/>
        <v>0</v>
      </c>
      <c r="AJ199" s="17">
        <f t="shared" si="178"/>
        <v>0</v>
      </c>
      <c r="AK199" s="17">
        <f t="shared" si="178"/>
        <v>0</v>
      </c>
      <c r="AL199" s="17">
        <f t="shared" si="178"/>
        <v>0</v>
      </c>
      <c r="AM199" s="17">
        <f t="shared" si="178"/>
        <v>0</v>
      </c>
      <c r="AN199" s="17">
        <f t="shared" si="178"/>
        <v>0</v>
      </c>
      <c r="AO199" s="17">
        <f t="shared" si="178"/>
        <v>0</v>
      </c>
      <c r="AP199" s="17">
        <f t="shared" si="178"/>
        <v>0</v>
      </c>
      <c r="AQ199" s="17">
        <f t="shared" si="178"/>
        <v>0</v>
      </c>
    </row>
    <row r="200" spans="1:43" s="16" customFormat="1" x14ac:dyDescent="0.3">
      <c r="A200" s="20" t="s">
        <v>928</v>
      </c>
      <c r="B200" s="31">
        <f t="shared" si="170"/>
        <v>0</v>
      </c>
      <c r="C200" s="17">
        <f t="shared" ref="C200:AQ200" si="179">C$201*$O13/$O$14</f>
        <v>0</v>
      </c>
      <c r="D200" s="17">
        <f t="shared" si="179"/>
        <v>0</v>
      </c>
      <c r="E200" s="17">
        <f t="shared" si="179"/>
        <v>0</v>
      </c>
      <c r="F200" s="17">
        <f t="shared" si="179"/>
        <v>0</v>
      </c>
      <c r="G200" s="17">
        <f t="shared" si="179"/>
        <v>0</v>
      </c>
      <c r="H200" s="17">
        <f t="shared" si="179"/>
        <v>0</v>
      </c>
      <c r="I200" s="17">
        <f t="shared" si="179"/>
        <v>0</v>
      </c>
      <c r="J200" s="17">
        <f t="shared" si="179"/>
        <v>0</v>
      </c>
      <c r="K200" s="17">
        <f t="shared" si="179"/>
        <v>0</v>
      </c>
      <c r="L200" s="17">
        <f t="shared" si="179"/>
        <v>0</v>
      </c>
      <c r="M200" s="17">
        <f t="shared" si="179"/>
        <v>0</v>
      </c>
      <c r="N200" s="17">
        <f t="shared" si="179"/>
        <v>0</v>
      </c>
      <c r="O200" s="17">
        <f t="shared" si="179"/>
        <v>0</v>
      </c>
      <c r="P200" s="17">
        <f t="shared" si="179"/>
        <v>0</v>
      </c>
      <c r="Q200" s="17">
        <f t="shared" si="179"/>
        <v>0</v>
      </c>
      <c r="R200" s="17">
        <f t="shared" si="179"/>
        <v>0</v>
      </c>
      <c r="S200" s="17">
        <f t="shared" si="179"/>
        <v>0</v>
      </c>
      <c r="T200" s="17">
        <f t="shared" si="179"/>
        <v>0</v>
      </c>
      <c r="U200" s="17">
        <f t="shared" si="179"/>
        <v>0</v>
      </c>
      <c r="V200" s="17">
        <f t="shared" si="179"/>
        <v>0</v>
      </c>
      <c r="W200" s="17">
        <f t="shared" si="179"/>
        <v>0</v>
      </c>
      <c r="X200" s="17">
        <f t="shared" si="179"/>
        <v>0</v>
      </c>
      <c r="Y200" s="17">
        <f t="shared" si="179"/>
        <v>0</v>
      </c>
      <c r="Z200" s="17">
        <f t="shared" si="179"/>
        <v>0</v>
      </c>
      <c r="AA200" s="17">
        <f t="shared" si="179"/>
        <v>0</v>
      </c>
      <c r="AB200" s="17">
        <f t="shared" si="179"/>
        <v>0</v>
      </c>
      <c r="AC200" s="17">
        <f t="shared" si="179"/>
        <v>0</v>
      </c>
      <c r="AD200" s="17">
        <f t="shared" si="179"/>
        <v>0</v>
      </c>
      <c r="AE200" s="17">
        <f t="shared" si="179"/>
        <v>0</v>
      </c>
      <c r="AF200" s="17">
        <f t="shared" si="179"/>
        <v>0</v>
      </c>
      <c r="AG200" s="17">
        <f t="shared" si="179"/>
        <v>0</v>
      </c>
      <c r="AH200" s="17">
        <f t="shared" si="179"/>
        <v>0</v>
      </c>
      <c r="AI200" s="17">
        <f t="shared" si="179"/>
        <v>0</v>
      </c>
      <c r="AJ200" s="17">
        <f t="shared" si="179"/>
        <v>0</v>
      </c>
      <c r="AK200" s="17">
        <f t="shared" si="179"/>
        <v>0</v>
      </c>
      <c r="AL200" s="17">
        <f t="shared" si="179"/>
        <v>0</v>
      </c>
      <c r="AM200" s="17">
        <f t="shared" si="179"/>
        <v>0</v>
      </c>
      <c r="AN200" s="17">
        <f t="shared" si="179"/>
        <v>0</v>
      </c>
      <c r="AO200" s="17">
        <f t="shared" si="179"/>
        <v>0</v>
      </c>
      <c r="AP200" s="17">
        <f t="shared" si="179"/>
        <v>0</v>
      </c>
      <c r="AQ200" s="17">
        <f t="shared" si="179"/>
        <v>0</v>
      </c>
    </row>
    <row r="201" spans="1:43" s="18" customFormat="1" x14ac:dyDescent="0.3">
      <c r="A201" s="20" t="s">
        <v>918</v>
      </c>
      <c r="B201" s="23">
        <f t="shared" si="170"/>
        <v>219.38401041349763</v>
      </c>
      <c r="C201" s="18">
        <f>'BLDG energy consumption'!B$3*$O$15</f>
        <v>219.38401041349763</v>
      </c>
      <c r="D201" s="18">
        <f>'BLDG energy consumption'!C$3*$O$15</f>
        <v>217.28630916856474</v>
      </c>
      <c r="E201" s="18">
        <f>'BLDG energy consumption'!D$3*$O$15</f>
        <v>215.05548479848576</v>
      </c>
      <c r="F201" s="18">
        <f>'BLDG energy consumption'!E$3*$O$15</f>
        <v>212.70290025288219</v>
      </c>
      <c r="G201" s="18">
        <f>'BLDG energy consumption'!F$3*$O$15</f>
        <v>210.23951167569831</v>
      </c>
      <c r="H201" s="18">
        <f>'BLDG energy consumption'!G$3*$O$15</f>
        <v>207.67586721670372</v>
      </c>
      <c r="I201" s="18">
        <f>'BLDG energy consumption'!H$3*$O$15</f>
        <v>201.13861177832919</v>
      </c>
      <c r="J201" s="18">
        <f>'BLDG energy consumption'!I$3*$O$15</f>
        <v>198.06740568536807</v>
      </c>
      <c r="K201" s="18">
        <f>'BLDG energy consumption'!J$3*$O$15</f>
        <v>194.93924347909052</v>
      </c>
      <c r="L201" s="18">
        <f>'BLDG energy consumption'!K$3*$O$15</f>
        <v>191.76115395227447</v>
      </c>
      <c r="M201" s="18">
        <f>'BLDG energy consumption'!L$3*$O$15</f>
        <v>188.53979195191084</v>
      </c>
      <c r="N201" s="18">
        <f>'BLDG energy consumption'!M$3*$O$15</f>
        <v>185.28143168785039</v>
      </c>
      <c r="O201" s="18">
        <f>'BLDG energy consumption'!N$3*$O$15</f>
        <v>181.99195463896834</v>
      </c>
      <c r="P201" s="18">
        <f>'BLDG energy consumption'!O$3*$O$15</f>
        <v>178.67683189619092</v>
      </c>
      <c r="Q201" s="18">
        <f>'BLDG energy consumption'!P$3*$O$15</f>
        <v>175.34112773269857</v>
      </c>
      <c r="R201" s="18">
        <f>'BLDG energy consumption'!Q$3*$O$15</f>
        <v>171.98948444005995</v>
      </c>
      <c r="S201" s="18">
        <f>'BLDG energy consumption'!R$3*$O$15</f>
        <v>168.62610961378132</v>
      </c>
      <c r="T201" s="18">
        <f>'BLDG energy consumption'!S$3*$O$15</f>
        <v>165.25477142681163</v>
      </c>
      <c r="U201" s="18">
        <f>'BLDG energy consumption'!T$3*$O$15</f>
        <v>161.87877471549308</v>
      </c>
      <c r="V201" s="18">
        <f>'BLDG energy consumption'!U$3*$O$15</f>
        <v>158.50097512927144</v>
      </c>
      <c r="W201" s="18">
        <f>'BLDG energy consumption'!V$3*$O$15</f>
        <v>155.12374399999428</v>
      </c>
      <c r="X201" s="18">
        <f>'BLDG energy consumption'!W$3*$O$15</f>
        <v>151.74897131892817</v>
      </c>
      <c r="Y201" s="18">
        <f>'BLDG energy consumption'!X$3*$O$15</f>
        <v>148.37805498232871</v>
      </c>
      <c r="Z201" s="18">
        <f>'BLDG energy consumption'!Y$3*$O$15</f>
        <v>145.01188149331628</v>
      </c>
      <c r="AA201" s="18">
        <f>'BLDG energy consumption'!Z$3*$O$15</f>
        <v>141.6508175587075</v>
      </c>
      <c r="AB201" s="18">
        <f>'BLDG energy consumption'!AA$3*$O$15</f>
        <v>138.29471008858107</v>
      </c>
      <c r="AC201" s="18">
        <f>'BLDG energy consumption'!AB$3*$O$15</f>
        <v>134.94286080435757</v>
      </c>
      <c r="AD201" s="18">
        <f>'BLDG energy consumption'!AC$3*$O$15</f>
        <v>131.59401743467507</v>
      </c>
      <c r="AE201" s="18">
        <f>'BLDG energy consumption'!AD$3*$O$15</f>
        <v>128.24636483483127</v>
      </c>
      <c r="AF201" s="18">
        <f>'BLDG energy consumption'!AE$3*$O$15</f>
        <v>124.8975160293955</v>
      </c>
      <c r="AG201" s="18">
        <f>'BLDG energy consumption'!AF$3*$O$15</f>
        <v>121.54449451863815</v>
      </c>
      <c r="AH201" s="18">
        <f>'BLDG energy consumption'!AG$3*$O$15</f>
        <v>118.18372208199234</v>
      </c>
      <c r="AI201" s="18">
        <f>'BLDG energy consumption'!AH$3*$O$15</f>
        <v>114.81101515990092</v>
      </c>
      <c r="AJ201" s="18">
        <f>'BLDG energy consumption'!AI$3*$O$15</f>
        <v>111.42156083860111</v>
      </c>
      <c r="AK201" s="18">
        <f>'BLDG energy consumption'!AJ$3*$O$15</f>
        <v>108.00990999524073</v>
      </c>
      <c r="AL201" s="18">
        <f>'BLDG energy consumption'!AK$3*$O$15</f>
        <v>104.56996453617765</v>
      </c>
      <c r="AM201" s="18">
        <f>'BLDG energy consumption'!AL$3*$O$15</f>
        <v>101.094961513524</v>
      </c>
      <c r="AN201" s="18">
        <f>'BLDG energy consumption'!AM$3*$O$15</f>
        <v>97.577465925706193</v>
      </c>
      <c r="AO201" s="18">
        <f>'BLDG energy consumption'!AN$3*$O$15</f>
        <v>94.009354546209494</v>
      </c>
      <c r="AP201" s="18">
        <f>'BLDG energy consumption'!AO$3*$O$15</f>
        <v>90.381796511508782</v>
      </c>
      <c r="AQ201" s="18">
        <f>'BLDG energy consumption'!AP$3*$O$15</f>
        <v>86.685251662684536</v>
      </c>
    </row>
    <row r="202" spans="1:43" s="16" customFormat="1" x14ac:dyDescent="0.3"/>
    <row r="203" spans="1:43" s="20" customFormat="1" x14ac:dyDescent="0.3">
      <c r="A203" s="19" t="s">
        <v>30</v>
      </c>
      <c r="B203" s="36">
        <v>2019</v>
      </c>
      <c r="C203" s="20">
        <v>2020</v>
      </c>
      <c r="D203" s="20">
        <v>2021</v>
      </c>
      <c r="E203" s="20">
        <v>2022</v>
      </c>
      <c r="F203" s="20">
        <v>2023</v>
      </c>
      <c r="G203" s="20">
        <v>2024</v>
      </c>
      <c r="H203" s="20">
        <v>2025</v>
      </c>
      <c r="I203" s="20">
        <v>2026</v>
      </c>
      <c r="J203" s="20">
        <v>2027</v>
      </c>
      <c r="K203" s="20">
        <v>2028</v>
      </c>
      <c r="L203" s="20">
        <v>2029</v>
      </c>
      <c r="M203" s="20">
        <v>2030</v>
      </c>
      <c r="N203" s="20">
        <v>2031</v>
      </c>
      <c r="O203" s="20">
        <v>2032</v>
      </c>
      <c r="P203" s="20">
        <v>2033</v>
      </c>
      <c r="Q203" s="20">
        <v>2034</v>
      </c>
      <c r="R203" s="20">
        <v>2035</v>
      </c>
      <c r="S203" s="20">
        <v>2036</v>
      </c>
      <c r="T203" s="20">
        <v>2037</v>
      </c>
      <c r="U203" s="20">
        <v>2038</v>
      </c>
      <c r="V203" s="20">
        <v>2039</v>
      </c>
      <c r="W203" s="20">
        <v>2040</v>
      </c>
      <c r="X203" s="20">
        <v>2041</v>
      </c>
      <c r="Y203" s="20">
        <v>2042</v>
      </c>
      <c r="Z203" s="20">
        <v>2043</v>
      </c>
      <c r="AA203" s="20">
        <v>2044</v>
      </c>
      <c r="AB203" s="20">
        <v>2045</v>
      </c>
      <c r="AC203" s="20">
        <v>2046</v>
      </c>
      <c r="AD203" s="20">
        <v>2047</v>
      </c>
      <c r="AE203" s="20">
        <v>2048</v>
      </c>
      <c r="AF203" s="20">
        <v>2049</v>
      </c>
      <c r="AG203" s="20">
        <v>2050</v>
      </c>
      <c r="AH203" s="20">
        <v>2051</v>
      </c>
      <c r="AI203" s="20">
        <v>2052</v>
      </c>
      <c r="AJ203" s="20">
        <v>2053</v>
      </c>
      <c r="AK203" s="20">
        <v>2054</v>
      </c>
      <c r="AL203" s="20">
        <v>2055</v>
      </c>
      <c r="AM203" s="20">
        <v>2056</v>
      </c>
      <c r="AN203" s="20">
        <v>2057</v>
      </c>
      <c r="AO203" s="20">
        <v>2058</v>
      </c>
      <c r="AP203" s="20">
        <v>2059</v>
      </c>
      <c r="AQ203" s="20">
        <v>2060</v>
      </c>
    </row>
    <row r="204" spans="1:43" s="16" customFormat="1" x14ac:dyDescent="0.3">
      <c r="A204" s="20" t="s">
        <v>919</v>
      </c>
      <c r="B204" s="31">
        <f>C204</f>
        <v>0</v>
      </c>
      <c r="C204" s="16">
        <f t="shared" ref="C204:AQ204" si="180">IFERROR(C$214*$P4/$P$14,0)</f>
        <v>0</v>
      </c>
      <c r="D204" s="16">
        <f t="shared" si="180"/>
        <v>0</v>
      </c>
      <c r="E204" s="16">
        <f t="shared" si="180"/>
        <v>0</v>
      </c>
      <c r="F204" s="16">
        <f t="shared" si="180"/>
        <v>0</v>
      </c>
      <c r="G204" s="16">
        <f t="shared" si="180"/>
        <v>0</v>
      </c>
      <c r="H204" s="16">
        <f t="shared" si="180"/>
        <v>0</v>
      </c>
      <c r="I204" s="16">
        <f t="shared" si="180"/>
        <v>0</v>
      </c>
      <c r="J204" s="16">
        <f t="shared" si="180"/>
        <v>0</v>
      </c>
      <c r="K204" s="16">
        <f t="shared" si="180"/>
        <v>0</v>
      </c>
      <c r="L204" s="16">
        <f t="shared" si="180"/>
        <v>0</v>
      </c>
      <c r="M204" s="16">
        <f t="shared" si="180"/>
        <v>0</v>
      </c>
      <c r="N204" s="16">
        <f t="shared" si="180"/>
        <v>0</v>
      </c>
      <c r="O204" s="16">
        <f t="shared" si="180"/>
        <v>0</v>
      </c>
      <c r="P204" s="16">
        <f t="shared" si="180"/>
        <v>0</v>
      </c>
      <c r="Q204" s="16">
        <f t="shared" si="180"/>
        <v>0</v>
      </c>
      <c r="R204" s="16">
        <f t="shared" si="180"/>
        <v>0</v>
      </c>
      <c r="S204" s="16">
        <f t="shared" si="180"/>
        <v>0</v>
      </c>
      <c r="T204" s="16">
        <f t="shared" si="180"/>
        <v>0</v>
      </c>
      <c r="U204" s="16">
        <f t="shared" si="180"/>
        <v>0</v>
      </c>
      <c r="V204" s="16">
        <f t="shared" si="180"/>
        <v>0</v>
      </c>
      <c r="W204" s="16">
        <f t="shared" si="180"/>
        <v>0</v>
      </c>
      <c r="X204" s="16">
        <f t="shared" si="180"/>
        <v>0</v>
      </c>
      <c r="Y204" s="16">
        <f t="shared" si="180"/>
        <v>0</v>
      </c>
      <c r="Z204" s="16">
        <f t="shared" si="180"/>
        <v>0</v>
      </c>
      <c r="AA204" s="16">
        <f t="shared" si="180"/>
        <v>0</v>
      </c>
      <c r="AB204" s="16">
        <f t="shared" si="180"/>
        <v>0</v>
      </c>
      <c r="AC204" s="16">
        <f t="shared" si="180"/>
        <v>0</v>
      </c>
      <c r="AD204" s="16">
        <f t="shared" si="180"/>
        <v>0</v>
      </c>
      <c r="AE204" s="16">
        <f t="shared" si="180"/>
        <v>0</v>
      </c>
      <c r="AF204" s="16">
        <f t="shared" si="180"/>
        <v>0</v>
      </c>
      <c r="AG204" s="16">
        <f t="shared" si="180"/>
        <v>0</v>
      </c>
      <c r="AH204" s="16">
        <f t="shared" si="180"/>
        <v>0</v>
      </c>
      <c r="AI204" s="16">
        <f t="shared" si="180"/>
        <v>0</v>
      </c>
      <c r="AJ204" s="16">
        <f t="shared" si="180"/>
        <v>0</v>
      </c>
      <c r="AK204" s="16">
        <f t="shared" si="180"/>
        <v>0</v>
      </c>
      <c r="AL204" s="16">
        <f t="shared" si="180"/>
        <v>0</v>
      </c>
      <c r="AM204" s="16">
        <f t="shared" si="180"/>
        <v>0</v>
      </c>
      <c r="AN204" s="16">
        <f t="shared" si="180"/>
        <v>0</v>
      </c>
      <c r="AO204" s="16">
        <f t="shared" si="180"/>
        <v>0</v>
      </c>
      <c r="AP204" s="16">
        <f t="shared" si="180"/>
        <v>0</v>
      </c>
      <c r="AQ204" s="16">
        <f t="shared" si="180"/>
        <v>0</v>
      </c>
    </row>
    <row r="205" spans="1:43" s="16" customFormat="1" x14ac:dyDescent="0.3">
      <c r="A205" s="20" t="s">
        <v>920</v>
      </c>
      <c r="B205" s="31">
        <f t="shared" ref="B205:B214" si="181">C205</f>
        <v>0</v>
      </c>
      <c r="C205" s="16">
        <f t="shared" ref="C205:AQ205" si="182">IFERROR(C$214*$P5/$P$14,0)</f>
        <v>0</v>
      </c>
      <c r="D205" s="16">
        <f t="shared" si="182"/>
        <v>0</v>
      </c>
      <c r="E205" s="16">
        <f t="shared" si="182"/>
        <v>0</v>
      </c>
      <c r="F205" s="16">
        <f t="shared" si="182"/>
        <v>0</v>
      </c>
      <c r="G205" s="16">
        <f t="shared" si="182"/>
        <v>0</v>
      </c>
      <c r="H205" s="16">
        <f t="shared" si="182"/>
        <v>0</v>
      </c>
      <c r="I205" s="16">
        <f t="shared" si="182"/>
        <v>0</v>
      </c>
      <c r="J205" s="16">
        <f t="shared" si="182"/>
        <v>0</v>
      </c>
      <c r="K205" s="16">
        <f t="shared" si="182"/>
        <v>0</v>
      </c>
      <c r="L205" s="16">
        <f t="shared" si="182"/>
        <v>0</v>
      </c>
      <c r="M205" s="16">
        <f t="shared" si="182"/>
        <v>0</v>
      </c>
      <c r="N205" s="16">
        <f t="shared" si="182"/>
        <v>0</v>
      </c>
      <c r="O205" s="16">
        <f t="shared" si="182"/>
        <v>0</v>
      </c>
      <c r="P205" s="16">
        <f t="shared" si="182"/>
        <v>0</v>
      </c>
      <c r="Q205" s="16">
        <f t="shared" si="182"/>
        <v>0</v>
      </c>
      <c r="R205" s="16">
        <f t="shared" si="182"/>
        <v>0</v>
      </c>
      <c r="S205" s="16">
        <f t="shared" si="182"/>
        <v>0</v>
      </c>
      <c r="T205" s="16">
        <f t="shared" si="182"/>
        <v>0</v>
      </c>
      <c r="U205" s="16">
        <f t="shared" si="182"/>
        <v>0</v>
      </c>
      <c r="V205" s="16">
        <f t="shared" si="182"/>
        <v>0</v>
      </c>
      <c r="W205" s="16">
        <f t="shared" si="182"/>
        <v>0</v>
      </c>
      <c r="X205" s="16">
        <f t="shared" si="182"/>
        <v>0</v>
      </c>
      <c r="Y205" s="16">
        <f t="shared" si="182"/>
        <v>0</v>
      </c>
      <c r="Z205" s="16">
        <f t="shared" si="182"/>
        <v>0</v>
      </c>
      <c r="AA205" s="16">
        <f t="shared" si="182"/>
        <v>0</v>
      </c>
      <c r="AB205" s="16">
        <f t="shared" si="182"/>
        <v>0</v>
      </c>
      <c r="AC205" s="16">
        <f t="shared" si="182"/>
        <v>0</v>
      </c>
      <c r="AD205" s="16">
        <f t="shared" si="182"/>
        <v>0</v>
      </c>
      <c r="AE205" s="16">
        <f t="shared" si="182"/>
        <v>0</v>
      </c>
      <c r="AF205" s="16">
        <f t="shared" si="182"/>
        <v>0</v>
      </c>
      <c r="AG205" s="16">
        <f t="shared" si="182"/>
        <v>0</v>
      </c>
      <c r="AH205" s="16">
        <f t="shared" si="182"/>
        <v>0</v>
      </c>
      <c r="AI205" s="16">
        <f t="shared" si="182"/>
        <v>0</v>
      </c>
      <c r="AJ205" s="16">
        <f t="shared" si="182"/>
        <v>0</v>
      </c>
      <c r="AK205" s="16">
        <f t="shared" si="182"/>
        <v>0</v>
      </c>
      <c r="AL205" s="16">
        <f t="shared" si="182"/>
        <v>0</v>
      </c>
      <c r="AM205" s="16">
        <f t="shared" si="182"/>
        <v>0</v>
      </c>
      <c r="AN205" s="16">
        <f t="shared" si="182"/>
        <v>0</v>
      </c>
      <c r="AO205" s="16">
        <f t="shared" si="182"/>
        <v>0</v>
      </c>
      <c r="AP205" s="16">
        <f t="shared" si="182"/>
        <v>0</v>
      </c>
      <c r="AQ205" s="16">
        <f t="shared" si="182"/>
        <v>0</v>
      </c>
    </row>
    <row r="206" spans="1:43" s="16" customFormat="1" x14ac:dyDescent="0.3">
      <c r="A206" s="20" t="s">
        <v>921</v>
      </c>
      <c r="B206" s="31">
        <f t="shared" si="181"/>
        <v>0</v>
      </c>
      <c r="C206" s="16">
        <f t="shared" ref="C206:AQ206" si="183">IFERROR(C$214*$P6/$P$14,0)</f>
        <v>0</v>
      </c>
      <c r="D206" s="16">
        <f t="shared" si="183"/>
        <v>0</v>
      </c>
      <c r="E206" s="16">
        <f t="shared" si="183"/>
        <v>0</v>
      </c>
      <c r="F206" s="16">
        <f t="shared" si="183"/>
        <v>0</v>
      </c>
      <c r="G206" s="16">
        <f t="shared" si="183"/>
        <v>0</v>
      </c>
      <c r="H206" s="16">
        <f t="shared" si="183"/>
        <v>0</v>
      </c>
      <c r="I206" s="16">
        <f t="shared" si="183"/>
        <v>0</v>
      </c>
      <c r="J206" s="16">
        <f t="shared" si="183"/>
        <v>0</v>
      </c>
      <c r="K206" s="16">
        <f t="shared" si="183"/>
        <v>0</v>
      </c>
      <c r="L206" s="16">
        <f t="shared" si="183"/>
        <v>0</v>
      </c>
      <c r="M206" s="16">
        <f t="shared" si="183"/>
        <v>0</v>
      </c>
      <c r="N206" s="16">
        <f t="shared" si="183"/>
        <v>0</v>
      </c>
      <c r="O206" s="16">
        <f t="shared" si="183"/>
        <v>0</v>
      </c>
      <c r="P206" s="16">
        <f t="shared" si="183"/>
        <v>0</v>
      </c>
      <c r="Q206" s="16">
        <f t="shared" si="183"/>
        <v>0</v>
      </c>
      <c r="R206" s="16">
        <f t="shared" si="183"/>
        <v>0</v>
      </c>
      <c r="S206" s="16">
        <f t="shared" si="183"/>
        <v>0</v>
      </c>
      <c r="T206" s="16">
        <f t="shared" si="183"/>
        <v>0</v>
      </c>
      <c r="U206" s="16">
        <f t="shared" si="183"/>
        <v>0</v>
      </c>
      <c r="V206" s="16">
        <f t="shared" si="183"/>
        <v>0</v>
      </c>
      <c r="W206" s="16">
        <f t="shared" si="183"/>
        <v>0</v>
      </c>
      <c r="X206" s="16">
        <f t="shared" si="183"/>
        <v>0</v>
      </c>
      <c r="Y206" s="16">
        <f t="shared" si="183"/>
        <v>0</v>
      </c>
      <c r="Z206" s="16">
        <f t="shared" si="183"/>
        <v>0</v>
      </c>
      <c r="AA206" s="16">
        <f t="shared" si="183"/>
        <v>0</v>
      </c>
      <c r="AB206" s="16">
        <f t="shared" si="183"/>
        <v>0</v>
      </c>
      <c r="AC206" s="16">
        <f t="shared" si="183"/>
        <v>0</v>
      </c>
      <c r="AD206" s="16">
        <f t="shared" si="183"/>
        <v>0</v>
      </c>
      <c r="AE206" s="16">
        <f t="shared" si="183"/>
        <v>0</v>
      </c>
      <c r="AF206" s="16">
        <f t="shared" si="183"/>
        <v>0</v>
      </c>
      <c r="AG206" s="16">
        <f t="shared" si="183"/>
        <v>0</v>
      </c>
      <c r="AH206" s="16">
        <f t="shared" si="183"/>
        <v>0</v>
      </c>
      <c r="AI206" s="16">
        <f t="shared" si="183"/>
        <v>0</v>
      </c>
      <c r="AJ206" s="16">
        <f t="shared" si="183"/>
        <v>0</v>
      </c>
      <c r="AK206" s="16">
        <f t="shared" si="183"/>
        <v>0</v>
      </c>
      <c r="AL206" s="16">
        <f t="shared" si="183"/>
        <v>0</v>
      </c>
      <c r="AM206" s="16">
        <f t="shared" si="183"/>
        <v>0</v>
      </c>
      <c r="AN206" s="16">
        <f t="shared" si="183"/>
        <v>0</v>
      </c>
      <c r="AO206" s="16">
        <f t="shared" si="183"/>
        <v>0</v>
      </c>
      <c r="AP206" s="16">
        <f t="shared" si="183"/>
        <v>0</v>
      </c>
      <c r="AQ206" s="16">
        <f t="shared" si="183"/>
        <v>0</v>
      </c>
    </row>
    <row r="207" spans="1:43" s="16" customFormat="1" x14ac:dyDescent="0.3">
      <c r="A207" s="20" t="s">
        <v>922</v>
      </c>
      <c r="B207" s="31">
        <f t="shared" si="181"/>
        <v>0</v>
      </c>
      <c r="C207" s="16">
        <f t="shared" ref="C207:AQ207" si="184">IFERROR(C$214*$P7/$P$14,0)</f>
        <v>0</v>
      </c>
      <c r="D207" s="16">
        <f t="shared" si="184"/>
        <v>0</v>
      </c>
      <c r="E207" s="16">
        <f t="shared" si="184"/>
        <v>0</v>
      </c>
      <c r="F207" s="16">
        <f t="shared" si="184"/>
        <v>0</v>
      </c>
      <c r="G207" s="16">
        <f t="shared" si="184"/>
        <v>0</v>
      </c>
      <c r="H207" s="16">
        <f t="shared" si="184"/>
        <v>0</v>
      </c>
      <c r="I207" s="16">
        <f t="shared" si="184"/>
        <v>0</v>
      </c>
      <c r="J207" s="16">
        <f t="shared" si="184"/>
        <v>0</v>
      </c>
      <c r="K207" s="16">
        <f t="shared" si="184"/>
        <v>0</v>
      </c>
      <c r="L207" s="16">
        <f t="shared" si="184"/>
        <v>0</v>
      </c>
      <c r="M207" s="16">
        <f t="shared" si="184"/>
        <v>0</v>
      </c>
      <c r="N207" s="16">
        <f t="shared" si="184"/>
        <v>0</v>
      </c>
      <c r="O207" s="16">
        <f t="shared" si="184"/>
        <v>0</v>
      </c>
      <c r="P207" s="16">
        <f t="shared" si="184"/>
        <v>0</v>
      </c>
      <c r="Q207" s="16">
        <f t="shared" si="184"/>
        <v>0</v>
      </c>
      <c r="R207" s="16">
        <f t="shared" si="184"/>
        <v>0</v>
      </c>
      <c r="S207" s="16">
        <f t="shared" si="184"/>
        <v>0</v>
      </c>
      <c r="T207" s="16">
        <f t="shared" si="184"/>
        <v>0</v>
      </c>
      <c r="U207" s="16">
        <f t="shared" si="184"/>
        <v>0</v>
      </c>
      <c r="V207" s="16">
        <f t="shared" si="184"/>
        <v>0</v>
      </c>
      <c r="W207" s="16">
        <f t="shared" si="184"/>
        <v>0</v>
      </c>
      <c r="X207" s="16">
        <f t="shared" si="184"/>
        <v>0</v>
      </c>
      <c r="Y207" s="16">
        <f t="shared" si="184"/>
        <v>0</v>
      </c>
      <c r="Z207" s="16">
        <f t="shared" si="184"/>
        <v>0</v>
      </c>
      <c r="AA207" s="16">
        <f t="shared" si="184"/>
        <v>0</v>
      </c>
      <c r="AB207" s="16">
        <f t="shared" si="184"/>
        <v>0</v>
      </c>
      <c r="AC207" s="16">
        <f t="shared" si="184"/>
        <v>0</v>
      </c>
      <c r="AD207" s="16">
        <f t="shared" si="184"/>
        <v>0</v>
      </c>
      <c r="AE207" s="16">
        <f t="shared" si="184"/>
        <v>0</v>
      </c>
      <c r="AF207" s="16">
        <f t="shared" si="184"/>
        <v>0</v>
      </c>
      <c r="AG207" s="16">
        <f t="shared" si="184"/>
        <v>0</v>
      </c>
      <c r="AH207" s="16">
        <f t="shared" si="184"/>
        <v>0</v>
      </c>
      <c r="AI207" s="16">
        <f t="shared" si="184"/>
        <v>0</v>
      </c>
      <c r="AJ207" s="16">
        <f t="shared" si="184"/>
        <v>0</v>
      </c>
      <c r="AK207" s="16">
        <f t="shared" si="184"/>
        <v>0</v>
      </c>
      <c r="AL207" s="16">
        <f t="shared" si="184"/>
        <v>0</v>
      </c>
      <c r="AM207" s="16">
        <f t="shared" si="184"/>
        <v>0</v>
      </c>
      <c r="AN207" s="16">
        <f t="shared" si="184"/>
        <v>0</v>
      </c>
      <c r="AO207" s="16">
        <f t="shared" si="184"/>
        <v>0</v>
      </c>
      <c r="AP207" s="16">
        <f t="shared" si="184"/>
        <v>0</v>
      </c>
      <c r="AQ207" s="16">
        <f t="shared" si="184"/>
        <v>0</v>
      </c>
    </row>
    <row r="208" spans="1:43" s="16" customFormat="1" x14ac:dyDescent="0.3">
      <c r="A208" s="20" t="s">
        <v>923</v>
      </c>
      <c r="B208" s="31">
        <f t="shared" si="181"/>
        <v>0</v>
      </c>
      <c r="C208" s="16">
        <f t="shared" ref="C208:AQ208" si="185">IFERROR(C$214*$P8/$P$14,0)</f>
        <v>0</v>
      </c>
      <c r="D208" s="16">
        <f t="shared" si="185"/>
        <v>0</v>
      </c>
      <c r="E208" s="16">
        <f t="shared" si="185"/>
        <v>0</v>
      </c>
      <c r="F208" s="16">
        <f t="shared" si="185"/>
        <v>0</v>
      </c>
      <c r="G208" s="16">
        <f t="shared" si="185"/>
        <v>0</v>
      </c>
      <c r="H208" s="16">
        <f t="shared" si="185"/>
        <v>0</v>
      </c>
      <c r="I208" s="16">
        <f t="shared" si="185"/>
        <v>0</v>
      </c>
      <c r="J208" s="16">
        <f t="shared" si="185"/>
        <v>0</v>
      </c>
      <c r="K208" s="16">
        <f t="shared" si="185"/>
        <v>0</v>
      </c>
      <c r="L208" s="16">
        <f t="shared" si="185"/>
        <v>0</v>
      </c>
      <c r="M208" s="16">
        <f t="shared" si="185"/>
        <v>0</v>
      </c>
      <c r="N208" s="16">
        <f t="shared" si="185"/>
        <v>0</v>
      </c>
      <c r="O208" s="16">
        <f t="shared" si="185"/>
        <v>0</v>
      </c>
      <c r="P208" s="16">
        <f t="shared" si="185"/>
        <v>0</v>
      </c>
      <c r="Q208" s="16">
        <f t="shared" si="185"/>
        <v>0</v>
      </c>
      <c r="R208" s="16">
        <f t="shared" si="185"/>
        <v>0</v>
      </c>
      <c r="S208" s="16">
        <f t="shared" si="185"/>
        <v>0</v>
      </c>
      <c r="T208" s="16">
        <f t="shared" si="185"/>
        <v>0</v>
      </c>
      <c r="U208" s="16">
        <f t="shared" si="185"/>
        <v>0</v>
      </c>
      <c r="V208" s="16">
        <f t="shared" si="185"/>
        <v>0</v>
      </c>
      <c r="W208" s="16">
        <f t="shared" si="185"/>
        <v>0</v>
      </c>
      <c r="X208" s="16">
        <f t="shared" si="185"/>
        <v>0</v>
      </c>
      <c r="Y208" s="16">
        <f t="shared" si="185"/>
        <v>0</v>
      </c>
      <c r="Z208" s="16">
        <f t="shared" si="185"/>
        <v>0</v>
      </c>
      <c r="AA208" s="16">
        <f t="shared" si="185"/>
        <v>0</v>
      </c>
      <c r="AB208" s="16">
        <f t="shared" si="185"/>
        <v>0</v>
      </c>
      <c r="AC208" s="16">
        <f t="shared" si="185"/>
        <v>0</v>
      </c>
      <c r="AD208" s="16">
        <f t="shared" si="185"/>
        <v>0</v>
      </c>
      <c r="AE208" s="16">
        <f t="shared" si="185"/>
        <v>0</v>
      </c>
      <c r="AF208" s="16">
        <f t="shared" si="185"/>
        <v>0</v>
      </c>
      <c r="AG208" s="16">
        <f t="shared" si="185"/>
        <v>0</v>
      </c>
      <c r="AH208" s="16">
        <f t="shared" si="185"/>
        <v>0</v>
      </c>
      <c r="AI208" s="16">
        <f t="shared" si="185"/>
        <v>0</v>
      </c>
      <c r="AJ208" s="16">
        <f t="shared" si="185"/>
        <v>0</v>
      </c>
      <c r="AK208" s="16">
        <f t="shared" si="185"/>
        <v>0</v>
      </c>
      <c r="AL208" s="16">
        <f t="shared" si="185"/>
        <v>0</v>
      </c>
      <c r="AM208" s="16">
        <f t="shared" si="185"/>
        <v>0</v>
      </c>
      <c r="AN208" s="16">
        <f t="shared" si="185"/>
        <v>0</v>
      </c>
      <c r="AO208" s="16">
        <f t="shared" si="185"/>
        <v>0</v>
      </c>
      <c r="AP208" s="16">
        <f t="shared" si="185"/>
        <v>0</v>
      </c>
      <c r="AQ208" s="16">
        <f t="shared" si="185"/>
        <v>0</v>
      </c>
    </row>
    <row r="209" spans="1:43" s="16" customFormat="1" x14ac:dyDescent="0.3">
      <c r="A209" s="20" t="s">
        <v>924</v>
      </c>
      <c r="B209" s="31">
        <f t="shared" si="181"/>
        <v>0</v>
      </c>
      <c r="C209" s="16">
        <f t="shared" ref="C209:AQ209" si="186">IFERROR(C$214*$P9/$P$14,0)</f>
        <v>0</v>
      </c>
      <c r="D209" s="16">
        <f t="shared" si="186"/>
        <v>0</v>
      </c>
      <c r="E209" s="16">
        <f t="shared" si="186"/>
        <v>0</v>
      </c>
      <c r="F209" s="16">
        <f t="shared" si="186"/>
        <v>0</v>
      </c>
      <c r="G209" s="16">
        <f t="shared" si="186"/>
        <v>0</v>
      </c>
      <c r="H209" s="16">
        <f t="shared" si="186"/>
        <v>0</v>
      </c>
      <c r="I209" s="16">
        <f t="shared" si="186"/>
        <v>0</v>
      </c>
      <c r="J209" s="16">
        <f t="shared" si="186"/>
        <v>0</v>
      </c>
      <c r="K209" s="16">
        <f t="shared" si="186"/>
        <v>0</v>
      </c>
      <c r="L209" s="16">
        <f t="shared" si="186"/>
        <v>0</v>
      </c>
      <c r="M209" s="16">
        <f t="shared" si="186"/>
        <v>0</v>
      </c>
      <c r="N209" s="16">
        <f t="shared" si="186"/>
        <v>0</v>
      </c>
      <c r="O209" s="16">
        <f t="shared" si="186"/>
        <v>0</v>
      </c>
      <c r="P209" s="16">
        <f t="shared" si="186"/>
        <v>0</v>
      </c>
      <c r="Q209" s="16">
        <f t="shared" si="186"/>
        <v>0</v>
      </c>
      <c r="R209" s="16">
        <f t="shared" si="186"/>
        <v>0</v>
      </c>
      <c r="S209" s="16">
        <f t="shared" si="186"/>
        <v>0</v>
      </c>
      <c r="T209" s="16">
        <f t="shared" si="186"/>
        <v>0</v>
      </c>
      <c r="U209" s="16">
        <f t="shared" si="186"/>
        <v>0</v>
      </c>
      <c r="V209" s="16">
        <f t="shared" si="186"/>
        <v>0</v>
      </c>
      <c r="W209" s="16">
        <f t="shared" si="186"/>
        <v>0</v>
      </c>
      <c r="X209" s="16">
        <f t="shared" si="186"/>
        <v>0</v>
      </c>
      <c r="Y209" s="16">
        <f t="shared" si="186"/>
        <v>0</v>
      </c>
      <c r="Z209" s="16">
        <f t="shared" si="186"/>
        <v>0</v>
      </c>
      <c r="AA209" s="16">
        <f t="shared" si="186"/>
        <v>0</v>
      </c>
      <c r="AB209" s="16">
        <f t="shared" si="186"/>
        <v>0</v>
      </c>
      <c r="AC209" s="16">
        <f t="shared" si="186"/>
        <v>0</v>
      </c>
      <c r="AD209" s="16">
        <f t="shared" si="186"/>
        <v>0</v>
      </c>
      <c r="AE209" s="16">
        <f t="shared" si="186"/>
        <v>0</v>
      </c>
      <c r="AF209" s="16">
        <f t="shared" si="186"/>
        <v>0</v>
      </c>
      <c r="AG209" s="16">
        <f t="shared" si="186"/>
        <v>0</v>
      </c>
      <c r="AH209" s="16">
        <f t="shared" si="186"/>
        <v>0</v>
      </c>
      <c r="AI209" s="16">
        <f t="shared" si="186"/>
        <v>0</v>
      </c>
      <c r="AJ209" s="16">
        <f t="shared" si="186"/>
        <v>0</v>
      </c>
      <c r="AK209" s="16">
        <f t="shared" si="186"/>
        <v>0</v>
      </c>
      <c r="AL209" s="16">
        <f t="shared" si="186"/>
        <v>0</v>
      </c>
      <c r="AM209" s="16">
        <f t="shared" si="186"/>
        <v>0</v>
      </c>
      <c r="AN209" s="16">
        <f t="shared" si="186"/>
        <v>0</v>
      </c>
      <c r="AO209" s="16">
        <f t="shared" si="186"/>
        <v>0</v>
      </c>
      <c r="AP209" s="16">
        <f t="shared" si="186"/>
        <v>0</v>
      </c>
      <c r="AQ209" s="16">
        <f t="shared" si="186"/>
        <v>0</v>
      </c>
    </row>
    <row r="210" spans="1:43" s="16" customFormat="1" x14ac:dyDescent="0.3">
      <c r="A210" s="20" t="s">
        <v>925</v>
      </c>
      <c r="B210" s="31">
        <f t="shared" si="181"/>
        <v>0</v>
      </c>
      <c r="C210" s="16">
        <f t="shared" ref="C210:AQ210" si="187">IFERROR(C$214*$P10/$P$14,0)</f>
        <v>0</v>
      </c>
      <c r="D210" s="16">
        <f t="shared" si="187"/>
        <v>0</v>
      </c>
      <c r="E210" s="16">
        <f t="shared" si="187"/>
        <v>0</v>
      </c>
      <c r="F210" s="16">
        <f t="shared" si="187"/>
        <v>0</v>
      </c>
      <c r="G210" s="16">
        <f t="shared" si="187"/>
        <v>0</v>
      </c>
      <c r="H210" s="16">
        <f t="shared" si="187"/>
        <v>0</v>
      </c>
      <c r="I210" s="16">
        <f t="shared" si="187"/>
        <v>0</v>
      </c>
      <c r="J210" s="16">
        <f t="shared" si="187"/>
        <v>0</v>
      </c>
      <c r="K210" s="16">
        <f t="shared" si="187"/>
        <v>0</v>
      </c>
      <c r="L210" s="16">
        <f t="shared" si="187"/>
        <v>0</v>
      </c>
      <c r="M210" s="16">
        <f t="shared" si="187"/>
        <v>0</v>
      </c>
      <c r="N210" s="16">
        <f t="shared" si="187"/>
        <v>0</v>
      </c>
      <c r="O210" s="16">
        <f t="shared" si="187"/>
        <v>0</v>
      </c>
      <c r="P210" s="16">
        <f t="shared" si="187"/>
        <v>0</v>
      </c>
      <c r="Q210" s="16">
        <f t="shared" si="187"/>
        <v>0</v>
      </c>
      <c r="R210" s="16">
        <f t="shared" si="187"/>
        <v>0</v>
      </c>
      <c r="S210" s="16">
        <f t="shared" si="187"/>
        <v>0</v>
      </c>
      <c r="T210" s="16">
        <f t="shared" si="187"/>
        <v>0</v>
      </c>
      <c r="U210" s="16">
        <f t="shared" si="187"/>
        <v>0</v>
      </c>
      <c r="V210" s="16">
        <f t="shared" si="187"/>
        <v>0</v>
      </c>
      <c r="W210" s="16">
        <f t="shared" si="187"/>
        <v>0</v>
      </c>
      <c r="X210" s="16">
        <f t="shared" si="187"/>
        <v>0</v>
      </c>
      <c r="Y210" s="16">
        <f t="shared" si="187"/>
        <v>0</v>
      </c>
      <c r="Z210" s="16">
        <f t="shared" si="187"/>
        <v>0</v>
      </c>
      <c r="AA210" s="16">
        <f t="shared" si="187"/>
        <v>0</v>
      </c>
      <c r="AB210" s="16">
        <f t="shared" si="187"/>
        <v>0</v>
      </c>
      <c r="AC210" s="16">
        <f t="shared" si="187"/>
        <v>0</v>
      </c>
      <c r="AD210" s="16">
        <f t="shared" si="187"/>
        <v>0</v>
      </c>
      <c r="AE210" s="16">
        <f t="shared" si="187"/>
        <v>0</v>
      </c>
      <c r="AF210" s="16">
        <f t="shared" si="187"/>
        <v>0</v>
      </c>
      <c r="AG210" s="16">
        <f t="shared" si="187"/>
        <v>0</v>
      </c>
      <c r="AH210" s="16">
        <f t="shared" si="187"/>
        <v>0</v>
      </c>
      <c r="AI210" s="16">
        <f t="shared" si="187"/>
        <v>0</v>
      </c>
      <c r="AJ210" s="16">
        <f t="shared" si="187"/>
        <v>0</v>
      </c>
      <c r="AK210" s="16">
        <f t="shared" si="187"/>
        <v>0</v>
      </c>
      <c r="AL210" s="16">
        <f t="shared" si="187"/>
        <v>0</v>
      </c>
      <c r="AM210" s="16">
        <f t="shared" si="187"/>
        <v>0</v>
      </c>
      <c r="AN210" s="16">
        <f t="shared" si="187"/>
        <v>0</v>
      </c>
      <c r="AO210" s="16">
        <f t="shared" si="187"/>
        <v>0</v>
      </c>
      <c r="AP210" s="16">
        <f t="shared" si="187"/>
        <v>0</v>
      </c>
      <c r="AQ210" s="16">
        <f t="shared" si="187"/>
        <v>0</v>
      </c>
    </row>
    <row r="211" spans="1:43" s="16" customFormat="1" x14ac:dyDescent="0.3">
      <c r="A211" s="20" t="s">
        <v>926</v>
      </c>
      <c r="B211" s="31">
        <f t="shared" si="181"/>
        <v>0</v>
      </c>
      <c r="C211" s="16">
        <f t="shared" ref="C211:AQ211" si="188">IFERROR(C$214*$P11/$P$14,0)</f>
        <v>0</v>
      </c>
      <c r="D211" s="16">
        <f t="shared" si="188"/>
        <v>0</v>
      </c>
      <c r="E211" s="16">
        <f t="shared" si="188"/>
        <v>0</v>
      </c>
      <c r="F211" s="16">
        <f t="shared" si="188"/>
        <v>0</v>
      </c>
      <c r="G211" s="16">
        <f t="shared" si="188"/>
        <v>0</v>
      </c>
      <c r="H211" s="16">
        <f t="shared" si="188"/>
        <v>0</v>
      </c>
      <c r="I211" s="16">
        <f t="shared" si="188"/>
        <v>0</v>
      </c>
      <c r="J211" s="16">
        <f t="shared" si="188"/>
        <v>0</v>
      </c>
      <c r="K211" s="16">
        <f t="shared" si="188"/>
        <v>0</v>
      </c>
      <c r="L211" s="16">
        <f t="shared" si="188"/>
        <v>0</v>
      </c>
      <c r="M211" s="16">
        <f t="shared" si="188"/>
        <v>0</v>
      </c>
      <c r="N211" s="16">
        <f t="shared" si="188"/>
        <v>0</v>
      </c>
      <c r="O211" s="16">
        <f t="shared" si="188"/>
        <v>0</v>
      </c>
      <c r="P211" s="16">
        <f t="shared" si="188"/>
        <v>0</v>
      </c>
      <c r="Q211" s="16">
        <f t="shared" si="188"/>
        <v>0</v>
      </c>
      <c r="R211" s="16">
        <f t="shared" si="188"/>
        <v>0</v>
      </c>
      <c r="S211" s="16">
        <f t="shared" si="188"/>
        <v>0</v>
      </c>
      <c r="T211" s="16">
        <f t="shared" si="188"/>
        <v>0</v>
      </c>
      <c r="U211" s="16">
        <f t="shared" si="188"/>
        <v>0</v>
      </c>
      <c r="V211" s="16">
        <f t="shared" si="188"/>
        <v>0</v>
      </c>
      <c r="W211" s="16">
        <f t="shared" si="188"/>
        <v>0</v>
      </c>
      <c r="X211" s="16">
        <f t="shared" si="188"/>
        <v>0</v>
      </c>
      <c r="Y211" s="16">
        <f t="shared" si="188"/>
        <v>0</v>
      </c>
      <c r="Z211" s="16">
        <f t="shared" si="188"/>
        <v>0</v>
      </c>
      <c r="AA211" s="16">
        <f t="shared" si="188"/>
        <v>0</v>
      </c>
      <c r="AB211" s="16">
        <f t="shared" si="188"/>
        <v>0</v>
      </c>
      <c r="AC211" s="16">
        <f t="shared" si="188"/>
        <v>0</v>
      </c>
      <c r="AD211" s="16">
        <f t="shared" si="188"/>
        <v>0</v>
      </c>
      <c r="AE211" s="16">
        <f t="shared" si="188"/>
        <v>0</v>
      </c>
      <c r="AF211" s="16">
        <f t="shared" si="188"/>
        <v>0</v>
      </c>
      <c r="AG211" s="16">
        <f t="shared" si="188"/>
        <v>0</v>
      </c>
      <c r="AH211" s="16">
        <f t="shared" si="188"/>
        <v>0</v>
      </c>
      <c r="AI211" s="16">
        <f t="shared" si="188"/>
        <v>0</v>
      </c>
      <c r="AJ211" s="16">
        <f t="shared" si="188"/>
        <v>0</v>
      </c>
      <c r="AK211" s="16">
        <f t="shared" si="188"/>
        <v>0</v>
      </c>
      <c r="AL211" s="16">
        <f t="shared" si="188"/>
        <v>0</v>
      </c>
      <c r="AM211" s="16">
        <f t="shared" si="188"/>
        <v>0</v>
      </c>
      <c r="AN211" s="16">
        <f t="shared" si="188"/>
        <v>0</v>
      </c>
      <c r="AO211" s="16">
        <f t="shared" si="188"/>
        <v>0</v>
      </c>
      <c r="AP211" s="16">
        <f t="shared" si="188"/>
        <v>0</v>
      </c>
      <c r="AQ211" s="16">
        <f t="shared" si="188"/>
        <v>0</v>
      </c>
    </row>
    <row r="212" spans="1:43" s="16" customFormat="1" x14ac:dyDescent="0.3">
      <c r="A212" s="20" t="s">
        <v>927</v>
      </c>
      <c r="B212" s="31">
        <f t="shared" si="181"/>
        <v>0</v>
      </c>
      <c r="C212" s="16">
        <f t="shared" ref="C212:AQ212" si="189">IFERROR(C$214*$P12/$P$14,0)</f>
        <v>0</v>
      </c>
      <c r="D212" s="16">
        <f t="shared" si="189"/>
        <v>0</v>
      </c>
      <c r="E212" s="16">
        <f t="shared" si="189"/>
        <v>0</v>
      </c>
      <c r="F212" s="16">
        <f t="shared" si="189"/>
        <v>0</v>
      </c>
      <c r="G212" s="16">
        <f t="shared" si="189"/>
        <v>0</v>
      </c>
      <c r="H212" s="16">
        <f t="shared" si="189"/>
        <v>0</v>
      </c>
      <c r="I212" s="16">
        <f t="shared" si="189"/>
        <v>0</v>
      </c>
      <c r="J212" s="16">
        <f t="shared" si="189"/>
        <v>0</v>
      </c>
      <c r="K212" s="16">
        <f t="shared" si="189"/>
        <v>0</v>
      </c>
      <c r="L212" s="16">
        <f t="shared" si="189"/>
        <v>0</v>
      </c>
      <c r="M212" s="16">
        <f t="shared" si="189"/>
        <v>0</v>
      </c>
      <c r="N212" s="16">
        <f t="shared" si="189"/>
        <v>0</v>
      </c>
      <c r="O212" s="16">
        <f t="shared" si="189"/>
        <v>0</v>
      </c>
      <c r="P212" s="16">
        <f t="shared" si="189"/>
        <v>0</v>
      </c>
      <c r="Q212" s="16">
        <f t="shared" si="189"/>
        <v>0</v>
      </c>
      <c r="R212" s="16">
        <f t="shared" si="189"/>
        <v>0</v>
      </c>
      <c r="S212" s="16">
        <f t="shared" si="189"/>
        <v>0</v>
      </c>
      <c r="T212" s="16">
        <f t="shared" si="189"/>
        <v>0</v>
      </c>
      <c r="U212" s="16">
        <f t="shared" si="189"/>
        <v>0</v>
      </c>
      <c r="V212" s="16">
        <f t="shared" si="189"/>
        <v>0</v>
      </c>
      <c r="W212" s="16">
        <f t="shared" si="189"/>
        <v>0</v>
      </c>
      <c r="X212" s="16">
        <f t="shared" si="189"/>
        <v>0</v>
      </c>
      <c r="Y212" s="16">
        <f t="shared" si="189"/>
        <v>0</v>
      </c>
      <c r="Z212" s="16">
        <f t="shared" si="189"/>
        <v>0</v>
      </c>
      <c r="AA212" s="16">
        <f t="shared" si="189"/>
        <v>0</v>
      </c>
      <c r="AB212" s="16">
        <f t="shared" si="189"/>
        <v>0</v>
      </c>
      <c r="AC212" s="16">
        <f t="shared" si="189"/>
        <v>0</v>
      </c>
      <c r="AD212" s="16">
        <f t="shared" si="189"/>
        <v>0</v>
      </c>
      <c r="AE212" s="16">
        <f t="shared" si="189"/>
        <v>0</v>
      </c>
      <c r="AF212" s="16">
        <f t="shared" si="189"/>
        <v>0</v>
      </c>
      <c r="AG212" s="16">
        <f t="shared" si="189"/>
        <v>0</v>
      </c>
      <c r="AH212" s="16">
        <f t="shared" si="189"/>
        <v>0</v>
      </c>
      <c r="AI212" s="16">
        <f t="shared" si="189"/>
        <v>0</v>
      </c>
      <c r="AJ212" s="16">
        <f t="shared" si="189"/>
        <v>0</v>
      </c>
      <c r="AK212" s="16">
        <f t="shared" si="189"/>
        <v>0</v>
      </c>
      <c r="AL212" s="16">
        <f t="shared" si="189"/>
        <v>0</v>
      </c>
      <c r="AM212" s="16">
        <f t="shared" si="189"/>
        <v>0</v>
      </c>
      <c r="AN212" s="16">
        <f t="shared" si="189"/>
        <v>0</v>
      </c>
      <c r="AO212" s="16">
        <f t="shared" si="189"/>
        <v>0</v>
      </c>
      <c r="AP212" s="16">
        <f t="shared" si="189"/>
        <v>0</v>
      </c>
      <c r="AQ212" s="16">
        <f t="shared" si="189"/>
        <v>0</v>
      </c>
    </row>
    <row r="213" spans="1:43" s="16" customFormat="1" x14ac:dyDescent="0.3">
      <c r="A213" s="20" t="s">
        <v>928</v>
      </c>
      <c r="B213" s="31">
        <f t="shared" si="181"/>
        <v>0</v>
      </c>
      <c r="C213" s="16">
        <f t="shared" ref="C213:AQ213" si="190">IFERROR(C$214*$P13/$P$14,0)</f>
        <v>0</v>
      </c>
      <c r="D213" s="16">
        <f t="shared" si="190"/>
        <v>0</v>
      </c>
      <c r="E213" s="16">
        <f t="shared" si="190"/>
        <v>0</v>
      </c>
      <c r="F213" s="16">
        <f t="shared" si="190"/>
        <v>0</v>
      </c>
      <c r="G213" s="16">
        <f t="shared" si="190"/>
        <v>0</v>
      </c>
      <c r="H213" s="16">
        <f t="shared" si="190"/>
        <v>0</v>
      </c>
      <c r="I213" s="16">
        <f t="shared" si="190"/>
        <v>0</v>
      </c>
      <c r="J213" s="16">
        <f t="shared" si="190"/>
        <v>0</v>
      </c>
      <c r="K213" s="16">
        <f t="shared" si="190"/>
        <v>0</v>
      </c>
      <c r="L213" s="16">
        <f t="shared" si="190"/>
        <v>0</v>
      </c>
      <c r="M213" s="16">
        <f t="shared" si="190"/>
        <v>0</v>
      </c>
      <c r="N213" s="16">
        <f t="shared" si="190"/>
        <v>0</v>
      </c>
      <c r="O213" s="16">
        <f t="shared" si="190"/>
        <v>0</v>
      </c>
      <c r="P213" s="16">
        <f t="shared" si="190"/>
        <v>0</v>
      </c>
      <c r="Q213" s="16">
        <f t="shared" si="190"/>
        <v>0</v>
      </c>
      <c r="R213" s="16">
        <f t="shared" si="190"/>
        <v>0</v>
      </c>
      <c r="S213" s="16">
        <f t="shared" si="190"/>
        <v>0</v>
      </c>
      <c r="T213" s="16">
        <f t="shared" si="190"/>
        <v>0</v>
      </c>
      <c r="U213" s="16">
        <f t="shared" si="190"/>
        <v>0</v>
      </c>
      <c r="V213" s="16">
        <f t="shared" si="190"/>
        <v>0</v>
      </c>
      <c r="W213" s="16">
        <f t="shared" si="190"/>
        <v>0</v>
      </c>
      <c r="X213" s="16">
        <f t="shared" si="190"/>
        <v>0</v>
      </c>
      <c r="Y213" s="16">
        <f t="shared" si="190"/>
        <v>0</v>
      </c>
      <c r="Z213" s="16">
        <f t="shared" si="190"/>
        <v>0</v>
      </c>
      <c r="AA213" s="16">
        <f t="shared" si="190"/>
        <v>0</v>
      </c>
      <c r="AB213" s="16">
        <f t="shared" si="190"/>
        <v>0</v>
      </c>
      <c r="AC213" s="16">
        <f t="shared" si="190"/>
        <v>0</v>
      </c>
      <c r="AD213" s="16">
        <f t="shared" si="190"/>
        <v>0</v>
      </c>
      <c r="AE213" s="16">
        <f t="shared" si="190"/>
        <v>0</v>
      </c>
      <c r="AF213" s="16">
        <f t="shared" si="190"/>
        <v>0</v>
      </c>
      <c r="AG213" s="16">
        <f t="shared" si="190"/>
        <v>0</v>
      </c>
      <c r="AH213" s="16">
        <f t="shared" si="190"/>
        <v>0</v>
      </c>
      <c r="AI213" s="16">
        <f t="shared" si="190"/>
        <v>0</v>
      </c>
      <c r="AJ213" s="16">
        <f t="shared" si="190"/>
        <v>0</v>
      </c>
      <c r="AK213" s="16">
        <f t="shared" si="190"/>
        <v>0</v>
      </c>
      <c r="AL213" s="16">
        <f t="shared" si="190"/>
        <v>0</v>
      </c>
      <c r="AM213" s="16">
        <f t="shared" si="190"/>
        <v>0</v>
      </c>
      <c r="AN213" s="16">
        <f t="shared" si="190"/>
        <v>0</v>
      </c>
      <c r="AO213" s="16">
        <f t="shared" si="190"/>
        <v>0</v>
      </c>
      <c r="AP213" s="16">
        <f t="shared" si="190"/>
        <v>0</v>
      </c>
      <c r="AQ213" s="16">
        <f t="shared" si="190"/>
        <v>0</v>
      </c>
    </row>
    <row r="214" spans="1:43" s="18" customFormat="1" x14ac:dyDescent="0.3">
      <c r="A214" s="20" t="s">
        <v>918</v>
      </c>
      <c r="B214" s="23">
        <f t="shared" si="181"/>
        <v>219.38401041349763</v>
      </c>
      <c r="C214" s="18">
        <f>'BLDG energy consumption'!B$3*$O$15</f>
        <v>219.38401041349763</v>
      </c>
      <c r="D214" s="18">
        <f>'BLDG energy consumption'!C$3*$O$15</f>
        <v>217.28630916856474</v>
      </c>
      <c r="E214" s="18">
        <f>'BLDG energy consumption'!D$3*$O$15</f>
        <v>215.05548479848576</v>
      </c>
      <c r="F214" s="18">
        <f>'BLDG energy consumption'!E$3*$O$15</f>
        <v>212.70290025288219</v>
      </c>
      <c r="G214" s="18">
        <f>'BLDG energy consumption'!F$3*$O$15</f>
        <v>210.23951167569831</v>
      </c>
      <c r="H214" s="18">
        <f>'BLDG energy consumption'!G$3*$O$15</f>
        <v>207.67586721670372</v>
      </c>
      <c r="I214" s="18">
        <f>'BLDG energy consumption'!H$3*$O$15</f>
        <v>201.13861177832919</v>
      </c>
      <c r="J214" s="18">
        <f>'BLDG energy consumption'!I$3*$O$15</f>
        <v>198.06740568536807</v>
      </c>
      <c r="K214" s="18">
        <f>'BLDG energy consumption'!J$3*$O$15</f>
        <v>194.93924347909052</v>
      </c>
      <c r="L214" s="18">
        <f>'BLDG energy consumption'!K$3*$O$15</f>
        <v>191.76115395227447</v>
      </c>
      <c r="M214" s="18">
        <f>'BLDG energy consumption'!L$3*$O$15</f>
        <v>188.53979195191084</v>
      </c>
      <c r="N214" s="18">
        <f>'BLDG energy consumption'!M$3*$O$15</f>
        <v>185.28143168785039</v>
      </c>
      <c r="O214" s="18">
        <f>'BLDG energy consumption'!N$3*$O$15</f>
        <v>181.99195463896834</v>
      </c>
      <c r="P214" s="18">
        <f>'BLDG energy consumption'!O$3*$O$15</f>
        <v>178.67683189619092</v>
      </c>
      <c r="Q214" s="18">
        <f>'BLDG energy consumption'!P$3*$O$15</f>
        <v>175.34112773269857</v>
      </c>
      <c r="R214" s="18">
        <f>'BLDG energy consumption'!Q$3*$O$15</f>
        <v>171.98948444005995</v>
      </c>
      <c r="S214" s="18">
        <f>'BLDG energy consumption'!R$3*$O$15</f>
        <v>168.62610961378132</v>
      </c>
      <c r="T214" s="18">
        <f>'BLDG energy consumption'!S$3*$O$15</f>
        <v>165.25477142681163</v>
      </c>
      <c r="U214" s="18">
        <f>'BLDG energy consumption'!T$3*$O$15</f>
        <v>161.87877471549308</v>
      </c>
      <c r="V214" s="18">
        <f>'BLDG energy consumption'!U$3*$O$15</f>
        <v>158.50097512927144</v>
      </c>
      <c r="W214" s="18">
        <f>'BLDG energy consumption'!V$3*$O$15</f>
        <v>155.12374399999428</v>
      </c>
      <c r="X214" s="18">
        <f>'BLDG energy consumption'!W$3*$O$15</f>
        <v>151.74897131892817</v>
      </c>
      <c r="Y214" s="18">
        <f>'BLDG energy consumption'!X$3*$O$15</f>
        <v>148.37805498232871</v>
      </c>
      <c r="Z214" s="18">
        <f>'BLDG energy consumption'!Y$3*$O$15</f>
        <v>145.01188149331628</v>
      </c>
      <c r="AA214" s="18">
        <f>'BLDG energy consumption'!Z$3*$O$15</f>
        <v>141.6508175587075</v>
      </c>
      <c r="AB214" s="18">
        <f>'BLDG energy consumption'!AA$3*$O$15</f>
        <v>138.29471008858107</v>
      </c>
      <c r="AC214" s="18">
        <f>'BLDG energy consumption'!AB$3*$O$15</f>
        <v>134.94286080435757</v>
      </c>
      <c r="AD214" s="18">
        <f>'BLDG energy consumption'!AC$3*$O$15</f>
        <v>131.59401743467507</v>
      </c>
      <c r="AE214" s="18">
        <f>'BLDG energy consumption'!AD$3*$O$15</f>
        <v>128.24636483483127</v>
      </c>
      <c r="AF214" s="18">
        <f>'BLDG energy consumption'!AE$3*$O$15</f>
        <v>124.8975160293955</v>
      </c>
      <c r="AG214" s="18">
        <f>'BLDG energy consumption'!AF$3*$O$15</f>
        <v>121.54449451863815</v>
      </c>
      <c r="AH214" s="18">
        <f>'BLDG energy consumption'!AG$3*$O$15</f>
        <v>118.18372208199234</v>
      </c>
      <c r="AI214" s="18">
        <f>'BLDG energy consumption'!AH$3*$O$15</f>
        <v>114.81101515990092</v>
      </c>
      <c r="AJ214" s="18">
        <f>'BLDG energy consumption'!AI$3*$O$15</f>
        <v>111.42156083860111</v>
      </c>
      <c r="AK214" s="18">
        <f>'BLDG energy consumption'!AJ$3*$O$15</f>
        <v>108.00990999524073</v>
      </c>
      <c r="AL214" s="18">
        <f>'BLDG energy consumption'!AK$3*$O$15</f>
        <v>104.56996453617765</v>
      </c>
      <c r="AM214" s="18">
        <f>'BLDG energy consumption'!AL$3*$O$15</f>
        <v>101.094961513524</v>
      </c>
      <c r="AN214" s="18">
        <f>'BLDG energy consumption'!AM$3*$O$15</f>
        <v>97.577465925706193</v>
      </c>
      <c r="AO214" s="18">
        <f>'BLDG energy consumption'!AN$3*$O$15</f>
        <v>94.009354546209494</v>
      </c>
      <c r="AP214" s="18">
        <f>'BLDG energy consumption'!AO$3*$O$15</f>
        <v>90.381796511508782</v>
      </c>
      <c r="AQ214" s="18">
        <f>'BLDG energy consumption'!AP$3*$O$15</f>
        <v>86.685251662684536</v>
      </c>
    </row>
    <row r="215" spans="1:43" s="16" customFormat="1" x14ac:dyDescent="0.3"/>
    <row r="216" spans="1:43" s="20" customFormat="1" x14ac:dyDescent="0.3">
      <c r="A216" s="19" t="s">
        <v>23</v>
      </c>
      <c r="B216" s="36">
        <v>2019</v>
      </c>
      <c r="C216" s="20">
        <v>2020</v>
      </c>
      <c r="D216" s="20">
        <v>2021</v>
      </c>
      <c r="E216" s="20">
        <v>2022</v>
      </c>
      <c r="F216" s="20">
        <v>2023</v>
      </c>
      <c r="G216" s="20">
        <v>2024</v>
      </c>
      <c r="H216" s="20">
        <v>2025</v>
      </c>
      <c r="I216" s="20">
        <v>2026</v>
      </c>
      <c r="J216" s="20">
        <v>2027</v>
      </c>
      <c r="K216" s="20">
        <v>2028</v>
      </c>
      <c r="L216" s="20">
        <v>2029</v>
      </c>
      <c r="M216" s="20">
        <v>2030</v>
      </c>
      <c r="N216" s="20">
        <v>2031</v>
      </c>
      <c r="O216" s="20">
        <v>2032</v>
      </c>
      <c r="P216" s="20">
        <v>2033</v>
      </c>
      <c r="Q216" s="20">
        <v>2034</v>
      </c>
      <c r="R216" s="20">
        <v>2035</v>
      </c>
      <c r="S216" s="20">
        <v>2036</v>
      </c>
      <c r="T216" s="20">
        <v>2037</v>
      </c>
      <c r="U216" s="20">
        <v>2038</v>
      </c>
      <c r="V216" s="20">
        <v>2039</v>
      </c>
      <c r="W216" s="20">
        <v>2040</v>
      </c>
      <c r="X216" s="20">
        <v>2041</v>
      </c>
      <c r="Y216" s="20">
        <v>2042</v>
      </c>
      <c r="Z216" s="20">
        <v>2043</v>
      </c>
      <c r="AA216" s="20">
        <v>2044</v>
      </c>
      <c r="AB216" s="20">
        <v>2045</v>
      </c>
      <c r="AC216" s="20">
        <v>2046</v>
      </c>
      <c r="AD216" s="20">
        <v>2047</v>
      </c>
      <c r="AE216" s="20">
        <v>2048</v>
      </c>
      <c r="AF216" s="20">
        <v>2049</v>
      </c>
      <c r="AG216" s="20">
        <v>2050</v>
      </c>
      <c r="AH216" s="20">
        <v>2051</v>
      </c>
      <c r="AI216" s="20">
        <v>2052</v>
      </c>
      <c r="AJ216" s="20">
        <v>2053</v>
      </c>
      <c r="AK216" s="20">
        <v>2054</v>
      </c>
      <c r="AL216" s="20">
        <v>2055</v>
      </c>
      <c r="AM216" s="20">
        <v>2056</v>
      </c>
      <c r="AN216" s="20">
        <v>2057</v>
      </c>
      <c r="AO216" s="20">
        <v>2058</v>
      </c>
      <c r="AP216" s="20">
        <v>2059</v>
      </c>
      <c r="AQ216" s="20">
        <v>2060</v>
      </c>
    </row>
    <row r="217" spans="1:43" s="16" customFormat="1" x14ac:dyDescent="0.3">
      <c r="A217" s="20" t="s">
        <v>919</v>
      </c>
      <c r="B217" s="31">
        <f>C217</f>
        <v>110.38938651096511</v>
      </c>
      <c r="C217" s="17">
        <f>MAX(C$227*$Q4/$Q$14-'Distributed PV power generation'!C23,0)</f>
        <v>110.38938651096511</v>
      </c>
      <c r="D217" s="17">
        <f>MAX(D$227*$Q4/$Q$14-'Distributed PV power generation'!D23,0)</f>
        <v>109.19420914109625</v>
      </c>
      <c r="E217" s="17">
        <f>MAX(E$227*$Q4/$Q$14-'Distributed PV power generation'!E23,0)</f>
        <v>107.87347714597624</v>
      </c>
      <c r="F217" s="17">
        <f>MAX(F$227*$Q4/$Q$14-'Distributed PV power generation'!F23,0)</f>
        <v>106.4889970526921</v>
      </c>
      <c r="G217" s="17">
        <f>MAX(G$227*$Q4/$Q$14-'Distributed PV power generation'!G23,0)</f>
        <v>105.03138256805602</v>
      </c>
      <c r="H217" s="17">
        <f>MAX(H$227*$Q4/$Q$14-'Distributed PV power generation'!H23,0)</f>
        <v>103.50713062097712</v>
      </c>
      <c r="I217" s="17">
        <f>MAX(I$227*$Q4/$Q$14-'Distributed PV power generation'!I23,0)</f>
        <v>99.962466950616857</v>
      </c>
      <c r="J217" s="17">
        <f>MAX(J$227*$Q4/$Q$14-'Distributed PV power generation'!J23,0)</f>
        <v>98.22030690141365</v>
      </c>
      <c r="K217" s="17">
        <f>MAX(K$227*$Q4/$Q$14-'Distributed PV power generation'!K23,0)</f>
        <v>96.449417395346245</v>
      </c>
      <c r="L217" s="17">
        <f>MAX(L$227*$Q4/$Q$14-'Distributed PV power generation'!L23,0)</f>
        <v>94.653343853391746</v>
      </c>
      <c r="M217" s="17">
        <f>MAX(M$227*$Q4/$Q$14-'Distributed PV power generation'!M23,0)</f>
        <v>92.835443073063715</v>
      </c>
      <c r="N217" s="17">
        <f>MAX(N$227*$Q4/$Q$14-'Distributed PV power generation'!N23,0)</f>
        <v>90.998879853200492</v>
      </c>
      <c r="O217" s="17">
        <f>MAX(O$227*$Q4/$Q$14-'Distributed PV power generation'!O23,0)</f>
        <v>89.146620893666338</v>
      </c>
      <c r="P217" s="17">
        <f>MAX(P$227*$Q4/$Q$14-'Distributed PV power generation'!P23,0)</f>
        <v>87.281425888928055</v>
      </c>
      <c r="Q217" s="17">
        <f>MAX(Q$227*$Q4/$Q$14-'Distributed PV power generation'!Q23,0)</f>
        <v>85.405849328914869</v>
      </c>
      <c r="R217" s="17">
        <f>MAX(R$227*$Q4/$Q$14-'Distributed PV power generation'!R23,0)</f>
        <v>83.522232850153898</v>
      </c>
      <c r="S217" s="17">
        <f>MAX(S$227*$Q4/$Q$14-'Distributed PV power generation'!S23,0)</f>
        <v>81.632698822423365</v>
      </c>
      <c r="T217" s="17">
        <f>MAX(T$227*$Q4/$Q$14-'Distributed PV power generation'!T23,0)</f>
        <v>79.739147964643408</v>
      </c>
      <c r="U217" s="17">
        <f>MAX(U$227*$Q4/$Q$14-'Distributed PV power generation'!U23,0)</f>
        <v>77.843247282296218</v>
      </c>
      <c r="V217" s="17">
        <f>MAX(V$227*$Q4/$Q$14-'Distributed PV power generation'!V23,0)</f>
        <v>75.946437204736682</v>
      </c>
      <c r="W217" s="17">
        <f>MAX(W$227*$Q4/$Q$14-'Distributed PV power generation'!W23,0)</f>
        <v>74.049913864777608</v>
      </c>
      <c r="X217" s="17">
        <f>MAX(X$227*$Q4/$Q$14-'Distributed PV power generation'!X23,0)</f>
        <v>72.154630600338507</v>
      </c>
      <c r="Y217" s="17">
        <f>MAX(Y$227*$Q4/$Q$14-'Distributed PV power generation'!Y23,0)</f>
        <v>70.261292529761008</v>
      </c>
      <c r="Z217" s="17">
        <f>MAX(Z$227*$Q4/$Q$14-'Distributed PV power generation'!Z23,0)</f>
        <v>68.370346817566684</v>
      </c>
      <c r="AA217" s="17">
        <f>MAX(AA$227*$Q4/$Q$14-'Distributed PV power generation'!AA23,0)</f>
        <v>66.4819784357815</v>
      </c>
      <c r="AB217" s="17">
        <f>MAX(AB$227*$Q4/$Q$14-'Distributed PV power generation'!AB23,0)</f>
        <v>64.596110163716787</v>
      </c>
      <c r="AC217" s="17">
        <f>MAX(AC$227*$Q4/$Q$14-'Distributed PV power generation'!AC23,0)</f>
        <v>62.7123897799312</v>
      </c>
      <c r="AD217" s="17">
        <f>MAX(AD$227*$Q4/$Q$14-'Distributed PV power generation'!AD23,0)</f>
        <v>60.830185621307699</v>
      </c>
      <c r="AE217" s="17">
        <f>MAX(AE$227*$Q4/$Q$14-'Distributed PV power generation'!AE23,0)</f>
        <v>58.948582103576307</v>
      </c>
      <c r="AF217" s="17">
        <f>MAX(AF$227*$Q4/$Q$14-'Distributed PV power generation'!AF23,0)</f>
        <v>57.066375203083112</v>
      </c>
      <c r="AG217" s="17">
        <f>MAX(AG$227*$Q4/$Q$14-'Distributed PV power generation'!AG23,0)</f>
        <v>55.182063531906664</v>
      </c>
      <c r="AH217" s="17">
        <f>MAX(AH$227*$Q4/$Q$14-'Distributed PV power generation'!AH23,0)</f>
        <v>53.293842185754052</v>
      </c>
      <c r="AI217" s="17">
        <f>MAX(AI$227*$Q4/$Q$14-'Distributed PV power generation'!AI23,0)</f>
        <v>51.399600918914437</v>
      </c>
      <c r="AJ217" s="17">
        <f>MAX(AJ$227*$Q4/$Q$14-'Distributed PV power generation'!AJ23,0)</f>
        <v>49.496912030649739</v>
      </c>
      <c r="AK217" s="17">
        <f>MAX(AK$227*$Q4/$Q$14-'Distributed PV power generation'!AK23,0)</f>
        <v>47.5830269074957</v>
      </c>
      <c r="AL217" s="17">
        <f>MAX(AL$227*$Q4/$Q$14-'Distributed PV power generation'!AL23,0)</f>
        <v>45.654869586082597</v>
      </c>
      <c r="AM217" s="17">
        <f>MAX(AM$227*$Q4/$Q$14-'Distributed PV power generation'!AM23,0)</f>
        <v>43.709028741298802</v>
      </c>
      <c r="AN217" s="17">
        <f>MAX(AN$227*$Q4/$Q$14-'Distributed PV power generation'!AN23,0)</f>
        <v>41.741754054792892</v>
      </c>
      <c r="AO217" s="17">
        <f>MAX(AO$227*$Q4/$Q$14-'Distributed PV power generation'!AO23,0)</f>
        <v>39.74894805796734</v>
      </c>
      <c r="AP217" s="17">
        <f>MAX(AP$227*$Q4/$Q$14-'Distributed PV power generation'!AP23,0)</f>
        <v>37.72615634026036</v>
      </c>
      <c r="AQ217" s="17">
        <f>MAX(AQ$227*$Q4/$Q$14-'Distributed PV power generation'!AQ23,0)</f>
        <v>35.668566712633734</v>
      </c>
    </row>
    <row r="218" spans="1:43" s="16" customFormat="1" x14ac:dyDescent="0.3">
      <c r="A218" s="20" t="s">
        <v>920</v>
      </c>
      <c r="B218" s="31">
        <f t="shared" ref="B218:B227" si="191">C218</f>
        <v>0</v>
      </c>
      <c r="C218" s="17">
        <f t="shared" ref="C218:AQ218" si="192">C$227*$Q5/$Q$14</f>
        <v>0</v>
      </c>
      <c r="D218" s="17">
        <f t="shared" si="192"/>
        <v>0</v>
      </c>
      <c r="E218" s="17">
        <f t="shared" si="192"/>
        <v>0</v>
      </c>
      <c r="F218" s="17">
        <f t="shared" si="192"/>
        <v>0</v>
      </c>
      <c r="G218" s="17">
        <f t="shared" si="192"/>
        <v>0</v>
      </c>
      <c r="H218" s="17">
        <f t="shared" si="192"/>
        <v>0</v>
      </c>
      <c r="I218" s="17">
        <f t="shared" si="192"/>
        <v>0</v>
      </c>
      <c r="J218" s="17">
        <f t="shared" si="192"/>
        <v>0</v>
      </c>
      <c r="K218" s="17">
        <f t="shared" si="192"/>
        <v>0</v>
      </c>
      <c r="L218" s="17">
        <f t="shared" si="192"/>
        <v>0</v>
      </c>
      <c r="M218" s="17">
        <f t="shared" si="192"/>
        <v>0</v>
      </c>
      <c r="N218" s="17">
        <f t="shared" si="192"/>
        <v>0</v>
      </c>
      <c r="O218" s="17">
        <f t="shared" si="192"/>
        <v>0</v>
      </c>
      <c r="P218" s="17">
        <f t="shared" si="192"/>
        <v>0</v>
      </c>
      <c r="Q218" s="17">
        <f t="shared" si="192"/>
        <v>0</v>
      </c>
      <c r="R218" s="17">
        <f t="shared" si="192"/>
        <v>0</v>
      </c>
      <c r="S218" s="17">
        <f t="shared" si="192"/>
        <v>0</v>
      </c>
      <c r="T218" s="17">
        <f t="shared" si="192"/>
        <v>0</v>
      </c>
      <c r="U218" s="17">
        <f t="shared" si="192"/>
        <v>0</v>
      </c>
      <c r="V218" s="17">
        <f t="shared" si="192"/>
        <v>0</v>
      </c>
      <c r="W218" s="17">
        <f t="shared" si="192"/>
        <v>0</v>
      </c>
      <c r="X218" s="17">
        <f t="shared" si="192"/>
        <v>0</v>
      </c>
      <c r="Y218" s="17">
        <f t="shared" si="192"/>
        <v>0</v>
      </c>
      <c r="Z218" s="17">
        <f t="shared" si="192"/>
        <v>0</v>
      </c>
      <c r="AA218" s="17">
        <f t="shared" si="192"/>
        <v>0</v>
      </c>
      <c r="AB218" s="17">
        <f t="shared" si="192"/>
        <v>0</v>
      </c>
      <c r="AC218" s="17">
        <f t="shared" si="192"/>
        <v>0</v>
      </c>
      <c r="AD218" s="17">
        <f t="shared" si="192"/>
        <v>0</v>
      </c>
      <c r="AE218" s="17">
        <f t="shared" si="192"/>
        <v>0</v>
      </c>
      <c r="AF218" s="17">
        <f t="shared" si="192"/>
        <v>0</v>
      </c>
      <c r="AG218" s="17">
        <f t="shared" si="192"/>
        <v>0</v>
      </c>
      <c r="AH218" s="17">
        <f t="shared" si="192"/>
        <v>0</v>
      </c>
      <c r="AI218" s="17">
        <f t="shared" si="192"/>
        <v>0</v>
      </c>
      <c r="AJ218" s="17">
        <f t="shared" si="192"/>
        <v>0</v>
      </c>
      <c r="AK218" s="17">
        <f t="shared" si="192"/>
        <v>0</v>
      </c>
      <c r="AL218" s="17">
        <f t="shared" si="192"/>
        <v>0</v>
      </c>
      <c r="AM218" s="17">
        <f t="shared" si="192"/>
        <v>0</v>
      </c>
      <c r="AN218" s="17">
        <f t="shared" si="192"/>
        <v>0</v>
      </c>
      <c r="AO218" s="17">
        <f t="shared" si="192"/>
        <v>0</v>
      </c>
      <c r="AP218" s="17">
        <f t="shared" si="192"/>
        <v>0</v>
      </c>
      <c r="AQ218" s="17">
        <f t="shared" si="192"/>
        <v>0</v>
      </c>
    </row>
    <row r="219" spans="1:43" s="16" customFormat="1" x14ac:dyDescent="0.3">
      <c r="A219" s="20" t="s">
        <v>921</v>
      </c>
      <c r="B219" s="31">
        <f t="shared" si="191"/>
        <v>0</v>
      </c>
      <c r="C219" s="17">
        <f t="shared" ref="C219:AQ219" si="193">C$227*$Q6/$Q$14</f>
        <v>0</v>
      </c>
      <c r="D219" s="17">
        <f t="shared" si="193"/>
        <v>0</v>
      </c>
      <c r="E219" s="17">
        <f t="shared" si="193"/>
        <v>0</v>
      </c>
      <c r="F219" s="17">
        <f t="shared" si="193"/>
        <v>0</v>
      </c>
      <c r="G219" s="17">
        <f t="shared" si="193"/>
        <v>0</v>
      </c>
      <c r="H219" s="17">
        <f t="shared" si="193"/>
        <v>0</v>
      </c>
      <c r="I219" s="17">
        <f t="shared" si="193"/>
        <v>0</v>
      </c>
      <c r="J219" s="17">
        <f t="shared" si="193"/>
        <v>0</v>
      </c>
      <c r="K219" s="17">
        <f t="shared" si="193"/>
        <v>0</v>
      </c>
      <c r="L219" s="17">
        <f t="shared" si="193"/>
        <v>0</v>
      </c>
      <c r="M219" s="17">
        <f t="shared" si="193"/>
        <v>0</v>
      </c>
      <c r="N219" s="17">
        <f t="shared" si="193"/>
        <v>0</v>
      </c>
      <c r="O219" s="17">
        <f t="shared" si="193"/>
        <v>0</v>
      </c>
      <c r="P219" s="17">
        <f t="shared" si="193"/>
        <v>0</v>
      </c>
      <c r="Q219" s="17">
        <f t="shared" si="193"/>
        <v>0</v>
      </c>
      <c r="R219" s="17">
        <f t="shared" si="193"/>
        <v>0</v>
      </c>
      <c r="S219" s="17">
        <f t="shared" si="193"/>
        <v>0</v>
      </c>
      <c r="T219" s="17">
        <f t="shared" si="193"/>
        <v>0</v>
      </c>
      <c r="U219" s="17">
        <f t="shared" si="193"/>
        <v>0</v>
      </c>
      <c r="V219" s="17">
        <f t="shared" si="193"/>
        <v>0</v>
      </c>
      <c r="W219" s="17">
        <f t="shared" si="193"/>
        <v>0</v>
      </c>
      <c r="X219" s="17">
        <f t="shared" si="193"/>
        <v>0</v>
      </c>
      <c r="Y219" s="17">
        <f t="shared" si="193"/>
        <v>0</v>
      </c>
      <c r="Z219" s="17">
        <f t="shared" si="193"/>
        <v>0</v>
      </c>
      <c r="AA219" s="17">
        <f t="shared" si="193"/>
        <v>0</v>
      </c>
      <c r="AB219" s="17">
        <f t="shared" si="193"/>
        <v>0</v>
      </c>
      <c r="AC219" s="17">
        <f t="shared" si="193"/>
        <v>0</v>
      </c>
      <c r="AD219" s="17">
        <f t="shared" si="193"/>
        <v>0</v>
      </c>
      <c r="AE219" s="17">
        <f t="shared" si="193"/>
        <v>0</v>
      </c>
      <c r="AF219" s="17">
        <f t="shared" si="193"/>
        <v>0</v>
      </c>
      <c r="AG219" s="17">
        <f t="shared" si="193"/>
        <v>0</v>
      </c>
      <c r="AH219" s="17">
        <f t="shared" si="193"/>
        <v>0</v>
      </c>
      <c r="AI219" s="17">
        <f t="shared" si="193"/>
        <v>0</v>
      </c>
      <c r="AJ219" s="17">
        <f t="shared" si="193"/>
        <v>0</v>
      </c>
      <c r="AK219" s="17">
        <f t="shared" si="193"/>
        <v>0</v>
      </c>
      <c r="AL219" s="17">
        <f t="shared" si="193"/>
        <v>0</v>
      </c>
      <c r="AM219" s="17">
        <f t="shared" si="193"/>
        <v>0</v>
      </c>
      <c r="AN219" s="17">
        <f t="shared" si="193"/>
        <v>0</v>
      </c>
      <c r="AO219" s="17">
        <f t="shared" si="193"/>
        <v>0</v>
      </c>
      <c r="AP219" s="17">
        <f t="shared" si="193"/>
        <v>0</v>
      </c>
      <c r="AQ219" s="17">
        <f t="shared" si="193"/>
        <v>0</v>
      </c>
    </row>
    <row r="220" spans="1:43" s="16" customFormat="1" x14ac:dyDescent="0.3">
      <c r="A220" s="20" t="s">
        <v>922</v>
      </c>
      <c r="B220" s="31">
        <f t="shared" si="191"/>
        <v>0</v>
      </c>
      <c r="C220" s="17">
        <f t="shared" ref="C220:AQ220" si="194">C$227*$Q7/$Q$14</f>
        <v>0</v>
      </c>
      <c r="D220" s="17">
        <f t="shared" si="194"/>
        <v>0</v>
      </c>
      <c r="E220" s="17">
        <f t="shared" si="194"/>
        <v>0</v>
      </c>
      <c r="F220" s="17">
        <f t="shared" si="194"/>
        <v>0</v>
      </c>
      <c r="G220" s="17">
        <f t="shared" si="194"/>
        <v>0</v>
      </c>
      <c r="H220" s="17">
        <f t="shared" si="194"/>
        <v>0</v>
      </c>
      <c r="I220" s="17">
        <f t="shared" si="194"/>
        <v>0</v>
      </c>
      <c r="J220" s="17">
        <f t="shared" si="194"/>
        <v>0</v>
      </c>
      <c r="K220" s="17">
        <f t="shared" si="194"/>
        <v>0</v>
      </c>
      <c r="L220" s="17">
        <f t="shared" si="194"/>
        <v>0</v>
      </c>
      <c r="M220" s="17">
        <f t="shared" si="194"/>
        <v>0</v>
      </c>
      <c r="N220" s="17">
        <f t="shared" si="194"/>
        <v>0</v>
      </c>
      <c r="O220" s="17">
        <f t="shared" si="194"/>
        <v>0</v>
      </c>
      <c r="P220" s="17">
        <f t="shared" si="194"/>
        <v>0</v>
      </c>
      <c r="Q220" s="17">
        <f t="shared" si="194"/>
        <v>0</v>
      </c>
      <c r="R220" s="17">
        <f t="shared" si="194"/>
        <v>0</v>
      </c>
      <c r="S220" s="17">
        <f t="shared" si="194"/>
        <v>0</v>
      </c>
      <c r="T220" s="17">
        <f t="shared" si="194"/>
        <v>0</v>
      </c>
      <c r="U220" s="17">
        <f t="shared" si="194"/>
        <v>0</v>
      </c>
      <c r="V220" s="17">
        <f t="shared" si="194"/>
        <v>0</v>
      </c>
      <c r="W220" s="17">
        <f t="shared" si="194"/>
        <v>0</v>
      </c>
      <c r="X220" s="17">
        <f t="shared" si="194"/>
        <v>0</v>
      </c>
      <c r="Y220" s="17">
        <f t="shared" si="194"/>
        <v>0</v>
      </c>
      <c r="Z220" s="17">
        <f t="shared" si="194"/>
        <v>0</v>
      </c>
      <c r="AA220" s="17">
        <f t="shared" si="194"/>
        <v>0</v>
      </c>
      <c r="AB220" s="17">
        <f t="shared" si="194"/>
        <v>0</v>
      </c>
      <c r="AC220" s="17">
        <f t="shared" si="194"/>
        <v>0</v>
      </c>
      <c r="AD220" s="17">
        <f t="shared" si="194"/>
        <v>0</v>
      </c>
      <c r="AE220" s="17">
        <f t="shared" si="194"/>
        <v>0</v>
      </c>
      <c r="AF220" s="17">
        <f t="shared" si="194"/>
        <v>0</v>
      </c>
      <c r="AG220" s="17">
        <f t="shared" si="194"/>
        <v>0</v>
      </c>
      <c r="AH220" s="17">
        <f t="shared" si="194"/>
        <v>0</v>
      </c>
      <c r="AI220" s="17">
        <f t="shared" si="194"/>
        <v>0</v>
      </c>
      <c r="AJ220" s="17">
        <f t="shared" si="194"/>
        <v>0</v>
      </c>
      <c r="AK220" s="17">
        <f t="shared" si="194"/>
        <v>0</v>
      </c>
      <c r="AL220" s="17">
        <f t="shared" si="194"/>
        <v>0</v>
      </c>
      <c r="AM220" s="17">
        <f t="shared" si="194"/>
        <v>0</v>
      </c>
      <c r="AN220" s="17">
        <f t="shared" si="194"/>
        <v>0</v>
      </c>
      <c r="AO220" s="17">
        <f t="shared" si="194"/>
        <v>0</v>
      </c>
      <c r="AP220" s="17">
        <f t="shared" si="194"/>
        <v>0</v>
      </c>
      <c r="AQ220" s="17">
        <f t="shared" si="194"/>
        <v>0</v>
      </c>
    </row>
    <row r="221" spans="1:43" s="16" customFormat="1" x14ac:dyDescent="0.3">
      <c r="A221" s="20" t="s">
        <v>923</v>
      </c>
      <c r="B221" s="31">
        <f t="shared" si="191"/>
        <v>0</v>
      </c>
      <c r="C221" s="17">
        <f t="shared" ref="C221:AQ221" si="195">C$227*$Q8/$Q$14</f>
        <v>0</v>
      </c>
      <c r="D221" s="17">
        <f t="shared" si="195"/>
        <v>0</v>
      </c>
      <c r="E221" s="17">
        <f t="shared" si="195"/>
        <v>0</v>
      </c>
      <c r="F221" s="17">
        <f t="shared" si="195"/>
        <v>0</v>
      </c>
      <c r="G221" s="17">
        <f t="shared" si="195"/>
        <v>0</v>
      </c>
      <c r="H221" s="17">
        <f t="shared" si="195"/>
        <v>0</v>
      </c>
      <c r="I221" s="17">
        <f t="shared" si="195"/>
        <v>0</v>
      </c>
      <c r="J221" s="17">
        <f t="shared" si="195"/>
        <v>0</v>
      </c>
      <c r="K221" s="17">
        <f t="shared" si="195"/>
        <v>0</v>
      </c>
      <c r="L221" s="17">
        <f t="shared" si="195"/>
        <v>0</v>
      </c>
      <c r="M221" s="17">
        <f t="shared" si="195"/>
        <v>0</v>
      </c>
      <c r="N221" s="17">
        <f t="shared" si="195"/>
        <v>0</v>
      </c>
      <c r="O221" s="17">
        <f t="shared" si="195"/>
        <v>0</v>
      </c>
      <c r="P221" s="17">
        <f t="shared" si="195"/>
        <v>0</v>
      </c>
      <c r="Q221" s="17">
        <f t="shared" si="195"/>
        <v>0</v>
      </c>
      <c r="R221" s="17">
        <f t="shared" si="195"/>
        <v>0</v>
      </c>
      <c r="S221" s="17">
        <f t="shared" si="195"/>
        <v>0</v>
      </c>
      <c r="T221" s="17">
        <f t="shared" si="195"/>
        <v>0</v>
      </c>
      <c r="U221" s="17">
        <f t="shared" si="195"/>
        <v>0</v>
      </c>
      <c r="V221" s="17">
        <f t="shared" si="195"/>
        <v>0</v>
      </c>
      <c r="W221" s="17">
        <f t="shared" si="195"/>
        <v>0</v>
      </c>
      <c r="X221" s="17">
        <f t="shared" si="195"/>
        <v>0</v>
      </c>
      <c r="Y221" s="17">
        <f t="shared" si="195"/>
        <v>0</v>
      </c>
      <c r="Z221" s="17">
        <f t="shared" si="195"/>
        <v>0</v>
      </c>
      <c r="AA221" s="17">
        <f t="shared" si="195"/>
        <v>0</v>
      </c>
      <c r="AB221" s="17">
        <f t="shared" si="195"/>
        <v>0</v>
      </c>
      <c r="AC221" s="17">
        <f t="shared" si="195"/>
        <v>0</v>
      </c>
      <c r="AD221" s="17">
        <f t="shared" si="195"/>
        <v>0</v>
      </c>
      <c r="AE221" s="17">
        <f t="shared" si="195"/>
        <v>0</v>
      </c>
      <c r="AF221" s="17">
        <f t="shared" si="195"/>
        <v>0</v>
      </c>
      <c r="AG221" s="17">
        <f t="shared" si="195"/>
        <v>0</v>
      </c>
      <c r="AH221" s="17">
        <f t="shared" si="195"/>
        <v>0</v>
      </c>
      <c r="AI221" s="17">
        <f t="shared" si="195"/>
        <v>0</v>
      </c>
      <c r="AJ221" s="17">
        <f t="shared" si="195"/>
        <v>0</v>
      </c>
      <c r="AK221" s="17">
        <f t="shared" si="195"/>
        <v>0</v>
      </c>
      <c r="AL221" s="17">
        <f t="shared" si="195"/>
        <v>0</v>
      </c>
      <c r="AM221" s="17">
        <f t="shared" si="195"/>
        <v>0</v>
      </c>
      <c r="AN221" s="17">
        <f t="shared" si="195"/>
        <v>0</v>
      </c>
      <c r="AO221" s="17">
        <f t="shared" si="195"/>
        <v>0</v>
      </c>
      <c r="AP221" s="17">
        <f t="shared" si="195"/>
        <v>0</v>
      </c>
      <c r="AQ221" s="17">
        <f t="shared" si="195"/>
        <v>0</v>
      </c>
    </row>
    <row r="222" spans="1:43" s="16" customFormat="1" x14ac:dyDescent="0.3">
      <c r="A222" s="20" t="s">
        <v>924</v>
      </c>
      <c r="B222" s="31">
        <f t="shared" si="191"/>
        <v>0</v>
      </c>
      <c r="C222" s="17">
        <f t="shared" ref="C222:AQ222" si="196">C$227*$Q9/$Q$14</f>
        <v>0</v>
      </c>
      <c r="D222" s="17">
        <f t="shared" si="196"/>
        <v>0</v>
      </c>
      <c r="E222" s="17">
        <f t="shared" si="196"/>
        <v>0</v>
      </c>
      <c r="F222" s="17">
        <f t="shared" si="196"/>
        <v>0</v>
      </c>
      <c r="G222" s="17">
        <f t="shared" si="196"/>
        <v>0</v>
      </c>
      <c r="H222" s="17">
        <f t="shared" si="196"/>
        <v>0</v>
      </c>
      <c r="I222" s="17">
        <f t="shared" si="196"/>
        <v>0</v>
      </c>
      <c r="J222" s="17">
        <f t="shared" si="196"/>
        <v>0</v>
      </c>
      <c r="K222" s="17">
        <f t="shared" si="196"/>
        <v>0</v>
      </c>
      <c r="L222" s="17">
        <f t="shared" si="196"/>
        <v>0</v>
      </c>
      <c r="M222" s="17">
        <f t="shared" si="196"/>
        <v>0</v>
      </c>
      <c r="N222" s="17">
        <f t="shared" si="196"/>
        <v>0</v>
      </c>
      <c r="O222" s="17">
        <f t="shared" si="196"/>
        <v>0</v>
      </c>
      <c r="P222" s="17">
        <f t="shared" si="196"/>
        <v>0</v>
      </c>
      <c r="Q222" s="17">
        <f t="shared" si="196"/>
        <v>0</v>
      </c>
      <c r="R222" s="17">
        <f t="shared" si="196"/>
        <v>0</v>
      </c>
      <c r="S222" s="17">
        <f t="shared" si="196"/>
        <v>0</v>
      </c>
      <c r="T222" s="17">
        <f t="shared" si="196"/>
        <v>0</v>
      </c>
      <c r="U222" s="17">
        <f t="shared" si="196"/>
        <v>0</v>
      </c>
      <c r="V222" s="17">
        <f t="shared" si="196"/>
        <v>0</v>
      </c>
      <c r="W222" s="17">
        <f t="shared" si="196"/>
        <v>0</v>
      </c>
      <c r="X222" s="17">
        <f t="shared" si="196"/>
        <v>0</v>
      </c>
      <c r="Y222" s="17">
        <f t="shared" si="196"/>
        <v>0</v>
      </c>
      <c r="Z222" s="17">
        <f t="shared" si="196"/>
        <v>0</v>
      </c>
      <c r="AA222" s="17">
        <f t="shared" si="196"/>
        <v>0</v>
      </c>
      <c r="AB222" s="17">
        <f t="shared" si="196"/>
        <v>0</v>
      </c>
      <c r="AC222" s="17">
        <f t="shared" si="196"/>
        <v>0</v>
      </c>
      <c r="AD222" s="17">
        <f t="shared" si="196"/>
        <v>0</v>
      </c>
      <c r="AE222" s="17">
        <f t="shared" si="196"/>
        <v>0</v>
      </c>
      <c r="AF222" s="17">
        <f t="shared" si="196"/>
        <v>0</v>
      </c>
      <c r="AG222" s="17">
        <f t="shared" si="196"/>
        <v>0</v>
      </c>
      <c r="AH222" s="17">
        <f t="shared" si="196"/>
        <v>0</v>
      </c>
      <c r="AI222" s="17">
        <f t="shared" si="196"/>
        <v>0</v>
      </c>
      <c r="AJ222" s="17">
        <f t="shared" si="196"/>
        <v>0</v>
      </c>
      <c r="AK222" s="17">
        <f t="shared" si="196"/>
        <v>0</v>
      </c>
      <c r="AL222" s="17">
        <f t="shared" si="196"/>
        <v>0</v>
      </c>
      <c r="AM222" s="17">
        <f t="shared" si="196"/>
        <v>0</v>
      </c>
      <c r="AN222" s="17">
        <f t="shared" si="196"/>
        <v>0</v>
      </c>
      <c r="AO222" s="17">
        <f t="shared" si="196"/>
        <v>0</v>
      </c>
      <c r="AP222" s="17">
        <f t="shared" si="196"/>
        <v>0</v>
      </c>
      <c r="AQ222" s="17">
        <f t="shared" si="196"/>
        <v>0</v>
      </c>
    </row>
    <row r="223" spans="1:43" s="16" customFormat="1" x14ac:dyDescent="0.3">
      <c r="A223" s="20" t="s">
        <v>925</v>
      </c>
      <c r="B223" s="31">
        <f t="shared" si="191"/>
        <v>0</v>
      </c>
      <c r="C223" s="17">
        <f t="shared" ref="C223:AQ223" si="197">C$227*$Q10/$Q$14</f>
        <v>0</v>
      </c>
      <c r="D223" s="17">
        <f t="shared" si="197"/>
        <v>0</v>
      </c>
      <c r="E223" s="17">
        <f t="shared" si="197"/>
        <v>0</v>
      </c>
      <c r="F223" s="17">
        <f t="shared" si="197"/>
        <v>0</v>
      </c>
      <c r="G223" s="17">
        <f t="shared" si="197"/>
        <v>0</v>
      </c>
      <c r="H223" s="17">
        <f t="shared" si="197"/>
        <v>0</v>
      </c>
      <c r="I223" s="17">
        <f t="shared" si="197"/>
        <v>0</v>
      </c>
      <c r="J223" s="17">
        <f t="shared" si="197"/>
        <v>0</v>
      </c>
      <c r="K223" s="17">
        <f t="shared" si="197"/>
        <v>0</v>
      </c>
      <c r="L223" s="17">
        <f t="shared" si="197"/>
        <v>0</v>
      </c>
      <c r="M223" s="17">
        <f t="shared" si="197"/>
        <v>0</v>
      </c>
      <c r="N223" s="17">
        <f t="shared" si="197"/>
        <v>0</v>
      </c>
      <c r="O223" s="17">
        <f t="shared" si="197"/>
        <v>0</v>
      </c>
      <c r="P223" s="17">
        <f t="shared" si="197"/>
        <v>0</v>
      </c>
      <c r="Q223" s="17">
        <f t="shared" si="197"/>
        <v>0</v>
      </c>
      <c r="R223" s="17">
        <f t="shared" si="197"/>
        <v>0</v>
      </c>
      <c r="S223" s="17">
        <f t="shared" si="197"/>
        <v>0</v>
      </c>
      <c r="T223" s="17">
        <f t="shared" si="197"/>
        <v>0</v>
      </c>
      <c r="U223" s="17">
        <f t="shared" si="197"/>
        <v>0</v>
      </c>
      <c r="V223" s="17">
        <f t="shared" si="197"/>
        <v>0</v>
      </c>
      <c r="W223" s="17">
        <f t="shared" si="197"/>
        <v>0</v>
      </c>
      <c r="X223" s="17">
        <f t="shared" si="197"/>
        <v>0</v>
      </c>
      <c r="Y223" s="17">
        <f t="shared" si="197"/>
        <v>0</v>
      </c>
      <c r="Z223" s="17">
        <f t="shared" si="197"/>
        <v>0</v>
      </c>
      <c r="AA223" s="17">
        <f t="shared" si="197"/>
        <v>0</v>
      </c>
      <c r="AB223" s="17">
        <f t="shared" si="197"/>
        <v>0</v>
      </c>
      <c r="AC223" s="17">
        <f t="shared" si="197"/>
        <v>0</v>
      </c>
      <c r="AD223" s="17">
        <f t="shared" si="197"/>
        <v>0</v>
      </c>
      <c r="AE223" s="17">
        <f t="shared" si="197"/>
        <v>0</v>
      </c>
      <c r="AF223" s="17">
        <f t="shared" si="197"/>
        <v>0</v>
      </c>
      <c r="AG223" s="17">
        <f t="shared" si="197"/>
        <v>0</v>
      </c>
      <c r="AH223" s="17">
        <f t="shared" si="197"/>
        <v>0</v>
      </c>
      <c r="AI223" s="17">
        <f t="shared" si="197"/>
        <v>0</v>
      </c>
      <c r="AJ223" s="17">
        <f t="shared" si="197"/>
        <v>0</v>
      </c>
      <c r="AK223" s="17">
        <f t="shared" si="197"/>
        <v>0</v>
      </c>
      <c r="AL223" s="17">
        <f t="shared" si="197"/>
        <v>0</v>
      </c>
      <c r="AM223" s="17">
        <f t="shared" si="197"/>
        <v>0</v>
      </c>
      <c r="AN223" s="17">
        <f t="shared" si="197"/>
        <v>0</v>
      </c>
      <c r="AO223" s="17">
        <f t="shared" si="197"/>
        <v>0</v>
      </c>
      <c r="AP223" s="17">
        <f t="shared" si="197"/>
        <v>0</v>
      </c>
      <c r="AQ223" s="17">
        <f t="shared" si="197"/>
        <v>0</v>
      </c>
    </row>
    <row r="224" spans="1:43" s="16" customFormat="1" x14ac:dyDescent="0.3">
      <c r="A224" s="20" t="s">
        <v>926</v>
      </c>
      <c r="B224" s="31">
        <f t="shared" si="191"/>
        <v>0</v>
      </c>
      <c r="C224" s="17">
        <f t="shared" ref="C224:AQ224" si="198">C$227*$Q11/$Q$14</f>
        <v>0</v>
      </c>
      <c r="D224" s="17">
        <f t="shared" si="198"/>
        <v>0</v>
      </c>
      <c r="E224" s="17">
        <f t="shared" si="198"/>
        <v>0</v>
      </c>
      <c r="F224" s="17">
        <f t="shared" si="198"/>
        <v>0</v>
      </c>
      <c r="G224" s="17">
        <f t="shared" si="198"/>
        <v>0</v>
      </c>
      <c r="H224" s="17">
        <f t="shared" si="198"/>
        <v>0</v>
      </c>
      <c r="I224" s="17">
        <f t="shared" si="198"/>
        <v>0</v>
      </c>
      <c r="J224" s="17">
        <f t="shared" si="198"/>
        <v>0</v>
      </c>
      <c r="K224" s="17">
        <f t="shared" si="198"/>
        <v>0</v>
      </c>
      <c r="L224" s="17">
        <f t="shared" si="198"/>
        <v>0</v>
      </c>
      <c r="M224" s="17">
        <f t="shared" si="198"/>
        <v>0</v>
      </c>
      <c r="N224" s="17">
        <f t="shared" si="198"/>
        <v>0</v>
      </c>
      <c r="O224" s="17">
        <f t="shared" si="198"/>
        <v>0</v>
      </c>
      <c r="P224" s="17">
        <f t="shared" si="198"/>
        <v>0</v>
      </c>
      <c r="Q224" s="17">
        <f t="shared" si="198"/>
        <v>0</v>
      </c>
      <c r="R224" s="17">
        <f t="shared" si="198"/>
        <v>0</v>
      </c>
      <c r="S224" s="17">
        <f t="shared" si="198"/>
        <v>0</v>
      </c>
      <c r="T224" s="17">
        <f t="shared" si="198"/>
        <v>0</v>
      </c>
      <c r="U224" s="17">
        <f t="shared" si="198"/>
        <v>0</v>
      </c>
      <c r="V224" s="17">
        <f t="shared" si="198"/>
        <v>0</v>
      </c>
      <c r="W224" s="17">
        <f t="shared" si="198"/>
        <v>0</v>
      </c>
      <c r="X224" s="17">
        <f t="shared" si="198"/>
        <v>0</v>
      </c>
      <c r="Y224" s="17">
        <f t="shared" si="198"/>
        <v>0</v>
      </c>
      <c r="Z224" s="17">
        <f t="shared" si="198"/>
        <v>0</v>
      </c>
      <c r="AA224" s="17">
        <f t="shared" si="198"/>
        <v>0</v>
      </c>
      <c r="AB224" s="17">
        <f t="shared" si="198"/>
        <v>0</v>
      </c>
      <c r="AC224" s="17">
        <f t="shared" si="198"/>
        <v>0</v>
      </c>
      <c r="AD224" s="17">
        <f t="shared" si="198"/>
        <v>0</v>
      </c>
      <c r="AE224" s="17">
        <f t="shared" si="198"/>
        <v>0</v>
      </c>
      <c r="AF224" s="17">
        <f t="shared" si="198"/>
        <v>0</v>
      </c>
      <c r="AG224" s="17">
        <f t="shared" si="198"/>
        <v>0</v>
      </c>
      <c r="AH224" s="17">
        <f t="shared" si="198"/>
        <v>0</v>
      </c>
      <c r="AI224" s="17">
        <f t="shared" si="198"/>
        <v>0</v>
      </c>
      <c r="AJ224" s="17">
        <f t="shared" si="198"/>
        <v>0</v>
      </c>
      <c r="AK224" s="17">
        <f t="shared" si="198"/>
        <v>0</v>
      </c>
      <c r="AL224" s="17">
        <f t="shared" si="198"/>
        <v>0</v>
      </c>
      <c r="AM224" s="17">
        <f t="shared" si="198"/>
        <v>0</v>
      </c>
      <c r="AN224" s="17">
        <f t="shared" si="198"/>
        <v>0</v>
      </c>
      <c r="AO224" s="17">
        <f t="shared" si="198"/>
        <v>0</v>
      </c>
      <c r="AP224" s="17">
        <f t="shared" si="198"/>
        <v>0</v>
      </c>
      <c r="AQ224" s="17">
        <f t="shared" si="198"/>
        <v>0</v>
      </c>
    </row>
    <row r="225" spans="1:43" s="16" customFormat="1" x14ac:dyDescent="0.3">
      <c r="A225" s="20" t="s">
        <v>927</v>
      </c>
      <c r="B225" s="31">
        <f t="shared" si="191"/>
        <v>0</v>
      </c>
      <c r="C225" s="17">
        <f t="shared" ref="C225:AQ225" si="199">C$227*$Q12/$Q$14</f>
        <v>0</v>
      </c>
      <c r="D225" s="17">
        <f t="shared" si="199"/>
        <v>0</v>
      </c>
      <c r="E225" s="17">
        <f t="shared" si="199"/>
        <v>0</v>
      </c>
      <c r="F225" s="17">
        <f t="shared" si="199"/>
        <v>0</v>
      </c>
      <c r="G225" s="17">
        <f t="shared" si="199"/>
        <v>0</v>
      </c>
      <c r="H225" s="17">
        <f t="shared" si="199"/>
        <v>0</v>
      </c>
      <c r="I225" s="17">
        <f t="shared" si="199"/>
        <v>0</v>
      </c>
      <c r="J225" s="17">
        <f t="shared" si="199"/>
        <v>0</v>
      </c>
      <c r="K225" s="17">
        <f t="shared" si="199"/>
        <v>0</v>
      </c>
      <c r="L225" s="17">
        <f t="shared" si="199"/>
        <v>0</v>
      </c>
      <c r="M225" s="17">
        <f t="shared" si="199"/>
        <v>0</v>
      </c>
      <c r="N225" s="17">
        <f t="shared" si="199"/>
        <v>0</v>
      </c>
      <c r="O225" s="17">
        <f t="shared" si="199"/>
        <v>0</v>
      </c>
      <c r="P225" s="17">
        <f t="shared" si="199"/>
        <v>0</v>
      </c>
      <c r="Q225" s="17">
        <f t="shared" si="199"/>
        <v>0</v>
      </c>
      <c r="R225" s="17">
        <f t="shared" si="199"/>
        <v>0</v>
      </c>
      <c r="S225" s="17">
        <f t="shared" si="199"/>
        <v>0</v>
      </c>
      <c r="T225" s="17">
        <f t="shared" si="199"/>
        <v>0</v>
      </c>
      <c r="U225" s="17">
        <f t="shared" si="199"/>
        <v>0</v>
      </c>
      <c r="V225" s="17">
        <f t="shared" si="199"/>
        <v>0</v>
      </c>
      <c r="W225" s="17">
        <f t="shared" si="199"/>
        <v>0</v>
      </c>
      <c r="X225" s="17">
        <f t="shared" si="199"/>
        <v>0</v>
      </c>
      <c r="Y225" s="17">
        <f t="shared" si="199"/>
        <v>0</v>
      </c>
      <c r="Z225" s="17">
        <f t="shared" si="199"/>
        <v>0</v>
      </c>
      <c r="AA225" s="17">
        <f t="shared" si="199"/>
        <v>0</v>
      </c>
      <c r="AB225" s="17">
        <f t="shared" si="199"/>
        <v>0</v>
      </c>
      <c r="AC225" s="17">
        <f t="shared" si="199"/>
        <v>0</v>
      </c>
      <c r="AD225" s="17">
        <f t="shared" si="199"/>
        <v>0</v>
      </c>
      <c r="AE225" s="17">
        <f t="shared" si="199"/>
        <v>0</v>
      </c>
      <c r="AF225" s="17">
        <f t="shared" si="199"/>
        <v>0</v>
      </c>
      <c r="AG225" s="17">
        <f t="shared" si="199"/>
        <v>0</v>
      </c>
      <c r="AH225" s="17">
        <f t="shared" si="199"/>
        <v>0</v>
      </c>
      <c r="AI225" s="17">
        <f t="shared" si="199"/>
        <v>0</v>
      </c>
      <c r="AJ225" s="17">
        <f t="shared" si="199"/>
        <v>0</v>
      </c>
      <c r="AK225" s="17">
        <f t="shared" si="199"/>
        <v>0</v>
      </c>
      <c r="AL225" s="17">
        <f t="shared" si="199"/>
        <v>0</v>
      </c>
      <c r="AM225" s="17">
        <f t="shared" si="199"/>
        <v>0</v>
      </c>
      <c r="AN225" s="17">
        <f t="shared" si="199"/>
        <v>0</v>
      </c>
      <c r="AO225" s="17">
        <f t="shared" si="199"/>
        <v>0</v>
      </c>
      <c r="AP225" s="17">
        <f t="shared" si="199"/>
        <v>0</v>
      </c>
      <c r="AQ225" s="17">
        <f t="shared" si="199"/>
        <v>0</v>
      </c>
    </row>
    <row r="226" spans="1:43" s="16" customFormat="1" x14ac:dyDescent="0.3">
      <c r="A226" s="20" t="s">
        <v>928</v>
      </c>
      <c r="B226" s="31">
        <f t="shared" si="191"/>
        <v>0</v>
      </c>
      <c r="C226" s="17">
        <f t="shared" ref="C226:AQ226" si="200">C$227*$Q13/$Q$14</f>
        <v>0</v>
      </c>
      <c r="D226" s="17">
        <f t="shared" si="200"/>
        <v>0</v>
      </c>
      <c r="E226" s="17">
        <f t="shared" si="200"/>
        <v>0</v>
      </c>
      <c r="F226" s="17">
        <f t="shared" si="200"/>
        <v>0</v>
      </c>
      <c r="G226" s="17">
        <f t="shared" si="200"/>
        <v>0</v>
      </c>
      <c r="H226" s="17">
        <f t="shared" si="200"/>
        <v>0</v>
      </c>
      <c r="I226" s="17">
        <f t="shared" si="200"/>
        <v>0</v>
      </c>
      <c r="J226" s="17">
        <f t="shared" si="200"/>
        <v>0</v>
      </c>
      <c r="K226" s="17">
        <f t="shared" si="200"/>
        <v>0</v>
      </c>
      <c r="L226" s="17">
        <f t="shared" si="200"/>
        <v>0</v>
      </c>
      <c r="M226" s="17">
        <f t="shared" si="200"/>
        <v>0</v>
      </c>
      <c r="N226" s="17">
        <f t="shared" si="200"/>
        <v>0</v>
      </c>
      <c r="O226" s="17">
        <f t="shared" si="200"/>
        <v>0</v>
      </c>
      <c r="P226" s="17">
        <f t="shared" si="200"/>
        <v>0</v>
      </c>
      <c r="Q226" s="17">
        <f t="shared" si="200"/>
        <v>0</v>
      </c>
      <c r="R226" s="17">
        <f t="shared" si="200"/>
        <v>0</v>
      </c>
      <c r="S226" s="17">
        <f t="shared" si="200"/>
        <v>0</v>
      </c>
      <c r="T226" s="17">
        <f t="shared" si="200"/>
        <v>0</v>
      </c>
      <c r="U226" s="17">
        <f t="shared" si="200"/>
        <v>0</v>
      </c>
      <c r="V226" s="17">
        <f t="shared" si="200"/>
        <v>0</v>
      </c>
      <c r="W226" s="17">
        <f t="shared" si="200"/>
        <v>0</v>
      </c>
      <c r="X226" s="17">
        <f t="shared" si="200"/>
        <v>0</v>
      </c>
      <c r="Y226" s="17">
        <f t="shared" si="200"/>
        <v>0</v>
      </c>
      <c r="Z226" s="17">
        <f t="shared" si="200"/>
        <v>0</v>
      </c>
      <c r="AA226" s="17">
        <f t="shared" si="200"/>
        <v>0</v>
      </c>
      <c r="AB226" s="17">
        <f t="shared" si="200"/>
        <v>0</v>
      </c>
      <c r="AC226" s="17">
        <f t="shared" si="200"/>
        <v>0</v>
      </c>
      <c r="AD226" s="17">
        <f t="shared" si="200"/>
        <v>0</v>
      </c>
      <c r="AE226" s="17">
        <f t="shared" si="200"/>
        <v>0</v>
      </c>
      <c r="AF226" s="17">
        <f t="shared" si="200"/>
        <v>0</v>
      </c>
      <c r="AG226" s="17">
        <f t="shared" si="200"/>
        <v>0</v>
      </c>
      <c r="AH226" s="17">
        <f t="shared" si="200"/>
        <v>0</v>
      </c>
      <c r="AI226" s="17">
        <f t="shared" si="200"/>
        <v>0</v>
      </c>
      <c r="AJ226" s="17">
        <f t="shared" si="200"/>
        <v>0</v>
      </c>
      <c r="AK226" s="17">
        <f t="shared" si="200"/>
        <v>0</v>
      </c>
      <c r="AL226" s="17">
        <f t="shared" si="200"/>
        <v>0</v>
      </c>
      <c r="AM226" s="17">
        <f t="shared" si="200"/>
        <v>0</v>
      </c>
      <c r="AN226" s="17">
        <f t="shared" si="200"/>
        <v>0</v>
      </c>
      <c r="AO226" s="17">
        <f t="shared" si="200"/>
        <v>0</v>
      </c>
      <c r="AP226" s="17">
        <f t="shared" si="200"/>
        <v>0</v>
      </c>
      <c r="AQ226" s="17">
        <f t="shared" si="200"/>
        <v>0</v>
      </c>
    </row>
    <row r="227" spans="1:43" s="18" customFormat="1" x14ac:dyDescent="0.3">
      <c r="A227" s="20" t="s">
        <v>918</v>
      </c>
      <c r="B227" s="23">
        <f t="shared" si="191"/>
        <v>110.66035052000113</v>
      </c>
      <c r="C227" s="18">
        <f>'BLDG energy consumption'!B$3*$Q$15</f>
        <v>110.66035052000113</v>
      </c>
      <c r="D227" s="18">
        <f>'BLDG energy consumption'!C$3*$Q$15</f>
        <v>109.60224079444278</v>
      </c>
      <c r="E227" s="18">
        <f>'BLDG energy consumption'!D$3*$Q$15</f>
        <v>108.4769819103691</v>
      </c>
      <c r="F227" s="18">
        <f>'BLDG energy consumption'!E$3*$Q$15</f>
        <v>107.29030549783684</v>
      </c>
      <c r="G227" s="18">
        <f>'BLDG energy consumption'!F$3*$Q$15</f>
        <v>106.04773798845302</v>
      </c>
      <c r="H227" s="18">
        <f>'BLDG energy consumption'!G$3*$Q$15</f>
        <v>104.75460001588021</v>
      </c>
      <c r="I227" s="18">
        <f>'BLDG energy consumption'!H$3*$Q$15</f>
        <v>101.45711731927982</v>
      </c>
      <c r="J227" s="18">
        <f>'BLDG energy consumption'!I$3*$Q$15</f>
        <v>99.907958189014735</v>
      </c>
      <c r="K227" s="18">
        <f>'BLDG energy consumption'!J$3*$Q$15</f>
        <v>98.330069601885526</v>
      </c>
      <c r="L227" s="18">
        <f>'BLDG energy consumption'!K$3*$Q$15</f>
        <v>96.726996978869195</v>
      </c>
      <c r="M227" s="18">
        <f>'BLDG energy consumption'!L$3*$Q$15</f>
        <v>95.102097117479289</v>
      </c>
      <c r="N227" s="18">
        <f>'BLDG energy consumption'!M$3*$Q$15</f>
        <v>93.458534816554248</v>
      </c>
      <c r="O227" s="18">
        <f>'BLDG energy consumption'!N$3*$Q$15</f>
        <v>91.799276775958276</v>
      </c>
      <c r="P227" s="18">
        <f>'BLDG energy consumption'!O$3*$Q$15</f>
        <v>90.127082690158105</v>
      </c>
      <c r="Q227" s="18">
        <f>'BLDG energy consumption'!P$3*$Q$15</f>
        <v>88.444507049083114</v>
      </c>
      <c r="R227" s="18">
        <f>'BLDG energy consumption'!Q$3*$Q$15</f>
        <v>86.753891489260255</v>
      </c>
      <c r="S227" s="18">
        <f>'BLDG energy consumption'!R$3*$Q$15</f>
        <v>85.057358380467917</v>
      </c>
      <c r="T227" s="18">
        <f>'BLDG energy consumption'!S$3*$Q$15</f>
        <v>83.356808441626157</v>
      </c>
      <c r="U227" s="18">
        <f>'BLDG energy consumption'!T$3*$Q$15</f>
        <v>81.653908678217093</v>
      </c>
      <c r="V227" s="18">
        <f>'BLDG energy consumption'!U$3*$Q$15</f>
        <v>79.950099519595724</v>
      </c>
      <c r="W227" s="18">
        <f>'BLDG energy consumption'!V$3*$Q$15</f>
        <v>78.246577098574846</v>
      </c>
      <c r="X227" s="18">
        <f>'BLDG energy consumption'!W$3*$Q$15</f>
        <v>76.544294753073871</v>
      </c>
      <c r="Y227" s="18">
        <f>'BLDG energy consumption'!X$3*$Q$15</f>
        <v>74.843957601434553</v>
      </c>
      <c r="Z227" s="18">
        <f>'BLDG energy consumption'!Y$3*$Q$15</f>
        <v>73.146012808178412</v>
      </c>
      <c r="AA227" s="18">
        <f>'BLDG energy consumption'!Z$3*$Q$15</f>
        <v>71.450645345331367</v>
      </c>
      <c r="AB227" s="18">
        <f>'BLDG energy consumption'!AA$3*$Q$15</f>
        <v>69.757777992204822</v>
      </c>
      <c r="AC227" s="18">
        <f>'BLDG energy consumption'!AB$3*$Q$15</f>
        <v>68.067058527357418</v>
      </c>
      <c r="AD227" s="18">
        <f>'BLDG energy consumption'!AC$3*$Q$15</f>
        <v>66.377855287672048</v>
      </c>
      <c r="AE227" s="18">
        <f>'BLDG energy consumption'!AD$3*$Q$15</f>
        <v>64.689252688878838</v>
      </c>
      <c r="AF227" s="18">
        <f>'BLDG energy consumption'!AE$3*$Q$15</f>
        <v>63.000046707323826</v>
      </c>
      <c r="AG227" s="18">
        <f>'BLDG energy consumption'!AF$3*$Q$15</f>
        <v>61.308735955085503</v>
      </c>
      <c r="AH227" s="18">
        <f>'BLDG energy consumption'!AG$3*$Q$15</f>
        <v>59.613515527871073</v>
      </c>
      <c r="AI227" s="18">
        <f>'BLDG energy consumption'!AH$3*$Q$15</f>
        <v>57.91227517996964</v>
      </c>
      <c r="AJ227" s="18">
        <f>'BLDG energy consumption'!AI$3*$Q$15</f>
        <v>56.202587210643074</v>
      </c>
      <c r="AK227" s="18">
        <f>'BLDG energy consumption'!AJ$3*$Q$15</f>
        <v>54.481703006427217</v>
      </c>
      <c r="AL227" s="18">
        <f>'BLDG energy consumption'!AK$3*$Q$15</f>
        <v>52.746546603952289</v>
      </c>
      <c r="AM227" s="18">
        <f>'BLDG energy consumption'!AL$3*$Q$15</f>
        <v>50.993706678106633</v>
      </c>
      <c r="AN227" s="18">
        <f>'BLDG energy consumption'!AM$3*$Q$15</f>
        <v>49.219432910538899</v>
      </c>
      <c r="AO227" s="18">
        <f>'BLDG energy consumption'!AN$3*$Q$15</f>
        <v>47.419627832651528</v>
      </c>
      <c r="AP227" s="18">
        <f>'BLDG energy consumption'!AO$3*$Q$15</f>
        <v>45.589837033882674</v>
      </c>
      <c r="AQ227" s="18">
        <f>'BLDG energy consumption'!AP$3*$Q$15</f>
        <v>43.725248325194237</v>
      </c>
    </row>
    <row r="228" spans="1:43" s="16" customFormat="1" x14ac:dyDescent="0.3"/>
    <row r="229" spans="1:43" s="20" customFormat="1" x14ac:dyDescent="0.3">
      <c r="A229" s="19" t="s">
        <v>24</v>
      </c>
      <c r="B229" s="36">
        <v>2019</v>
      </c>
      <c r="C229" s="20">
        <v>2020</v>
      </c>
      <c r="D229" s="20">
        <v>2021</v>
      </c>
      <c r="E229" s="20">
        <v>2022</v>
      </c>
      <c r="F229" s="20">
        <v>2023</v>
      </c>
      <c r="G229" s="20">
        <v>2024</v>
      </c>
      <c r="H229" s="20">
        <v>2025</v>
      </c>
      <c r="I229" s="20">
        <v>2026</v>
      </c>
      <c r="J229" s="20">
        <v>2027</v>
      </c>
      <c r="K229" s="20">
        <v>2028</v>
      </c>
      <c r="L229" s="20">
        <v>2029</v>
      </c>
      <c r="M229" s="20">
        <v>2030</v>
      </c>
      <c r="N229" s="20">
        <v>2031</v>
      </c>
      <c r="O229" s="20">
        <v>2032</v>
      </c>
      <c r="P229" s="20">
        <v>2033</v>
      </c>
      <c r="Q229" s="20">
        <v>2034</v>
      </c>
      <c r="R229" s="20">
        <v>2035</v>
      </c>
      <c r="S229" s="20">
        <v>2036</v>
      </c>
      <c r="T229" s="20">
        <v>2037</v>
      </c>
      <c r="U229" s="20">
        <v>2038</v>
      </c>
      <c r="V229" s="20">
        <v>2039</v>
      </c>
      <c r="W229" s="20">
        <v>2040</v>
      </c>
      <c r="X229" s="20">
        <v>2041</v>
      </c>
      <c r="Y229" s="20">
        <v>2042</v>
      </c>
      <c r="Z229" s="20">
        <v>2043</v>
      </c>
      <c r="AA229" s="20">
        <v>2044</v>
      </c>
      <c r="AB229" s="20">
        <v>2045</v>
      </c>
      <c r="AC229" s="20">
        <v>2046</v>
      </c>
      <c r="AD229" s="20">
        <v>2047</v>
      </c>
      <c r="AE229" s="20">
        <v>2048</v>
      </c>
      <c r="AF229" s="20">
        <v>2049</v>
      </c>
      <c r="AG229" s="20">
        <v>2050</v>
      </c>
      <c r="AH229" s="20">
        <v>2051</v>
      </c>
      <c r="AI229" s="20">
        <v>2052</v>
      </c>
      <c r="AJ229" s="20">
        <v>2053</v>
      </c>
      <c r="AK229" s="20">
        <v>2054</v>
      </c>
      <c r="AL229" s="20">
        <v>2055</v>
      </c>
      <c r="AM229" s="20">
        <v>2056</v>
      </c>
      <c r="AN229" s="20">
        <v>2057</v>
      </c>
      <c r="AO229" s="20">
        <v>2058</v>
      </c>
      <c r="AP229" s="20">
        <v>2059</v>
      </c>
      <c r="AQ229" s="20">
        <v>2060</v>
      </c>
    </row>
    <row r="230" spans="1:43" s="16" customFormat="1" x14ac:dyDescent="0.3">
      <c r="A230" s="20" t="s">
        <v>919</v>
      </c>
      <c r="B230" s="31">
        <f>C230</f>
        <v>9.0157593261264637</v>
      </c>
      <c r="C230" s="17">
        <f>MAX(C$240*$R4/$R$14-'Distributed PV power generation'!C24,0)</f>
        <v>9.0157593261264637</v>
      </c>
      <c r="D230" s="17">
        <f>MAX(D$240*$R4/$R$14-'Distributed PV power generation'!D24,0)</f>
        <v>8.9181463955781108</v>
      </c>
      <c r="E230" s="17">
        <f>MAX(E$240*$R4/$R$14-'Distributed PV power generation'!E24,0)</f>
        <v>8.8102791251939756</v>
      </c>
      <c r="F230" s="17">
        <f>MAX(F$240*$R4/$R$14-'Distributed PV power generation'!F24,0)</f>
        <v>8.6972053985669788</v>
      </c>
      <c r="G230" s="17">
        <f>MAX(G$240*$R4/$R$14-'Distributed PV power generation'!G24,0)</f>
        <v>8.5781586151839626</v>
      </c>
      <c r="H230" s="17">
        <f>MAX(H$240*$R4/$R$14-'Distributed PV power generation'!H24,0)</f>
        <v>8.4536693944210768</v>
      </c>
      <c r="I230" s="17">
        <f>MAX(I$240*$R4/$R$14-'Distributed PV power generation'!I24,0)</f>
        <v>8.1641684237742496</v>
      </c>
      <c r="J230" s="17">
        <f>MAX(J$240*$R4/$R$14-'Distributed PV power generation'!J24,0)</f>
        <v>8.0218821387639743</v>
      </c>
      <c r="K230" s="17">
        <f>MAX(K$240*$R4/$R$14-'Distributed PV power generation'!K24,0)</f>
        <v>7.8772494518318785</v>
      </c>
      <c r="L230" s="17">
        <f>MAX(L$240*$R4/$R$14-'Distributed PV power generation'!L24,0)</f>
        <v>7.7305599257996178</v>
      </c>
      <c r="M230" s="17">
        <f>MAX(M$240*$R4/$R$14-'Distributed PV power generation'!M24,0)</f>
        <v>7.5820877181695199</v>
      </c>
      <c r="N230" s="17">
        <f>MAX(N$240*$R4/$R$14-'Distributed PV power generation'!N24,0)</f>
        <v>7.4320913054631426</v>
      </c>
      <c r="O230" s="17">
        <f>MAX(O$240*$R4/$R$14-'Distributed PV power generation'!O24,0)</f>
        <v>7.280812984995598</v>
      </c>
      <c r="P230" s="17">
        <f>MAX(P$240*$R4/$R$14-'Distributed PV power generation'!P24,0)</f>
        <v>7.1284781474671419</v>
      </c>
      <c r="Q230" s="17">
        <f>MAX(Q$240*$R4/$R$14-'Distributed PV power generation'!Q24,0)</f>
        <v>6.9752954240436047</v>
      </c>
      <c r="R230" s="17">
        <f>MAX(R$240*$R4/$R$14-'Distributed PV power generation'!R24,0)</f>
        <v>6.821456061655736</v>
      </c>
      <c r="S230" s="17">
        <f>MAX(S$240*$R4/$R$14-'Distributed PV power generation'!S24,0)</f>
        <v>6.6671333992061852</v>
      </c>
      <c r="T230" s="17">
        <f>MAX(T$240*$R4/$R$14-'Distributed PV power generation'!T24,0)</f>
        <v>6.512482672853718</v>
      </c>
      <c r="U230" s="17">
        <f>MAX(U$240*$R4/$R$14-'Distributed PV power generation'!U24,0)</f>
        <v>6.3576400308341094</v>
      </c>
      <c r="V230" s="17">
        <f>MAX(V$240*$R4/$R$14-'Distributed PV power generation'!V24,0)</f>
        <v>6.2027231163810219</v>
      </c>
      <c r="W230" s="17">
        <f>MAX(W$240*$R4/$R$14-'Distributed PV power generation'!W24,0)</f>
        <v>6.0478296204582582</v>
      </c>
      <c r="X230" s="17">
        <f>MAX(X$240*$R4/$R$14-'Distributed PV power generation'!X24,0)</f>
        <v>5.8930374044029499</v>
      </c>
      <c r="Y230" s="17">
        <f>MAX(Y$240*$R4/$R$14-'Distributed PV power generation'!Y24,0)</f>
        <v>5.7384040568788777</v>
      </c>
      <c r="Z230" s="17">
        <f>MAX(Z$240*$R4/$R$14-'Distributed PV power generation'!Z24,0)</f>
        <v>5.5839660988581441</v>
      </c>
      <c r="AA230" s="17">
        <f>MAX(AA$240*$R4/$R$14-'Distributed PV power generation'!AA24,0)</f>
        <v>5.4297386374386454</v>
      </c>
      <c r="AB230" s="17">
        <f>MAX(AB$240*$R4/$R$14-'Distributed PV power generation'!AB24,0)</f>
        <v>5.2757153658261631</v>
      </c>
      <c r="AC230" s="17">
        <f>MAX(AC$240*$R4/$R$14-'Distributed PV power generation'!AC24,0)</f>
        <v>5.1218675172719692</v>
      </c>
      <c r="AD230" s="17">
        <f>MAX(AD$240*$R4/$R$14-'Distributed PV power generation'!AD24,0)</f>
        <v>4.9681435023722376</v>
      </c>
      <c r="AE230" s="17">
        <f>MAX(AE$240*$R4/$R$14-'Distributed PV power generation'!AE24,0)</f>
        <v>4.8144685432186769</v>
      </c>
      <c r="AF230" s="17">
        <f>MAX(AF$240*$R4/$R$14-'Distributed PV power generation'!AF24,0)</f>
        <v>4.6607443043840364</v>
      </c>
      <c r="AG230" s="17">
        <f>MAX(AG$240*$R4/$R$14-'Distributed PV power generation'!AG24,0)</f>
        <v>4.506848164005989</v>
      </c>
      <c r="AH230" s="17">
        <f>MAX(AH$240*$R4/$R$14-'Distributed PV power generation'!AH24,0)</f>
        <v>4.3526327113304228</v>
      </c>
      <c r="AI230" s="17">
        <f>MAX(AI$240*$R4/$R$14-'Distributed PV power generation'!AI24,0)</f>
        <v>4.1979255976556278</v>
      </c>
      <c r="AJ230" s="17">
        <f>MAX(AJ$240*$R4/$R$14-'Distributed PV power generation'!AJ24,0)</f>
        <v>4.0425285469854924</v>
      </c>
      <c r="AK230" s="17">
        <f>MAX(AK$240*$R4/$R$14-'Distributed PV power generation'!AK24,0)</f>
        <v>3.8862170736311512</v>
      </c>
      <c r="AL230" s="17">
        <f>MAX(AL$240*$R4/$R$14-'Distributed PV power generation'!AL24,0)</f>
        <v>3.7287399564714994</v>
      </c>
      <c r="AM230" s="17">
        <f>MAX(AM$240*$R4/$R$14-'Distributed PV power generation'!AM24,0)</f>
        <v>3.5698185846077779</v>
      </c>
      <c r="AN230" s="17">
        <f>MAX(AN$240*$R4/$R$14-'Distributed PV power generation'!AN24,0)</f>
        <v>3.4091466607706398</v>
      </c>
      <c r="AO230" s="17">
        <f>MAX(AO$240*$R4/$R$14-'Distributed PV power generation'!AO24,0)</f>
        <v>3.2463895351183827</v>
      </c>
      <c r="AP230" s="17">
        <f>MAX(AP$240*$R4/$R$14-'Distributed PV power generation'!AP24,0)</f>
        <v>3.081183405524424</v>
      </c>
      <c r="AQ230" s="17">
        <f>MAX(AQ$240*$R4/$R$14-'Distributed PV power generation'!AQ24,0)</f>
        <v>2.9131352492573983</v>
      </c>
    </row>
    <row r="231" spans="1:43" s="16" customFormat="1" x14ac:dyDescent="0.3">
      <c r="A231" s="20" t="s">
        <v>920</v>
      </c>
      <c r="B231" s="31">
        <f t="shared" ref="B231:B240" si="201">C231</f>
        <v>0</v>
      </c>
      <c r="C231" s="17">
        <f t="shared" ref="C231:AQ231" si="202">C$240*$R5/$R$14</f>
        <v>0</v>
      </c>
      <c r="D231" s="17">
        <f t="shared" si="202"/>
        <v>0</v>
      </c>
      <c r="E231" s="17">
        <f t="shared" si="202"/>
        <v>0</v>
      </c>
      <c r="F231" s="17">
        <f t="shared" si="202"/>
        <v>0</v>
      </c>
      <c r="G231" s="17">
        <f t="shared" si="202"/>
        <v>0</v>
      </c>
      <c r="H231" s="17">
        <f t="shared" si="202"/>
        <v>0</v>
      </c>
      <c r="I231" s="17">
        <f t="shared" si="202"/>
        <v>0</v>
      </c>
      <c r="J231" s="17">
        <f t="shared" si="202"/>
        <v>0</v>
      </c>
      <c r="K231" s="17">
        <f t="shared" si="202"/>
        <v>0</v>
      </c>
      <c r="L231" s="17">
        <f t="shared" si="202"/>
        <v>0</v>
      </c>
      <c r="M231" s="17">
        <f t="shared" si="202"/>
        <v>0</v>
      </c>
      <c r="N231" s="17">
        <f t="shared" si="202"/>
        <v>0</v>
      </c>
      <c r="O231" s="17">
        <f t="shared" si="202"/>
        <v>0</v>
      </c>
      <c r="P231" s="17">
        <f t="shared" si="202"/>
        <v>0</v>
      </c>
      <c r="Q231" s="17">
        <f t="shared" si="202"/>
        <v>0</v>
      </c>
      <c r="R231" s="17">
        <f t="shared" si="202"/>
        <v>0</v>
      </c>
      <c r="S231" s="17">
        <f t="shared" si="202"/>
        <v>0</v>
      </c>
      <c r="T231" s="17">
        <f t="shared" si="202"/>
        <v>0</v>
      </c>
      <c r="U231" s="17">
        <f t="shared" si="202"/>
        <v>0</v>
      </c>
      <c r="V231" s="17">
        <f t="shared" si="202"/>
        <v>0</v>
      </c>
      <c r="W231" s="17">
        <f t="shared" si="202"/>
        <v>0</v>
      </c>
      <c r="X231" s="17">
        <f t="shared" si="202"/>
        <v>0</v>
      </c>
      <c r="Y231" s="17">
        <f t="shared" si="202"/>
        <v>0</v>
      </c>
      <c r="Z231" s="17">
        <f t="shared" si="202"/>
        <v>0</v>
      </c>
      <c r="AA231" s="17">
        <f t="shared" si="202"/>
        <v>0</v>
      </c>
      <c r="AB231" s="17">
        <f t="shared" si="202"/>
        <v>0</v>
      </c>
      <c r="AC231" s="17">
        <f t="shared" si="202"/>
        <v>0</v>
      </c>
      <c r="AD231" s="17">
        <f t="shared" si="202"/>
        <v>0</v>
      </c>
      <c r="AE231" s="17">
        <f t="shared" si="202"/>
        <v>0</v>
      </c>
      <c r="AF231" s="17">
        <f t="shared" si="202"/>
        <v>0</v>
      </c>
      <c r="AG231" s="17">
        <f t="shared" si="202"/>
        <v>0</v>
      </c>
      <c r="AH231" s="17">
        <f t="shared" si="202"/>
        <v>0</v>
      </c>
      <c r="AI231" s="17">
        <f t="shared" si="202"/>
        <v>0</v>
      </c>
      <c r="AJ231" s="17">
        <f t="shared" si="202"/>
        <v>0</v>
      </c>
      <c r="AK231" s="17">
        <f t="shared" si="202"/>
        <v>0</v>
      </c>
      <c r="AL231" s="17">
        <f t="shared" si="202"/>
        <v>0</v>
      </c>
      <c r="AM231" s="17">
        <f t="shared" si="202"/>
        <v>0</v>
      </c>
      <c r="AN231" s="17">
        <f t="shared" si="202"/>
        <v>0</v>
      </c>
      <c r="AO231" s="17">
        <f t="shared" si="202"/>
        <v>0</v>
      </c>
      <c r="AP231" s="17">
        <f t="shared" si="202"/>
        <v>0</v>
      </c>
      <c r="AQ231" s="17">
        <f t="shared" si="202"/>
        <v>0</v>
      </c>
    </row>
    <row r="232" spans="1:43" s="16" customFormat="1" x14ac:dyDescent="0.3">
      <c r="A232" s="20" t="s">
        <v>921</v>
      </c>
      <c r="B232" s="31">
        <f t="shared" si="201"/>
        <v>109.52927019263109</v>
      </c>
      <c r="C232" s="17">
        <f t="shared" ref="C232:AQ232" si="203">C$240*$R6/$R$14</f>
        <v>109.52927019263109</v>
      </c>
      <c r="D232" s="17">
        <f t="shared" si="203"/>
        <v>108.48197560627258</v>
      </c>
      <c r="E232" s="17">
        <f t="shared" si="203"/>
        <v>107.36821820562086</v>
      </c>
      <c r="F232" s="17">
        <f t="shared" si="203"/>
        <v>106.19367103666013</v>
      </c>
      <c r="G232" s="17">
        <f t="shared" si="203"/>
        <v>104.96380404429699</v>
      </c>
      <c r="H232" s="17">
        <f t="shared" si="203"/>
        <v>103.68388347899318</v>
      </c>
      <c r="I232" s="17">
        <f t="shared" si="203"/>
        <v>100.42010497536201</v>
      </c>
      <c r="J232" s="17">
        <f t="shared" si="203"/>
        <v>98.886780092937059</v>
      </c>
      <c r="K232" s="17">
        <f t="shared" si="203"/>
        <v>97.325019402848639</v>
      </c>
      <c r="L232" s="17">
        <f t="shared" si="203"/>
        <v>95.738332087656801</v>
      </c>
      <c r="M232" s="17">
        <f t="shared" si="203"/>
        <v>94.130040634414243</v>
      </c>
      <c r="N232" s="17">
        <f t="shared" si="203"/>
        <v>92.503277493953178</v>
      </c>
      <c r="O232" s="17">
        <f t="shared" si="203"/>
        <v>90.860979042938553</v>
      </c>
      <c r="P232" s="17">
        <f t="shared" si="203"/>
        <v>89.205876768479172</v>
      </c>
      <c r="Q232" s="17">
        <f t="shared" si="203"/>
        <v>87.540499050580721</v>
      </c>
      <c r="R232" s="17">
        <f t="shared" si="203"/>
        <v>85.867163591461278</v>
      </c>
      <c r="S232" s="17">
        <f t="shared" si="203"/>
        <v>84.187971067757204</v>
      </c>
      <c r="T232" s="17">
        <f t="shared" si="203"/>
        <v>82.504802770781708</v>
      </c>
      <c r="U232" s="17">
        <f t="shared" si="203"/>
        <v>80.81930866723927</v>
      </c>
      <c r="V232" s="17">
        <f t="shared" si="203"/>
        <v>79.132914463584655</v>
      </c>
      <c r="W232" s="17">
        <f t="shared" si="203"/>
        <v>77.446804066731389</v>
      </c>
      <c r="X232" s="17">
        <f t="shared" si="203"/>
        <v>75.761921070352088</v>
      </c>
      <c r="Y232" s="17">
        <f t="shared" si="203"/>
        <v>74.07896338564089</v>
      </c>
      <c r="Z232" s="17">
        <f t="shared" si="203"/>
        <v>72.398373606566309</v>
      </c>
      <c r="AA232" s="17">
        <f t="shared" si="203"/>
        <v>70.720334814520328</v>
      </c>
      <c r="AB232" s="17">
        <f t="shared" si="203"/>
        <v>69.044770578101534</v>
      </c>
      <c r="AC232" s="17">
        <f t="shared" si="203"/>
        <v>67.371332275990412</v>
      </c>
      <c r="AD232" s="17">
        <f t="shared" si="203"/>
        <v>65.699394701417788</v>
      </c>
      <c r="AE232" s="17">
        <f t="shared" si="203"/>
        <v>64.028051628473406</v>
      </c>
      <c r="AF232" s="17">
        <f t="shared" si="203"/>
        <v>62.356111340056316</v>
      </c>
      <c r="AG232" s="17">
        <f t="shared" si="203"/>
        <v>60.68208779421429</v>
      </c>
      <c r="AH232" s="17">
        <f t="shared" si="203"/>
        <v>59.004194534921972</v>
      </c>
      <c r="AI232" s="17">
        <f t="shared" si="203"/>
        <v>57.320342885688099</v>
      </c>
      <c r="AJ232" s="17">
        <f t="shared" si="203"/>
        <v>55.628129959761992</v>
      </c>
      <c r="AK232" s="17">
        <f t="shared" si="203"/>
        <v>53.924835237776428</v>
      </c>
      <c r="AL232" s="17">
        <f t="shared" si="203"/>
        <v>52.207414196363764</v>
      </c>
      <c r="AM232" s="17">
        <f t="shared" si="203"/>
        <v>50.472490378210125</v>
      </c>
      <c r="AN232" s="17">
        <f t="shared" si="203"/>
        <v>48.716351797675827</v>
      </c>
      <c r="AO232" s="17">
        <f t="shared" si="203"/>
        <v>46.934942867163123</v>
      </c>
      <c r="AP232" s="17">
        <f t="shared" si="203"/>
        <v>45.123854705481222</v>
      </c>
      <c r="AQ232" s="17">
        <f t="shared" si="203"/>
        <v>43.278324309884368</v>
      </c>
    </row>
    <row r="233" spans="1:43" s="16" customFormat="1" x14ac:dyDescent="0.3">
      <c r="A233" s="20" t="s">
        <v>922</v>
      </c>
      <c r="B233" s="31">
        <f t="shared" si="201"/>
        <v>228.09073304984321</v>
      </c>
      <c r="C233" s="17">
        <f t="shared" ref="C233:AQ233" si="204">C$240*$R7/$R$14</f>
        <v>228.09073304984321</v>
      </c>
      <c r="D233" s="17">
        <f t="shared" si="204"/>
        <v>225.90978005434235</v>
      </c>
      <c r="E233" s="17">
        <f t="shared" si="204"/>
        <v>223.59042065837852</v>
      </c>
      <c r="F233" s="17">
        <f t="shared" si="204"/>
        <v>221.14446877447841</v>
      </c>
      <c r="G233" s="17">
        <f t="shared" si="204"/>
        <v>218.58331536454008</v>
      </c>
      <c r="H233" s="17">
        <f t="shared" si="204"/>
        <v>215.91792720416723</v>
      </c>
      <c r="I233" s="17">
        <f t="shared" si="204"/>
        <v>209.12122683269303</v>
      </c>
      <c r="J233" s="17">
        <f t="shared" si="204"/>
        <v>205.92813337173246</v>
      </c>
      <c r="K233" s="17">
        <f t="shared" si="204"/>
        <v>202.67582337254962</v>
      </c>
      <c r="L233" s="17">
        <f t="shared" si="204"/>
        <v>199.37160458056371</v>
      </c>
      <c r="M233" s="17">
        <f t="shared" si="204"/>
        <v>196.02239595457058</v>
      </c>
      <c r="N233" s="17">
        <f t="shared" si="204"/>
        <v>192.63472070982857</v>
      </c>
      <c r="O233" s="17">
        <f t="shared" si="204"/>
        <v>189.21469374425362</v>
      </c>
      <c r="P233" s="17">
        <f t="shared" si="204"/>
        <v>185.76800328069106</v>
      </c>
      <c r="Q233" s="17">
        <f t="shared" si="204"/>
        <v>182.29991457881013</v>
      </c>
      <c r="R233" s="17">
        <f t="shared" si="204"/>
        <v>178.81525416942736</v>
      </c>
      <c r="S233" s="17">
        <f t="shared" si="204"/>
        <v>175.31839663545603</v>
      </c>
      <c r="T233" s="17">
        <f t="shared" si="204"/>
        <v>171.81325969783018</v>
      </c>
      <c r="U233" s="17">
        <f t="shared" si="204"/>
        <v>168.30327935237503</v>
      </c>
      <c r="V233" s="17">
        <f t="shared" si="204"/>
        <v>164.79142458107879</v>
      </c>
      <c r="W233" s="17">
        <f t="shared" si="204"/>
        <v>161.28016082715394</v>
      </c>
      <c r="X233" s="17">
        <f t="shared" si="204"/>
        <v>157.77145309020395</v>
      </c>
      <c r="Y233" s="17">
        <f t="shared" si="204"/>
        <v>154.26675474498055</v>
      </c>
      <c r="Z233" s="17">
        <f t="shared" si="204"/>
        <v>150.76698747737225</v>
      </c>
      <c r="AA233" s="17">
        <f t="shared" si="204"/>
        <v>147.27253254773834</v>
      </c>
      <c r="AB233" s="17">
        <f t="shared" si="204"/>
        <v>143.78323079045722</v>
      </c>
      <c r="AC233" s="17">
        <f t="shared" si="204"/>
        <v>140.29835621427395</v>
      </c>
      <c r="AD233" s="17">
        <f t="shared" si="204"/>
        <v>136.81660684876505</v>
      </c>
      <c r="AE233" s="17">
        <f t="shared" si="204"/>
        <v>133.33609551133711</v>
      </c>
      <c r="AF233" s="17">
        <f t="shared" si="204"/>
        <v>129.85434049434551</v>
      </c>
      <c r="AG233" s="17">
        <f t="shared" si="204"/>
        <v>126.36824716931673</v>
      </c>
      <c r="AH233" s="17">
        <f t="shared" si="204"/>
        <v>122.87409530636454</v>
      </c>
      <c r="AI233" s="17">
        <f t="shared" si="204"/>
        <v>119.36753531244266</v>
      </c>
      <c r="AJ233" s="17">
        <f t="shared" si="204"/>
        <v>115.8435632630345</v>
      </c>
      <c r="AK233" s="17">
        <f t="shared" si="204"/>
        <v>112.29651377521864</v>
      </c>
      <c r="AL233" s="17">
        <f t="shared" si="204"/>
        <v>108.72004673949294</v>
      </c>
      <c r="AM233" s="17">
        <f t="shared" si="204"/>
        <v>105.10713080594992</v>
      </c>
      <c r="AN233" s="17">
        <f t="shared" si="204"/>
        <v>101.45003589911167</v>
      </c>
      <c r="AO233" s="17">
        <f t="shared" si="204"/>
        <v>97.740316404883586</v>
      </c>
      <c r="AP233" s="17">
        <f t="shared" si="204"/>
        <v>93.968790988075781</v>
      </c>
      <c r="AQ233" s="17">
        <f t="shared" si="204"/>
        <v>90.125540868202563</v>
      </c>
    </row>
    <row r="234" spans="1:43" s="16" customFormat="1" x14ac:dyDescent="0.3">
      <c r="A234" s="20" t="s">
        <v>923</v>
      </c>
      <c r="B234" s="31">
        <f t="shared" si="201"/>
        <v>0</v>
      </c>
      <c r="C234" s="17">
        <f t="shared" ref="C234:AQ234" si="205">C$240*$R8/$R$14</f>
        <v>0</v>
      </c>
      <c r="D234" s="17">
        <f t="shared" si="205"/>
        <v>0</v>
      </c>
      <c r="E234" s="17">
        <f t="shared" si="205"/>
        <v>0</v>
      </c>
      <c r="F234" s="17">
        <f t="shared" si="205"/>
        <v>0</v>
      </c>
      <c r="G234" s="17">
        <f t="shared" si="205"/>
        <v>0</v>
      </c>
      <c r="H234" s="17">
        <f t="shared" si="205"/>
        <v>0</v>
      </c>
      <c r="I234" s="17">
        <f t="shared" si="205"/>
        <v>0</v>
      </c>
      <c r="J234" s="17">
        <f t="shared" si="205"/>
        <v>0</v>
      </c>
      <c r="K234" s="17">
        <f t="shared" si="205"/>
        <v>0</v>
      </c>
      <c r="L234" s="17">
        <f t="shared" si="205"/>
        <v>0</v>
      </c>
      <c r="M234" s="17">
        <f t="shared" si="205"/>
        <v>0</v>
      </c>
      <c r="N234" s="17">
        <f t="shared" si="205"/>
        <v>0</v>
      </c>
      <c r="O234" s="17">
        <f t="shared" si="205"/>
        <v>0</v>
      </c>
      <c r="P234" s="17">
        <f t="shared" si="205"/>
        <v>0</v>
      </c>
      <c r="Q234" s="17">
        <f t="shared" si="205"/>
        <v>0</v>
      </c>
      <c r="R234" s="17">
        <f t="shared" si="205"/>
        <v>0</v>
      </c>
      <c r="S234" s="17">
        <f t="shared" si="205"/>
        <v>0</v>
      </c>
      <c r="T234" s="17">
        <f t="shared" si="205"/>
        <v>0</v>
      </c>
      <c r="U234" s="17">
        <f t="shared" si="205"/>
        <v>0</v>
      </c>
      <c r="V234" s="17">
        <f t="shared" si="205"/>
        <v>0</v>
      </c>
      <c r="W234" s="17">
        <f t="shared" si="205"/>
        <v>0</v>
      </c>
      <c r="X234" s="17">
        <f t="shared" si="205"/>
        <v>0</v>
      </c>
      <c r="Y234" s="17">
        <f t="shared" si="205"/>
        <v>0</v>
      </c>
      <c r="Z234" s="17">
        <f t="shared" si="205"/>
        <v>0</v>
      </c>
      <c r="AA234" s="17">
        <f t="shared" si="205"/>
        <v>0</v>
      </c>
      <c r="AB234" s="17">
        <f t="shared" si="205"/>
        <v>0</v>
      </c>
      <c r="AC234" s="17">
        <f t="shared" si="205"/>
        <v>0</v>
      </c>
      <c r="AD234" s="17">
        <f t="shared" si="205"/>
        <v>0</v>
      </c>
      <c r="AE234" s="17">
        <f t="shared" si="205"/>
        <v>0</v>
      </c>
      <c r="AF234" s="17">
        <f t="shared" si="205"/>
        <v>0</v>
      </c>
      <c r="AG234" s="17">
        <f t="shared" si="205"/>
        <v>0</v>
      </c>
      <c r="AH234" s="17">
        <f t="shared" si="205"/>
        <v>0</v>
      </c>
      <c r="AI234" s="17">
        <f t="shared" si="205"/>
        <v>0</v>
      </c>
      <c r="AJ234" s="17">
        <f t="shared" si="205"/>
        <v>0</v>
      </c>
      <c r="AK234" s="17">
        <f t="shared" si="205"/>
        <v>0</v>
      </c>
      <c r="AL234" s="17">
        <f t="shared" si="205"/>
        <v>0</v>
      </c>
      <c r="AM234" s="17">
        <f t="shared" si="205"/>
        <v>0</v>
      </c>
      <c r="AN234" s="17">
        <f t="shared" si="205"/>
        <v>0</v>
      </c>
      <c r="AO234" s="17">
        <f t="shared" si="205"/>
        <v>0</v>
      </c>
      <c r="AP234" s="17">
        <f t="shared" si="205"/>
        <v>0</v>
      </c>
      <c r="AQ234" s="17">
        <f t="shared" si="205"/>
        <v>0</v>
      </c>
    </row>
    <row r="235" spans="1:43" s="16" customFormat="1" x14ac:dyDescent="0.3">
      <c r="A235" s="20" t="s">
        <v>924</v>
      </c>
      <c r="B235" s="31">
        <f t="shared" si="201"/>
        <v>0</v>
      </c>
      <c r="C235" s="17">
        <f t="shared" ref="C235:AQ235" si="206">C$240*$R9/$R$14</f>
        <v>0</v>
      </c>
      <c r="D235" s="17">
        <f t="shared" si="206"/>
        <v>0</v>
      </c>
      <c r="E235" s="17">
        <f t="shared" si="206"/>
        <v>0</v>
      </c>
      <c r="F235" s="17">
        <f t="shared" si="206"/>
        <v>0</v>
      </c>
      <c r="G235" s="17">
        <f t="shared" si="206"/>
        <v>0</v>
      </c>
      <c r="H235" s="17">
        <f t="shared" si="206"/>
        <v>0</v>
      </c>
      <c r="I235" s="17">
        <f t="shared" si="206"/>
        <v>0</v>
      </c>
      <c r="J235" s="17">
        <f t="shared" si="206"/>
        <v>0</v>
      </c>
      <c r="K235" s="17">
        <f t="shared" si="206"/>
        <v>0</v>
      </c>
      <c r="L235" s="17">
        <f t="shared" si="206"/>
        <v>0</v>
      </c>
      <c r="M235" s="17">
        <f t="shared" si="206"/>
        <v>0</v>
      </c>
      <c r="N235" s="17">
        <f t="shared" si="206"/>
        <v>0</v>
      </c>
      <c r="O235" s="17">
        <f t="shared" si="206"/>
        <v>0</v>
      </c>
      <c r="P235" s="17">
        <f t="shared" si="206"/>
        <v>0</v>
      </c>
      <c r="Q235" s="17">
        <f t="shared" si="206"/>
        <v>0</v>
      </c>
      <c r="R235" s="17">
        <f t="shared" si="206"/>
        <v>0</v>
      </c>
      <c r="S235" s="17">
        <f t="shared" si="206"/>
        <v>0</v>
      </c>
      <c r="T235" s="17">
        <f t="shared" si="206"/>
        <v>0</v>
      </c>
      <c r="U235" s="17">
        <f t="shared" si="206"/>
        <v>0</v>
      </c>
      <c r="V235" s="17">
        <f t="shared" si="206"/>
        <v>0</v>
      </c>
      <c r="W235" s="17">
        <f t="shared" si="206"/>
        <v>0</v>
      </c>
      <c r="X235" s="17">
        <f t="shared" si="206"/>
        <v>0</v>
      </c>
      <c r="Y235" s="17">
        <f t="shared" si="206"/>
        <v>0</v>
      </c>
      <c r="Z235" s="17">
        <f t="shared" si="206"/>
        <v>0</v>
      </c>
      <c r="AA235" s="17">
        <f t="shared" si="206"/>
        <v>0</v>
      </c>
      <c r="AB235" s="17">
        <f t="shared" si="206"/>
        <v>0</v>
      </c>
      <c r="AC235" s="17">
        <f t="shared" si="206"/>
        <v>0</v>
      </c>
      <c r="AD235" s="17">
        <f t="shared" si="206"/>
        <v>0</v>
      </c>
      <c r="AE235" s="17">
        <f t="shared" si="206"/>
        <v>0</v>
      </c>
      <c r="AF235" s="17">
        <f t="shared" si="206"/>
        <v>0</v>
      </c>
      <c r="AG235" s="17">
        <f t="shared" si="206"/>
        <v>0</v>
      </c>
      <c r="AH235" s="17">
        <f t="shared" si="206"/>
        <v>0</v>
      </c>
      <c r="AI235" s="17">
        <f t="shared" si="206"/>
        <v>0</v>
      </c>
      <c r="AJ235" s="17">
        <f t="shared" si="206"/>
        <v>0</v>
      </c>
      <c r="AK235" s="17">
        <f t="shared" si="206"/>
        <v>0</v>
      </c>
      <c r="AL235" s="17">
        <f t="shared" si="206"/>
        <v>0</v>
      </c>
      <c r="AM235" s="17">
        <f t="shared" si="206"/>
        <v>0</v>
      </c>
      <c r="AN235" s="17">
        <f t="shared" si="206"/>
        <v>0</v>
      </c>
      <c r="AO235" s="17">
        <f t="shared" si="206"/>
        <v>0</v>
      </c>
      <c r="AP235" s="17">
        <f t="shared" si="206"/>
        <v>0</v>
      </c>
      <c r="AQ235" s="17">
        <f t="shared" si="206"/>
        <v>0</v>
      </c>
    </row>
    <row r="236" spans="1:43" s="16" customFormat="1" x14ac:dyDescent="0.3">
      <c r="A236" s="20" t="s">
        <v>925</v>
      </c>
      <c r="B236" s="31">
        <f t="shared" si="201"/>
        <v>0</v>
      </c>
      <c r="C236" s="17">
        <f t="shared" ref="C236:AQ236" si="207">C$240*$R10/$R$14</f>
        <v>0</v>
      </c>
      <c r="D236" s="17">
        <f t="shared" si="207"/>
        <v>0</v>
      </c>
      <c r="E236" s="17">
        <f t="shared" si="207"/>
        <v>0</v>
      </c>
      <c r="F236" s="17">
        <f t="shared" si="207"/>
        <v>0</v>
      </c>
      <c r="G236" s="17">
        <f t="shared" si="207"/>
        <v>0</v>
      </c>
      <c r="H236" s="17">
        <f t="shared" si="207"/>
        <v>0</v>
      </c>
      <c r="I236" s="17">
        <f t="shared" si="207"/>
        <v>0</v>
      </c>
      <c r="J236" s="17">
        <f t="shared" si="207"/>
        <v>0</v>
      </c>
      <c r="K236" s="17">
        <f t="shared" si="207"/>
        <v>0</v>
      </c>
      <c r="L236" s="17">
        <f t="shared" si="207"/>
        <v>0</v>
      </c>
      <c r="M236" s="17">
        <f t="shared" si="207"/>
        <v>0</v>
      </c>
      <c r="N236" s="17">
        <f t="shared" si="207"/>
        <v>0</v>
      </c>
      <c r="O236" s="17">
        <f t="shared" si="207"/>
        <v>0</v>
      </c>
      <c r="P236" s="17">
        <f t="shared" si="207"/>
        <v>0</v>
      </c>
      <c r="Q236" s="17">
        <f t="shared" si="207"/>
        <v>0</v>
      </c>
      <c r="R236" s="17">
        <f t="shared" si="207"/>
        <v>0</v>
      </c>
      <c r="S236" s="17">
        <f t="shared" si="207"/>
        <v>0</v>
      </c>
      <c r="T236" s="17">
        <f t="shared" si="207"/>
        <v>0</v>
      </c>
      <c r="U236" s="17">
        <f t="shared" si="207"/>
        <v>0</v>
      </c>
      <c r="V236" s="17">
        <f t="shared" si="207"/>
        <v>0</v>
      </c>
      <c r="W236" s="17">
        <f t="shared" si="207"/>
        <v>0</v>
      </c>
      <c r="X236" s="17">
        <f t="shared" si="207"/>
        <v>0</v>
      </c>
      <c r="Y236" s="17">
        <f t="shared" si="207"/>
        <v>0</v>
      </c>
      <c r="Z236" s="17">
        <f t="shared" si="207"/>
        <v>0</v>
      </c>
      <c r="AA236" s="17">
        <f t="shared" si="207"/>
        <v>0</v>
      </c>
      <c r="AB236" s="17">
        <f t="shared" si="207"/>
        <v>0</v>
      </c>
      <c r="AC236" s="17">
        <f t="shared" si="207"/>
        <v>0</v>
      </c>
      <c r="AD236" s="17">
        <f t="shared" si="207"/>
        <v>0</v>
      </c>
      <c r="AE236" s="17">
        <f t="shared" si="207"/>
        <v>0</v>
      </c>
      <c r="AF236" s="17">
        <f t="shared" si="207"/>
        <v>0</v>
      </c>
      <c r="AG236" s="17">
        <f t="shared" si="207"/>
        <v>0</v>
      </c>
      <c r="AH236" s="17">
        <f t="shared" si="207"/>
        <v>0</v>
      </c>
      <c r="AI236" s="17">
        <f t="shared" si="207"/>
        <v>0</v>
      </c>
      <c r="AJ236" s="17">
        <f t="shared" si="207"/>
        <v>0</v>
      </c>
      <c r="AK236" s="17">
        <f t="shared" si="207"/>
        <v>0</v>
      </c>
      <c r="AL236" s="17">
        <f t="shared" si="207"/>
        <v>0</v>
      </c>
      <c r="AM236" s="17">
        <f t="shared" si="207"/>
        <v>0</v>
      </c>
      <c r="AN236" s="17">
        <f t="shared" si="207"/>
        <v>0</v>
      </c>
      <c r="AO236" s="17">
        <f t="shared" si="207"/>
        <v>0</v>
      </c>
      <c r="AP236" s="17">
        <f t="shared" si="207"/>
        <v>0</v>
      </c>
      <c r="AQ236" s="17">
        <f t="shared" si="207"/>
        <v>0</v>
      </c>
    </row>
    <row r="237" spans="1:43" s="16" customFormat="1" x14ac:dyDescent="0.3">
      <c r="A237" s="20" t="s">
        <v>926</v>
      </c>
      <c r="B237" s="31">
        <f t="shared" si="201"/>
        <v>0</v>
      </c>
      <c r="C237" s="17">
        <f t="shared" ref="C237:AQ237" si="208">C$240*$R11/$R$14</f>
        <v>0</v>
      </c>
      <c r="D237" s="17">
        <f t="shared" si="208"/>
        <v>0</v>
      </c>
      <c r="E237" s="17">
        <f t="shared" si="208"/>
        <v>0</v>
      </c>
      <c r="F237" s="17">
        <f t="shared" si="208"/>
        <v>0</v>
      </c>
      <c r="G237" s="17">
        <f t="shared" si="208"/>
        <v>0</v>
      </c>
      <c r="H237" s="17">
        <f t="shared" si="208"/>
        <v>0</v>
      </c>
      <c r="I237" s="17">
        <f t="shared" si="208"/>
        <v>0</v>
      </c>
      <c r="J237" s="17">
        <f t="shared" si="208"/>
        <v>0</v>
      </c>
      <c r="K237" s="17">
        <f t="shared" si="208"/>
        <v>0</v>
      </c>
      <c r="L237" s="17">
        <f t="shared" si="208"/>
        <v>0</v>
      </c>
      <c r="M237" s="17">
        <f t="shared" si="208"/>
        <v>0</v>
      </c>
      <c r="N237" s="17">
        <f t="shared" si="208"/>
        <v>0</v>
      </c>
      <c r="O237" s="17">
        <f t="shared" si="208"/>
        <v>0</v>
      </c>
      <c r="P237" s="17">
        <f t="shared" si="208"/>
        <v>0</v>
      </c>
      <c r="Q237" s="17">
        <f t="shared" si="208"/>
        <v>0</v>
      </c>
      <c r="R237" s="17">
        <f t="shared" si="208"/>
        <v>0</v>
      </c>
      <c r="S237" s="17">
        <f t="shared" si="208"/>
        <v>0</v>
      </c>
      <c r="T237" s="17">
        <f t="shared" si="208"/>
        <v>0</v>
      </c>
      <c r="U237" s="17">
        <f t="shared" si="208"/>
        <v>0</v>
      </c>
      <c r="V237" s="17">
        <f t="shared" si="208"/>
        <v>0</v>
      </c>
      <c r="W237" s="17">
        <f t="shared" si="208"/>
        <v>0</v>
      </c>
      <c r="X237" s="17">
        <f t="shared" si="208"/>
        <v>0</v>
      </c>
      <c r="Y237" s="17">
        <f t="shared" si="208"/>
        <v>0</v>
      </c>
      <c r="Z237" s="17">
        <f t="shared" si="208"/>
        <v>0</v>
      </c>
      <c r="AA237" s="17">
        <f t="shared" si="208"/>
        <v>0</v>
      </c>
      <c r="AB237" s="17">
        <f t="shared" si="208"/>
        <v>0</v>
      </c>
      <c r="AC237" s="17">
        <f t="shared" si="208"/>
        <v>0</v>
      </c>
      <c r="AD237" s="17">
        <f t="shared" si="208"/>
        <v>0</v>
      </c>
      <c r="AE237" s="17">
        <f t="shared" si="208"/>
        <v>0</v>
      </c>
      <c r="AF237" s="17">
        <f t="shared" si="208"/>
        <v>0</v>
      </c>
      <c r="AG237" s="17">
        <f t="shared" si="208"/>
        <v>0</v>
      </c>
      <c r="AH237" s="17">
        <f t="shared" si="208"/>
        <v>0</v>
      </c>
      <c r="AI237" s="17">
        <f t="shared" si="208"/>
        <v>0</v>
      </c>
      <c r="AJ237" s="17">
        <f t="shared" si="208"/>
        <v>0</v>
      </c>
      <c r="AK237" s="17">
        <f t="shared" si="208"/>
        <v>0</v>
      </c>
      <c r="AL237" s="17">
        <f t="shared" si="208"/>
        <v>0</v>
      </c>
      <c r="AM237" s="17">
        <f t="shared" si="208"/>
        <v>0</v>
      </c>
      <c r="AN237" s="17">
        <f t="shared" si="208"/>
        <v>0</v>
      </c>
      <c r="AO237" s="17">
        <f t="shared" si="208"/>
        <v>0</v>
      </c>
      <c r="AP237" s="17">
        <f t="shared" si="208"/>
        <v>0</v>
      </c>
      <c r="AQ237" s="17">
        <f t="shared" si="208"/>
        <v>0</v>
      </c>
    </row>
    <row r="238" spans="1:43" s="16" customFormat="1" x14ac:dyDescent="0.3">
      <c r="A238" s="20" t="s">
        <v>927</v>
      </c>
      <c r="B238" s="31">
        <f t="shared" si="201"/>
        <v>23.502949307372429</v>
      </c>
      <c r="C238" s="17">
        <f t="shared" ref="C238:AQ238" si="209">C$240*$R12/$R$14</f>
        <v>23.502949307372429</v>
      </c>
      <c r="D238" s="17">
        <f t="shared" si="209"/>
        <v>23.27821931939954</v>
      </c>
      <c r="E238" s="17">
        <f t="shared" si="209"/>
        <v>23.039227644551428</v>
      </c>
      <c r="F238" s="17">
        <f t="shared" si="209"/>
        <v>22.787191613245355</v>
      </c>
      <c r="G238" s="17">
        <f t="shared" si="209"/>
        <v>22.523284974175404</v>
      </c>
      <c r="H238" s="17">
        <f t="shared" si="209"/>
        <v>22.248637766986924</v>
      </c>
      <c r="I238" s="17">
        <f t="shared" si="209"/>
        <v>21.54829145237689</v>
      </c>
      <c r="J238" s="17">
        <f t="shared" si="209"/>
        <v>21.219268380096882</v>
      </c>
      <c r="K238" s="17">
        <f t="shared" si="209"/>
        <v>20.884143511056493</v>
      </c>
      <c r="L238" s="17">
        <f t="shared" si="209"/>
        <v>20.543669850727902</v>
      </c>
      <c r="M238" s="17">
        <f t="shared" si="209"/>
        <v>20.19856034319114</v>
      </c>
      <c r="N238" s="17">
        <f t="shared" si="209"/>
        <v>19.849487154279018</v>
      </c>
      <c r="O238" s="17">
        <f t="shared" si="209"/>
        <v>19.49708037594581</v>
      </c>
      <c r="P238" s="17">
        <f t="shared" si="209"/>
        <v>19.14192613464828</v>
      </c>
      <c r="Q238" s="17">
        <f t="shared" si="209"/>
        <v>18.784566973827101</v>
      </c>
      <c r="R238" s="17">
        <f t="shared" si="209"/>
        <v>18.425500229378372</v>
      </c>
      <c r="S238" s="17">
        <f t="shared" si="209"/>
        <v>18.0651766675348</v>
      </c>
      <c r="T238" s="17">
        <f t="shared" si="209"/>
        <v>17.703999978508961</v>
      </c>
      <c r="U238" s="17">
        <f t="shared" si="209"/>
        <v>17.342324214544103</v>
      </c>
      <c r="V238" s="17">
        <f t="shared" si="209"/>
        <v>16.980455305794564</v>
      </c>
      <c r="W238" s="17">
        <f t="shared" si="209"/>
        <v>16.618647296719175</v>
      </c>
      <c r="X238" s="17">
        <f t="shared" si="209"/>
        <v>16.257102665013772</v>
      </c>
      <c r="Y238" s="17">
        <f t="shared" si="209"/>
        <v>15.8959711694724</v>
      </c>
      <c r="Z238" s="17">
        <f t="shared" si="209"/>
        <v>15.535347782549335</v>
      </c>
      <c r="AA238" s="17">
        <f t="shared" si="209"/>
        <v>15.175271790114623</v>
      </c>
      <c r="AB238" s="17">
        <f t="shared" si="209"/>
        <v>14.81572679140754</v>
      </c>
      <c r="AC238" s="17">
        <f t="shared" si="209"/>
        <v>14.456637978760826</v>
      </c>
      <c r="AD238" s="17">
        <f t="shared" si="209"/>
        <v>14.097871194401158</v>
      </c>
      <c r="AE238" s="17">
        <f t="shared" si="209"/>
        <v>13.739231979061234</v>
      </c>
      <c r="AF238" s="17">
        <f t="shared" si="209"/>
        <v>13.380464612360889</v>
      </c>
      <c r="AG238" s="17">
        <f t="shared" si="209"/>
        <v>13.021250217267442</v>
      </c>
      <c r="AH238" s="17">
        <f t="shared" si="209"/>
        <v>12.661205453461625</v>
      </c>
      <c r="AI238" s="17">
        <f t="shared" si="209"/>
        <v>12.299882129719238</v>
      </c>
      <c r="AJ238" s="17">
        <f t="shared" si="209"/>
        <v>11.936764631123898</v>
      </c>
      <c r="AK238" s="17">
        <f t="shared" si="209"/>
        <v>11.571269184692675</v>
      </c>
      <c r="AL238" s="17">
        <f t="shared" si="209"/>
        <v>11.202742492195346</v>
      </c>
      <c r="AM238" s="17">
        <f t="shared" si="209"/>
        <v>10.830460028535132</v>
      </c>
      <c r="AN238" s="17">
        <f t="shared" si="209"/>
        <v>10.453625270461524</v>
      </c>
      <c r="AO238" s="17">
        <f t="shared" si="209"/>
        <v>10.071367964118611</v>
      </c>
      <c r="AP238" s="17">
        <f t="shared" si="209"/>
        <v>9.6827420453999835</v>
      </c>
      <c r="AQ238" s="17">
        <f t="shared" si="209"/>
        <v>9.2867254622834974</v>
      </c>
    </row>
    <row r="239" spans="1:43" s="16" customFormat="1" x14ac:dyDescent="0.3">
      <c r="A239" s="20" t="s">
        <v>928</v>
      </c>
      <c r="B239" s="31">
        <f t="shared" si="201"/>
        <v>0</v>
      </c>
      <c r="C239" s="17">
        <f t="shared" ref="C239:AQ239" si="210">C$240*$R13/$R$14</f>
        <v>0</v>
      </c>
      <c r="D239" s="17">
        <f t="shared" si="210"/>
        <v>0</v>
      </c>
      <c r="E239" s="17">
        <f t="shared" si="210"/>
        <v>0</v>
      </c>
      <c r="F239" s="17">
        <f t="shared" si="210"/>
        <v>0</v>
      </c>
      <c r="G239" s="17">
        <f t="shared" si="210"/>
        <v>0</v>
      </c>
      <c r="H239" s="17">
        <f t="shared" si="210"/>
        <v>0</v>
      </c>
      <c r="I239" s="17">
        <f t="shared" si="210"/>
        <v>0</v>
      </c>
      <c r="J239" s="17">
        <f t="shared" si="210"/>
        <v>0</v>
      </c>
      <c r="K239" s="17">
        <f t="shared" si="210"/>
        <v>0</v>
      </c>
      <c r="L239" s="17">
        <f t="shared" si="210"/>
        <v>0</v>
      </c>
      <c r="M239" s="17">
        <f t="shared" si="210"/>
        <v>0</v>
      </c>
      <c r="N239" s="17">
        <f t="shared" si="210"/>
        <v>0</v>
      </c>
      <c r="O239" s="17">
        <f t="shared" si="210"/>
        <v>0</v>
      </c>
      <c r="P239" s="17">
        <f t="shared" si="210"/>
        <v>0</v>
      </c>
      <c r="Q239" s="17">
        <f t="shared" si="210"/>
        <v>0</v>
      </c>
      <c r="R239" s="17">
        <f t="shared" si="210"/>
        <v>0</v>
      </c>
      <c r="S239" s="17">
        <f t="shared" si="210"/>
        <v>0</v>
      </c>
      <c r="T239" s="17">
        <f t="shared" si="210"/>
        <v>0</v>
      </c>
      <c r="U239" s="17">
        <f t="shared" si="210"/>
        <v>0</v>
      </c>
      <c r="V239" s="17">
        <f t="shared" si="210"/>
        <v>0</v>
      </c>
      <c r="W239" s="17">
        <f t="shared" si="210"/>
        <v>0</v>
      </c>
      <c r="X239" s="17">
        <f t="shared" si="210"/>
        <v>0</v>
      </c>
      <c r="Y239" s="17">
        <f t="shared" si="210"/>
        <v>0</v>
      </c>
      <c r="Z239" s="17">
        <f t="shared" si="210"/>
        <v>0</v>
      </c>
      <c r="AA239" s="17">
        <f t="shared" si="210"/>
        <v>0</v>
      </c>
      <c r="AB239" s="17">
        <f t="shared" si="210"/>
        <v>0</v>
      </c>
      <c r="AC239" s="17">
        <f t="shared" si="210"/>
        <v>0</v>
      </c>
      <c r="AD239" s="17">
        <f t="shared" si="210"/>
        <v>0</v>
      </c>
      <c r="AE239" s="17">
        <f t="shared" si="210"/>
        <v>0</v>
      </c>
      <c r="AF239" s="17">
        <f t="shared" si="210"/>
        <v>0</v>
      </c>
      <c r="AG239" s="17">
        <f t="shared" si="210"/>
        <v>0</v>
      </c>
      <c r="AH239" s="17">
        <f t="shared" si="210"/>
        <v>0</v>
      </c>
      <c r="AI239" s="17">
        <f t="shared" si="210"/>
        <v>0</v>
      </c>
      <c r="AJ239" s="17">
        <f t="shared" si="210"/>
        <v>0</v>
      </c>
      <c r="AK239" s="17">
        <f t="shared" si="210"/>
        <v>0</v>
      </c>
      <c r="AL239" s="17">
        <f t="shared" si="210"/>
        <v>0</v>
      </c>
      <c r="AM239" s="17">
        <f t="shared" si="210"/>
        <v>0</v>
      </c>
      <c r="AN239" s="17">
        <f t="shared" si="210"/>
        <v>0</v>
      </c>
      <c r="AO239" s="17">
        <f t="shared" si="210"/>
        <v>0</v>
      </c>
      <c r="AP239" s="17">
        <f t="shared" si="210"/>
        <v>0</v>
      </c>
      <c r="AQ239" s="17">
        <f t="shared" si="210"/>
        <v>0</v>
      </c>
    </row>
    <row r="240" spans="1:43" s="18" customFormat="1" x14ac:dyDescent="0.3">
      <c r="A240" s="20" t="s">
        <v>918</v>
      </c>
      <c r="B240" s="23">
        <f t="shared" si="201"/>
        <v>370.16084214020174</v>
      </c>
      <c r="C240" s="18">
        <f>'BLDG energy consumption'!B$3*$R$15</f>
        <v>370.16084214020174</v>
      </c>
      <c r="D240" s="18">
        <f>'BLDG energy consumption'!C$3*$R$15</f>
        <v>366.62144627484503</v>
      </c>
      <c r="E240" s="18">
        <f>'BLDG energy consumption'!D$3*$R$15</f>
        <v>362.85743527906226</v>
      </c>
      <c r="F240" s="18">
        <f>'BLDG energy consumption'!E$3*$R$15</f>
        <v>358.88798155741097</v>
      </c>
      <c r="G240" s="18">
        <f>'BLDG energy consumption'!F$3*$R$15</f>
        <v>354.73157112198191</v>
      </c>
      <c r="H240" s="18">
        <f>'BLDG energy consumption'!G$3*$R$15</f>
        <v>350.40600158707878</v>
      </c>
      <c r="I240" s="18">
        <f>'BLDG energy consumption'!H$3*$R$15</f>
        <v>339.37586327484081</v>
      </c>
      <c r="J240" s="18">
        <f>'BLDG energy consumption'!I$3*$R$15</f>
        <v>334.19389841051969</v>
      </c>
      <c r="K240" s="18">
        <f>'BLDG energy consumption'!J$3*$R$15</f>
        <v>328.91583300163063</v>
      </c>
      <c r="L240" s="18">
        <f>'BLDG energy consumption'!K$3*$R$15</f>
        <v>323.55352654444675</v>
      </c>
      <c r="M240" s="18">
        <f>'BLDG energy consumption'!L$3*$R$15</f>
        <v>318.11820758639891</v>
      </c>
      <c r="N240" s="18">
        <f>'BLDG energy consumption'!M$3*$R$15</f>
        <v>312.62046243593204</v>
      </c>
      <c r="O240" s="18">
        <f>'BLDG energy consumption'!N$3*$R$15</f>
        <v>307.07021475689641</v>
      </c>
      <c r="P240" s="18">
        <f>'BLDG energy consumption'!O$3*$R$15</f>
        <v>301.47669577640318</v>
      </c>
      <c r="Q240" s="18">
        <f>'BLDG energy consumption'!P$3*$R$15</f>
        <v>295.84845030873373</v>
      </c>
      <c r="R240" s="18">
        <f>'BLDG energy consumption'!Q$3*$R$15</f>
        <v>290.19331116974962</v>
      </c>
      <c r="S240" s="18">
        <f>'BLDG energy consumption'!R$3*$R$15</f>
        <v>284.5183777241358</v>
      </c>
      <c r="T240" s="18">
        <f>'BLDG energy consumption'!S$3*$R$15</f>
        <v>278.83000791051086</v>
      </c>
      <c r="U240" s="18">
        <f>'BLDG energy consumption'!T$3*$R$15</f>
        <v>273.13377789188348</v>
      </c>
      <c r="V240" s="18">
        <f>'BLDG energy consumption'!U$3*$R$15</f>
        <v>267.4345059300847</v>
      </c>
      <c r="W240" s="18">
        <f>'BLDG energy consumption'!V$3*$R$15</f>
        <v>261.73619311066312</v>
      </c>
      <c r="X240" s="18">
        <f>'BLDG energy consumption'!W$3*$R$15</f>
        <v>256.04202836592782</v>
      </c>
      <c r="Y240" s="18">
        <f>'BLDG energy consumption'!X$3*$R$15</f>
        <v>250.35437032928249</v>
      </c>
      <c r="Z240" s="18">
        <f>'BLDG energy consumption'!Y$3*$R$15</f>
        <v>244.67471477401051</v>
      </c>
      <c r="AA240" s="18">
        <f>'BLDG energy consumption'!Z$3*$R$15</f>
        <v>239.0036804348311</v>
      </c>
      <c r="AB240" s="18">
        <f>'BLDG energy consumption'!AA$3*$R$15</f>
        <v>233.34100900716632</v>
      </c>
      <c r="AC240" s="18">
        <f>'BLDG energy consumption'!AB$3*$R$15</f>
        <v>227.68552230402571</v>
      </c>
      <c r="AD240" s="18">
        <f>'BLDG energy consumption'!AC$3*$R$15</f>
        <v>222.03510740103948</v>
      </c>
      <c r="AE240" s="18">
        <f>'BLDG energy consumption'!AD$3*$R$15</f>
        <v>216.38670165252839</v>
      </c>
      <c r="AF240" s="18">
        <f>'BLDG energy consumption'!AE$3*$R$15</f>
        <v>210.7362775779394</v>
      </c>
      <c r="AG240" s="18">
        <f>'BLDG energy consumption'!AF$3*$R$15</f>
        <v>205.07881300795179</v>
      </c>
      <c r="AH240" s="18">
        <f>'BLDG energy consumption'!AG$3*$R$15</f>
        <v>199.40827050558059</v>
      </c>
      <c r="AI240" s="18">
        <f>'BLDG energy consumption'!AH$3*$R$15</f>
        <v>193.71759126136234</v>
      </c>
      <c r="AJ240" s="18">
        <f>'BLDG energy consumption'!AI$3*$R$15</f>
        <v>187.99865457311731</v>
      </c>
      <c r="AK240" s="18">
        <f>'BLDG energy consumption'!AJ$3*$R$15</f>
        <v>182.24226627988503</v>
      </c>
      <c r="AL240" s="18">
        <f>'BLDG energy consumption'!AK$3*$R$15</f>
        <v>176.43813722944438</v>
      </c>
      <c r="AM240" s="18">
        <f>'BLDG energy consumption'!AL$3*$R$15</f>
        <v>170.57485647857848</v>
      </c>
      <c r="AN240" s="18">
        <f>'BLDG energy consumption'!AM$3*$R$15</f>
        <v>164.63987914564987</v>
      </c>
      <c r="AO240" s="18">
        <f>'BLDG energy consumption'!AN$3*$R$15</f>
        <v>158.61949912526862</v>
      </c>
      <c r="AP240" s="18">
        <f>'BLDG energy consumption'!AO$3*$R$15</f>
        <v>152.49881633482102</v>
      </c>
      <c r="AQ240" s="18">
        <f>'BLDG energy consumption'!AP$3*$R$15</f>
        <v>146.26173391632213</v>
      </c>
    </row>
    <row r="241" spans="1:50" s="16" customFormat="1" x14ac:dyDescent="0.3"/>
    <row r="242" spans="1:50" s="20" customFormat="1" x14ac:dyDescent="0.3">
      <c r="A242" s="19" t="s">
        <v>929</v>
      </c>
      <c r="B242" s="36">
        <v>2019</v>
      </c>
      <c r="C242" s="20">
        <v>2020</v>
      </c>
      <c r="D242" s="20">
        <v>2021</v>
      </c>
      <c r="E242" s="20">
        <v>2022</v>
      </c>
      <c r="F242" s="20">
        <v>2023</v>
      </c>
      <c r="G242" s="20">
        <v>2024</v>
      </c>
      <c r="H242" s="20">
        <v>2025</v>
      </c>
      <c r="I242" s="20">
        <v>2026</v>
      </c>
      <c r="J242" s="20">
        <v>2027</v>
      </c>
      <c r="K242" s="20">
        <v>2028</v>
      </c>
      <c r="L242" s="20">
        <v>2029</v>
      </c>
      <c r="M242" s="20">
        <v>2030</v>
      </c>
      <c r="N242" s="20">
        <v>2031</v>
      </c>
      <c r="O242" s="20">
        <v>2032</v>
      </c>
      <c r="P242" s="20">
        <v>2033</v>
      </c>
      <c r="Q242" s="20">
        <v>2034</v>
      </c>
      <c r="R242" s="20">
        <v>2035</v>
      </c>
      <c r="S242" s="20">
        <v>2036</v>
      </c>
      <c r="T242" s="20">
        <v>2037</v>
      </c>
      <c r="U242" s="20">
        <v>2038</v>
      </c>
      <c r="V242" s="20">
        <v>2039</v>
      </c>
      <c r="W242" s="20">
        <v>2040</v>
      </c>
      <c r="X242" s="20">
        <v>2041</v>
      </c>
      <c r="Y242" s="20">
        <v>2042</v>
      </c>
      <c r="Z242" s="20">
        <v>2043</v>
      </c>
      <c r="AA242" s="20">
        <v>2044</v>
      </c>
      <c r="AB242" s="20">
        <v>2045</v>
      </c>
      <c r="AC242" s="20">
        <v>2046</v>
      </c>
      <c r="AD242" s="20">
        <v>2047</v>
      </c>
      <c r="AE242" s="20">
        <v>2048</v>
      </c>
      <c r="AF242" s="20">
        <v>2049</v>
      </c>
      <c r="AG242" s="20">
        <v>2050</v>
      </c>
      <c r="AH242" s="20">
        <v>2051</v>
      </c>
      <c r="AI242" s="20">
        <v>2052</v>
      </c>
      <c r="AJ242" s="20">
        <v>2053</v>
      </c>
      <c r="AK242" s="20">
        <v>2054</v>
      </c>
      <c r="AL242" s="20">
        <v>2055</v>
      </c>
      <c r="AM242" s="20">
        <v>2056</v>
      </c>
      <c r="AN242" s="20">
        <v>2057</v>
      </c>
      <c r="AO242" s="20">
        <v>2058</v>
      </c>
      <c r="AP242" s="20">
        <v>2059</v>
      </c>
      <c r="AQ242" s="20">
        <v>2060</v>
      </c>
    </row>
    <row r="243" spans="1:50" s="16" customFormat="1" x14ac:dyDescent="0.3">
      <c r="A243" s="20" t="s">
        <v>919</v>
      </c>
      <c r="B243" s="31">
        <f>C243</f>
        <v>198.40037040886631</v>
      </c>
      <c r="C243" s="17">
        <f>MAX(C$253*$S4/$S$14-'Distributed PV power generation'!C25,0)</f>
        <v>198.40037040886631</v>
      </c>
      <c r="D243" s="17">
        <f>MAX(D$253*$S4/$S$14-'Distributed PV power generation'!D25,0)</f>
        <v>196.252304907454</v>
      </c>
      <c r="E243" s="17">
        <f>MAX(E$253*$S4/$S$14-'Distributed PV power generation'!E25,0)</f>
        <v>193.87858289191746</v>
      </c>
      <c r="F243" s="17">
        <f>MAX(F$253*$S4/$S$14-'Distributed PV power generation'!F25,0)</f>
        <v>191.39028784822693</v>
      </c>
      <c r="G243" s="17">
        <f>MAX(G$253*$S4/$S$14-'Distributed PV power generation'!G25,0)</f>
        <v>188.77055000199468</v>
      </c>
      <c r="H243" s="17">
        <f>MAX(H$253*$S4/$S$14-'Distributed PV power generation'!H25,0)</f>
        <v>186.03104613794486</v>
      </c>
      <c r="I243" s="17">
        <f>MAX(I$253*$S4/$S$14-'Distributed PV power generation'!I25,0)</f>
        <v>179.66030156365125</v>
      </c>
      <c r="J243" s="17">
        <f>MAX(J$253*$S4/$S$14-'Distributed PV power generation'!J25,0)</f>
        <v>176.52915635125245</v>
      </c>
      <c r="K243" s="17">
        <f>MAX(K$253*$S4/$S$14-'Distributed PV power generation'!K25,0)</f>
        <v>173.34637632989552</v>
      </c>
      <c r="L243" s="17">
        <f>MAX(L$253*$S4/$S$14-'Distributed PV power generation'!L25,0)</f>
        <v>170.11833360524514</v>
      </c>
      <c r="M243" s="17">
        <f>MAX(M$253*$S4/$S$14-'Distributed PV power generation'!M25,0)</f>
        <v>166.8510612742424</v>
      </c>
      <c r="N243" s="17">
        <f>MAX(N$253*$S4/$S$14-'Distributed PV power generation'!N25,0)</f>
        <v>163.55024735891212</v>
      </c>
      <c r="O243" s="17">
        <f>MAX(O$253*$S4/$S$14-'Distributed PV power generation'!O25,0)</f>
        <v>160.22122384243289</v>
      </c>
      <c r="P243" s="17">
        <f>MAX(P$253*$S4/$S$14-'Distributed PV power generation'!P25,0)</f>
        <v>156.86895066182154</v>
      </c>
      <c r="Q243" s="17">
        <f>MAX(Q$253*$S4/$S$14-'Distributed PV power generation'!Q25,0)</f>
        <v>153.49801894457866</v>
      </c>
      <c r="R243" s="17">
        <f>MAX(R$253*$S4/$S$14-'Distributed PV power generation'!R25,0)</f>
        <v>150.11263726155511</v>
      </c>
      <c r="S243" s="17">
        <f>MAX(S$253*$S4/$S$14-'Distributed PV power generation'!S25,0)</f>
        <v>146.7166201003885</v>
      </c>
      <c r="T243" s="17">
        <f>MAX(T$253*$S4/$S$14-'Distributed PV power generation'!T25,0)</f>
        <v>143.31338358059637</v>
      </c>
      <c r="U243" s="17">
        <f>MAX(U$253*$S4/$S$14-'Distributed PV power generation'!U25,0)</f>
        <v>139.90592377377206</v>
      </c>
      <c r="V243" s="17">
        <f>MAX(V$253*$S4/$S$14-'Distributed PV power generation'!V25,0)</f>
        <v>136.49682953131332</v>
      </c>
      <c r="W243" s="17">
        <f>MAX(W$253*$S4/$S$14-'Distributed PV power generation'!W25,0)</f>
        <v>133.08825063591775</v>
      </c>
      <c r="X243" s="17">
        <f>MAX(X$253*$S4/$S$14-'Distributed PV power generation'!X25,0)</f>
        <v>129.68190050046255</v>
      </c>
      <c r="Y243" s="17">
        <f>MAX(Y$253*$S4/$S$14-'Distributed PV power generation'!Y25,0)</f>
        <v>126.27904641834056</v>
      </c>
      <c r="Z243" s="17">
        <f>MAX(Z$253*$S4/$S$14-'Distributed PV power generation'!Z25,0)</f>
        <v>122.88049206832477</v>
      </c>
      <c r="AA243" s="17">
        <f>MAX(AA$253*$S4/$S$14-'Distributed PV power generation'!AA25,0)</f>
        <v>119.4865698964921</v>
      </c>
      <c r="AB243" s="17">
        <f>MAX(AB$253*$S4/$S$14-'Distributed PV power generation'!AB25,0)</f>
        <v>116.09714111582933</v>
      </c>
      <c r="AC243" s="17">
        <f>MAX(AC$253*$S4/$S$14-'Distributed PV power generation'!AC25,0)</f>
        <v>112.71157268663376</v>
      </c>
      <c r="AD243" s="17">
        <f>MAX(AD$253*$S4/$S$14-'Distributed PV power generation'!AD25,0)</f>
        <v>109.32872933494144</v>
      </c>
      <c r="AE243" s="17">
        <f>MAX(AE$253*$S4/$S$14-'Distributed PV power generation'!AE25,0)</f>
        <v>105.9469655016634</v>
      </c>
      <c r="AF243" s="17">
        <f>MAX(AF$253*$S4/$S$14-'Distributed PV power generation'!AF25,0)</f>
        <v>102.56411722207014</v>
      </c>
      <c r="AG243" s="17">
        <f>MAX(AG$253*$S4/$S$14-'Distributed PV power generation'!AG25,0)</f>
        <v>99.177486085298455</v>
      </c>
      <c r="AH243" s="17">
        <f>MAX(AH$253*$S4/$S$14-'Distributed PV power generation'!AH25,0)</f>
        <v>95.783828177312941</v>
      </c>
      <c r="AI243" s="17">
        <f>MAX(AI$253*$S4/$S$14-'Distributed PV power generation'!AI25,0)</f>
        <v>92.379350800790803</v>
      </c>
      <c r="AJ243" s="17">
        <f>MAX(AJ$253*$S4/$S$14-'Distributed PV power generation'!AJ25,0)</f>
        <v>88.959690703603357</v>
      </c>
      <c r="AK243" s="17">
        <f>MAX(AK$253*$S4/$S$14-'Distributed PV power generation'!AK25,0)</f>
        <v>85.519907864371234</v>
      </c>
      <c r="AL243" s="17">
        <f>MAX(AL$253*$S4/$S$14-'Distributed PV power generation'!AL25,0)</f>
        <v>82.054473923066283</v>
      </c>
      <c r="AM243" s="17">
        <f>MAX(AM$253*$S4/$S$14-'Distributed PV power generation'!AM25,0)</f>
        <v>78.557257781517592</v>
      </c>
      <c r="AN243" s="17">
        <f>MAX(AN$253*$S4/$S$14-'Distributed PV power generation'!AN25,0)</f>
        <v>75.021519076601535</v>
      </c>
      <c r="AO243" s="17">
        <f>MAX(AO$253*$S4/$S$14-'Distributed PV power generation'!AO25,0)</f>
        <v>71.43989351983727</v>
      </c>
      <c r="AP243" s="17">
        <f>MAX(AP$253*$S4/$S$14-'Distributed PV power generation'!AP25,0)</f>
        <v>67.804375298951172</v>
      </c>
      <c r="AQ243" s="17">
        <f>MAX(AQ$253*$S4/$S$14-'Distributed PV power generation'!AQ25,0)</f>
        <v>64.106315574432145</v>
      </c>
      <c r="AR243" s="17"/>
      <c r="AS243" s="17"/>
      <c r="AT243" s="17"/>
      <c r="AU243" s="17"/>
      <c r="AV243" s="17"/>
      <c r="AW243" s="17"/>
      <c r="AX243" s="17"/>
    </row>
    <row r="244" spans="1:50" s="16" customFormat="1" x14ac:dyDescent="0.3">
      <c r="A244" s="20" t="s">
        <v>920</v>
      </c>
      <c r="B244" s="31">
        <f t="shared" ref="B244:B253" si="211">C244</f>
        <v>0</v>
      </c>
      <c r="C244" s="17">
        <f t="shared" ref="C244:AQ244" si="212">C$253*$S5/$S$14</f>
        <v>0</v>
      </c>
      <c r="D244" s="17">
        <f t="shared" si="212"/>
        <v>0</v>
      </c>
      <c r="E244" s="17">
        <f t="shared" si="212"/>
        <v>0</v>
      </c>
      <c r="F244" s="17">
        <f t="shared" si="212"/>
        <v>0</v>
      </c>
      <c r="G244" s="17">
        <f t="shared" si="212"/>
        <v>0</v>
      </c>
      <c r="H244" s="17">
        <f t="shared" si="212"/>
        <v>0</v>
      </c>
      <c r="I244" s="17">
        <f t="shared" si="212"/>
        <v>0</v>
      </c>
      <c r="J244" s="17">
        <f t="shared" si="212"/>
        <v>0</v>
      </c>
      <c r="K244" s="17">
        <f t="shared" si="212"/>
        <v>0</v>
      </c>
      <c r="L244" s="17">
        <f t="shared" si="212"/>
        <v>0</v>
      </c>
      <c r="M244" s="17">
        <f t="shared" si="212"/>
        <v>0</v>
      </c>
      <c r="N244" s="17">
        <f t="shared" si="212"/>
        <v>0</v>
      </c>
      <c r="O244" s="17">
        <f t="shared" si="212"/>
        <v>0</v>
      </c>
      <c r="P244" s="17">
        <f t="shared" si="212"/>
        <v>0</v>
      </c>
      <c r="Q244" s="17">
        <f t="shared" si="212"/>
        <v>0</v>
      </c>
      <c r="R244" s="17">
        <f t="shared" si="212"/>
        <v>0</v>
      </c>
      <c r="S244" s="17">
        <f t="shared" si="212"/>
        <v>0</v>
      </c>
      <c r="T244" s="17">
        <f t="shared" si="212"/>
        <v>0</v>
      </c>
      <c r="U244" s="17">
        <f t="shared" si="212"/>
        <v>0</v>
      </c>
      <c r="V244" s="17">
        <f t="shared" si="212"/>
        <v>0</v>
      </c>
      <c r="W244" s="17">
        <f t="shared" si="212"/>
        <v>0</v>
      </c>
      <c r="X244" s="17">
        <f t="shared" si="212"/>
        <v>0</v>
      </c>
      <c r="Y244" s="17">
        <f t="shared" si="212"/>
        <v>0</v>
      </c>
      <c r="Z244" s="17">
        <f t="shared" si="212"/>
        <v>0</v>
      </c>
      <c r="AA244" s="17">
        <f t="shared" si="212"/>
        <v>0</v>
      </c>
      <c r="AB244" s="17">
        <f t="shared" si="212"/>
        <v>0</v>
      </c>
      <c r="AC244" s="17">
        <f t="shared" si="212"/>
        <v>0</v>
      </c>
      <c r="AD244" s="17">
        <f t="shared" si="212"/>
        <v>0</v>
      </c>
      <c r="AE244" s="17">
        <f t="shared" si="212"/>
        <v>0</v>
      </c>
      <c r="AF244" s="17">
        <f t="shared" si="212"/>
        <v>0</v>
      </c>
      <c r="AG244" s="17">
        <f t="shared" si="212"/>
        <v>0</v>
      </c>
      <c r="AH244" s="17">
        <f t="shared" si="212"/>
        <v>0</v>
      </c>
      <c r="AI244" s="17">
        <f t="shared" si="212"/>
        <v>0</v>
      </c>
      <c r="AJ244" s="17">
        <f t="shared" si="212"/>
        <v>0</v>
      </c>
      <c r="AK244" s="17">
        <f t="shared" si="212"/>
        <v>0</v>
      </c>
      <c r="AL244" s="17">
        <f t="shared" si="212"/>
        <v>0</v>
      </c>
      <c r="AM244" s="17">
        <f t="shared" si="212"/>
        <v>0</v>
      </c>
      <c r="AN244" s="17">
        <f t="shared" si="212"/>
        <v>0</v>
      </c>
      <c r="AO244" s="17">
        <f t="shared" si="212"/>
        <v>0</v>
      </c>
      <c r="AP244" s="17">
        <f t="shared" si="212"/>
        <v>0</v>
      </c>
      <c r="AQ244" s="17">
        <f t="shared" si="212"/>
        <v>0</v>
      </c>
    </row>
    <row r="245" spans="1:50" s="16" customFormat="1" x14ac:dyDescent="0.3">
      <c r="A245" s="20" t="s">
        <v>921</v>
      </c>
      <c r="B245" s="31">
        <f t="shared" si="211"/>
        <v>0</v>
      </c>
      <c r="C245" s="17">
        <f t="shared" ref="C245:AQ245" si="213">C$253*$S6/$S$14</f>
        <v>0</v>
      </c>
      <c r="D245" s="17">
        <f t="shared" si="213"/>
        <v>0</v>
      </c>
      <c r="E245" s="17">
        <f t="shared" si="213"/>
        <v>0</v>
      </c>
      <c r="F245" s="17">
        <f t="shared" si="213"/>
        <v>0</v>
      </c>
      <c r="G245" s="17">
        <f t="shared" si="213"/>
        <v>0</v>
      </c>
      <c r="H245" s="17">
        <f t="shared" si="213"/>
        <v>0</v>
      </c>
      <c r="I245" s="17">
        <f t="shared" si="213"/>
        <v>0</v>
      </c>
      <c r="J245" s="17">
        <f t="shared" si="213"/>
        <v>0</v>
      </c>
      <c r="K245" s="17">
        <f t="shared" si="213"/>
        <v>0</v>
      </c>
      <c r="L245" s="17">
        <f t="shared" si="213"/>
        <v>0</v>
      </c>
      <c r="M245" s="17">
        <f t="shared" si="213"/>
        <v>0</v>
      </c>
      <c r="N245" s="17">
        <f t="shared" si="213"/>
        <v>0</v>
      </c>
      <c r="O245" s="17">
        <f t="shared" si="213"/>
        <v>0</v>
      </c>
      <c r="P245" s="17">
        <f t="shared" si="213"/>
        <v>0</v>
      </c>
      <c r="Q245" s="17">
        <f t="shared" si="213"/>
        <v>0</v>
      </c>
      <c r="R245" s="17">
        <f t="shared" si="213"/>
        <v>0</v>
      </c>
      <c r="S245" s="17">
        <f t="shared" si="213"/>
        <v>0</v>
      </c>
      <c r="T245" s="17">
        <f t="shared" si="213"/>
        <v>0</v>
      </c>
      <c r="U245" s="17">
        <f t="shared" si="213"/>
        <v>0</v>
      </c>
      <c r="V245" s="17">
        <f t="shared" si="213"/>
        <v>0</v>
      </c>
      <c r="W245" s="17">
        <f t="shared" si="213"/>
        <v>0</v>
      </c>
      <c r="X245" s="17">
        <f t="shared" si="213"/>
        <v>0</v>
      </c>
      <c r="Y245" s="17">
        <f t="shared" si="213"/>
        <v>0</v>
      </c>
      <c r="Z245" s="17">
        <f t="shared" si="213"/>
        <v>0</v>
      </c>
      <c r="AA245" s="17">
        <f t="shared" si="213"/>
        <v>0</v>
      </c>
      <c r="AB245" s="17">
        <f t="shared" si="213"/>
        <v>0</v>
      </c>
      <c r="AC245" s="17">
        <f t="shared" si="213"/>
        <v>0</v>
      </c>
      <c r="AD245" s="17">
        <f t="shared" si="213"/>
        <v>0</v>
      </c>
      <c r="AE245" s="17">
        <f t="shared" si="213"/>
        <v>0</v>
      </c>
      <c r="AF245" s="17">
        <f t="shared" si="213"/>
        <v>0</v>
      </c>
      <c r="AG245" s="17">
        <f t="shared" si="213"/>
        <v>0</v>
      </c>
      <c r="AH245" s="17">
        <f t="shared" si="213"/>
        <v>0</v>
      </c>
      <c r="AI245" s="17">
        <f t="shared" si="213"/>
        <v>0</v>
      </c>
      <c r="AJ245" s="17">
        <f t="shared" si="213"/>
        <v>0</v>
      </c>
      <c r="AK245" s="17">
        <f t="shared" si="213"/>
        <v>0</v>
      </c>
      <c r="AL245" s="17">
        <f t="shared" si="213"/>
        <v>0</v>
      </c>
      <c r="AM245" s="17">
        <f t="shared" si="213"/>
        <v>0</v>
      </c>
      <c r="AN245" s="17">
        <f t="shared" si="213"/>
        <v>0</v>
      </c>
      <c r="AO245" s="17">
        <f t="shared" si="213"/>
        <v>0</v>
      </c>
      <c r="AP245" s="17">
        <f t="shared" si="213"/>
        <v>0</v>
      </c>
      <c r="AQ245" s="17">
        <f t="shared" si="213"/>
        <v>0</v>
      </c>
    </row>
    <row r="246" spans="1:50" s="16" customFormat="1" x14ac:dyDescent="0.3">
      <c r="A246" s="20" t="s">
        <v>922</v>
      </c>
      <c r="B246" s="31">
        <f t="shared" si="211"/>
        <v>0</v>
      </c>
      <c r="C246" s="17">
        <f t="shared" ref="C246:AQ246" si="214">C$253*$S7/$S$14</f>
        <v>0</v>
      </c>
      <c r="D246" s="17">
        <f t="shared" si="214"/>
        <v>0</v>
      </c>
      <c r="E246" s="17">
        <f t="shared" si="214"/>
        <v>0</v>
      </c>
      <c r="F246" s="17">
        <f t="shared" si="214"/>
        <v>0</v>
      </c>
      <c r="G246" s="17">
        <f t="shared" si="214"/>
        <v>0</v>
      </c>
      <c r="H246" s="17">
        <f t="shared" si="214"/>
        <v>0</v>
      </c>
      <c r="I246" s="17">
        <f t="shared" si="214"/>
        <v>0</v>
      </c>
      <c r="J246" s="17">
        <f t="shared" si="214"/>
        <v>0</v>
      </c>
      <c r="K246" s="17">
        <f t="shared" si="214"/>
        <v>0</v>
      </c>
      <c r="L246" s="17">
        <f t="shared" si="214"/>
        <v>0</v>
      </c>
      <c r="M246" s="17">
        <f t="shared" si="214"/>
        <v>0</v>
      </c>
      <c r="N246" s="17">
        <f t="shared" si="214"/>
        <v>0</v>
      </c>
      <c r="O246" s="17">
        <f t="shared" si="214"/>
        <v>0</v>
      </c>
      <c r="P246" s="17">
        <f t="shared" si="214"/>
        <v>0</v>
      </c>
      <c r="Q246" s="17">
        <f t="shared" si="214"/>
        <v>0</v>
      </c>
      <c r="R246" s="17">
        <f t="shared" si="214"/>
        <v>0</v>
      </c>
      <c r="S246" s="17">
        <f t="shared" si="214"/>
        <v>0</v>
      </c>
      <c r="T246" s="17">
        <f t="shared" si="214"/>
        <v>0</v>
      </c>
      <c r="U246" s="17">
        <f t="shared" si="214"/>
        <v>0</v>
      </c>
      <c r="V246" s="17">
        <f t="shared" si="214"/>
        <v>0</v>
      </c>
      <c r="W246" s="17">
        <f t="shared" si="214"/>
        <v>0</v>
      </c>
      <c r="X246" s="17">
        <f t="shared" si="214"/>
        <v>0</v>
      </c>
      <c r="Y246" s="17">
        <f t="shared" si="214"/>
        <v>0</v>
      </c>
      <c r="Z246" s="17">
        <f t="shared" si="214"/>
        <v>0</v>
      </c>
      <c r="AA246" s="17">
        <f t="shared" si="214"/>
        <v>0</v>
      </c>
      <c r="AB246" s="17">
        <f t="shared" si="214"/>
        <v>0</v>
      </c>
      <c r="AC246" s="17">
        <f t="shared" si="214"/>
        <v>0</v>
      </c>
      <c r="AD246" s="17">
        <f t="shared" si="214"/>
        <v>0</v>
      </c>
      <c r="AE246" s="17">
        <f t="shared" si="214"/>
        <v>0</v>
      </c>
      <c r="AF246" s="17">
        <f t="shared" si="214"/>
        <v>0</v>
      </c>
      <c r="AG246" s="17">
        <f t="shared" si="214"/>
        <v>0</v>
      </c>
      <c r="AH246" s="17">
        <f t="shared" si="214"/>
        <v>0</v>
      </c>
      <c r="AI246" s="17">
        <f t="shared" si="214"/>
        <v>0</v>
      </c>
      <c r="AJ246" s="17">
        <f t="shared" si="214"/>
        <v>0</v>
      </c>
      <c r="AK246" s="17">
        <f t="shared" si="214"/>
        <v>0</v>
      </c>
      <c r="AL246" s="17">
        <f t="shared" si="214"/>
        <v>0</v>
      </c>
      <c r="AM246" s="17">
        <f t="shared" si="214"/>
        <v>0</v>
      </c>
      <c r="AN246" s="17">
        <f t="shared" si="214"/>
        <v>0</v>
      </c>
      <c r="AO246" s="17">
        <f t="shared" si="214"/>
        <v>0</v>
      </c>
      <c r="AP246" s="17">
        <f t="shared" si="214"/>
        <v>0</v>
      </c>
      <c r="AQ246" s="17">
        <f t="shared" si="214"/>
        <v>0</v>
      </c>
    </row>
    <row r="247" spans="1:50" s="16" customFormat="1" x14ac:dyDescent="0.3">
      <c r="A247" s="20" t="s">
        <v>923</v>
      </c>
      <c r="B247" s="31">
        <f t="shared" si="211"/>
        <v>0</v>
      </c>
      <c r="C247" s="17">
        <f t="shared" ref="C247:AQ247" si="215">C$253*$S8/$S$14</f>
        <v>0</v>
      </c>
      <c r="D247" s="17">
        <f t="shared" si="215"/>
        <v>0</v>
      </c>
      <c r="E247" s="17">
        <f t="shared" si="215"/>
        <v>0</v>
      </c>
      <c r="F247" s="17">
        <f t="shared" si="215"/>
        <v>0</v>
      </c>
      <c r="G247" s="17">
        <f t="shared" si="215"/>
        <v>0</v>
      </c>
      <c r="H247" s="17">
        <f t="shared" si="215"/>
        <v>0</v>
      </c>
      <c r="I247" s="17">
        <f t="shared" si="215"/>
        <v>0</v>
      </c>
      <c r="J247" s="17">
        <f t="shared" si="215"/>
        <v>0</v>
      </c>
      <c r="K247" s="17">
        <f t="shared" si="215"/>
        <v>0</v>
      </c>
      <c r="L247" s="17">
        <f t="shared" si="215"/>
        <v>0</v>
      </c>
      <c r="M247" s="17">
        <f t="shared" si="215"/>
        <v>0</v>
      </c>
      <c r="N247" s="17">
        <f t="shared" si="215"/>
        <v>0</v>
      </c>
      <c r="O247" s="17">
        <f t="shared" si="215"/>
        <v>0</v>
      </c>
      <c r="P247" s="17">
        <f t="shared" si="215"/>
        <v>0</v>
      </c>
      <c r="Q247" s="17">
        <f t="shared" si="215"/>
        <v>0</v>
      </c>
      <c r="R247" s="17">
        <f t="shared" si="215"/>
        <v>0</v>
      </c>
      <c r="S247" s="17">
        <f t="shared" si="215"/>
        <v>0</v>
      </c>
      <c r="T247" s="17">
        <f t="shared" si="215"/>
        <v>0</v>
      </c>
      <c r="U247" s="17">
        <f t="shared" si="215"/>
        <v>0</v>
      </c>
      <c r="V247" s="17">
        <f t="shared" si="215"/>
        <v>0</v>
      </c>
      <c r="W247" s="17">
        <f t="shared" si="215"/>
        <v>0</v>
      </c>
      <c r="X247" s="17">
        <f t="shared" si="215"/>
        <v>0</v>
      </c>
      <c r="Y247" s="17">
        <f t="shared" si="215"/>
        <v>0</v>
      </c>
      <c r="Z247" s="17">
        <f t="shared" si="215"/>
        <v>0</v>
      </c>
      <c r="AA247" s="17">
        <f t="shared" si="215"/>
        <v>0</v>
      </c>
      <c r="AB247" s="17">
        <f t="shared" si="215"/>
        <v>0</v>
      </c>
      <c r="AC247" s="17">
        <f t="shared" si="215"/>
        <v>0</v>
      </c>
      <c r="AD247" s="17">
        <f t="shared" si="215"/>
        <v>0</v>
      </c>
      <c r="AE247" s="17">
        <f t="shared" si="215"/>
        <v>0</v>
      </c>
      <c r="AF247" s="17">
        <f t="shared" si="215"/>
        <v>0</v>
      </c>
      <c r="AG247" s="17">
        <f t="shared" si="215"/>
        <v>0</v>
      </c>
      <c r="AH247" s="17">
        <f t="shared" si="215"/>
        <v>0</v>
      </c>
      <c r="AI247" s="17">
        <f t="shared" si="215"/>
        <v>0</v>
      </c>
      <c r="AJ247" s="17">
        <f t="shared" si="215"/>
        <v>0</v>
      </c>
      <c r="AK247" s="17">
        <f t="shared" si="215"/>
        <v>0</v>
      </c>
      <c r="AL247" s="17">
        <f t="shared" si="215"/>
        <v>0</v>
      </c>
      <c r="AM247" s="17">
        <f t="shared" si="215"/>
        <v>0</v>
      </c>
      <c r="AN247" s="17">
        <f t="shared" si="215"/>
        <v>0</v>
      </c>
      <c r="AO247" s="17">
        <f t="shared" si="215"/>
        <v>0</v>
      </c>
      <c r="AP247" s="17">
        <f t="shared" si="215"/>
        <v>0</v>
      </c>
      <c r="AQ247" s="17">
        <f t="shared" si="215"/>
        <v>0</v>
      </c>
    </row>
    <row r="248" spans="1:50" s="16" customFormat="1" x14ac:dyDescent="0.3">
      <c r="A248" s="20" t="s">
        <v>924</v>
      </c>
      <c r="B248" s="31">
        <f t="shared" si="211"/>
        <v>0</v>
      </c>
      <c r="C248" s="17">
        <f t="shared" ref="C248:AQ248" si="216">C$253*$S9/$S$14</f>
        <v>0</v>
      </c>
      <c r="D248" s="17">
        <f t="shared" si="216"/>
        <v>0</v>
      </c>
      <c r="E248" s="17">
        <f t="shared" si="216"/>
        <v>0</v>
      </c>
      <c r="F248" s="17">
        <f t="shared" si="216"/>
        <v>0</v>
      </c>
      <c r="G248" s="17">
        <f t="shared" si="216"/>
        <v>0</v>
      </c>
      <c r="H248" s="17">
        <f t="shared" si="216"/>
        <v>0</v>
      </c>
      <c r="I248" s="17">
        <f t="shared" si="216"/>
        <v>0</v>
      </c>
      <c r="J248" s="17">
        <f t="shared" si="216"/>
        <v>0</v>
      </c>
      <c r="K248" s="17">
        <f t="shared" si="216"/>
        <v>0</v>
      </c>
      <c r="L248" s="17">
        <f t="shared" si="216"/>
        <v>0</v>
      </c>
      <c r="M248" s="17">
        <f t="shared" si="216"/>
        <v>0</v>
      </c>
      <c r="N248" s="17">
        <f t="shared" si="216"/>
        <v>0</v>
      </c>
      <c r="O248" s="17">
        <f t="shared" si="216"/>
        <v>0</v>
      </c>
      <c r="P248" s="17">
        <f t="shared" si="216"/>
        <v>0</v>
      </c>
      <c r="Q248" s="17">
        <f t="shared" si="216"/>
        <v>0</v>
      </c>
      <c r="R248" s="17">
        <f t="shared" si="216"/>
        <v>0</v>
      </c>
      <c r="S248" s="17">
        <f t="shared" si="216"/>
        <v>0</v>
      </c>
      <c r="T248" s="17">
        <f t="shared" si="216"/>
        <v>0</v>
      </c>
      <c r="U248" s="17">
        <f t="shared" si="216"/>
        <v>0</v>
      </c>
      <c r="V248" s="17">
        <f t="shared" si="216"/>
        <v>0</v>
      </c>
      <c r="W248" s="17">
        <f t="shared" si="216"/>
        <v>0</v>
      </c>
      <c r="X248" s="17">
        <f t="shared" si="216"/>
        <v>0</v>
      </c>
      <c r="Y248" s="17">
        <f t="shared" si="216"/>
        <v>0</v>
      </c>
      <c r="Z248" s="17">
        <f t="shared" si="216"/>
        <v>0</v>
      </c>
      <c r="AA248" s="17">
        <f t="shared" si="216"/>
        <v>0</v>
      </c>
      <c r="AB248" s="17">
        <f t="shared" si="216"/>
        <v>0</v>
      </c>
      <c r="AC248" s="17">
        <f t="shared" si="216"/>
        <v>0</v>
      </c>
      <c r="AD248" s="17">
        <f t="shared" si="216"/>
        <v>0</v>
      </c>
      <c r="AE248" s="17">
        <f t="shared" si="216"/>
        <v>0</v>
      </c>
      <c r="AF248" s="17">
        <f t="shared" si="216"/>
        <v>0</v>
      </c>
      <c r="AG248" s="17">
        <f t="shared" si="216"/>
        <v>0</v>
      </c>
      <c r="AH248" s="17">
        <f t="shared" si="216"/>
        <v>0</v>
      </c>
      <c r="AI248" s="17">
        <f t="shared" si="216"/>
        <v>0</v>
      </c>
      <c r="AJ248" s="17">
        <f t="shared" si="216"/>
        <v>0</v>
      </c>
      <c r="AK248" s="17">
        <f t="shared" si="216"/>
        <v>0</v>
      </c>
      <c r="AL248" s="17">
        <f t="shared" si="216"/>
        <v>0</v>
      </c>
      <c r="AM248" s="17">
        <f t="shared" si="216"/>
        <v>0</v>
      </c>
      <c r="AN248" s="17">
        <f t="shared" si="216"/>
        <v>0</v>
      </c>
      <c r="AO248" s="17">
        <f t="shared" si="216"/>
        <v>0</v>
      </c>
      <c r="AP248" s="17">
        <f t="shared" si="216"/>
        <v>0</v>
      </c>
      <c r="AQ248" s="17">
        <f t="shared" si="216"/>
        <v>0</v>
      </c>
    </row>
    <row r="249" spans="1:50" s="16" customFormat="1" x14ac:dyDescent="0.3">
      <c r="A249" s="20" t="s">
        <v>925</v>
      </c>
      <c r="B249" s="31">
        <f t="shared" si="211"/>
        <v>0</v>
      </c>
      <c r="C249" s="17">
        <f t="shared" ref="C249:AQ249" si="217">C$253*$S10/$S$14</f>
        <v>0</v>
      </c>
      <c r="D249" s="17">
        <f t="shared" si="217"/>
        <v>0</v>
      </c>
      <c r="E249" s="17">
        <f t="shared" si="217"/>
        <v>0</v>
      </c>
      <c r="F249" s="17">
        <f t="shared" si="217"/>
        <v>0</v>
      </c>
      <c r="G249" s="17">
        <f t="shared" si="217"/>
        <v>0</v>
      </c>
      <c r="H249" s="17">
        <f t="shared" si="217"/>
        <v>0</v>
      </c>
      <c r="I249" s="17">
        <f t="shared" si="217"/>
        <v>0</v>
      </c>
      <c r="J249" s="17">
        <f t="shared" si="217"/>
        <v>0</v>
      </c>
      <c r="K249" s="17">
        <f t="shared" si="217"/>
        <v>0</v>
      </c>
      <c r="L249" s="17">
        <f t="shared" si="217"/>
        <v>0</v>
      </c>
      <c r="M249" s="17">
        <f t="shared" si="217"/>
        <v>0</v>
      </c>
      <c r="N249" s="17">
        <f t="shared" si="217"/>
        <v>0</v>
      </c>
      <c r="O249" s="17">
        <f t="shared" si="217"/>
        <v>0</v>
      </c>
      <c r="P249" s="17">
        <f t="shared" si="217"/>
        <v>0</v>
      </c>
      <c r="Q249" s="17">
        <f t="shared" si="217"/>
        <v>0</v>
      </c>
      <c r="R249" s="17">
        <f t="shared" si="217"/>
        <v>0</v>
      </c>
      <c r="S249" s="17">
        <f t="shared" si="217"/>
        <v>0</v>
      </c>
      <c r="T249" s="17">
        <f t="shared" si="217"/>
        <v>0</v>
      </c>
      <c r="U249" s="17">
        <f t="shared" si="217"/>
        <v>0</v>
      </c>
      <c r="V249" s="17">
        <f t="shared" si="217"/>
        <v>0</v>
      </c>
      <c r="W249" s="17">
        <f t="shared" si="217"/>
        <v>0</v>
      </c>
      <c r="X249" s="17">
        <f t="shared" si="217"/>
        <v>0</v>
      </c>
      <c r="Y249" s="17">
        <f t="shared" si="217"/>
        <v>0</v>
      </c>
      <c r="Z249" s="17">
        <f t="shared" si="217"/>
        <v>0</v>
      </c>
      <c r="AA249" s="17">
        <f t="shared" si="217"/>
        <v>0</v>
      </c>
      <c r="AB249" s="17">
        <f t="shared" si="217"/>
        <v>0</v>
      </c>
      <c r="AC249" s="17">
        <f t="shared" si="217"/>
        <v>0</v>
      </c>
      <c r="AD249" s="17">
        <f t="shared" si="217"/>
        <v>0</v>
      </c>
      <c r="AE249" s="17">
        <f t="shared" si="217"/>
        <v>0</v>
      </c>
      <c r="AF249" s="17">
        <f t="shared" si="217"/>
        <v>0</v>
      </c>
      <c r="AG249" s="17">
        <f t="shared" si="217"/>
        <v>0</v>
      </c>
      <c r="AH249" s="17">
        <f t="shared" si="217"/>
        <v>0</v>
      </c>
      <c r="AI249" s="17">
        <f t="shared" si="217"/>
        <v>0</v>
      </c>
      <c r="AJ249" s="17">
        <f t="shared" si="217"/>
        <v>0</v>
      </c>
      <c r="AK249" s="17">
        <f t="shared" si="217"/>
        <v>0</v>
      </c>
      <c r="AL249" s="17">
        <f t="shared" si="217"/>
        <v>0</v>
      </c>
      <c r="AM249" s="17">
        <f t="shared" si="217"/>
        <v>0</v>
      </c>
      <c r="AN249" s="17">
        <f t="shared" si="217"/>
        <v>0</v>
      </c>
      <c r="AO249" s="17">
        <f t="shared" si="217"/>
        <v>0</v>
      </c>
      <c r="AP249" s="17">
        <f t="shared" si="217"/>
        <v>0</v>
      </c>
      <c r="AQ249" s="17">
        <f t="shared" si="217"/>
        <v>0</v>
      </c>
    </row>
    <row r="250" spans="1:50" s="16" customFormat="1" x14ac:dyDescent="0.3">
      <c r="A250" s="20" t="s">
        <v>926</v>
      </c>
      <c r="B250" s="31">
        <f t="shared" si="211"/>
        <v>0</v>
      </c>
      <c r="C250" s="17">
        <f t="shared" ref="C250:AQ250" si="218">C$253*$S11/$S$14</f>
        <v>0</v>
      </c>
      <c r="D250" s="17">
        <f t="shared" si="218"/>
        <v>0</v>
      </c>
      <c r="E250" s="17">
        <f t="shared" si="218"/>
        <v>0</v>
      </c>
      <c r="F250" s="17">
        <f t="shared" si="218"/>
        <v>0</v>
      </c>
      <c r="G250" s="17">
        <f t="shared" si="218"/>
        <v>0</v>
      </c>
      <c r="H250" s="17">
        <f t="shared" si="218"/>
        <v>0</v>
      </c>
      <c r="I250" s="17">
        <f t="shared" si="218"/>
        <v>0</v>
      </c>
      <c r="J250" s="17">
        <f t="shared" si="218"/>
        <v>0</v>
      </c>
      <c r="K250" s="17">
        <f t="shared" si="218"/>
        <v>0</v>
      </c>
      <c r="L250" s="17">
        <f t="shared" si="218"/>
        <v>0</v>
      </c>
      <c r="M250" s="17">
        <f t="shared" si="218"/>
        <v>0</v>
      </c>
      <c r="N250" s="17">
        <f t="shared" si="218"/>
        <v>0</v>
      </c>
      <c r="O250" s="17">
        <f t="shared" si="218"/>
        <v>0</v>
      </c>
      <c r="P250" s="17">
        <f t="shared" si="218"/>
        <v>0</v>
      </c>
      <c r="Q250" s="17">
        <f t="shared" si="218"/>
        <v>0</v>
      </c>
      <c r="R250" s="17">
        <f t="shared" si="218"/>
        <v>0</v>
      </c>
      <c r="S250" s="17">
        <f t="shared" si="218"/>
        <v>0</v>
      </c>
      <c r="T250" s="17">
        <f t="shared" si="218"/>
        <v>0</v>
      </c>
      <c r="U250" s="17">
        <f t="shared" si="218"/>
        <v>0</v>
      </c>
      <c r="V250" s="17">
        <f t="shared" si="218"/>
        <v>0</v>
      </c>
      <c r="W250" s="17">
        <f t="shared" si="218"/>
        <v>0</v>
      </c>
      <c r="X250" s="17">
        <f t="shared" si="218"/>
        <v>0</v>
      </c>
      <c r="Y250" s="17">
        <f t="shared" si="218"/>
        <v>0</v>
      </c>
      <c r="Z250" s="17">
        <f t="shared" si="218"/>
        <v>0</v>
      </c>
      <c r="AA250" s="17">
        <f t="shared" si="218"/>
        <v>0</v>
      </c>
      <c r="AB250" s="17">
        <f t="shared" si="218"/>
        <v>0</v>
      </c>
      <c r="AC250" s="17">
        <f t="shared" si="218"/>
        <v>0</v>
      </c>
      <c r="AD250" s="17">
        <f t="shared" si="218"/>
        <v>0</v>
      </c>
      <c r="AE250" s="17">
        <f t="shared" si="218"/>
        <v>0</v>
      </c>
      <c r="AF250" s="17">
        <f t="shared" si="218"/>
        <v>0</v>
      </c>
      <c r="AG250" s="17">
        <f t="shared" si="218"/>
        <v>0</v>
      </c>
      <c r="AH250" s="17">
        <f t="shared" si="218"/>
        <v>0</v>
      </c>
      <c r="AI250" s="17">
        <f t="shared" si="218"/>
        <v>0</v>
      </c>
      <c r="AJ250" s="17">
        <f t="shared" si="218"/>
        <v>0</v>
      </c>
      <c r="AK250" s="17">
        <f t="shared" si="218"/>
        <v>0</v>
      </c>
      <c r="AL250" s="17">
        <f t="shared" si="218"/>
        <v>0</v>
      </c>
      <c r="AM250" s="17">
        <f t="shared" si="218"/>
        <v>0</v>
      </c>
      <c r="AN250" s="17">
        <f t="shared" si="218"/>
        <v>0</v>
      </c>
      <c r="AO250" s="17">
        <f t="shared" si="218"/>
        <v>0</v>
      </c>
      <c r="AP250" s="17">
        <f t="shared" si="218"/>
        <v>0</v>
      </c>
      <c r="AQ250" s="17">
        <f t="shared" si="218"/>
        <v>0</v>
      </c>
    </row>
    <row r="251" spans="1:50" s="16" customFormat="1" x14ac:dyDescent="0.3">
      <c r="A251" s="20" t="s">
        <v>927</v>
      </c>
      <c r="B251" s="31">
        <f t="shared" si="211"/>
        <v>0</v>
      </c>
      <c r="C251" s="17">
        <f t="shared" ref="C251:AQ251" si="219">C$253*$S12/$S$14</f>
        <v>0</v>
      </c>
      <c r="D251" s="17">
        <f t="shared" si="219"/>
        <v>0</v>
      </c>
      <c r="E251" s="17">
        <f t="shared" si="219"/>
        <v>0</v>
      </c>
      <c r="F251" s="17">
        <f t="shared" si="219"/>
        <v>0</v>
      </c>
      <c r="G251" s="17">
        <f t="shared" si="219"/>
        <v>0</v>
      </c>
      <c r="H251" s="17">
        <f t="shared" si="219"/>
        <v>0</v>
      </c>
      <c r="I251" s="17">
        <f t="shared" si="219"/>
        <v>0</v>
      </c>
      <c r="J251" s="17">
        <f t="shared" si="219"/>
        <v>0</v>
      </c>
      <c r="K251" s="17">
        <f t="shared" si="219"/>
        <v>0</v>
      </c>
      <c r="L251" s="17">
        <f t="shared" si="219"/>
        <v>0</v>
      </c>
      <c r="M251" s="17">
        <f t="shared" si="219"/>
        <v>0</v>
      </c>
      <c r="N251" s="17">
        <f t="shared" si="219"/>
        <v>0</v>
      </c>
      <c r="O251" s="17">
        <f t="shared" si="219"/>
        <v>0</v>
      </c>
      <c r="P251" s="17">
        <f t="shared" si="219"/>
        <v>0</v>
      </c>
      <c r="Q251" s="17">
        <f t="shared" si="219"/>
        <v>0</v>
      </c>
      <c r="R251" s="17">
        <f t="shared" si="219"/>
        <v>0</v>
      </c>
      <c r="S251" s="17">
        <f t="shared" si="219"/>
        <v>0</v>
      </c>
      <c r="T251" s="17">
        <f t="shared" si="219"/>
        <v>0</v>
      </c>
      <c r="U251" s="17">
        <f t="shared" si="219"/>
        <v>0</v>
      </c>
      <c r="V251" s="17">
        <f t="shared" si="219"/>
        <v>0</v>
      </c>
      <c r="W251" s="17">
        <f t="shared" si="219"/>
        <v>0</v>
      </c>
      <c r="X251" s="17">
        <f t="shared" si="219"/>
        <v>0</v>
      </c>
      <c r="Y251" s="17">
        <f t="shared" si="219"/>
        <v>0</v>
      </c>
      <c r="Z251" s="17">
        <f t="shared" si="219"/>
        <v>0</v>
      </c>
      <c r="AA251" s="17">
        <f t="shared" si="219"/>
        <v>0</v>
      </c>
      <c r="AB251" s="17">
        <f t="shared" si="219"/>
        <v>0</v>
      </c>
      <c r="AC251" s="17">
        <f t="shared" si="219"/>
        <v>0</v>
      </c>
      <c r="AD251" s="17">
        <f t="shared" si="219"/>
        <v>0</v>
      </c>
      <c r="AE251" s="17">
        <f t="shared" si="219"/>
        <v>0</v>
      </c>
      <c r="AF251" s="17">
        <f t="shared" si="219"/>
        <v>0</v>
      </c>
      <c r="AG251" s="17">
        <f t="shared" si="219"/>
        <v>0</v>
      </c>
      <c r="AH251" s="17">
        <f t="shared" si="219"/>
        <v>0</v>
      </c>
      <c r="AI251" s="17">
        <f t="shared" si="219"/>
        <v>0</v>
      </c>
      <c r="AJ251" s="17">
        <f t="shared" si="219"/>
        <v>0</v>
      </c>
      <c r="AK251" s="17">
        <f t="shared" si="219"/>
        <v>0</v>
      </c>
      <c r="AL251" s="17">
        <f t="shared" si="219"/>
        <v>0</v>
      </c>
      <c r="AM251" s="17">
        <f t="shared" si="219"/>
        <v>0</v>
      </c>
      <c r="AN251" s="17">
        <f t="shared" si="219"/>
        <v>0</v>
      </c>
      <c r="AO251" s="17">
        <f t="shared" si="219"/>
        <v>0</v>
      </c>
      <c r="AP251" s="17">
        <f t="shared" si="219"/>
        <v>0</v>
      </c>
      <c r="AQ251" s="17">
        <f t="shared" si="219"/>
        <v>0</v>
      </c>
    </row>
    <row r="252" spans="1:50" s="16" customFormat="1" x14ac:dyDescent="0.3">
      <c r="A252" s="20" t="s">
        <v>928</v>
      </c>
      <c r="B252" s="31">
        <f t="shared" si="211"/>
        <v>0</v>
      </c>
      <c r="C252" s="17">
        <f t="shared" ref="C252:AQ252" si="220">C$253*$S13/$S$14</f>
        <v>0</v>
      </c>
      <c r="D252" s="17">
        <f t="shared" si="220"/>
        <v>0</v>
      </c>
      <c r="E252" s="17">
        <f t="shared" si="220"/>
        <v>0</v>
      </c>
      <c r="F252" s="17">
        <f t="shared" si="220"/>
        <v>0</v>
      </c>
      <c r="G252" s="17">
        <f t="shared" si="220"/>
        <v>0</v>
      </c>
      <c r="H252" s="17">
        <f t="shared" si="220"/>
        <v>0</v>
      </c>
      <c r="I252" s="17">
        <f t="shared" si="220"/>
        <v>0</v>
      </c>
      <c r="J252" s="17">
        <f t="shared" si="220"/>
        <v>0</v>
      </c>
      <c r="K252" s="17">
        <f t="shared" si="220"/>
        <v>0</v>
      </c>
      <c r="L252" s="17">
        <f t="shared" si="220"/>
        <v>0</v>
      </c>
      <c r="M252" s="17">
        <f t="shared" si="220"/>
        <v>0</v>
      </c>
      <c r="N252" s="17">
        <f t="shared" si="220"/>
        <v>0</v>
      </c>
      <c r="O252" s="17">
        <f t="shared" si="220"/>
        <v>0</v>
      </c>
      <c r="P252" s="17">
        <f t="shared" si="220"/>
        <v>0</v>
      </c>
      <c r="Q252" s="17">
        <f t="shared" si="220"/>
        <v>0</v>
      </c>
      <c r="R252" s="17">
        <f t="shared" si="220"/>
        <v>0</v>
      </c>
      <c r="S252" s="17">
        <f t="shared" si="220"/>
        <v>0</v>
      </c>
      <c r="T252" s="17">
        <f t="shared" si="220"/>
        <v>0</v>
      </c>
      <c r="U252" s="17">
        <f t="shared" si="220"/>
        <v>0</v>
      </c>
      <c r="V252" s="17">
        <f t="shared" si="220"/>
        <v>0</v>
      </c>
      <c r="W252" s="17">
        <f t="shared" si="220"/>
        <v>0</v>
      </c>
      <c r="X252" s="17">
        <f t="shared" si="220"/>
        <v>0</v>
      </c>
      <c r="Y252" s="17">
        <f t="shared" si="220"/>
        <v>0</v>
      </c>
      <c r="Z252" s="17">
        <f t="shared" si="220"/>
        <v>0</v>
      </c>
      <c r="AA252" s="17">
        <f t="shared" si="220"/>
        <v>0</v>
      </c>
      <c r="AB252" s="17">
        <f t="shared" si="220"/>
        <v>0</v>
      </c>
      <c r="AC252" s="17">
        <f t="shared" si="220"/>
        <v>0</v>
      </c>
      <c r="AD252" s="17">
        <f t="shared" si="220"/>
        <v>0</v>
      </c>
      <c r="AE252" s="17">
        <f t="shared" si="220"/>
        <v>0</v>
      </c>
      <c r="AF252" s="17">
        <f t="shared" si="220"/>
        <v>0</v>
      </c>
      <c r="AG252" s="17">
        <f t="shared" si="220"/>
        <v>0</v>
      </c>
      <c r="AH252" s="17">
        <f t="shared" si="220"/>
        <v>0</v>
      </c>
      <c r="AI252" s="17">
        <f t="shared" si="220"/>
        <v>0</v>
      </c>
      <c r="AJ252" s="17">
        <f t="shared" si="220"/>
        <v>0</v>
      </c>
      <c r="AK252" s="17">
        <f t="shared" si="220"/>
        <v>0</v>
      </c>
      <c r="AL252" s="17">
        <f t="shared" si="220"/>
        <v>0</v>
      </c>
      <c r="AM252" s="17">
        <f t="shared" si="220"/>
        <v>0</v>
      </c>
      <c r="AN252" s="17">
        <f t="shared" si="220"/>
        <v>0</v>
      </c>
      <c r="AO252" s="17">
        <f t="shared" si="220"/>
        <v>0</v>
      </c>
      <c r="AP252" s="17">
        <f t="shared" si="220"/>
        <v>0</v>
      </c>
      <c r="AQ252" s="17">
        <f t="shared" si="220"/>
        <v>0</v>
      </c>
    </row>
    <row r="253" spans="1:50" s="18" customFormat="1" x14ac:dyDescent="0.3">
      <c r="A253" s="20" t="s">
        <v>918</v>
      </c>
      <c r="B253" s="23">
        <f t="shared" si="211"/>
        <v>198.88736794965689</v>
      </c>
      <c r="C253" s="18">
        <f>'BLDG energy consumption'!B$3*$S$15</f>
        <v>198.88736794965689</v>
      </c>
      <c r="D253" s="18">
        <f>'BLDG energy consumption'!C$3*$S$15</f>
        <v>196.98565105350266</v>
      </c>
      <c r="E253" s="18">
        <f>'BLDG energy consumption'!D$3*$S$15</f>
        <v>194.96324847964735</v>
      </c>
      <c r="F253" s="18">
        <f>'BLDG energy consumption'!E$3*$S$15</f>
        <v>192.83046155833875</v>
      </c>
      <c r="G253" s="18">
        <f>'BLDG energy consumption'!F$3*$S$15</f>
        <v>190.5972228212498</v>
      </c>
      <c r="H253" s="18">
        <f>'BLDG energy consumption'!G$3*$S$15</f>
        <v>188.27309492402003</v>
      </c>
      <c r="I253" s="18">
        <f>'BLDG energy consumption'!H$3*$S$15</f>
        <v>182.34660317422339</v>
      </c>
      <c r="J253" s="18">
        <f>'BLDG energy consumption'!I$3*$S$15</f>
        <v>179.56233418803475</v>
      </c>
      <c r="K253" s="18">
        <f>'BLDG energy consumption'!J$3*$S$15</f>
        <v>176.72643039288809</v>
      </c>
      <c r="L253" s="18">
        <f>'BLDG energy consumption'!K$3*$S$15</f>
        <v>173.84526389444792</v>
      </c>
      <c r="M253" s="18">
        <f>'BLDG energy consumption'!L$3*$S$15</f>
        <v>170.92486778965531</v>
      </c>
      <c r="N253" s="18">
        <f>'BLDG energy consumption'!M$3*$S$15</f>
        <v>167.97093010053527</v>
      </c>
      <c r="O253" s="18">
        <f>'BLDG energy consumption'!N$3*$S$15</f>
        <v>164.98878281026629</v>
      </c>
      <c r="P253" s="18">
        <f>'BLDG energy consumption'!O$3*$S$15</f>
        <v>161.98338585586509</v>
      </c>
      <c r="Q253" s="18">
        <f>'BLDG energy consumption'!P$3*$S$15</f>
        <v>158.95933036483243</v>
      </c>
      <c r="R253" s="18">
        <f>'BLDG energy consumption'!Q$3*$S$15</f>
        <v>155.92082490801903</v>
      </c>
      <c r="S253" s="18">
        <f>'BLDG energy consumption'!R$3*$S$15</f>
        <v>152.87168397306266</v>
      </c>
      <c r="T253" s="18">
        <f>'BLDG energy consumption'!S$3*$S$15</f>
        <v>149.81532367948077</v>
      </c>
      <c r="U253" s="18">
        <f>'BLDG energy consumption'!T$3*$S$15</f>
        <v>146.75474009886659</v>
      </c>
      <c r="V253" s="18">
        <f>'BLDG energy consumption'!U$3*$S$15</f>
        <v>143.6925220826181</v>
      </c>
      <c r="W253" s="18">
        <f>'BLDG energy consumption'!V$3*$S$15</f>
        <v>140.63081941343276</v>
      </c>
      <c r="X253" s="18">
        <f>'BLDG energy consumption'!W$3*$S$15</f>
        <v>137.57134550418769</v>
      </c>
      <c r="Y253" s="18">
        <f>'BLDG energy consumption'!X$3*$S$15</f>
        <v>134.51536764827594</v>
      </c>
      <c r="Z253" s="18">
        <f>'BLDG energy consumption'!Y$3*$S$15</f>
        <v>131.4636895244704</v>
      </c>
      <c r="AA253" s="18">
        <f>'BLDG energy consumption'!Z$3*$S$15</f>
        <v>128.41664357884787</v>
      </c>
      <c r="AB253" s="18">
        <f>'BLDG energy consumption'!AA$3*$S$15</f>
        <v>125.37409102439534</v>
      </c>
      <c r="AC253" s="18">
        <f>'BLDG energy consumption'!AB$3*$S$15</f>
        <v>122.33539882141</v>
      </c>
      <c r="AD253" s="18">
        <f>'BLDG energy consumption'!AC$3*$S$15</f>
        <v>119.29943169592784</v>
      </c>
      <c r="AE253" s="18">
        <f>'BLDG energy consumption'!AD$3*$S$15</f>
        <v>116.26454408886002</v>
      </c>
      <c r="AF253" s="18">
        <f>'BLDG energy consumption'!AE$3*$S$15</f>
        <v>113.228572035477</v>
      </c>
      <c r="AG253" s="18">
        <f>'BLDG energy consumption'!AF$3*$S$15</f>
        <v>110.18881712491546</v>
      </c>
      <c r="AH253" s="18">
        <f>'BLDG energy consumption'!AG$3*$S$15</f>
        <v>107.14203544314019</v>
      </c>
      <c r="AI253" s="18">
        <f>'BLDG energy consumption'!AH$3*$S$15</f>
        <v>104.08443429282828</v>
      </c>
      <c r="AJ253" s="18">
        <f>'BLDG energy consumption'!AI$3*$S$15</f>
        <v>101.01165042185097</v>
      </c>
      <c r="AK253" s="18">
        <f>'BLDG energy consumption'!AJ$3*$S$15</f>
        <v>97.918743808829092</v>
      </c>
      <c r="AL253" s="18">
        <f>'BLDG energy consumption'!AK$3*$S$15</f>
        <v>94.800186093734382</v>
      </c>
      <c r="AM253" s="18">
        <f>'BLDG energy consumption'!AL$3*$S$15</f>
        <v>91.649846178395833</v>
      </c>
      <c r="AN253" s="18">
        <f>'BLDG energy consumption'!AM$3*$S$15</f>
        <v>88.460983699690004</v>
      </c>
      <c r="AO253" s="18">
        <f>'BLDG energy consumption'!AN$3*$S$15</f>
        <v>85.22623436913598</v>
      </c>
      <c r="AP253" s="18">
        <f>'BLDG energy consumption'!AO$3*$S$15</f>
        <v>81.937592374460024</v>
      </c>
      <c r="AQ253" s="18">
        <f>'BLDG energy consumption'!AP$3*$S$15</f>
        <v>78.586408876151239</v>
      </c>
    </row>
  </sheetData>
  <mergeCells count="1">
    <mergeCell ref="A2:C2"/>
  </mergeCells>
  <phoneticPr fontId="3" type="noConversion"/>
  <conditionalFormatting sqref="D17:T18 C16:T16 B4:S15">
    <cfRule type="colorScale" priority="1">
      <colorScale>
        <cfvo type="min"/>
        <cfvo type="max"/>
        <color rgb="FFFCFCFF"/>
        <color rgb="FFF8696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6A8D-EB97-4ED4-9B74-40E962727748}">
  <dimension ref="A1:A8"/>
  <sheetViews>
    <sheetView workbookViewId="0"/>
  </sheetViews>
  <sheetFormatPr defaultRowHeight="13.5" x14ac:dyDescent="0.3"/>
  <cols>
    <col min="1" max="1" width="62.796875" customWidth="1"/>
  </cols>
  <sheetData>
    <row r="1" spans="1:1" x14ac:dyDescent="0.3">
      <c r="A1" s="9" t="s">
        <v>892</v>
      </c>
    </row>
    <row r="2" spans="1:1" x14ac:dyDescent="0.3">
      <c r="A2" t="s">
        <v>893</v>
      </c>
    </row>
    <row r="3" spans="1:1" x14ac:dyDescent="0.3">
      <c r="A3" t="s">
        <v>894</v>
      </c>
    </row>
    <row r="4" spans="1:1" x14ac:dyDescent="0.3">
      <c r="A4" t="s">
        <v>895</v>
      </c>
    </row>
    <row r="5" spans="1:1" x14ac:dyDescent="0.3">
      <c r="A5" t="s">
        <v>896</v>
      </c>
    </row>
    <row r="8" spans="1:1" ht="94.5" x14ac:dyDescent="0.3">
      <c r="A8" s="11" t="s">
        <v>904</v>
      </c>
    </row>
  </sheetData>
  <phoneticPr fontId="3" type="noConversion"/>
  <hyperlinks>
    <hyperlink ref="A1" r:id="rId1" xr:uid="{E66A6324-A547-4A1F-B620-4766DE7705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8CF5C-6F77-4D52-AF53-3FDC40B95EA7}">
  <dimension ref="A1:G39"/>
  <sheetViews>
    <sheetView workbookViewId="0"/>
  </sheetViews>
  <sheetFormatPr defaultRowHeight="13.5" x14ac:dyDescent="0.3"/>
  <cols>
    <col min="1" max="1" width="23.796875" bestFit="1" customWidth="1"/>
    <col min="2" max="2" width="11" bestFit="1" customWidth="1"/>
    <col min="4" max="4" width="12.73046875" bestFit="1" customWidth="1"/>
    <col min="5" max="5" width="13" bestFit="1" customWidth="1"/>
    <col min="6" max="7" width="11.796875" bestFit="1" customWidth="1"/>
  </cols>
  <sheetData>
    <row r="1" spans="1:7" ht="27" x14ac:dyDescent="0.3">
      <c r="A1" s="2" t="s">
        <v>834</v>
      </c>
      <c r="B1" s="2" t="s">
        <v>835</v>
      </c>
      <c r="C1" s="2" t="s">
        <v>836</v>
      </c>
      <c r="D1" s="2" t="s">
        <v>837</v>
      </c>
      <c r="E1" s="2" t="s">
        <v>838</v>
      </c>
      <c r="F1" s="2"/>
      <c r="G1" s="2" t="s">
        <v>839</v>
      </c>
    </row>
    <row r="2" spans="1:7" x14ac:dyDescent="0.3">
      <c r="C2" t="s">
        <v>840</v>
      </c>
      <c r="D2" t="s">
        <v>841</v>
      </c>
      <c r="E2" t="s">
        <v>842</v>
      </c>
    </row>
    <row r="3" spans="1:7" x14ac:dyDescent="0.3">
      <c r="A3" t="s">
        <v>843</v>
      </c>
      <c r="C3">
        <v>0</v>
      </c>
    </row>
    <row r="4" spans="1:7" x14ac:dyDescent="0.3">
      <c r="A4" t="s">
        <v>844</v>
      </c>
      <c r="B4" t="s">
        <v>845</v>
      </c>
      <c r="C4">
        <v>209.08</v>
      </c>
      <c r="D4">
        <f>C4/293</f>
        <v>0.71358361774744028</v>
      </c>
      <c r="E4">
        <f>D4*2.7771*10^11</f>
        <v>198169306484.64163</v>
      </c>
      <c r="G4">
        <f>E4/D4</f>
        <v>277710000000</v>
      </c>
    </row>
    <row r="5" spans="1:7" x14ac:dyDescent="0.3">
      <c r="A5" t="s">
        <v>846</v>
      </c>
      <c r="B5" t="s">
        <v>845</v>
      </c>
      <c r="C5">
        <v>263.44</v>
      </c>
      <c r="D5">
        <f t="shared" ref="D5:D34" si="0">C5/293</f>
        <v>0.89911262798634817</v>
      </c>
      <c r="E5">
        <f t="shared" ref="E5:E34" si="1">D5*2.7771*10^11</f>
        <v>249692567918.08875</v>
      </c>
    </row>
    <row r="6" spans="1:7" x14ac:dyDescent="0.3">
      <c r="A6" t="s">
        <v>847</v>
      </c>
      <c r="B6" t="s">
        <v>845</v>
      </c>
      <c r="C6">
        <v>83.63</v>
      </c>
      <c r="D6">
        <f t="shared" si="0"/>
        <v>0.28542662116040957</v>
      </c>
      <c r="E6">
        <f t="shared" si="1"/>
        <v>79265826962.457336</v>
      </c>
    </row>
    <row r="7" spans="1:7" x14ac:dyDescent="0.3">
      <c r="A7" t="s">
        <v>848</v>
      </c>
      <c r="B7" t="s">
        <v>845</v>
      </c>
      <c r="C7">
        <v>154.72999999999999</v>
      </c>
      <c r="D7">
        <f t="shared" si="0"/>
        <v>0.52808873720136518</v>
      </c>
      <c r="E7">
        <f t="shared" si="1"/>
        <v>146655523208.1911</v>
      </c>
    </row>
    <row r="8" spans="1:7" x14ac:dyDescent="0.3">
      <c r="A8" t="s">
        <v>849</v>
      </c>
      <c r="B8" t="s">
        <v>845</v>
      </c>
      <c r="C8">
        <v>83.74</v>
      </c>
      <c r="D8">
        <f t="shared" si="0"/>
        <v>0.28580204778156992</v>
      </c>
      <c r="E8">
        <f t="shared" si="1"/>
        <v>79370086689.419785</v>
      </c>
    </row>
    <row r="9" spans="1:7" x14ac:dyDescent="0.3">
      <c r="A9" t="s">
        <v>850</v>
      </c>
      <c r="B9" t="s">
        <v>845</v>
      </c>
      <c r="C9">
        <v>284.35000000000002</v>
      </c>
      <c r="D9">
        <f t="shared" si="0"/>
        <v>0.97047781569965874</v>
      </c>
      <c r="E9">
        <f t="shared" si="1"/>
        <v>269511394197.95221</v>
      </c>
    </row>
    <row r="10" spans="1:7" x14ac:dyDescent="0.3">
      <c r="A10" t="s">
        <v>851</v>
      </c>
      <c r="B10" t="s">
        <v>852</v>
      </c>
      <c r="C10">
        <v>1735.35</v>
      </c>
      <c r="D10">
        <f t="shared" si="0"/>
        <v>5.9226962457337882</v>
      </c>
      <c r="E10">
        <f t="shared" si="1"/>
        <v>1644791974402.7302</v>
      </c>
    </row>
    <row r="11" spans="1:7" x14ac:dyDescent="0.3">
      <c r="A11" t="s">
        <v>853</v>
      </c>
      <c r="B11" t="s">
        <v>852</v>
      </c>
      <c r="C11">
        <v>376.3</v>
      </c>
      <c r="D11">
        <f t="shared" si="0"/>
        <v>1.2843003412969283</v>
      </c>
      <c r="E11">
        <f t="shared" si="1"/>
        <v>356663047781.56995</v>
      </c>
    </row>
    <row r="12" spans="1:7" x14ac:dyDescent="0.3">
      <c r="A12" t="s">
        <v>854</v>
      </c>
      <c r="B12" t="s">
        <v>852</v>
      </c>
      <c r="C12">
        <v>794.5</v>
      </c>
      <c r="D12">
        <f t="shared" si="0"/>
        <v>2.71160409556314</v>
      </c>
      <c r="E12">
        <f t="shared" si="1"/>
        <v>753039573378.8396</v>
      </c>
    </row>
    <row r="13" spans="1:7" x14ac:dyDescent="0.3">
      <c r="A13" t="s">
        <v>855</v>
      </c>
      <c r="B13" t="s">
        <v>852</v>
      </c>
      <c r="C13">
        <v>522.70000000000005</v>
      </c>
      <c r="D13">
        <f t="shared" si="0"/>
        <v>1.7839590443686009</v>
      </c>
      <c r="E13">
        <f t="shared" si="1"/>
        <v>495423266211.60413</v>
      </c>
    </row>
    <row r="14" spans="1:7" x14ac:dyDescent="0.3">
      <c r="A14" t="s">
        <v>856</v>
      </c>
      <c r="B14" t="s">
        <v>845</v>
      </c>
      <c r="C14">
        <v>334.53</v>
      </c>
      <c r="D14">
        <f t="shared" si="0"/>
        <v>1.1417406143344708</v>
      </c>
      <c r="E14">
        <f t="shared" si="1"/>
        <v>317072786006.82587</v>
      </c>
    </row>
    <row r="15" spans="1:7" x14ac:dyDescent="0.3">
      <c r="A15" t="s">
        <v>857</v>
      </c>
      <c r="C15">
        <v>0</v>
      </c>
      <c r="D15">
        <f t="shared" si="0"/>
        <v>0</v>
      </c>
      <c r="E15">
        <f t="shared" si="1"/>
        <v>0</v>
      </c>
    </row>
    <row r="16" spans="1:7" x14ac:dyDescent="0.3">
      <c r="A16" t="s">
        <v>858</v>
      </c>
      <c r="B16" t="s">
        <v>845</v>
      </c>
      <c r="C16">
        <v>418.16</v>
      </c>
      <c r="D16">
        <f t="shared" si="0"/>
        <v>1.4271672354948806</v>
      </c>
      <c r="E16">
        <f t="shared" si="1"/>
        <v>396338612969.28326</v>
      </c>
    </row>
    <row r="17" spans="1:5" x14ac:dyDescent="0.3">
      <c r="A17" t="s">
        <v>859</v>
      </c>
      <c r="B17" t="s">
        <v>845</v>
      </c>
      <c r="C17">
        <v>430.7</v>
      </c>
      <c r="D17">
        <f t="shared" si="0"/>
        <v>1.4699658703071672</v>
      </c>
      <c r="E17">
        <f t="shared" si="1"/>
        <v>408224221843.00342</v>
      </c>
    </row>
    <row r="18" spans="1:5" x14ac:dyDescent="0.3">
      <c r="A18" t="s">
        <v>860</v>
      </c>
      <c r="B18" t="s">
        <v>845</v>
      </c>
      <c r="C18">
        <v>430.7</v>
      </c>
      <c r="D18">
        <f t="shared" si="0"/>
        <v>1.4699658703071672</v>
      </c>
      <c r="E18">
        <f t="shared" si="1"/>
        <v>408224221843.00342</v>
      </c>
    </row>
    <row r="19" spans="1:5" x14ac:dyDescent="0.3">
      <c r="A19" t="s">
        <v>861</v>
      </c>
      <c r="B19" t="s">
        <v>845</v>
      </c>
      <c r="C19">
        <v>426.52</v>
      </c>
      <c r="D19">
        <f t="shared" si="0"/>
        <v>1.4556996587030717</v>
      </c>
      <c r="E19">
        <f t="shared" si="1"/>
        <v>404262352218.42999</v>
      </c>
    </row>
    <row r="20" spans="1:5" x14ac:dyDescent="0.3">
      <c r="A20" t="s">
        <v>862</v>
      </c>
      <c r="B20" t="s">
        <v>845</v>
      </c>
      <c r="C20">
        <v>418.16</v>
      </c>
      <c r="D20">
        <f t="shared" si="0"/>
        <v>1.4271672354948806</v>
      </c>
      <c r="E20">
        <f t="shared" si="1"/>
        <v>396338612969.28326</v>
      </c>
    </row>
    <row r="21" spans="1:5" x14ac:dyDescent="0.3">
      <c r="A21" t="s">
        <v>863</v>
      </c>
      <c r="B21" t="s">
        <v>845</v>
      </c>
      <c r="C21">
        <v>439.07</v>
      </c>
      <c r="D21">
        <f t="shared" si="0"/>
        <v>1.4985324232081911</v>
      </c>
      <c r="E21">
        <f t="shared" si="1"/>
        <v>416157439249.14679</v>
      </c>
    </row>
    <row r="22" spans="1:5" x14ac:dyDescent="0.3">
      <c r="A22" t="s">
        <v>864</v>
      </c>
      <c r="B22" t="s">
        <v>845</v>
      </c>
      <c r="C22">
        <v>413.98</v>
      </c>
      <c r="D22">
        <f t="shared" si="0"/>
        <v>1.4129010238907851</v>
      </c>
      <c r="E22">
        <f t="shared" si="1"/>
        <v>392376743344.70996</v>
      </c>
    </row>
    <row r="23" spans="1:5" x14ac:dyDescent="0.3">
      <c r="A23" t="s">
        <v>865</v>
      </c>
      <c r="B23" t="s">
        <v>845</v>
      </c>
      <c r="C23">
        <v>399.25</v>
      </c>
      <c r="D23">
        <f t="shared" si="0"/>
        <v>1.3626279863481228</v>
      </c>
      <c r="E23">
        <f t="shared" si="1"/>
        <v>378415418088.73718</v>
      </c>
    </row>
    <row r="24" spans="1:5" x14ac:dyDescent="0.3">
      <c r="A24" t="s">
        <v>866</v>
      </c>
      <c r="B24" t="s">
        <v>845</v>
      </c>
      <c r="C24">
        <v>429.45</v>
      </c>
      <c r="D24">
        <f t="shared" si="0"/>
        <v>1.4656996587030717</v>
      </c>
      <c r="E24">
        <f t="shared" si="1"/>
        <v>407039452218.43005</v>
      </c>
    </row>
    <row r="25" spans="1:5" x14ac:dyDescent="0.3">
      <c r="A25" t="s">
        <v>867</v>
      </c>
      <c r="B25" t="s">
        <v>845</v>
      </c>
      <c r="C25">
        <v>389.31</v>
      </c>
      <c r="D25">
        <f t="shared" si="0"/>
        <v>1.3287030716723549</v>
      </c>
      <c r="E25">
        <f t="shared" si="1"/>
        <v>368994130034.1297</v>
      </c>
    </row>
    <row r="26" spans="1:5" x14ac:dyDescent="0.3">
      <c r="A26" t="s">
        <v>868</v>
      </c>
      <c r="B26" t="s">
        <v>845</v>
      </c>
      <c r="C26">
        <v>319.47000000000003</v>
      </c>
      <c r="D26">
        <f t="shared" si="0"/>
        <v>1.0903412969283277</v>
      </c>
      <c r="E26">
        <f t="shared" si="1"/>
        <v>302798681569.96588</v>
      </c>
    </row>
    <row r="27" spans="1:5" x14ac:dyDescent="0.3">
      <c r="A27" t="s">
        <v>869</v>
      </c>
      <c r="B27" t="s">
        <v>845</v>
      </c>
      <c r="C27">
        <v>501.79</v>
      </c>
      <c r="D27">
        <f t="shared" si="0"/>
        <v>1.7125938566552901</v>
      </c>
      <c r="E27">
        <f t="shared" si="1"/>
        <v>475604439931.7406</v>
      </c>
    </row>
    <row r="28" spans="1:5" x14ac:dyDescent="0.3">
      <c r="A28" t="s">
        <v>870</v>
      </c>
      <c r="B28" t="s">
        <v>845</v>
      </c>
      <c r="C28">
        <v>459.98</v>
      </c>
      <c r="D28">
        <f t="shared" si="0"/>
        <v>1.5698976109215017</v>
      </c>
      <c r="E28">
        <f t="shared" si="1"/>
        <v>435976265529.01019</v>
      </c>
    </row>
    <row r="29" spans="1:5" x14ac:dyDescent="0.3">
      <c r="A29" t="s">
        <v>871</v>
      </c>
      <c r="B29" t="s">
        <v>845</v>
      </c>
      <c r="C29">
        <v>409.8</v>
      </c>
      <c r="D29">
        <f t="shared" si="0"/>
        <v>1.3986348122866894</v>
      </c>
      <c r="E29">
        <f t="shared" si="1"/>
        <v>388414873720.13647</v>
      </c>
    </row>
    <row r="30" spans="1:5" x14ac:dyDescent="0.3">
      <c r="A30" t="s">
        <v>872</v>
      </c>
      <c r="B30" t="s">
        <v>852</v>
      </c>
      <c r="C30">
        <v>3558.45</v>
      </c>
      <c r="D30">
        <f t="shared" si="0"/>
        <v>12.144880546075084</v>
      </c>
      <c r="E30">
        <f t="shared" si="1"/>
        <v>3372754776450.5117</v>
      </c>
    </row>
    <row r="31" spans="1:5" x14ac:dyDescent="0.3">
      <c r="A31" t="s">
        <v>873</v>
      </c>
      <c r="B31" t="s">
        <v>845</v>
      </c>
      <c r="C31">
        <v>514.34</v>
      </c>
      <c r="D31">
        <f t="shared" si="0"/>
        <v>1.7554266211604097</v>
      </c>
      <c r="E31">
        <f t="shared" si="1"/>
        <v>487499526962.45734</v>
      </c>
    </row>
    <row r="32" spans="1:5" x14ac:dyDescent="0.3">
      <c r="A32" t="s">
        <v>874</v>
      </c>
      <c r="B32" t="s">
        <v>875</v>
      </c>
      <c r="C32">
        <v>10</v>
      </c>
      <c r="D32">
        <f t="shared" si="0"/>
        <v>3.4129692832764506E-2</v>
      </c>
      <c r="E32">
        <f t="shared" si="1"/>
        <v>9478156996.5870304</v>
      </c>
    </row>
    <row r="33" spans="1:5" x14ac:dyDescent="0.3">
      <c r="A33" t="s">
        <v>876</v>
      </c>
      <c r="B33" t="s">
        <v>877</v>
      </c>
      <c r="C33">
        <v>360</v>
      </c>
      <c r="D33">
        <f t="shared" si="0"/>
        <v>1.2286689419795223</v>
      </c>
      <c r="E33">
        <f t="shared" si="1"/>
        <v>341213651877.13312</v>
      </c>
    </row>
    <row r="34" spans="1:5" x14ac:dyDescent="0.3">
      <c r="A34" t="s">
        <v>878</v>
      </c>
      <c r="B34" t="s">
        <v>879</v>
      </c>
      <c r="C34">
        <v>292.70999999999998</v>
      </c>
      <c r="D34">
        <f t="shared" si="0"/>
        <v>0.99901023890784979</v>
      </c>
      <c r="E34">
        <f t="shared" si="1"/>
        <v>277435133447.09894</v>
      </c>
    </row>
    <row r="39" spans="1:5" x14ac:dyDescent="0.3">
      <c r="A39" t="s">
        <v>880</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CFC64-C68F-4725-8D8F-E078FAC0BCC5}">
  <dimension ref="A1:C22"/>
  <sheetViews>
    <sheetView workbookViewId="0"/>
  </sheetViews>
  <sheetFormatPr defaultColWidth="9.06640625" defaultRowHeight="13.5" x14ac:dyDescent="0.3"/>
  <cols>
    <col min="1" max="16384" width="9.06640625" style="43"/>
  </cols>
  <sheetData>
    <row r="1" spans="1:3" ht="54" x14ac:dyDescent="0.3">
      <c r="A1" s="2" t="s">
        <v>966</v>
      </c>
      <c r="B1" s="52" t="s">
        <v>967</v>
      </c>
      <c r="C1" s="52" t="s">
        <v>968</v>
      </c>
    </row>
    <row r="2" spans="1:3" x14ac:dyDescent="0.3">
      <c r="A2" s="43" t="s">
        <v>969</v>
      </c>
      <c r="B2" s="53">
        <f>[1]Calculation!L45</f>
        <v>0.26402731839314614</v>
      </c>
      <c r="C2" s="53">
        <f>[1]Calculation!M45</f>
        <v>3.7874868634273828</v>
      </c>
    </row>
    <row r="3" spans="1:3" x14ac:dyDescent="0.3">
      <c r="A3" s="43" t="s">
        <v>970</v>
      </c>
      <c r="B3" s="53">
        <f>[1]Calculation!L46</f>
        <v>0.25873096752649349</v>
      </c>
      <c r="C3" s="53">
        <f>[1]Calculation!M46</f>
        <v>3.865018592710987</v>
      </c>
    </row>
    <row r="4" spans="1:3" x14ac:dyDescent="0.3">
      <c r="A4" s="43" t="s">
        <v>971</v>
      </c>
      <c r="B4" s="53">
        <f>[1]Calculation!L47</f>
        <v>0.25718247422042451</v>
      </c>
      <c r="C4" s="53">
        <f>[1]Calculation!M47</f>
        <v>3.8882898340223822</v>
      </c>
    </row>
    <row r="5" spans="1:3" x14ac:dyDescent="0.3">
      <c r="A5" s="43" t="s">
        <v>972</v>
      </c>
      <c r="B5" s="53">
        <f>[1]Calculation!L48</f>
        <v>0.25065741621071408</v>
      </c>
      <c r="C5" s="53">
        <f>[1]Calculation!M48</f>
        <v>3.9895089286301202</v>
      </c>
    </row>
    <row r="6" spans="1:3" x14ac:dyDescent="0.3">
      <c r="A6" s="43" t="s">
        <v>973</v>
      </c>
      <c r="B6" s="53">
        <f>[1]Calculation!L49</f>
        <v>0.23436441895908319</v>
      </c>
      <c r="C6" s="53">
        <f>[1]Calculation!M49</f>
        <v>4.266859297334662</v>
      </c>
    </row>
    <row r="7" spans="1:3" x14ac:dyDescent="0.3">
      <c r="A7" s="43" t="s">
        <v>974</v>
      </c>
      <c r="B7" s="53">
        <f>[1]Calculation!L50</f>
        <v>0.22555916594478426</v>
      </c>
      <c r="C7" s="53">
        <f>[1]Calculation!M50</f>
        <v>4.4334265726305926</v>
      </c>
    </row>
    <row r="8" spans="1:3" x14ac:dyDescent="0.3">
      <c r="A8" s="43" t="s">
        <v>975</v>
      </c>
      <c r="B8" s="53">
        <f>[1]Calculation!L51</f>
        <v>0.21703709711742236</v>
      </c>
      <c r="C8" s="53">
        <f>[1]Calculation!M51</f>
        <v>4.6075072569689581</v>
      </c>
    </row>
    <row r="9" spans="1:3" x14ac:dyDescent="0.3">
      <c r="A9" s="43" t="s">
        <v>976</v>
      </c>
      <c r="B9" s="53">
        <f>[1]Calculation!L52</f>
        <v>0.20142712631579188</v>
      </c>
      <c r="C9" s="53">
        <f>[1]Calculation!M52</f>
        <v>4.9645746245330811</v>
      </c>
    </row>
    <row r="10" spans="1:3" x14ac:dyDescent="0.3">
      <c r="A10" s="43" t="s">
        <v>977</v>
      </c>
      <c r="B10" s="53">
        <f>[1]Calculation!L53</f>
        <v>0.18686068900134839</v>
      </c>
      <c r="C10" s="53">
        <f>[1]Calculation!M53</f>
        <v>5.3515803957716539</v>
      </c>
    </row>
    <row r="11" spans="1:3" x14ac:dyDescent="0.3">
      <c r="A11" s="43" t="s">
        <v>978</v>
      </c>
      <c r="B11" s="53">
        <f>[1]Calculation!L54</f>
        <v>0.18725304660343919</v>
      </c>
      <c r="C11" s="53">
        <f>[1]Calculation!M54</f>
        <v>5.3403670495026994</v>
      </c>
    </row>
    <row r="12" spans="1:3" x14ac:dyDescent="0.3">
      <c r="A12" s="43" t="s">
        <v>979</v>
      </c>
      <c r="B12" s="53">
        <f>[1]Calculation!L55</f>
        <v>0.17519707002278173</v>
      </c>
      <c r="C12" s="53">
        <f>[1]Calculation!M55</f>
        <v>5.7078580130932846</v>
      </c>
    </row>
    <row r="13" spans="1:3" x14ac:dyDescent="0.3">
      <c r="A13" s="43" t="s">
        <v>980</v>
      </c>
      <c r="B13" s="53">
        <f>[1]Calculation!L56</f>
        <v>0.16210590836123626</v>
      </c>
      <c r="C13" s="53">
        <f>[1]Calculation!M56</f>
        <v>6.1688066160525343</v>
      </c>
    </row>
    <row r="14" spans="1:3" x14ac:dyDescent="0.3">
      <c r="A14" s="43" t="s">
        <v>981</v>
      </c>
      <c r="B14" s="53">
        <f>[1]Calculation!L57</f>
        <v>0.15841295765019273</v>
      </c>
      <c r="C14" s="53">
        <f>[1]Calculation!M57</f>
        <v>6.3126149201014137</v>
      </c>
    </row>
    <row r="15" spans="1:3" x14ac:dyDescent="0.3">
      <c r="A15" s="43" t="s">
        <v>982</v>
      </c>
      <c r="B15" s="53">
        <f>[1]Calculation!L58</f>
        <v>0.15505846920337668</v>
      </c>
      <c r="C15" s="53">
        <f>[1]Calculation!M58</f>
        <v>6.4491801391924435</v>
      </c>
    </row>
    <row r="16" spans="1:3" x14ac:dyDescent="0.3">
      <c r="A16" s="43" t="s">
        <v>983</v>
      </c>
      <c r="B16" s="53">
        <f>[1]Calculation!L59</f>
        <v>0.15347603355213138</v>
      </c>
      <c r="C16" s="53">
        <f>[1]Calculation!M59</f>
        <v>6.5156752937606308</v>
      </c>
    </row>
    <row r="17" spans="1:3" x14ac:dyDescent="0.3">
      <c r="A17" s="43" t="s">
        <v>984</v>
      </c>
      <c r="B17" s="53">
        <f>[1]Calculation!L60</f>
        <v>0.15348055216320364</v>
      </c>
      <c r="C17" s="53">
        <f>[1]Calculation!M60</f>
        <v>6.5154834661830598</v>
      </c>
    </row>
    <row r="18" spans="1:3" x14ac:dyDescent="0.3">
      <c r="A18" s="43" t="s">
        <v>985</v>
      </c>
      <c r="B18" s="53">
        <f>[1]Calculation!L61</f>
        <v>0.15135052654071177</v>
      </c>
      <c r="C18" s="53">
        <f>[1]Calculation!M61</f>
        <v>6.6071788639004838</v>
      </c>
    </row>
    <row r="19" spans="1:3" x14ac:dyDescent="0.3">
      <c r="A19" s="43" t="s">
        <v>986</v>
      </c>
      <c r="B19" s="53">
        <f>[1]Calculation!L62</f>
        <v>0.14520448257929888</v>
      </c>
      <c r="C19" s="53">
        <f>[1]Calculation!M62</f>
        <v>6.8868397327464139</v>
      </c>
    </row>
    <row r="20" spans="1:3" x14ac:dyDescent="0.3">
      <c r="A20" s="43" t="s">
        <v>987</v>
      </c>
      <c r="B20" s="53">
        <f>[1]Calculation!L63</f>
        <v>0.14029452814745572</v>
      </c>
      <c r="C20" s="53">
        <f>[1]Calculation!M63</f>
        <v>7.1278617434669727</v>
      </c>
    </row>
    <row r="21" spans="1:3" x14ac:dyDescent="0.3">
      <c r="A21" s="43" t="s">
        <v>988</v>
      </c>
      <c r="B21" s="53">
        <f>[1]Calculation!L64</f>
        <v>0.13851126202725372</v>
      </c>
      <c r="C21" s="53">
        <f>[1]Calculation!M64</f>
        <v>7.2196295475471031</v>
      </c>
    </row>
    <row r="22" spans="1:3" x14ac:dyDescent="0.3">
      <c r="A22" s="43" t="s">
        <v>989</v>
      </c>
      <c r="B22" s="53">
        <f>[1]Calculation!L65</f>
        <v>0.13765067798823424</v>
      </c>
      <c r="C22" s="53">
        <f>[1]Calculation!M65</f>
        <v>7.2647662518994309</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DE7CF-9DB0-44AC-8884-0B140ACEDFC5}">
  <dimension ref="A1:AR85"/>
  <sheetViews>
    <sheetView workbookViewId="0"/>
  </sheetViews>
  <sheetFormatPr defaultColWidth="9.06640625" defaultRowHeight="13.5" x14ac:dyDescent="0.3"/>
  <cols>
    <col min="1" max="1" width="27.9296875" style="43" customWidth="1"/>
    <col min="2" max="2" width="30.06640625" style="43" customWidth="1"/>
    <col min="3" max="3" width="19.19921875" style="43" customWidth="1"/>
    <col min="4" max="6" width="14.33203125" style="43" bestFit="1" customWidth="1"/>
    <col min="7" max="7" width="17.796875" style="43" customWidth="1"/>
    <col min="8" max="8" width="14.9296875" style="43" customWidth="1"/>
    <col min="9" max="10" width="14.33203125" style="43" bestFit="1" customWidth="1"/>
    <col min="11" max="11" width="30.33203125" style="43" customWidth="1"/>
    <col min="12" max="12" width="36.19921875" style="43" customWidth="1"/>
    <col min="13" max="44" width="14.33203125" style="43" bestFit="1" customWidth="1"/>
    <col min="45" max="16384" width="9.06640625" style="43"/>
  </cols>
  <sheetData>
    <row r="1" spans="1:44" x14ac:dyDescent="0.3">
      <c r="A1" s="43" t="s">
        <v>990</v>
      </c>
      <c r="B1" s="43">
        <v>2018</v>
      </c>
      <c r="C1" s="43">
        <v>2019</v>
      </c>
      <c r="D1" s="43">
        <v>2020</v>
      </c>
      <c r="E1" s="43">
        <v>2021</v>
      </c>
      <c r="F1" s="43">
        <v>2022</v>
      </c>
      <c r="G1" s="43">
        <v>2023</v>
      </c>
      <c r="H1" s="43">
        <v>2024</v>
      </c>
      <c r="I1" s="43">
        <v>2025</v>
      </c>
      <c r="J1" s="43">
        <v>2026</v>
      </c>
      <c r="K1" s="43">
        <v>2027</v>
      </c>
      <c r="L1" s="43">
        <v>2028</v>
      </c>
      <c r="M1" s="43">
        <v>2029</v>
      </c>
      <c r="N1" s="43">
        <v>2030</v>
      </c>
      <c r="O1" s="43">
        <v>2031</v>
      </c>
      <c r="P1" s="43">
        <v>2032</v>
      </c>
      <c r="Q1" s="43">
        <v>2033</v>
      </c>
      <c r="R1" s="43">
        <v>2034</v>
      </c>
      <c r="S1" s="43">
        <v>2035</v>
      </c>
      <c r="T1" s="43">
        <v>2036</v>
      </c>
      <c r="U1" s="43">
        <v>2037</v>
      </c>
      <c r="V1" s="43">
        <v>2038</v>
      </c>
      <c r="W1" s="43">
        <v>2039</v>
      </c>
      <c r="X1" s="43">
        <v>2040</v>
      </c>
      <c r="Y1" s="43">
        <v>2041</v>
      </c>
      <c r="Z1" s="43">
        <v>2042</v>
      </c>
      <c r="AA1" s="43">
        <v>2043</v>
      </c>
      <c r="AB1" s="43">
        <v>2044</v>
      </c>
      <c r="AC1" s="43">
        <v>2045</v>
      </c>
      <c r="AD1" s="43">
        <v>2046</v>
      </c>
      <c r="AE1" s="43">
        <v>2047</v>
      </c>
      <c r="AF1" s="43">
        <v>2048</v>
      </c>
      <c r="AG1" s="43">
        <v>2049</v>
      </c>
      <c r="AH1" s="43">
        <v>2050</v>
      </c>
      <c r="AI1" s="43">
        <v>2051</v>
      </c>
      <c r="AJ1" s="43">
        <v>2052</v>
      </c>
      <c r="AK1" s="43">
        <v>2053</v>
      </c>
      <c r="AL1" s="43">
        <v>2054</v>
      </c>
      <c r="AM1" s="43">
        <v>2055</v>
      </c>
      <c r="AN1" s="43">
        <v>2056</v>
      </c>
      <c r="AO1" s="43">
        <v>2057</v>
      </c>
      <c r="AP1" s="43">
        <v>2058</v>
      </c>
      <c r="AQ1" s="43">
        <v>2059</v>
      </c>
      <c r="AR1" s="43">
        <v>2060</v>
      </c>
    </row>
    <row r="2" spans="1:44" x14ac:dyDescent="0.3">
      <c r="A2" s="43" t="s">
        <v>991</v>
      </c>
      <c r="B2" s="54">
        <f>$B34*('BLDG area calculation'!B$7+('BLDG area calculation'!B$4-'BLDG area calculation'!B$7)/$B26)</f>
        <v>47815.674160238028</v>
      </c>
      <c r="C2" s="54">
        <f>$B34*('BLDG area calculation'!C$7+('BLDG area calculation'!C$4-'BLDG area calculation'!C$7)/$B26)</f>
        <v>70159.815042817223</v>
      </c>
      <c r="D2" s="54">
        <f>$B34*('BLDG area calculation'!D$7+('BLDG area calculation'!D$4-'BLDG area calculation'!D$7)/$B26)</f>
        <v>71484.272875945899</v>
      </c>
      <c r="E2" s="54">
        <f>$B34*('BLDG area calculation'!E$7+('BLDG area calculation'!E$4-'BLDG area calculation'!E$7)/$B26)</f>
        <v>63471.818907552559</v>
      </c>
      <c r="F2" s="54">
        <f>$B34*('BLDG area calculation'!F$7+('BLDG area calculation'!F$4-'BLDG area calculation'!F$7)/$B26)</f>
        <v>63047.577434576844</v>
      </c>
      <c r="G2" s="54">
        <f>$B34*('BLDG area calculation'!G$7+('BLDG area calculation'!G$4-'BLDG area calculation'!G$7)/$B26)</f>
        <v>62619.582795660855</v>
      </c>
      <c r="H2" s="54">
        <f>$B34*('BLDG area calculation'!H$7+('BLDG area calculation'!H$4-'BLDG area calculation'!H$7)/$B26)</f>
        <v>62192.195930121874</v>
      </c>
      <c r="I2" s="54">
        <f>$B34*('BLDG area calculation'!I$7+('BLDG area calculation'!I$4-'BLDG area calculation'!I$7)/$B26)</f>
        <v>61769.508616440384</v>
      </c>
      <c r="J2" s="54">
        <f>$B34*('BLDG area calculation'!J$7+('BLDG area calculation'!J$4-'BLDG area calculation'!J$7)/$B26)</f>
        <v>61355.249978147564</v>
      </c>
      <c r="K2" s="54">
        <f>$B34*('BLDG area calculation'!K$7+('BLDG area calculation'!K$4-'BLDG area calculation'!K$7)/$B26)</f>
        <v>60952.752310458003</v>
      </c>
      <c r="L2" s="54">
        <f>$B34*('BLDG area calculation'!L$7+('BLDG area calculation'!L$4-'BLDG area calculation'!L$7)/$B26)</f>
        <v>60565.078883948656</v>
      </c>
      <c r="M2" s="54">
        <f>$B34*('BLDG area calculation'!M$7+('BLDG area calculation'!M$4-'BLDG area calculation'!M$7)/$B26)</f>
        <v>60194.837075793977</v>
      </c>
      <c r="N2" s="54">
        <f>$B34*('BLDG area calculation'!N$7+('BLDG area calculation'!N$4-'BLDG area calculation'!N$7)/$B26)</f>
        <v>59844.301783649244</v>
      </c>
      <c r="O2" s="54">
        <f>$B34*('BLDG area calculation'!O$7+('BLDG area calculation'!O$4-'BLDG area calculation'!O$7)/$B26)</f>
        <v>59515.388411954686</v>
      </c>
      <c r="P2" s="54">
        <f>$B34*('BLDG area calculation'!P$7+('BLDG area calculation'!P$4-'BLDG area calculation'!P$7)/$B26)</f>
        <v>59209.599055423612</v>
      </c>
      <c r="Q2" s="54">
        <f>$B34*('BLDG area calculation'!Q$7+('BLDG area calculation'!Q$4-'BLDG area calculation'!Q$7)/$B26)</f>
        <v>58927.962914934629</v>
      </c>
      <c r="R2" s="54">
        <f>$B34*('BLDG area calculation'!R$7+('BLDG area calculation'!R$4-'BLDG area calculation'!R$7)/$B26)</f>
        <v>58671.212554767859</v>
      </c>
      <c r="S2" s="54">
        <f>$B34*('BLDG area calculation'!S$7+('BLDG area calculation'!S$4-'BLDG area calculation'!S$7)/$B26)</f>
        <v>58439.618725972359</v>
      </c>
      <c r="T2" s="54">
        <f>$B34*('BLDG area calculation'!T$7+('BLDG area calculation'!T$4-'BLDG area calculation'!T$7)/$B26)</f>
        <v>58233.000192471962</v>
      </c>
      <c r="U2" s="54">
        <f>$B34*('BLDG area calculation'!U$7+('BLDG area calculation'!U$4-'BLDG area calculation'!U$7)/$B26)</f>
        <v>58050.785196914272</v>
      </c>
      <c r="V2" s="54">
        <f>$B34*('BLDG area calculation'!V$7+('BLDG area calculation'!V$4-'BLDG area calculation'!V$7)/$B26)</f>
        <v>57891.835572058728</v>
      </c>
      <c r="W2" s="54">
        <f>$B34*('BLDG area calculation'!W$7+('BLDG area calculation'!W$4-'BLDG area calculation'!W$7)/$B26)</f>
        <v>57754.769003308473</v>
      </c>
      <c r="X2" s="54">
        <f>$B34*('BLDG area calculation'!X$7+('BLDG area calculation'!X$4-'BLDG area calculation'!X$7)/$B26)</f>
        <v>57637.528338272255</v>
      </c>
      <c r="Y2" s="54">
        <f>$B34*('BLDG area calculation'!Y$7+('BLDG area calculation'!Y$4-'BLDG area calculation'!Y$7)/$B26)</f>
        <v>57537.695260719323</v>
      </c>
      <c r="Z2" s="54">
        <f>$B34*('BLDG area calculation'!Z$7+('BLDG area calculation'!Z$4-'BLDG area calculation'!Z$7)/$B26)</f>
        <v>57452.369510068922</v>
      </c>
      <c r="AA2" s="54">
        <f>$B34*('BLDG area calculation'!AA$7+('BLDG area calculation'!AA$4-'BLDG area calculation'!AA$7)/$B26)</f>
        <v>57378.083635746829</v>
      </c>
      <c r="AB2" s="54">
        <f>$B34*('BLDG area calculation'!AB$7+('BLDG area calculation'!AB$4-'BLDG area calculation'!AB$7)/$B26)</f>
        <v>57310.885264924167</v>
      </c>
      <c r="AC2" s="54">
        <f>$B34*('BLDG area calculation'!AC$7+('BLDG area calculation'!AC$4-'BLDG area calculation'!AC$7)/$B26)</f>
        <v>57246.405741425697</v>
      </c>
      <c r="AD2" s="54">
        <f>$B34*('BLDG area calculation'!AD$7+('BLDG area calculation'!AD$4-'BLDG area calculation'!AD$7)/$B26)</f>
        <v>57179.632375626003</v>
      </c>
      <c r="AE2" s="54">
        <f>$B34*('BLDG area calculation'!AE$7+('BLDG area calculation'!AE$4-'BLDG area calculation'!AE$7)/$B26)</f>
        <v>57105.036894072444</v>
      </c>
      <c r="AF2" s="54">
        <f>$B34*('BLDG area calculation'!AF$7+('BLDG area calculation'!AF$4-'BLDG area calculation'!AF$7)/$B26)</f>
        <v>57016.567703123204</v>
      </c>
      <c r="AG2" s="54">
        <f>$B34*('BLDG area calculation'!AG$7+('BLDG area calculation'!AG$4-'BLDG area calculation'!AG$7)/$B26)</f>
        <v>56907.642087808475</v>
      </c>
      <c r="AH2" s="54">
        <f>$B34*('BLDG area calculation'!AH$7+('BLDG area calculation'!AH$4-'BLDG area calculation'!AH$7)/$B26)</f>
        <v>56771.060678826609</v>
      </c>
      <c r="AI2" s="54">
        <f>$B34*('BLDG area calculation'!AI$7+('BLDG area calculation'!AI$4-'BLDG area calculation'!AI$7)/$B26)</f>
        <v>56599.042588434102</v>
      </c>
      <c r="AJ2" s="54">
        <f>$B34*('BLDG area calculation'!AJ$7+('BLDG area calculation'!AJ$4-'BLDG area calculation'!AJ$7)/$B26)</f>
        <v>56383.292586942662</v>
      </c>
      <c r="AK2" s="54">
        <f>$B34*('BLDG area calculation'!AK$7+('BLDG area calculation'!AK$4-'BLDG area calculation'!AK$7)/$B26)</f>
        <v>56114.815253003355</v>
      </c>
      <c r="AL2" s="54">
        <f>$B34*('BLDG area calculation'!AL$7+('BLDG area calculation'!AL$4-'BLDG area calculation'!AL$7)/$B26)</f>
        <v>55784.04966114548</v>
      </c>
      <c r="AM2" s="54">
        <f>$B34*('BLDG area calculation'!AM$7+('BLDG area calculation'!AM$4-'BLDG area calculation'!AM$7)/$B26)</f>
        <v>55380.810910649678</v>
      </c>
      <c r="AN2" s="54">
        <f>$B34*('BLDG area calculation'!AN$7+('BLDG area calculation'!AN$4-'BLDG area calculation'!AN$7)/$B26)</f>
        <v>54894.251904643803</v>
      </c>
      <c r="AO2" s="54">
        <f>$B34*('BLDG area calculation'!AO$7+('BLDG area calculation'!AO$4-'BLDG area calculation'!AO$7)/$B26)</f>
        <v>54312.928521378439</v>
      </c>
      <c r="AP2" s="54">
        <f>$B34*('BLDG area calculation'!AP$7+('BLDG area calculation'!AP$4-'BLDG area calculation'!AP$7)/$B26)</f>
        <v>53624.713375557403</v>
      </c>
      <c r="AQ2" s="54">
        <f>$B34*('BLDG area calculation'!AQ$7+('BLDG area calculation'!AQ$4-'BLDG area calculation'!AQ$7)/$B26)</f>
        <v>52816.753798987709</v>
      </c>
      <c r="AR2" s="54">
        <f>$B34*('BLDG area calculation'!AR$7+('BLDG area calculation'!AR$4-'BLDG area calculation'!AR$7)/$B26)</f>
        <v>51875.615536655176</v>
      </c>
    </row>
    <row r="3" spans="1:44" x14ac:dyDescent="0.3">
      <c r="A3" s="43" t="s">
        <v>992</v>
      </c>
      <c r="B3" s="54">
        <f>$B35*('BLDG area calculation'!B$7+('BLDG area calculation'!B$4-'BLDG area calculation'!B$7)/$B27)</f>
        <v>39734.739807609963</v>
      </c>
      <c r="C3" s="54">
        <f>$B35*('BLDG area calculation'!C$7+('BLDG area calculation'!C$4-'BLDG area calculation'!C$7)/$B27)</f>
        <v>57960.974173678071</v>
      </c>
      <c r="D3" s="54">
        <f>$B35*('BLDG area calculation'!D$7+('BLDG area calculation'!D$4-'BLDG area calculation'!D$7)/$B27)</f>
        <v>59062.315422696527</v>
      </c>
      <c r="E3" s="54">
        <f>$B35*('BLDG area calculation'!E$7+('BLDG area calculation'!E$4-'BLDG area calculation'!E$7)/$B27)</f>
        <v>52543.188238151575</v>
      </c>
      <c r="F3" s="54">
        <f>$B35*('BLDG area calculation'!F$7+('BLDG area calculation'!F$4-'BLDG area calculation'!F$7)/$B27)</f>
        <v>52204.819406900468</v>
      </c>
      <c r="G3" s="54">
        <f>$B35*('BLDG area calculation'!G$7+('BLDG area calculation'!G$4-'BLDG area calculation'!G$7)/$B27)</f>
        <v>51862.121763951181</v>
      </c>
      <c r="H3" s="54">
        <f>$B35*('BLDG area calculation'!H$7+('BLDG area calculation'!H$4-'BLDG area calculation'!H$7)/$B27)</f>
        <v>51518.762559134942</v>
      </c>
      <c r="I3" s="54">
        <f>$B35*('BLDG area calculation'!I$7+('BLDG area calculation'!I$4-'BLDG area calculation'!I$7)/$B27)</f>
        <v>51178.185496660786</v>
      </c>
      <c r="J3" s="54">
        <f>$B35*('BLDG area calculation'!J$7+('BLDG area calculation'!J$4-'BLDG area calculation'!J$7)/$B27)</f>
        <v>50843.534417758579</v>
      </c>
      <c r="K3" s="54">
        <f>$B35*('BLDG area calculation'!K$7+('BLDG area calculation'!K$4-'BLDG area calculation'!K$7)/$B27)</f>
        <v>50517.625275615173</v>
      </c>
      <c r="L3" s="54">
        <f>$B35*('BLDG area calculation'!L$7+('BLDG area calculation'!L$4-'BLDG area calculation'!L$7)/$B27)</f>
        <v>50203.050276029768</v>
      </c>
      <c r="M3" s="54">
        <f>$B35*('BLDG area calculation'!M$7+('BLDG area calculation'!M$4-'BLDG area calculation'!M$7)/$B27)</f>
        <v>49902.025379617953</v>
      </c>
      <c r="N3" s="54">
        <f>$B35*('BLDG area calculation'!N$7+('BLDG area calculation'!N$4-'BLDG area calculation'!N$7)/$B27)</f>
        <v>49616.490794888865</v>
      </c>
      <c r="O3" s="54">
        <f>$B35*('BLDG area calculation'!O$7+('BLDG area calculation'!O$4-'BLDG area calculation'!O$7)/$B27)</f>
        <v>49348.088882759112</v>
      </c>
      <c r="P3" s="54">
        <f>$B35*('BLDG area calculation'!P$7+('BLDG area calculation'!P$4-'BLDG area calculation'!P$7)/$B27)</f>
        <v>49098.120154204196</v>
      </c>
      <c r="Q3" s="54">
        <f>$B35*('BLDG area calculation'!Q$7+('BLDG area calculation'!Q$4-'BLDG area calculation'!Q$7)/$B27)</f>
        <v>48867.494496431565</v>
      </c>
      <c r="R3" s="54">
        <f>$B35*('BLDG area calculation'!R$7+('BLDG area calculation'!R$4-'BLDG area calculation'!R$7)/$B27)</f>
        <v>48656.874816967073</v>
      </c>
      <c r="S3" s="54">
        <f>$B35*('BLDG area calculation'!S$7+('BLDG area calculation'!S$4-'BLDG area calculation'!S$7)/$B27)</f>
        <v>48466.542275694788</v>
      </c>
      <c r="T3" s="54">
        <f>$B35*('BLDG area calculation'!T$7+('BLDG area calculation'!T$4-'BLDG area calculation'!T$7)/$B27)</f>
        <v>48296.404124313507</v>
      </c>
      <c r="U3" s="54">
        <f>$B35*('BLDG area calculation'!U$7+('BLDG area calculation'!U$4-'BLDG area calculation'!U$7)/$B27)</f>
        <v>48146.043721141032</v>
      </c>
      <c r="V3" s="54">
        <f>$B35*('BLDG area calculation'!V$7+('BLDG area calculation'!V$4-'BLDG area calculation'!V$7)/$B27)</f>
        <v>48014.57692187791</v>
      </c>
      <c r="W3" s="54">
        <f>$B35*('BLDG area calculation'!W$7+('BLDG area calculation'!W$4-'BLDG area calculation'!W$7)/$B27)</f>
        <v>47900.914812864852</v>
      </c>
      <c r="X3" s="54">
        <f>$B35*('BLDG area calculation'!X$7+('BLDG area calculation'!X$4-'BLDG area calculation'!X$7)/$B27)</f>
        <v>47803.412367378362</v>
      </c>
      <c r="Y3" s="54">
        <f>$B35*('BLDG area calculation'!Y$7+('BLDG area calculation'!Y$4-'BLDG area calculation'!Y$7)/$B27)</f>
        <v>47720.124035945119</v>
      </c>
      <c r="Z3" s="54">
        <f>$B35*('BLDG area calculation'!Z$7+('BLDG area calculation'!Z$4-'BLDG area calculation'!Z$7)/$B27)</f>
        <v>47648.705205625069</v>
      </c>
      <c r="AA3" s="54">
        <f>$B35*('BLDG area calculation'!AA$7+('BLDG area calculation'!AA$4-'BLDG area calculation'!AA$7)/$B27)</f>
        <v>47586.342498209771</v>
      </c>
      <c r="AB3" s="54">
        <f>$B35*('BLDG area calculation'!AB$7+('BLDG area calculation'!AB$4-'BLDG area calculation'!AB$7)/$B27)</f>
        <v>47529.820684434999</v>
      </c>
      <c r="AC3" s="54">
        <f>$B35*('BLDG area calculation'!AC$7+('BLDG area calculation'!AC$4-'BLDG area calculation'!AC$7)/$B27)</f>
        <v>47475.578604377173</v>
      </c>
      <c r="AD3" s="54">
        <f>$B35*('BLDG area calculation'!AD$7+('BLDG area calculation'!AD$4-'BLDG area calculation'!AD$7)/$B27)</f>
        <v>47419.523287160322</v>
      </c>
      <c r="AE3" s="54">
        <f>$B35*('BLDG area calculation'!AE$7+('BLDG area calculation'!AE$4-'BLDG area calculation'!AE$7)/$B27)</f>
        <v>47357.134484508497</v>
      </c>
      <c r="AF3" s="54">
        <f>$B35*('BLDG area calculation'!AF$7+('BLDG area calculation'!AF$4-'BLDG area calculation'!AF$7)/$B27)</f>
        <v>47283.458252015953</v>
      </c>
      <c r="AG3" s="54">
        <f>$B35*('BLDG area calculation'!AG$7+('BLDG area calculation'!AG$4-'BLDG area calculation'!AG$7)/$B27)</f>
        <v>47193.100476641055</v>
      </c>
      <c r="AH3" s="54">
        <f>$B35*('BLDG area calculation'!AH$7+('BLDG area calculation'!AH$4-'BLDG area calculation'!AH$7)/$B27)</f>
        <v>47080.15696172895</v>
      </c>
      <c r="AI3" s="54">
        <f>$B35*('BLDG area calculation'!AI$7+('BLDG area calculation'!AI$4-'BLDG area calculation'!AI$7)/$B27)</f>
        <v>46938.241893211984</v>
      </c>
      <c r="AJ3" s="54">
        <f>$B35*('BLDG area calculation'!AJ$7+('BLDG area calculation'!AJ$4-'BLDG area calculation'!AJ$7)/$B27)</f>
        <v>46760.542521365569</v>
      </c>
      <c r="AK3" s="54">
        <f>$B35*('BLDG area calculation'!AK$7+('BLDG area calculation'!AK$4-'BLDG area calculation'!AK$7)/$B27)</f>
        <v>46539.667434899253</v>
      </c>
      <c r="AL3" s="54">
        <f>$B35*('BLDG area calculation'!AL$7+('BLDG area calculation'!AL$4-'BLDG area calculation'!AL$7)/$B27)</f>
        <v>46267.756202000695</v>
      </c>
      <c r="AM3" s="54">
        <f>$B35*('BLDG area calculation'!AM$7+('BLDG area calculation'!AM$4-'BLDG area calculation'!AM$7)/$B27)</f>
        <v>45936.431567137828</v>
      </c>
      <c r="AN3" s="54">
        <f>$B35*('BLDG area calculation'!AN$7+('BLDG area calculation'!AN$4-'BLDG area calculation'!AN$7)/$B27)</f>
        <v>45536.768105065181</v>
      </c>
      <c r="AO3" s="54">
        <f>$B35*('BLDG area calculation'!AO$7+('BLDG area calculation'!AO$4-'BLDG area calculation'!AO$7)/$B27)</f>
        <v>45059.345222184646</v>
      </c>
      <c r="AP3" s="54">
        <f>$B35*('BLDG area calculation'!AP$7+('BLDG area calculation'!AP$4-'BLDG area calculation'!AP$7)/$B27)</f>
        <v>44494.176686524414</v>
      </c>
      <c r="AQ3" s="54">
        <f>$B35*('BLDG area calculation'!AQ$7+('BLDG area calculation'!AQ$4-'BLDG area calculation'!AQ$7)/$B27)</f>
        <v>43830.676141090189</v>
      </c>
      <c r="AR3" s="54">
        <f>$B35*('BLDG area calculation'!AR$7+('BLDG area calculation'!AR$4-'BLDG area calculation'!AR$7)/$B27)</f>
        <v>43057.774152011087</v>
      </c>
    </row>
    <row r="4" spans="1:44" x14ac:dyDescent="0.3">
      <c r="A4" s="43" t="s">
        <v>993</v>
      </c>
      <c r="B4" s="54">
        <f>$B36*('BLDG area calculation'!B$7+('BLDG area calculation'!B$4-'BLDG area calculation'!B$7)/$B28)</f>
        <v>0</v>
      </c>
      <c r="C4" s="54">
        <f>$B36*('BLDG area calculation'!C$7+('BLDG area calculation'!C$4-'BLDG area calculation'!C$7)/$B28)</f>
        <v>0</v>
      </c>
      <c r="D4" s="54">
        <f>$B36*('BLDG area calculation'!D$7+('BLDG area calculation'!D$4-'BLDG area calculation'!D$7)/$B28)</f>
        <v>0</v>
      </c>
      <c r="E4" s="54">
        <f>$B36*('BLDG area calculation'!E$7+('BLDG area calculation'!E$4-'BLDG area calculation'!E$7)/$B28)</f>
        <v>0</v>
      </c>
      <c r="F4" s="54">
        <f>$B36*('BLDG area calculation'!F$7+('BLDG area calculation'!F$4-'BLDG area calculation'!F$7)/$B28)</f>
        <v>0</v>
      </c>
      <c r="G4" s="54">
        <f>$B36*('BLDG area calculation'!G$7+('BLDG area calculation'!G$4-'BLDG area calculation'!G$7)/$B28)</f>
        <v>0</v>
      </c>
      <c r="H4" s="54">
        <f>$B36*('BLDG area calculation'!H$7+('BLDG area calculation'!H$4-'BLDG area calculation'!H$7)/$B28)</f>
        <v>0</v>
      </c>
      <c r="I4" s="54">
        <f>$B36*('BLDG area calculation'!I$7+('BLDG area calculation'!I$4-'BLDG area calculation'!I$7)/$B28)</f>
        <v>0</v>
      </c>
      <c r="J4" s="54">
        <f>$B36*('BLDG area calculation'!J$7+('BLDG area calculation'!J$4-'BLDG area calculation'!J$7)/$B28)</f>
        <v>0</v>
      </c>
      <c r="K4" s="54">
        <f>$B36*('BLDG area calculation'!K$7+('BLDG area calculation'!K$4-'BLDG area calculation'!K$7)/$B28)</f>
        <v>0</v>
      </c>
      <c r="L4" s="54">
        <f>$B36*('BLDG area calculation'!L$7+('BLDG area calculation'!L$4-'BLDG area calculation'!L$7)/$B28)</f>
        <v>0</v>
      </c>
      <c r="M4" s="54">
        <f>$B36*('BLDG area calculation'!M$7+('BLDG area calculation'!M$4-'BLDG area calculation'!M$7)/$B28)</f>
        <v>0</v>
      </c>
      <c r="N4" s="54">
        <f>$B36*('BLDG area calculation'!N$7+('BLDG area calculation'!N$4-'BLDG area calculation'!N$7)/$B28)</f>
        <v>0</v>
      </c>
      <c r="O4" s="54">
        <f>$B36*('BLDG area calculation'!O$7+('BLDG area calculation'!O$4-'BLDG area calculation'!O$7)/$B28)</f>
        <v>0</v>
      </c>
      <c r="P4" s="54">
        <f>$B36*('BLDG area calculation'!P$7+('BLDG area calculation'!P$4-'BLDG area calculation'!P$7)/$B28)</f>
        <v>0</v>
      </c>
      <c r="Q4" s="54">
        <f>$B36*('BLDG area calculation'!Q$7+('BLDG area calculation'!Q$4-'BLDG area calculation'!Q$7)/$B28)</f>
        <v>0</v>
      </c>
      <c r="R4" s="54">
        <f>$B36*('BLDG area calculation'!R$7+('BLDG area calculation'!R$4-'BLDG area calculation'!R$7)/$B28)</f>
        <v>0</v>
      </c>
      <c r="S4" s="54">
        <f>$B36*('BLDG area calculation'!S$7+('BLDG area calculation'!S$4-'BLDG area calculation'!S$7)/$B28)</f>
        <v>0</v>
      </c>
      <c r="T4" s="54">
        <f>$B36*('BLDG area calculation'!T$7+('BLDG area calculation'!T$4-'BLDG area calculation'!T$7)/$B28)</f>
        <v>0</v>
      </c>
      <c r="U4" s="54">
        <f>$B36*('BLDG area calculation'!U$7+('BLDG area calculation'!U$4-'BLDG area calculation'!U$7)/$B28)</f>
        <v>0</v>
      </c>
      <c r="V4" s="54">
        <f>$B36*('BLDG area calculation'!V$7+('BLDG area calculation'!V$4-'BLDG area calculation'!V$7)/$B28)</f>
        <v>0</v>
      </c>
      <c r="W4" s="54">
        <f>$B36*('BLDG area calculation'!W$7+('BLDG area calculation'!W$4-'BLDG area calculation'!W$7)/$B28)</f>
        <v>0</v>
      </c>
      <c r="X4" s="54">
        <f>$B36*('BLDG area calculation'!X$7+('BLDG area calculation'!X$4-'BLDG area calculation'!X$7)/$B28)</f>
        <v>0</v>
      </c>
      <c r="Y4" s="54">
        <f>$B36*('BLDG area calculation'!Y$7+('BLDG area calculation'!Y$4-'BLDG area calculation'!Y$7)/$B28)</f>
        <v>0</v>
      </c>
      <c r="Z4" s="54">
        <f>$B36*('BLDG area calculation'!Z$7+('BLDG area calculation'!Z$4-'BLDG area calculation'!Z$7)/$B28)</f>
        <v>0</v>
      </c>
      <c r="AA4" s="54">
        <f>$B36*('BLDG area calculation'!AA$7+('BLDG area calculation'!AA$4-'BLDG area calculation'!AA$7)/$B28)</f>
        <v>0</v>
      </c>
      <c r="AB4" s="54">
        <f>$B36*('BLDG area calculation'!AB$7+('BLDG area calculation'!AB$4-'BLDG area calculation'!AB$7)/$B28)</f>
        <v>0</v>
      </c>
      <c r="AC4" s="54">
        <f>$B36*('BLDG area calculation'!AC$7+('BLDG area calculation'!AC$4-'BLDG area calculation'!AC$7)/$B28)</f>
        <v>0</v>
      </c>
      <c r="AD4" s="54">
        <f>$B36*('BLDG area calculation'!AD$7+('BLDG area calculation'!AD$4-'BLDG area calculation'!AD$7)/$B28)</f>
        <v>0</v>
      </c>
      <c r="AE4" s="54">
        <f>$B36*('BLDG area calculation'!AE$7+('BLDG area calculation'!AE$4-'BLDG area calculation'!AE$7)/$B28)</f>
        <v>0</v>
      </c>
      <c r="AF4" s="54">
        <f>$B36*('BLDG area calculation'!AF$7+('BLDG area calculation'!AF$4-'BLDG area calculation'!AF$7)/$B28)</f>
        <v>0</v>
      </c>
      <c r="AG4" s="54">
        <f>$B36*('BLDG area calculation'!AG$7+('BLDG area calculation'!AG$4-'BLDG area calculation'!AG$7)/$B28)</f>
        <v>0</v>
      </c>
      <c r="AH4" s="54">
        <f>$B36*('BLDG area calculation'!AH$7+('BLDG area calculation'!AH$4-'BLDG area calculation'!AH$7)/$B28)</f>
        <v>0</v>
      </c>
      <c r="AI4" s="54">
        <f>$B36*('BLDG area calculation'!AI$7+('BLDG area calculation'!AI$4-'BLDG area calculation'!AI$7)/$B28)</f>
        <v>0</v>
      </c>
      <c r="AJ4" s="54">
        <f>$B36*('BLDG area calculation'!AJ$7+('BLDG area calculation'!AJ$4-'BLDG area calculation'!AJ$7)/$B28)</f>
        <v>0</v>
      </c>
      <c r="AK4" s="54">
        <f>$B36*('BLDG area calculation'!AK$7+('BLDG area calculation'!AK$4-'BLDG area calculation'!AK$7)/$B28)</f>
        <v>0</v>
      </c>
      <c r="AL4" s="54">
        <f>$B36*('BLDG area calculation'!AL$7+('BLDG area calculation'!AL$4-'BLDG area calculation'!AL$7)/$B28)</f>
        <v>0</v>
      </c>
      <c r="AM4" s="54">
        <f>$B36*('BLDG area calculation'!AM$7+('BLDG area calculation'!AM$4-'BLDG area calculation'!AM$7)/$B28)</f>
        <v>0</v>
      </c>
      <c r="AN4" s="54">
        <f>$B36*('BLDG area calculation'!AN$7+('BLDG area calculation'!AN$4-'BLDG area calculation'!AN$7)/$B28)</f>
        <v>0</v>
      </c>
      <c r="AO4" s="54">
        <f>$B36*('BLDG area calculation'!AO$7+('BLDG area calculation'!AO$4-'BLDG area calculation'!AO$7)/$B28)</f>
        <v>0</v>
      </c>
      <c r="AP4" s="54">
        <f>$B36*('BLDG area calculation'!AP$7+('BLDG area calculation'!AP$4-'BLDG area calculation'!AP$7)/$B28)</f>
        <v>0</v>
      </c>
      <c r="AQ4" s="54">
        <f>$B36*('BLDG area calculation'!AQ$7+('BLDG area calculation'!AQ$4-'BLDG area calculation'!AQ$7)/$B28)</f>
        <v>0</v>
      </c>
      <c r="AR4" s="54">
        <f>$B36*('BLDG area calculation'!AR$7+('BLDG area calculation'!AR$4-'BLDG area calculation'!AR$7)/$B28)</f>
        <v>0</v>
      </c>
    </row>
    <row r="5" spans="1:44" x14ac:dyDescent="0.3">
      <c r="A5" s="43" t="s">
        <v>994</v>
      </c>
      <c r="B5" s="54">
        <f>$B37*('BLDG area calculation'!B$7+('BLDG area calculation'!B$4-'BLDG area calculation'!B$7)/$B29)</f>
        <v>52193.621805973431</v>
      </c>
      <c r="C5" s="54">
        <f>$B37*('BLDG area calculation'!C$7+('BLDG area calculation'!C$4-'BLDG area calculation'!C$7)/$B29)</f>
        <v>61695.702349241292</v>
      </c>
      <c r="D5" s="54">
        <f>$B37*('BLDG area calculation'!D$7+('BLDG area calculation'!D$4-'BLDG area calculation'!D$7)/$B29)</f>
        <v>63172.758987279019</v>
      </c>
      <c r="E5" s="54">
        <f>$B37*('BLDG area calculation'!E$7+('BLDG area calculation'!E$4-'BLDG area calculation'!E$7)/$B29)</f>
        <v>60491.853078170047</v>
      </c>
      <c r="F5" s="54">
        <f>$B37*('BLDG area calculation'!F$7+('BLDG area calculation'!F$4-'BLDG area calculation'!F$7)/$B29)</f>
        <v>60646.36407849098</v>
      </c>
      <c r="G5" s="54">
        <f>$B37*('BLDG area calculation'!G$7+('BLDG area calculation'!G$4-'BLDG area calculation'!G$7)/$B29)</f>
        <v>60744.062365750011</v>
      </c>
      <c r="H5" s="54">
        <f>$B37*('BLDG area calculation'!H$7+('BLDG area calculation'!H$4-'BLDG area calculation'!H$7)/$B29)</f>
        <v>60791.595447490436</v>
      </c>
      <c r="I5" s="54">
        <f>$B37*('BLDG area calculation'!I$7+('BLDG area calculation'!I$4-'BLDG area calculation'!I$7)/$B29)</f>
        <v>60795.32254013724</v>
      </c>
      <c r="J5" s="54">
        <f>$B37*('BLDG area calculation'!J$7+('BLDG area calculation'!J$4-'BLDG area calculation'!J$7)/$B29)</f>
        <v>60761.272469420554</v>
      </c>
      <c r="K5" s="54">
        <f>$B37*('BLDG area calculation'!K$7+('BLDG area calculation'!K$4-'BLDG area calculation'!K$7)/$B29)</f>
        <v>60695.122616948131</v>
      </c>
      <c r="L5" s="54">
        <f>$B37*('BLDG area calculation'!L$7+('BLDG area calculation'!L$4-'BLDG area calculation'!L$7)/$B29)</f>
        <v>60602.248499926194</v>
      </c>
      <c r="M5" s="54">
        <f>$B37*('BLDG area calculation'!M$7+('BLDG area calculation'!M$4-'BLDG area calculation'!M$7)/$B29)</f>
        <v>60487.64134264474</v>
      </c>
      <c r="N5" s="54">
        <f>$B37*('BLDG area calculation'!N$7+('BLDG area calculation'!N$4-'BLDG area calculation'!N$7)/$B29)</f>
        <v>60355.952879035576</v>
      </c>
      <c r="O5" s="54">
        <f>$B37*('BLDG area calculation'!O$7+('BLDG area calculation'!O$4-'BLDG area calculation'!O$7)/$B29)</f>
        <v>60211.481238867731</v>
      </c>
      <c r="P5" s="54">
        <f>$B37*('BLDG area calculation'!P$7+('BLDG area calculation'!P$4-'BLDG area calculation'!P$7)/$B29)</f>
        <v>60058.143533392838</v>
      </c>
      <c r="Q5" s="54">
        <f>$B37*('BLDG area calculation'!Q$7+('BLDG area calculation'!Q$4-'BLDG area calculation'!Q$7)/$B29)</f>
        <v>59899.44307698284</v>
      </c>
      <c r="R5" s="54">
        <f>$B37*('BLDG area calculation'!R$7+('BLDG area calculation'!R$4-'BLDG area calculation'!R$7)/$B29)</f>
        <v>59738.53868374366</v>
      </c>
      <c r="S5" s="54">
        <f>$B37*('BLDG area calculation'!S$7+('BLDG area calculation'!S$4-'BLDG area calculation'!S$7)/$B29)</f>
        <v>59578.173008250335</v>
      </c>
      <c r="T5" s="54">
        <f>$B37*('BLDG area calculation'!T$7+('BLDG area calculation'!T$4-'BLDG area calculation'!T$7)/$B29)</f>
        <v>59420.669066917282</v>
      </c>
      <c r="U5" s="54">
        <f>$B37*('BLDG area calculation'!U$7+('BLDG area calculation'!U$4-'BLDG area calculation'!U$7)/$B29)</f>
        <v>59267.951008627482</v>
      </c>
      <c r="V5" s="54">
        <f>$B37*('BLDG area calculation'!V$7+('BLDG area calculation'!V$4-'BLDG area calculation'!V$7)/$B29)</f>
        <v>59121.463392524332</v>
      </c>
      <c r="W5" s="54">
        <f>$B37*('BLDG area calculation'!W$7+('BLDG area calculation'!W$4-'BLDG area calculation'!W$7)/$B29)</f>
        <v>58982.30222095349</v>
      </c>
      <c r="X5" s="54">
        <f>$B37*('BLDG area calculation'!X$7+('BLDG area calculation'!X$4-'BLDG area calculation'!X$7)/$B29)</f>
        <v>58851.030597575969</v>
      </c>
      <c r="Y5" s="54">
        <f>$B37*('BLDG area calculation'!Y$7+('BLDG area calculation'!Y$4-'BLDG area calculation'!Y$7)/$B29)</f>
        <v>58727.8001304504</v>
      </c>
      <c r="Z5" s="54">
        <f>$B37*('BLDG area calculation'!Z$7+('BLDG area calculation'!Z$4-'BLDG area calculation'!Z$7)/$B29)</f>
        <v>58612.298723041989</v>
      </c>
      <c r="AA5" s="54">
        <f>$B37*('BLDG area calculation'!AA$7+('BLDG area calculation'!AA$4-'BLDG area calculation'!AA$7)/$B29)</f>
        <v>58503.70706933234</v>
      </c>
      <c r="AB5" s="54">
        <f>$B37*('BLDG area calculation'!AB$7+('BLDG area calculation'!AB$4-'BLDG area calculation'!AB$7)/$B29)</f>
        <v>58400.725272948803</v>
      </c>
      <c r="AC5" s="54">
        <f>$B37*('BLDG area calculation'!AC$7+('BLDG area calculation'!AC$4-'BLDG area calculation'!AC$7)/$B29)</f>
        <v>58301.599042271213</v>
      </c>
      <c r="AD5" s="54">
        <f>$B37*('BLDG area calculation'!AD$7+('BLDG area calculation'!AD$4-'BLDG area calculation'!AD$7)/$B29)</f>
        <v>58204.018335575769</v>
      </c>
      <c r="AE5" s="54">
        <f>$B37*('BLDG area calculation'!AE$7+('BLDG area calculation'!AE$4-'BLDG area calculation'!AE$7)/$B29)</f>
        <v>58105.161377059841</v>
      </c>
      <c r="AF5" s="54">
        <f>$B37*('BLDG area calculation'!AF$7+('BLDG area calculation'!AF$4-'BLDG area calculation'!AF$7)/$B29)</f>
        <v>58001.686655390688</v>
      </c>
      <c r="AG5" s="54">
        <f>$B37*('BLDG area calculation'!AG$7+('BLDG area calculation'!AG$4-'BLDG area calculation'!AG$7)/$B29)</f>
        <v>57889.72485385168</v>
      </c>
      <c r="AH5" s="54">
        <f>$B37*('BLDG area calculation'!AH$7+('BLDG area calculation'!AH$4-'BLDG area calculation'!AH$7)/$B29)</f>
        <v>57764.836148036025</v>
      </c>
      <c r="AI5" s="54">
        <f>$B37*('BLDG area calculation'!AI$7+('BLDG area calculation'!AI$4-'BLDG area calculation'!AI$7)/$B29)</f>
        <v>57622.016680896784</v>
      </c>
      <c r="AJ5" s="54">
        <f>$B37*('BLDG area calculation'!AJ$7+('BLDG area calculation'!AJ$4-'BLDG area calculation'!AJ$7)/$B29)</f>
        <v>57455.722142923805</v>
      </c>
      <c r="AK5" s="54">
        <f>$B37*('BLDG area calculation'!AK$7+('BLDG area calculation'!AK$4-'BLDG area calculation'!AK$7)/$B29)</f>
        <v>57259.783190862945</v>
      </c>
      <c r="AL5" s="54">
        <f>$B37*('BLDG area calculation'!AL$7+('BLDG area calculation'!AL$4-'BLDG area calculation'!AL$7)/$B29)</f>
        <v>57027.452952598993</v>
      </c>
      <c r="AM5" s="54">
        <f>$B37*('BLDG area calculation'!AM$7+('BLDG area calculation'!AM$4-'BLDG area calculation'!AM$7)/$B29)</f>
        <v>56751.377456705944</v>
      </c>
      <c r="AN5" s="54">
        <f>$B37*('BLDG area calculation'!AN$7+('BLDG area calculation'!AN$4-'BLDG area calculation'!AN$7)/$B29)</f>
        <v>56423.572015452337</v>
      </c>
      <c r="AO5" s="54">
        <f>$B37*('BLDG area calculation'!AO$7+('BLDG area calculation'!AO$4-'BLDG area calculation'!AO$7)/$B29)</f>
        <v>56035.442003602926</v>
      </c>
      <c r="AP5" s="54">
        <f>$B37*('BLDG area calculation'!AP$7+('BLDG area calculation'!AP$4-'BLDG area calculation'!AP$7)/$B29)</f>
        <v>55577.740752297854</v>
      </c>
      <c r="AQ5" s="54">
        <f>$B37*('BLDG area calculation'!AQ$7+('BLDG area calculation'!AQ$4-'BLDG area calculation'!AQ$7)/$B29)</f>
        <v>55040.54247626369</v>
      </c>
      <c r="AR5" s="54">
        <f>$B37*('BLDG area calculation'!AR$7+('BLDG area calculation'!AR$4-'BLDG area calculation'!AR$7)/$B29)</f>
        <v>54413.296171128444</v>
      </c>
    </row>
    <row r="6" spans="1:44" x14ac:dyDescent="0.3">
      <c r="A6" s="43" t="s">
        <v>995</v>
      </c>
      <c r="B6" s="54">
        <f>$B38*('BLDG area calculation'!B$7+('BLDG area calculation'!B$4-'BLDG area calculation'!B$7)/$B30)</f>
        <v>2186779.3004259006</v>
      </c>
      <c r="C6" s="54">
        <f>$B38*('BLDG area calculation'!C$7+('BLDG area calculation'!C$4-'BLDG area calculation'!C$7)/$B30)</f>
        <v>2894332.7198253102</v>
      </c>
      <c r="D6" s="54">
        <f>$B38*('BLDG area calculation'!D$7+('BLDG area calculation'!D$4-'BLDG area calculation'!D$7)/$B30)</f>
        <v>2955566.3680620277</v>
      </c>
      <c r="E6" s="54">
        <f>$B38*('BLDG area calculation'!E$7+('BLDG area calculation'!E$4-'BLDG area calculation'!E$7)/$B30)</f>
        <v>2717180.4466123502</v>
      </c>
      <c r="F6" s="54">
        <f>$B38*('BLDG area calculation'!F$7+('BLDG area calculation'!F$4-'BLDG area calculation'!F$7)/$B30)</f>
        <v>2710817.4933406948</v>
      </c>
      <c r="G6" s="54">
        <f>$B38*('BLDG area calculation'!G$7+('BLDG area calculation'!G$4-'BLDG area calculation'!G$7)/$B30)</f>
        <v>2703169.919734946</v>
      </c>
      <c r="H6" s="54">
        <f>$B38*('BLDG area calculation'!H$7+('BLDG area calculation'!H$4-'BLDG area calculation'!H$7)/$B30)</f>
        <v>2694477.0126018734</v>
      </c>
      <c r="I6" s="54">
        <f>$B38*('BLDG area calculation'!I$7+('BLDG area calculation'!I$4-'BLDG area calculation'!I$7)/$B30)</f>
        <v>2684965.8654851341</v>
      </c>
      <c r="J6" s="54">
        <f>$B38*('BLDG area calculation'!J$7+('BLDG area calculation'!J$4-'BLDG area calculation'!J$7)/$B30)</f>
        <v>2674848.3686561603</v>
      </c>
      <c r="K6" s="54">
        <f>$B38*('BLDG area calculation'!K$7+('BLDG area calculation'!K$4-'BLDG area calculation'!K$7)/$B30)</f>
        <v>2664319.9893018347</v>
      </c>
      <c r="L6" s="54">
        <f>$B38*('BLDG area calculation'!L$7+('BLDG area calculation'!L$4-'BLDG area calculation'!L$7)/$B30)</f>
        <v>2653563.7178674331</v>
      </c>
      <c r="M6" s="54">
        <f>$B38*('BLDG area calculation'!M$7+('BLDG area calculation'!M$4-'BLDG area calculation'!M$7)/$B30)</f>
        <v>2642744.0881316229</v>
      </c>
      <c r="N6" s="54">
        <f>$B38*('BLDG area calculation'!N$7+('BLDG area calculation'!N$4-'BLDG area calculation'!N$7)/$B30)</f>
        <v>2632010.9230959248</v>
      </c>
      <c r="O6" s="54">
        <f>$B38*('BLDG area calculation'!O$7+('BLDG area calculation'!O$4-'BLDG area calculation'!O$7)/$B30)</f>
        <v>2621498.4241235531</v>
      </c>
      <c r="P6" s="54">
        <f>$B38*('BLDG area calculation'!P$7+('BLDG area calculation'!P$4-'BLDG area calculation'!P$7)/$B30)</f>
        <v>2611323.3711714824</v>
      </c>
      <c r="Q6" s="54">
        <f>$B38*('BLDG area calculation'!Q$7+('BLDG area calculation'!Q$4-'BLDG area calculation'!Q$7)/$B30)</f>
        <v>2601583.0789199406</v>
      </c>
      <c r="R6" s="54">
        <f>$B38*('BLDG area calculation'!R$7+('BLDG area calculation'!R$4-'BLDG area calculation'!R$7)/$B30)</f>
        <v>2592360.8586956048</v>
      </c>
      <c r="S6" s="54">
        <f>$B38*('BLDG area calculation'!S$7+('BLDG area calculation'!S$4-'BLDG area calculation'!S$7)/$B30)</f>
        <v>2583720.7580607529</v>
      </c>
      <c r="T6" s="54">
        <f>$B38*('BLDG area calculation'!T$7+('BLDG area calculation'!T$4-'BLDG area calculation'!T$7)/$B30)</f>
        <v>2575707.7103025387</v>
      </c>
      <c r="U6" s="54">
        <f>$B38*('BLDG area calculation'!U$7+('BLDG area calculation'!U$4-'BLDG area calculation'!U$7)/$B30)</f>
        <v>2568349.3674804522</v>
      </c>
      <c r="V6" s="54">
        <f>$B38*('BLDG area calculation'!V$7+('BLDG area calculation'!V$4-'BLDG area calculation'!V$7)/$B30)</f>
        <v>2561650.4056413295</v>
      </c>
      <c r="W6" s="54">
        <f>$B38*('BLDG area calculation'!W$7+('BLDG area calculation'!W$4-'BLDG area calculation'!W$7)/$B30)</f>
        <v>2555602.6026984388</v>
      </c>
      <c r="X6" s="54">
        <f>$B38*('BLDG area calculation'!X$7+('BLDG area calculation'!X$4-'BLDG area calculation'!X$7)/$B30)</f>
        <v>2550171.1750687314</v>
      </c>
      <c r="Y6" s="54">
        <f>$B38*('BLDG area calculation'!Y$7+('BLDG area calculation'!Y$4-'BLDG area calculation'!Y$7)/$B30)</f>
        <v>2545304.4573839349</v>
      </c>
      <c r="Z6" s="54">
        <f>$B38*('BLDG area calculation'!Z$7+('BLDG area calculation'!Z$4-'BLDG area calculation'!Z$7)/$B30)</f>
        <v>2540930.0599767319</v>
      </c>
      <c r="AA6" s="54">
        <f>$B38*('BLDG area calculation'!AA$7+('BLDG area calculation'!AA$4-'BLDG area calculation'!AA$7)/$B30)</f>
        <v>2536952.0163411354</v>
      </c>
      <c r="AB6" s="54">
        <f>$B38*('BLDG area calculation'!AB$7+('BLDG area calculation'!AB$4-'BLDG area calculation'!AB$7)/$B30)</f>
        <v>2533253.2116061989</v>
      </c>
      <c r="AC6" s="54">
        <f>$B38*('BLDG area calculation'!AC$7+('BLDG area calculation'!AC$4-'BLDG area calculation'!AC$7)/$B30)</f>
        <v>2529697.4928495851</v>
      </c>
      <c r="AD6" s="54">
        <f>$B38*('BLDG area calculation'!AD$7+('BLDG area calculation'!AD$4-'BLDG area calculation'!AD$7)/$B30)</f>
        <v>2526122.3620797908</v>
      </c>
      <c r="AE6" s="54">
        <f>$B38*('BLDG area calculation'!AE$7+('BLDG area calculation'!AE$4-'BLDG area calculation'!AE$7)/$B30)</f>
        <v>2522342.8197695157</v>
      </c>
      <c r="AF6" s="54">
        <f>$B38*('BLDG area calculation'!AF$7+('BLDG area calculation'!AF$4-'BLDG area calculation'!AF$7)/$B30)</f>
        <v>2518151.020402614</v>
      </c>
      <c r="AG6" s="54">
        <f>$B38*('BLDG area calculation'!AG$7+('BLDG area calculation'!AG$4-'BLDG area calculation'!AG$7)/$B30)</f>
        <v>2513315.9251072477</v>
      </c>
      <c r="AH6" s="54">
        <f>$B38*('BLDG area calculation'!AH$7+('BLDG area calculation'!AH$4-'BLDG area calculation'!AH$7)/$B30)</f>
        <v>2507580.4595413958</v>
      </c>
      <c r="AI6" s="54">
        <f>$B38*('BLDG area calculation'!AI$7+('BLDG area calculation'!AI$4-'BLDG area calculation'!AI$7)/$B30)</f>
        <v>2500662.4477538783</v>
      </c>
      <c r="AJ6" s="54">
        <f>$B38*('BLDG area calculation'!AJ$7+('BLDG area calculation'!AJ$4-'BLDG area calculation'!AJ$7)/$B30)</f>
        <v>2492256.6341108521</v>
      </c>
      <c r="AK6" s="54">
        <f>$B38*('BLDG area calculation'!AK$7+('BLDG area calculation'!AK$4-'BLDG area calculation'!AK$7)/$B30)</f>
        <v>2482028.6810400886</v>
      </c>
      <c r="AL6" s="54">
        <f>$B38*('BLDG area calculation'!AL$7+('BLDG area calculation'!AL$4-'BLDG area calculation'!AL$7)/$B30)</f>
        <v>2469619.2277479824</v>
      </c>
      <c r="AM6" s="54">
        <f>$B38*('BLDG area calculation'!AM$7+('BLDG area calculation'!AM$4-'BLDG area calculation'!AM$7)/$B30)</f>
        <v>2454641.939327775</v>
      </c>
      <c r="AN6" s="54">
        <f>$B38*('BLDG area calculation'!AN$7+('BLDG area calculation'!AN$4-'BLDG area calculation'!AN$7)/$B30)</f>
        <v>2436682.1409938112</v>
      </c>
      <c r="AO6" s="54">
        <f>$B38*('BLDG area calculation'!AO$7+('BLDG area calculation'!AO$4-'BLDG area calculation'!AO$7)/$B30)</f>
        <v>2415298.7353694378</v>
      </c>
      <c r="AP6" s="54">
        <f>$B38*('BLDG area calculation'!AP$7+('BLDG area calculation'!AP$4-'BLDG area calculation'!AP$7)/$B30)</f>
        <v>2390021.3569496092</v>
      </c>
      <c r="AQ6" s="54">
        <f>$B38*('BLDG area calculation'!AQ$7+('BLDG area calculation'!AQ$4-'BLDG area calculation'!AQ$7)/$B30)</f>
        <v>2360348.8471957217</v>
      </c>
      <c r="AR6" s="54">
        <f>$B38*('BLDG area calculation'!AR$7+('BLDG area calculation'!AR$4-'BLDG area calculation'!AR$7)/$B30)</f>
        <v>2325753.652597758</v>
      </c>
    </row>
    <row r="7" spans="1:44" x14ac:dyDescent="0.3">
      <c r="A7" s="43" t="s">
        <v>996</v>
      </c>
      <c r="B7" s="54">
        <f>$B39*('BLDG area calculation'!B$7+('BLDG area calculation'!B$4-'BLDG area calculation'!B$7)/$B31)</f>
        <v>0</v>
      </c>
      <c r="C7" s="54">
        <f>$B39*('BLDG area calculation'!C$7+('BLDG area calculation'!C$4-'BLDG area calculation'!C$7)/$B31)</f>
        <v>0</v>
      </c>
      <c r="D7" s="54">
        <f>$B39*('BLDG area calculation'!D$7+('BLDG area calculation'!D$4-'BLDG area calculation'!D$7)/$B31)</f>
        <v>0</v>
      </c>
      <c r="E7" s="54">
        <f>$B39*('BLDG area calculation'!E$7+('BLDG area calculation'!E$4-'BLDG area calculation'!E$7)/$B31)</f>
        <v>0</v>
      </c>
      <c r="F7" s="54">
        <f>$B39*('BLDG area calculation'!F$7+('BLDG area calculation'!F$4-'BLDG area calculation'!F$7)/$B31)</f>
        <v>0</v>
      </c>
      <c r="G7" s="54">
        <f>$B39*('BLDG area calculation'!G$7+('BLDG area calculation'!G$4-'BLDG area calculation'!G$7)/$B31)</f>
        <v>0</v>
      </c>
      <c r="H7" s="54">
        <f>$B39*('BLDG area calculation'!H$7+('BLDG area calculation'!H$4-'BLDG area calculation'!H$7)/$B31)</f>
        <v>0</v>
      </c>
      <c r="I7" s="54">
        <f>$B39*('BLDG area calculation'!I$7+('BLDG area calculation'!I$4-'BLDG area calculation'!I$7)/$B31)</f>
        <v>0</v>
      </c>
      <c r="J7" s="54">
        <f>$B39*('BLDG area calculation'!J$7+('BLDG area calculation'!J$4-'BLDG area calculation'!J$7)/$B31)</f>
        <v>0</v>
      </c>
      <c r="K7" s="54">
        <f>$B39*('BLDG area calculation'!K$7+('BLDG area calculation'!K$4-'BLDG area calculation'!K$7)/$B31)</f>
        <v>0</v>
      </c>
      <c r="L7" s="54">
        <f>$B39*('BLDG area calculation'!L$7+('BLDG area calculation'!L$4-'BLDG area calculation'!L$7)/$B31)</f>
        <v>0</v>
      </c>
      <c r="M7" s="54">
        <f>$B39*('BLDG area calculation'!M$7+('BLDG area calculation'!M$4-'BLDG area calculation'!M$7)/$B31)</f>
        <v>0</v>
      </c>
      <c r="N7" s="54">
        <f>$B39*('BLDG area calculation'!N$7+('BLDG area calculation'!N$4-'BLDG area calculation'!N$7)/$B31)</f>
        <v>0</v>
      </c>
      <c r="O7" s="54">
        <f>$B39*('BLDG area calculation'!O$7+('BLDG area calculation'!O$4-'BLDG area calculation'!O$7)/$B31)</f>
        <v>0</v>
      </c>
      <c r="P7" s="54">
        <f>$B39*('BLDG area calculation'!P$7+('BLDG area calculation'!P$4-'BLDG area calculation'!P$7)/$B31)</f>
        <v>0</v>
      </c>
      <c r="Q7" s="54">
        <f>$B39*('BLDG area calculation'!Q$7+('BLDG area calculation'!Q$4-'BLDG area calculation'!Q$7)/$B31)</f>
        <v>0</v>
      </c>
      <c r="R7" s="54">
        <f>$B39*('BLDG area calculation'!R$7+('BLDG area calculation'!R$4-'BLDG area calculation'!R$7)/$B31)</f>
        <v>0</v>
      </c>
      <c r="S7" s="54">
        <f>$B39*('BLDG area calculation'!S$7+('BLDG area calculation'!S$4-'BLDG area calculation'!S$7)/$B31)</f>
        <v>0</v>
      </c>
      <c r="T7" s="54">
        <f>$B39*('BLDG area calculation'!T$7+('BLDG area calculation'!T$4-'BLDG area calculation'!T$7)/$B31)</f>
        <v>0</v>
      </c>
      <c r="U7" s="54">
        <f>$B39*('BLDG area calculation'!U$7+('BLDG area calculation'!U$4-'BLDG area calculation'!U$7)/$B31)</f>
        <v>0</v>
      </c>
      <c r="V7" s="54">
        <f>$B39*('BLDG area calculation'!V$7+('BLDG area calculation'!V$4-'BLDG area calculation'!V$7)/$B31)</f>
        <v>0</v>
      </c>
      <c r="W7" s="54">
        <f>$B39*('BLDG area calculation'!W$7+('BLDG area calculation'!W$4-'BLDG area calculation'!W$7)/$B31)</f>
        <v>0</v>
      </c>
      <c r="X7" s="54">
        <f>$B39*('BLDG area calculation'!X$7+('BLDG area calculation'!X$4-'BLDG area calculation'!X$7)/$B31)</f>
        <v>0</v>
      </c>
      <c r="Y7" s="54">
        <f>$B39*('BLDG area calculation'!Y$7+('BLDG area calculation'!Y$4-'BLDG area calculation'!Y$7)/$B31)</f>
        <v>0</v>
      </c>
      <c r="Z7" s="54">
        <f>$B39*('BLDG area calculation'!Z$7+('BLDG area calculation'!Z$4-'BLDG area calculation'!Z$7)/$B31)</f>
        <v>0</v>
      </c>
      <c r="AA7" s="54">
        <f>$B39*('BLDG area calculation'!AA$7+('BLDG area calculation'!AA$4-'BLDG area calculation'!AA$7)/$B31)</f>
        <v>0</v>
      </c>
      <c r="AB7" s="54">
        <f>$B39*('BLDG area calculation'!AB$7+('BLDG area calculation'!AB$4-'BLDG area calculation'!AB$7)/$B31)</f>
        <v>0</v>
      </c>
      <c r="AC7" s="54">
        <f>$B39*('BLDG area calculation'!AC$7+('BLDG area calculation'!AC$4-'BLDG area calculation'!AC$7)/$B31)</f>
        <v>0</v>
      </c>
      <c r="AD7" s="54">
        <f>$B39*('BLDG area calculation'!AD$7+('BLDG area calculation'!AD$4-'BLDG area calculation'!AD$7)/$B31)</f>
        <v>0</v>
      </c>
      <c r="AE7" s="54">
        <f>$B39*('BLDG area calculation'!AE$7+('BLDG area calculation'!AE$4-'BLDG area calculation'!AE$7)/$B31)</f>
        <v>0</v>
      </c>
      <c r="AF7" s="54">
        <f>$B39*('BLDG area calculation'!AF$7+('BLDG area calculation'!AF$4-'BLDG area calculation'!AF$7)/$B31)</f>
        <v>0</v>
      </c>
      <c r="AG7" s="54">
        <f>$B39*('BLDG area calculation'!AG$7+('BLDG area calculation'!AG$4-'BLDG area calculation'!AG$7)/$B31)</f>
        <v>0</v>
      </c>
      <c r="AH7" s="54">
        <f>$B39*('BLDG area calculation'!AH$7+('BLDG area calculation'!AH$4-'BLDG area calculation'!AH$7)/$B31)</f>
        <v>0</v>
      </c>
      <c r="AI7" s="54">
        <f>$B39*('BLDG area calculation'!AI$7+('BLDG area calculation'!AI$4-'BLDG area calculation'!AI$7)/$B31)</f>
        <v>0</v>
      </c>
      <c r="AJ7" s="54">
        <f>$B39*('BLDG area calculation'!AJ$7+('BLDG area calculation'!AJ$4-'BLDG area calculation'!AJ$7)/$B31)</f>
        <v>0</v>
      </c>
      <c r="AK7" s="54">
        <f>$B39*('BLDG area calculation'!AK$7+('BLDG area calculation'!AK$4-'BLDG area calculation'!AK$7)/$B31)</f>
        <v>0</v>
      </c>
      <c r="AL7" s="54">
        <f>$B39*('BLDG area calculation'!AL$7+('BLDG area calculation'!AL$4-'BLDG area calculation'!AL$7)/$B31)</f>
        <v>0</v>
      </c>
      <c r="AM7" s="54">
        <f>$B39*('BLDG area calculation'!AM$7+('BLDG area calculation'!AM$4-'BLDG area calculation'!AM$7)/$B31)</f>
        <v>0</v>
      </c>
      <c r="AN7" s="54">
        <f>$B39*('BLDG area calculation'!AN$7+('BLDG area calculation'!AN$4-'BLDG area calculation'!AN$7)/$B31)</f>
        <v>0</v>
      </c>
      <c r="AO7" s="54">
        <f>$B39*('BLDG area calculation'!AO$7+('BLDG area calculation'!AO$4-'BLDG area calculation'!AO$7)/$B31)</f>
        <v>0</v>
      </c>
      <c r="AP7" s="54">
        <f>$B39*('BLDG area calculation'!AP$7+('BLDG area calculation'!AP$4-'BLDG area calculation'!AP$7)/$B31)</f>
        <v>0</v>
      </c>
      <c r="AQ7" s="54">
        <f>$B39*('BLDG area calculation'!AQ$7+('BLDG area calculation'!AQ$4-'BLDG area calculation'!AQ$7)/$B31)</f>
        <v>0</v>
      </c>
      <c r="AR7" s="54">
        <f>$B39*('BLDG area calculation'!AR$7+('BLDG area calculation'!AR$4-'BLDG area calculation'!AR$7)/$B31)</f>
        <v>0</v>
      </c>
    </row>
    <row r="9" spans="1:44" x14ac:dyDescent="0.3">
      <c r="A9" s="43" t="s">
        <v>997</v>
      </c>
      <c r="B9" s="43">
        <v>2018</v>
      </c>
      <c r="C9" s="43">
        <v>2019</v>
      </c>
      <c r="D9" s="43">
        <v>2020</v>
      </c>
      <c r="E9" s="43">
        <v>2021</v>
      </c>
      <c r="F9" s="43">
        <v>2022</v>
      </c>
      <c r="G9" s="43">
        <v>2023</v>
      </c>
      <c r="H9" s="43">
        <v>2024</v>
      </c>
      <c r="I9" s="43">
        <v>2025</v>
      </c>
      <c r="J9" s="43">
        <v>2026</v>
      </c>
      <c r="K9" s="43">
        <v>2027</v>
      </c>
      <c r="L9" s="43">
        <v>2028</v>
      </c>
      <c r="M9" s="43">
        <v>2029</v>
      </c>
      <c r="N9" s="43">
        <v>2030</v>
      </c>
      <c r="O9" s="43">
        <v>2031</v>
      </c>
      <c r="P9" s="43">
        <v>2032</v>
      </c>
      <c r="Q9" s="43">
        <v>2033</v>
      </c>
      <c r="R9" s="43">
        <v>2034</v>
      </c>
      <c r="S9" s="43">
        <v>2035</v>
      </c>
      <c r="T9" s="43">
        <v>2036</v>
      </c>
      <c r="U9" s="43">
        <v>2037</v>
      </c>
      <c r="V9" s="43">
        <v>2038</v>
      </c>
      <c r="W9" s="43">
        <v>2039</v>
      </c>
      <c r="X9" s="43">
        <v>2040</v>
      </c>
      <c r="Y9" s="43">
        <v>2041</v>
      </c>
      <c r="Z9" s="43">
        <v>2042</v>
      </c>
      <c r="AA9" s="43">
        <v>2043</v>
      </c>
      <c r="AB9" s="43">
        <v>2044</v>
      </c>
      <c r="AC9" s="43">
        <v>2045</v>
      </c>
      <c r="AD9" s="43">
        <v>2046</v>
      </c>
      <c r="AE9" s="43">
        <v>2047</v>
      </c>
      <c r="AF9" s="43">
        <v>2048</v>
      </c>
      <c r="AG9" s="43">
        <v>2049</v>
      </c>
      <c r="AH9" s="43">
        <v>2050</v>
      </c>
      <c r="AI9" s="43">
        <v>2051</v>
      </c>
      <c r="AJ9" s="43">
        <v>2052</v>
      </c>
      <c r="AK9" s="43">
        <v>2053</v>
      </c>
      <c r="AL9" s="43">
        <v>2054</v>
      </c>
      <c r="AM9" s="43">
        <v>2055</v>
      </c>
      <c r="AN9" s="43">
        <v>2056</v>
      </c>
      <c r="AO9" s="43">
        <v>2057</v>
      </c>
      <c r="AP9" s="43">
        <v>2058</v>
      </c>
      <c r="AQ9" s="43">
        <v>2059</v>
      </c>
      <c r="AR9" s="43">
        <v>2060</v>
      </c>
    </row>
    <row r="10" spans="1:44" x14ac:dyDescent="0.3">
      <c r="A10" s="43" t="s">
        <v>991</v>
      </c>
      <c r="B10" s="54">
        <f>$C34*('BLDG area calculation'!B$15+('BLDG area calculation'!B$12-'BLDG area calculation'!B$15)/$C26)</f>
        <v>6665.9029949089427</v>
      </c>
      <c r="C10" s="54">
        <f>$C34*('BLDG area calculation'!C$15+('BLDG area calculation'!C$12-'BLDG area calculation'!C$15)/$C26)</f>
        <v>5479.0250500656912</v>
      </c>
      <c r="D10" s="54">
        <f>$C34*('BLDG area calculation'!D$15+('BLDG area calculation'!D$12-'BLDG area calculation'!D$15)/$C26)</f>
        <v>4237.7652136874303</v>
      </c>
      <c r="E10" s="54">
        <f>$C34*('BLDG area calculation'!E$15+('BLDG area calculation'!E$12-'BLDG area calculation'!E$15)/$C26)</f>
        <v>4478.3217037191598</v>
      </c>
      <c r="F10" s="54">
        <f>$C34*('BLDG area calculation'!F$15+('BLDG area calculation'!F$12-'BLDG area calculation'!F$15)/$C26)</f>
        <v>4313.1457155641747</v>
      </c>
      <c r="G10" s="54">
        <f>$C34*('BLDG area calculation'!G$15+('BLDG area calculation'!G$12-'BLDG area calculation'!G$15)/$C26)</f>
        <v>4151.5449752315899</v>
      </c>
      <c r="H10" s="54">
        <f>$C34*('BLDG area calculation'!H$15+('BLDG area calculation'!H$12-'BLDG area calculation'!H$15)/$C26)</f>
        <v>3993.7018828468949</v>
      </c>
      <c r="I10" s="54">
        <f>$C34*('BLDG area calculation'!I$15+('BLDG area calculation'!I$12-'BLDG area calculation'!I$15)/$C26)</f>
        <v>3839.7483369754468</v>
      </c>
      <c r="J10" s="54">
        <f>$C34*('BLDG area calculation'!J$15+('BLDG area calculation'!J$12-'BLDG area calculation'!J$15)/$C26)</f>
        <v>3733.5359310273302</v>
      </c>
      <c r="K10" s="54">
        <f>$C34*('BLDG area calculation'!K$15+('BLDG area calculation'!K$12-'BLDG area calculation'!K$15)/$C26)</f>
        <v>3629.867645426099</v>
      </c>
      <c r="L10" s="54">
        <f>$C34*('BLDG area calculation'!L$15+('BLDG area calculation'!L$12-'BLDG area calculation'!L$15)/$C26)</f>
        <v>3522.7755461446704</v>
      </c>
      <c r="M10" s="54">
        <f>$C34*('BLDG area calculation'!M$15+('BLDG area calculation'!M$12-'BLDG area calculation'!M$15)/$C26)</f>
        <v>3412.9149873031361</v>
      </c>
      <c r="N10" s="54">
        <f>$C34*('BLDG area calculation'!N$15+('BLDG area calculation'!N$12-'BLDG area calculation'!N$15)/$C26)</f>
        <v>3300.874052746326</v>
      </c>
      <c r="O10" s="54">
        <f>$C34*('BLDG area calculation'!O$15+('BLDG area calculation'!O$12-'BLDG area calculation'!O$15)/$C26)</f>
        <v>3187.1765633909786</v>
      </c>
      <c r="P10" s="54">
        <f>$C34*('BLDG area calculation'!P$15+('BLDG area calculation'!P$12-'BLDG area calculation'!P$15)/$C26)</f>
        <v>3072.284888173323</v>
      </c>
      <c r="Q10" s="54">
        <f>$C34*('BLDG area calculation'!Q$15+('BLDG area calculation'!Q$12-'BLDG area calculation'!Q$15)/$C26)</f>
        <v>2956.6026151819451</v>
      </c>
      <c r="R10" s="54">
        <f>$C34*('BLDG area calculation'!R$15+('BLDG area calculation'!R$12-'BLDG area calculation'!R$15)/$C26)</f>
        <v>2840.4783067883218</v>
      </c>
      <c r="S10" s="54">
        <f>$C34*('BLDG area calculation'!S$15+('BLDG area calculation'!S$12-'BLDG area calculation'!S$15)/$C26)</f>
        <v>2724.2084264837058</v>
      </c>
      <c r="T10" s="54">
        <f>$C34*('BLDG area calculation'!T$15+('BLDG area calculation'!T$12-'BLDG area calculation'!T$15)/$C26)</f>
        <v>2608.0405033916068</v>
      </c>
      <c r="U10" s="54">
        <f>$C34*('BLDG area calculation'!U$15+('BLDG area calculation'!U$12-'BLDG area calculation'!U$15)/$C26)</f>
        <v>2492.1767163551367</v>
      </c>
      <c r="V10" s="54">
        <f>$C34*('BLDG area calculation'!V$15+('BLDG area calculation'!V$12-'BLDG area calculation'!V$15)/$C26)</f>
        <v>2376.776811187734</v>
      </c>
      <c r="W10" s="54">
        <f>$C34*('BLDG area calculation'!W$15+('BLDG area calculation'!W$12-'BLDG area calculation'!W$15)/$C26)</f>
        <v>2261.9625698133923</v>
      </c>
      <c r="X10" s="54">
        <f>$C34*('BLDG area calculation'!X$15+('BLDG area calculation'!X$12-'BLDG area calculation'!X$15)/$C26)</f>
        <v>2147.8204888246496</v>
      </c>
      <c r="Y10" s="54">
        <f>$C34*('BLDG area calculation'!Y$15+('BLDG area calculation'!Y$12-'BLDG area calculation'!Y$15)/$C26)</f>
        <v>2034.4059955816888</v>
      </c>
      <c r="Z10" s="54">
        <f>$C34*('BLDG area calculation'!Z$15+('BLDG area calculation'!Z$12-'BLDG area calculation'!Z$15)/$C26)</f>
        <v>1921.7472096758013</v>
      </c>
      <c r="AA10" s="54">
        <f>$C34*('BLDG area calculation'!AA$15+('BLDG area calculation'!AA$12-'BLDG area calculation'!AA$15)/$C26)</f>
        <v>1809.8485565383587</v>
      </c>
      <c r="AB10" s="54">
        <f>$C34*('BLDG area calculation'!AB$15+('BLDG area calculation'!AB$12-'BLDG area calculation'!AB$15)/$C26)</f>
        <v>1698.6948466002159</v>
      </c>
      <c r="AC10" s="54">
        <f>$C34*('BLDG area calculation'!AC$15+('BLDG area calculation'!AC$12-'BLDG area calculation'!AC$15)/$C26)</f>
        <v>1588.2556302101138</v>
      </c>
      <c r="AD10" s="54">
        <f>$C34*('BLDG area calculation'!AD$15+('BLDG area calculation'!AD$12-'BLDG area calculation'!AD$15)/$C26)</f>
        <v>1478.4889491873257</v>
      </c>
      <c r="AE10" s="54">
        <f>$C34*('BLDG area calculation'!AE$15+('BLDG area calculation'!AE$12-'BLDG area calculation'!AE$15)/$C26)</f>
        <v>1369.3456808782091</v>
      </c>
      <c r="AF10" s="54">
        <f>$C34*('BLDG area calculation'!AF$15+('BLDG area calculation'!AF$12-'BLDG area calculation'!AF$15)/$C26)</f>
        <v>1260.7739510628655</v>
      </c>
      <c r="AG10" s="54">
        <f>$C34*('BLDG area calculation'!AG$15+('BLDG area calculation'!AG$12-'BLDG area calculation'!AG$15)/$C26)</f>
        <v>1152.7236162512247</v>
      </c>
      <c r="AH10" s="54">
        <f>$C34*('BLDG area calculation'!AH$15+('BLDG area calculation'!AH$12-'BLDG area calculation'!AH$15)/$C26)</f>
        <v>1045.1506733769793</v>
      </c>
      <c r="AI10" s="54">
        <f>$C34*('BLDG area calculation'!AI$15+('BLDG area calculation'!AI$12-'BLDG area calculation'!AI$15)/$C26)</f>
        <v>938.02190851229511</v>
      </c>
      <c r="AJ10" s="54">
        <f>$C34*('BLDG area calculation'!AJ$15+('BLDG area calculation'!AJ$12-'BLDG area calculation'!AJ$15)/$C26)</f>
        <v>831.31976076949013</v>
      </c>
      <c r="AK10" s="54">
        <f>$C34*('BLDG area calculation'!AK$15+('BLDG area calculation'!AK$12-'BLDG area calculation'!AK$15)/$C26)</f>
        <v>725.04696851652818</v>
      </c>
      <c r="AL10" s="54">
        <f>$C34*('BLDG area calculation'!AL$15+('BLDG area calculation'!AL$12-'BLDG area calculation'!AL$15)/$C26)</f>
        <v>619.23160325745198</v>
      </c>
      <c r="AM10" s="54">
        <f>$C34*('BLDG area calculation'!AM$15+('BLDG area calculation'!AM$12-'BLDG area calculation'!AM$15)/$C26)</f>
        <v>513.93210307265133</v>
      </c>
      <c r="AN10" s="54">
        <f>$C34*('BLDG area calculation'!AN$15+('BLDG area calculation'!AN$12-'BLDG area calculation'!AN$15)/$C26)</f>
        <v>409.2423916583694</v>
      </c>
      <c r="AO10" s="54">
        <f>$C34*('BLDG area calculation'!AO$15+('BLDG area calculation'!AO$12-'BLDG area calculation'!AO$15)/$C26)</f>
        <v>305.29717639857068</v>
      </c>
      <c r="AP10" s="54">
        <f>$C34*('BLDG area calculation'!AP$15+('BLDG area calculation'!AP$12-'BLDG area calculation'!AP$15)/$C26)</f>
        <v>202.27726726020398</v>
      </c>
      <c r="AQ10" s="54">
        <f>$C34*('BLDG area calculation'!AQ$15+('BLDG area calculation'!AQ$12-'BLDG area calculation'!AQ$15)/$C26)</f>
        <v>100.41502854863806</v>
      </c>
      <c r="AR10" s="54">
        <f>$C34*('BLDG area calculation'!AR$15+('BLDG area calculation'!AR$12-'BLDG area calculation'!AR$15)/$C26)</f>
        <v>0</v>
      </c>
    </row>
    <row r="11" spans="1:44" x14ac:dyDescent="0.3">
      <c r="A11" s="43" t="s">
        <v>992</v>
      </c>
      <c r="B11" s="54">
        <f>$C35*('BLDG area calculation'!B$15+('BLDG area calculation'!B$12-'BLDG area calculation'!B$15)/$C27)</f>
        <v>2680.8805285843582</v>
      </c>
      <c r="C11" s="54">
        <f>$C35*('BLDG area calculation'!C$15+('BLDG area calculation'!C$12-'BLDG area calculation'!C$15)/$C27)</f>
        <v>2203.5441535175983</v>
      </c>
      <c r="D11" s="54">
        <f>$C35*('BLDG area calculation'!D$15+('BLDG area calculation'!D$12-'BLDG area calculation'!D$15)/$C27)</f>
        <v>1704.336569968636</v>
      </c>
      <c r="E11" s="54">
        <f>$C35*('BLDG area calculation'!E$15+('BLDG area calculation'!E$12-'BLDG area calculation'!E$15)/$C27)</f>
        <v>1798.671618577212</v>
      </c>
      <c r="F11" s="54">
        <f>$C35*('BLDG area calculation'!F$15+('BLDG area calculation'!F$12-'BLDG area calculation'!F$15)/$C27)</f>
        <v>1732.9591142503557</v>
      </c>
      <c r="G11" s="54">
        <f>$C35*('BLDG area calculation'!G$15+('BLDG area calculation'!G$12-'BLDG area calculation'!G$15)/$C27)</f>
        <v>1668.5947423524599</v>
      </c>
      <c r="H11" s="54">
        <f>$C35*('BLDG area calculation'!H$15+('BLDG area calculation'!H$12-'BLDG area calculation'!H$15)/$C27)</f>
        <v>1605.65856403677</v>
      </c>
      <c r="I11" s="54">
        <f>$C35*('BLDG area calculation'!I$15+('BLDG area calculation'!I$12-'BLDG area calculation'!I$15)/$C27)</f>
        <v>1544.2100939679449</v>
      </c>
      <c r="J11" s="54">
        <f>$C35*('BLDG area calculation'!J$15+('BLDG area calculation'!J$12-'BLDG area calculation'!J$15)/$C27)</f>
        <v>1501.5465703454884</v>
      </c>
      <c r="K11" s="54">
        <f>$C35*('BLDG area calculation'!K$15+('BLDG area calculation'!K$12-'BLDG area calculation'!K$15)/$C27)</f>
        <v>1459.8534511218324</v>
      </c>
      <c r="L11" s="54">
        <f>$C35*('BLDG area calculation'!L$15+('BLDG area calculation'!L$12-'BLDG area calculation'!L$15)/$C27)</f>
        <v>1416.7833488494057</v>
      </c>
      <c r="M11" s="54">
        <f>$C35*('BLDG area calculation'!M$15+('BLDG area calculation'!M$12-'BLDG area calculation'!M$15)/$C27)</f>
        <v>1372.5998326352324</v>
      </c>
      <c r="N11" s="54">
        <f>$C35*('BLDG area calculation'!N$15+('BLDG area calculation'!N$12-'BLDG area calculation'!N$15)/$C27)</f>
        <v>1327.5394169515432</v>
      </c>
      <c r="O11" s="54">
        <f>$C35*('BLDG area calculation'!O$15+('BLDG area calculation'!O$12-'BLDG area calculation'!O$15)/$C27)</f>
        <v>1281.8127711250922</v>
      </c>
      <c r="P11" s="54">
        <f>$C35*('BLDG area calculation'!P$15+('BLDG area calculation'!P$12-'BLDG area calculation'!P$15)/$C27)</f>
        <v>1235.605849838855</v>
      </c>
      <c r="Q11" s="54">
        <f>$C35*('BLDG area calculation'!Q$15+('BLDG area calculation'!Q$12-'BLDG area calculation'!Q$15)/$C27)</f>
        <v>1189.0809674032985</v>
      </c>
      <c r="R11" s="54">
        <f>$C35*('BLDG area calculation'!R$15+('BLDG area calculation'!R$12-'BLDG area calculation'!R$15)/$C27)</f>
        <v>1142.3783079878287</v>
      </c>
      <c r="S11" s="54">
        <f>$C35*('BLDG area calculation'!S$15+('BLDG area calculation'!S$12-'BLDG area calculation'!S$15)/$C27)</f>
        <v>1095.617102730635</v>
      </c>
      <c r="T11" s="54">
        <f>$C35*('BLDG area calculation'!T$15+('BLDG area calculation'!T$12-'BLDG area calculation'!T$15)/$C27)</f>
        <v>1048.8969024364592</v>
      </c>
      <c r="U11" s="54">
        <f>$C35*('BLDG area calculation'!U$15+('BLDG area calculation'!U$12-'BLDG area calculation'!U$15)/$C27)</f>
        <v>1002.2990190182111</v>
      </c>
      <c r="V11" s="54">
        <f>$C35*('BLDG area calculation'!V$15+('BLDG area calculation'!V$12-'BLDG area calculation'!V$15)/$C27)</f>
        <v>955.88769875146647</v>
      </c>
      <c r="W11" s="54">
        <f>$C35*('BLDG area calculation'!W$15+('BLDG area calculation'!W$12-'BLDG area calculation'!W$15)/$C27)</f>
        <v>909.71191966501101</v>
      </c>
      <c r="X11" s="54">
        <f>$C35*('BLDG area calculation'!X$15+('BLDG area calculation'!X$12-'BLDG area calculation'!X$15)/$C27)</f>
        <v>863.80646879833523</v>
      </c>
      <c r="Y11" s="54">
        <f>$C35*('BLDG area calculation'!Y$15+('BLDG area calculation'!Y$12-'BLDG area calculation'!Y$15)/$C27)</f>
        <v>818.19363782456708</v>
      </c>
      <c r="Z11" s="54">
        <f>$C35*('BLDG area calculation'!Z$15+('BLDG area calculation'!Z$12-'BLDG area calculation'!Z$15)/$C27)</f>
        <v>772.88473582888582</v>
      </c>
      <c r="AA11" s="54">
        <f>$C35*('BLDG area calculation'!AA$15+('BLDG area calculation'!AA$12-'BLDG area calculation'!AA$15)/$C27)</f>
        <v>727.88154262308933</v>
      </c>
      <c r="AB11" s="54">
        <f>$C35*('BLDG area calculation'!AB$15+('BLDG area calculation'!AB$12-'BLDG area calculation'!AB$15)/$C27)</f>
        <v>683.17794929437321</v>
      </c>
      <c r="AC11" s="54">
        <f>$C35*('BLDG area calculation'!AC$15+('BLDG area calculation'!AC$12-'BLDG area calculation'!AC$15)/$C27)</f>
        <v>638.7617096583532</v>
      </c>
      <c r="AD11" s="54">
        <f>$C35*('BLDG area calculation'!AD$15+('BLDG area calculation'!AD$12-'BLDG area calculation'!AD$15)/$C27)</f>
        <v>594.61594905156494</v>
      </c>
      <c r="AE11" s="54">
        <f>$C35*('BLDG area calculation'!AE$15+('BLDG area calculation'!AE$12-'BLDG area calculation'!AE$15)/$C27)</f>
        <v>550.72091141608757</v>
      </c>
      <c r="AF11" s="54">
        <f>$C35*('BLDG area calculation'!AF$15+('BLDG area calculation'!AF$12-'BLDG area calculation'!AF$15)/$C27)</f>
        <v>507.05573407417637</v>
      </c>
      <c r="AG11" s="54">
        <f>$C35*('BLDG area calculation'!AG$15+('BLDG area calculation'!AG$12-'BLDG area calculation'!AG$15)/$C27)</f>
        <v>463.6002504098052</v>
      </c>
      <c r="AH11" s="54">
        <f>$C35*('BLDG area calculation'!AH$15+('BLDG area calculation'!AH$12-'BLDG area calculation'!AH$15)/$C27)</f>
        <v>420.33676335121186</v>
      </c>
      <c r="AI11" s="54">
        <f>$C35*('BLDG area calculation'!AI$15+('BLDG area calculation'!AI$12-'BLDG area calculation'!AI$15)/$C27)</f>
        <v>377.25191498237541</v>
      </c>
      <c r="AJ11" s="54">
        <f>$C35*('BLDG area calculation'!AJ$15+('BLDG area calculation'!AJ$12-'BLDG area calculation'!AJ$15)/$C27)</f>
        <v>334.33864269799159</v>
      </c>
      <c r="AK11" s="54">
        <f>$C35*('BLDG area calculation'!AK$15+('BLDG area calculation'!AK$12-'BLDG area calculation'!AK$15)/$C27)</f>
        <v>291.59804780981943</v>
      </c>
      <c r="AL11" s="54">
        <f>$C35*('BLDG area calculation'!AL$15+('BLDG area calculation'!AL$12-'BLDG area calculation'!AL$15)/$C27)</f>
        <v>249.04142006339751</v>
      </c>
      <c r="AM11" s="54">
        <f>$C35*('BLDG area calculation'!AM$15+('BLDG area calculation'!AM$12-'BLDG area calculation'!AM$15)/$C27)</f>
        <v>206.69226197773392</v>
      </c>
      <c r="AN11" s="54">
        <f>$C35*('BLDG area calculation'!AN$15+('BLDG area calculation'!AN$12-'BLDG area calculation'!AN$15)/$C27)</f>
        <v>164.58834761114062</v>
      </c>
      <c r="AO11" s="54">
        <f>$C35*('BLDG area calculation'!AO$15+('BLDG area calculation'!AO$12-'BLDG area calculation'!AO$15)/$C27)</f>
        <v>122.78385332997074</v>
      </c>
      <c r="AP11" s="54">
        <f>$C35*('BLDG area calculation'!AP$15+('BLDG area calculation'!AP$12-'BLDG area calculation'!AP$15)/$C27)</f>
        <v>81.351496952070903</v>
      </c>
      <c r="AQ11" s="54">
        <f>$C35*('BLDG area calculation'!AQ$15+('BLDG area calculation'!AQ$12-'BLDG area calculation'!AQ$15)/$C27)</f>
        <v>40.384730323691663</v>
      </c>
      <c r="AR11" s="54">
        <f>$C35*('BLDG area calculation'!AR$15+('BLDG area calculation'!AR$12-'BLDG area calculation'!AR$15)/$C27)</f>
        <v>0</v>
      </c>
    </row>
    <row r="12" spans="1:44" x14ac:dyDescent="0.3">
      <c r="A12" s="43" t="s">
        <v>993</v>
      </c>
      <c r="B12" s="54">
        <f>$C36*('BLDG area calculation'!B$15+('BLDG area calculation'!B$12-'BLDG area calculation'!B$15)/$C28)</f>
        <v>0</v>
      </c>
      <c r="C12" s="54">
        <f>$C36*('BLDG area calculation'!C$15+('BLDG area calculation'!C$12-'BLDG area calculation'!C$15)/$C28)</f>
        <v>0</v>
      </c>
      <c r="D12" s="54">
        <f>$C36*('BLDG area calculation'!D$15+('BLDG area calculation'!D$12-'BLDG area calculation'!D$15)/$C28)</f>
        <v>0</v>
      </c>
      <c r="E12" s="54">
        <f>$C36*('BLDG area calculation'!E$15+('BLDG area calculation'!E$12-'BLDG area calculation'!E$15)/$C28)</f>
        <v>0</v>
      </c>
      <c r="F12" s="54">
        <f>$C36*('BLDG area calculation'!F$15+('BLDG area calculation'!F$12-'BLDG area calculation'!F$15)/$C28)</f>
        <v>0</v>
      </c>
      <c r="G12" s="54">
        <f>$C36*('BLDG area calculation'!G$15+('BLDG area calculation'!G$12-'BLDG area calculation'!G$15)/$C28)</f>
        <v>0</v>
      </c>
      <c r="H12" s="54">
        <f>$C36*('BLDG area calculation'!H$15+('BLDG area calculation'!H$12-'BLDG area calculation'!H$15)/$C28)</f>
        <v>0</v>
      </c>
      <c r="I12" s="54">
        <f>$C36*('BLDG area calculation'!I$15+('BLDG area calculation'!I$12-'BLDG area calculation'!I$15)/$C28)</f>
        <v>0</v>
      </c>
      <c r="J12" s="54">
        <f>$C36*('BLDG area calculation'!J$15+('BLDG area calculation'!J$12-'BLDG area calculation'!J$15)/$C28)</f>
        <v>0</v>
      </c>
      <c r="K12" s="54">
        <f>$C36*('BLDG area calculation'!K$15+('BLDG area calculation'!K$12-'BLDG area calculation'!K$15)/$C28)</f>
        <v>0</v>
      </c>
      <c r="L12" s="54">
        <f>$C36*('BLDG area calculation'!L$15+('BLDG area calculation'!L$12-'BLDG area calculation'!L$15)/$C28)</f>
        <v>0</v>
      </c>
      <c r="M12" s="54">
        <f>$C36*('BLDG area calculation'!M$15+('BLDG area calculation'!M$12-'BLDG area calculation'!M$15)/$C28)</f>
        <v>0</v>
      </c>
      <c r="N12" s="54">
        <f>$C36*('BLDG area calculation'!N$15+('BLDG area calculation'!N$12-'BLDG area calculation'!N$15)/$C28)</f>
        <v>0</v>
      </c>
      <c r="O12" s="54">
        <f>$C36*('BLDG area calculation'!O$15+('BLDG area calculation'!O$12-'BLDG area calculation'!O$15)/$C28)</f>
        <v>0</v>
      </c>
      <c r="P12" s="54">
        <f>$C36*('BLDG area calculation'!P$15+('BLDG area calculation'!P$12-'BLDG area calculation'!P$15)/$C28)</f>
        <v>0</v>
      </c>
      <c r="Q12" s="54">
        <f>$C36*('BLDG area calculation'!Q$15+('BLDG area calculation'!Q$12-'BLDG area calculation'!Q$15)/$C28)</f>
        <v>0</v>
      </c>
      <c r="R12" s="54">
        <f>$C36*('BLDG area calculation'!R$15+('BLDG area calculation'!R$12-'BLDG area calculation'!R$15)/$C28)</f>
        <v>0</v>
      </c>
      <c r="S12" s="54">
        <f>$C36*('BLDG area calculation'!S$15+('BLDG area calculation'!S$12-'BLDG area calculation'!S$15)/$C28)</f>
        <v>0</v>
      </c>
      <c r="T12" s="54">
        <f>$C36*('BLDG area calculation'!T$15+('BLDG area calculation'!T$12-'BLDG area calculation'!T$15)/$C28)</f>
        <v>0</v>
      </c>
      <c r="U12" s="54">
        <f>$C36*('BLDG area calculation'!U$15+('BLDG area calculation'!U$12-'BLDG area calculation'!U$15)/$C28)</f>
        <v>0</v>
      </c>
      <c r="V12" s="54">
        <f>$C36*('BLDG area calculation'!V$15+('BLDG area calculation'!V$12-'BLDG area calculation'!V$15)/$C28)</f>
        <v>0</v>
      </c>
      <c r="W12" s="54">
        <f>$C36*('BLDG area calculation'!W$15+('BLDG area calculation'!W$12-'BLDG area calculation'!W$15)/$C28)</f>
        <v>0</v>
      </c>
      <c r="X12" s="54">
        <f>$C36*('BLDG area calculation'!X$15+('BLDG area calculation'!X$12-'BLDG area calculation'!X$15)/$C28)</f>
        <v>0</v>
      </c>
      <c r="Y12" s="54">
        <f>$C36*('BLDG area calculation'!Y$15+('BLDG area calculation'!Y$12-'BLDG area calculation'!Y$15)/$C28)</f>
        <v>0</v>
      </c>
      <c r="Z12" s="54">
        <f>$C36*('BLDG area calculation'!Z$15+('BLDG area calculation'!Z$12-'BLDG area calculation'!Z$15)/$C28)</f>
        <v>0</v>
      </c>
      <c r="AA12" s="54">
        <f>$C36*('BLDG area calculation'!AA$15+('BLDG area calculation'!AA$12-'BLDG area calculation'!AA$15)/$C28)</f>
        <v>0</v>
      </c>
      <c r="AB12" s="54">
        <f>$C36*('BLDG area calculation'!AB$15+('BLDG area calculation'!AB$12-'BLDG area calculation'!AB$15)/$C28)</f>
        <v>0</v>
      </c>
      <c r="AC12" s="54">
        <f>$C36*('BLDG area calculation'!AC$15+('BLDG area calculation'!AC$12-'BLDG area calculation'!AC$15)/$C28)</f>
        <v>0</v>
      </c>
      <c r="AD12" s="54">
        <f>$C36*('BLDG area calculation'!AD$15+('BLDG area calculation'!AD$12-'BLDG area calculation'!AD$15)/$C28)</f>
        <v>0</v>
      </c>
      <c r="AE12" s="54">
        <f>$C36*('BLDG area calculation'!AE$15+('BLDG area calculation'!AE$12-'BLDG area calculation'!AE$15)/$C28)</f>
        <v>0</v>
      </c>
      <c r="AF12" s="54">
        <f>$C36*('BLDG area calculation'!AF$15+('BLDG area calculation'!AF$12-'BLDG area calculation'!AF$15)/$C28)</f>
        <v>0</v>
      </c>
      <c r="AG12" s="54">
        <f>$C36*('BLDG area calculation'!AG$15+('BLDG area calculation'!AG$12-'BLDG area calculation'!AG$15)/$C28)</f>
        <v>0</v>
      </c>
      <c r="AH12" s="54">
        <f>$C36*('BLDG area calculation'!AH$15+('BLDG area calculation'!AH$12-'BLDG area calculation'!AH$15)/$C28)</f>
        <v>0</v>
      </c>
      <c r="AI12" s="54">
        <f>$C36*('BLDG area calculation'!AI$15+('BLDG area calculation'!AI$12-'BLDG area calculation'!AI$15)/$C28)</f>
        <v>0</v>
      </c>
      <c r="AJ12" s="54">
        <f>$C36*('BLDG area calculation'!AJ$15+('BLDG area calculation'!AJ$12-'BLDG area calculation'!AJ$15)/$C28)</f>
        <v>0</v>
      </c>
      <c r="AK12" s="54">
        <f>$C36*('BLDG area calculation'!AK$15+('BLDG area calculation'!AK$12-'BLDG area calculation'!AK$15)/$C28)</f>
        <v>0</v>
      </c>
      <c r="AL12" s="54">
        <f>$C36*('BLDG area calculation'!AL$15+('BLDG area calculation'!AL$12-'BLDG area calculation'!AL$15)/$C28)</f>
        <v>0</v>
      </c>
      <c r="AM12" s="54">
        <f>$C36*('BLDG area calculation'!AM$15+('BLDG area calculation'!AM$12-'BLDG area calculation'!AM$15)/$C28)</f>
        <v>0</v>
      </c>
      <c r="AN12" s="54">
        <f>$C36*('BLDG area calculation'!AN$15+('BLDG area calculation'!AN$12-'BLDG area calculation'!AN$15)/$C28)</f>
        <v>0</v>
      </c>
      <c r="AO12" s="54">
        <f>$C36*('BLDG area calculation'!AO$15+('BLDG area calculation'!AO$12-'BLDG area calculation'!AO$15)/$C28)</f>
        <v>0</v>
      </c>
      <c r="AP12" s="54">
        <f>$C36*('BLDG area calculation'!AP$15+('BLDG area calculation'!AP$12-'BLDG area calculation'!AP$15)/$C28)</f>
        <v>0</v>
      </c>
      <c r="AQ12" s="54">
        <f>$C36*('BLDG area calculation'!AQ$15+('BLDG area calculation'!AQ$12-'BLDG area calculation'!AQ$15)/$C28)</f>
        <v>0</v>
      </c>
      <c r="AR12" s="54">
        <f>$C36*('BLDG area calculation'!AR$15+('BLDG area calculation'!AR$12-'BLDG area calculation'!AR$15)/$C28)</f>
        <v>0</v>
      </c>
    </row>
    <row r="13" spans="1:44" x14ac:dyDescent="0.3">
      <c r="A13" s="43" t="s">
        <v>994</v>
      </c>
      <c r="B13" s="54">
        <f>$C37*('BLDG area calculation'!B$15+('BLDG area calculation'!B$12-'BLDG area calculation'!B$15)/$C29)</f>
        <v>7276.225338696574</v>
      </c>
      <c r="C13" s="54">
        <f>$C37*('BLDG area calculation'!C$15+('BLDG area calculation'!C$12-'BLDG area calculation'!C$15)/$C29)</f>
        <v>5980.6782263542127</v>
      </c>
      <c r="D13" s="54">
        <f>$C37*('BLDG area calculation'!D$15+('BLDG area calculation'!D$12-'BLDG area calculation'!D$15)/$C29)</f>
        <v>4625.7700795870342</v>
      </c>
      <c r="E13" s="54">
        <f>$C37*('BLDG area calculation'!E$15+('BLDG area calculation'!E$12-'BLDG area calculation'!E$15)/$C29)</f>
        <v>4671.2563416309285</v>
      </c>
      <c r="F13" s="54">
        <f>$C37*('BLDG area calculation'!F$15+('BLDG area calculation'!F$12-'BLDG area calculation'!F$15)/$C29)</f>
        <v>4555.5647652131174</v>
      </c>
      <c r="G13" s="54">
        <f>$C37*('BLDG area calculation'!G$15+('BLDG area calculation'!G$12-'BLDG area calculation'!G$15)/$C29)</f>
        <v>4435.6957180333811</v>
      </c>
      <c r="H13" s="54">
        <f>$C37*('BLDG area calculation'!H$15+('BLDG area calculation'!H$12-'BLDG area calculation'!H$15)/$C29)</f>
        <v>4312.4518071175935</v>
      </c>
      <c r="I13" s="54">
        <f>$C37*('BLDG area calculation'!I$15+('BLDG area calculation'!I$12-'BLDG area calculation'!I$15)/$C29)</f>
        <v>4186.559280489565</v>
      </c>
      <c r="J13" s="54">
        <f>$C37*('BLDG area calculation'!J$15+('BLDG area calculation'!J$12-'BLDG area calculation'!J$15)/$C29)</f>
        <v>4075.3741488622213</v>
      </c>
      <c r="K13" s="54">
        <f>$C37*('BLDG area calculation'!K$15+('BLDG area calculation'!K$12-'BLDG area calculation'!K$15)/$C29)</f>
        <v>3962.2141153173261</v>
      </c>
      <c r="L13" s="54">
        <f>$C37*('BLDG area calculation'!L$15+('BLDG area calculation'!L$12-'BLDG area calculation'!L$15)/$C29)</f>
        <v>3845.3167876843158</v>
      </c>
      <c r="M13" s="54">
        <f>$C37*('BLDG area calculation'!M$15+('BLDG area calculation'!M$12-'BLDG area calculation'!M$15)/$C29)</f>
        <v>3725.3975235461107</v>
      </c>
      <c r="N13" s="54">
        <f>$C37*('BLDG area calculation'!N$15+('BLDG area calculation'!N$12-'BLDG area calculation'!N$15)/$C29)</f>
        <v>3603.0982510220229</v>
      </c>
      <c r="O13" s="54">
        <f>$C37*('BLDG area calculation'!O$15+('BLDG area calculation'!O$12-'BLDG area calculation'!O$15)/$C29)</f>
        <v>3478.9907514641377</v>
      </c>
      <c r="P13" s="54">
        <f>$C37*('BLDG area calculation'!P$15+('BLDG area calculation'!P$12-'BLDG area calculation'!P$15)/$C29)</f>
        <v>3353.5797277720017</v>
      </c>
      <c r="Q13" s="54">
        <f>$C37*('BLDG area calculation'!Q$15+('BLDG area calculation'!Q$12-'BLDG area calculation'!Q$15)/$C29)</f>
        <v>3227.3057200913104</v>
      </c>
      <c r="R13" s="54">
        <f>$C37*('BLDG area calculation'!R$15+('BLDG area calculation'!R$12-'BLDG area calculation'!R$15)/$C29)</f>
        <v>3100.5492047598354</v>
      </c>
      <c r="S13" s="54">
        <f>$C37*('BLDG area calculation'!S$15+('BLDG area calculation'!S$12-'BLDG area calculation'!S$15)/$C29)</f>
        <v>2973.6337891221046</v>
      </c>
      <c r="T13" s="54">
        <f>$C37*('BLDG area calculation'!T$15+('BLDG area calculation'!T$12-'BLDG area calculation'!T$15)/$C29)</f>
        <v>2846.8296657809678</v>
      </c>
      <c r="U13" s="54">
        <f>$C37*('BLDG area calculation'!U$15+('BLDG area calculation'!U$12-'BLDG area calculation'!U$15)/$C29)</f>
        <v>2720.3575248398256</v>
      </c>
      <c r="V13" s="54">
        <f>$C37*('BLDG area calculation'!V$15+('BLDG area calculation'!V$12-'BLDG area calculation'!V$15)/$C29)</f>
        <v>2594.3917382534419</v>
      </c>
      <c r="W13" s="54">
        <f>$C37*('BLDG area calculation'!W$15+('BLDG area calculation'!W$12-'BLDG area calculation'!W$15)/$C29)</f>
        <v>2469.0652381574673</v>
      </c>
      <c r="X13" s="54">
        <f>$C37*('BLDG area calculation'!X$15+('BLDG area calculation'!X$12-'BLDG area calculation'!X$15)/$C29)</f>
        <v>2344.4724406720925</v>
      </c>
      <c r="Y13" s="54">
        <f>$C37*('BLDG area calculation'!Y$15+('BLDG area calculation'!Y$12-'BLDG area calculation'!Y$15)/$C29)</f>
        <v>2220.6738480222848</v>
      </c>
      <c r="Z13" s="54">
        <f>$C37*('BLDG area calculation'!Z$15+('BLDG area calculation'!Z$12-'BLDG area calculation'!Z$15)/$C29)</f>
        <v>2097.7001543964884</v>
      </c>
      <c r="AA13" s="54">
        <f>$C37*('BLDG area calculation'!AA$15+('BLDG area calculation'!AA$12-'BLDG area calculation'!AA$15)/$C29)</f>
        <v>1975.5561904134361</v>
      </c>
      <c r="AB13" s="54">
        <f>$C37*('BLDG area calculation'!AB$15+('BLDG area calculation'!AB$12-'BLDG area calculation'!AB$15)/$C29)</f>
        <v>1854.2253757646563</v>
      </c>
      <c r="AC13" s="54">
        <f>$C37*('BLDG area calculation'!AC$15+('BLDG area calculation'!AC$12-'BLDG area calculation'!AC$15)/$C29)</f>
        <v>1733.6744728641511</v>
      </c>
      <c r="AD13" s="54">
        <f>$C37*('BLDG area calculation'!AD$15+('BLDG area calculation'!AD$12-'BLDG area calculation'!AD$15)/$C29)</f>
        <v>1613.8576818888505</v>
      </c>
      <c r="AE13" s="54">
        <f>$C37*('BLDG area calculation'!AE$15+('BLDG area calculation'!AE$12-'BLDG area calculation'!AE$15)/$C29)</f>
        <v>1494.7213825719414</v>
      </c>
      <c r="AF13" s="54">
        <f>$C37*('BLDG area calculation'!AF$15+('BLDG area calculation'!AF$12-'BLDG area calculation'!AF$15)/$C29)</f>
        <v>1376.2089511501408</v>
      </c>
      <c r="AG13" s="54">
        <f>$C37*('BLDG area calculation'!AG$15+('BLDG area calculation'!AG$12-'BLDG area calculation'!AG$15)/$C29)</f>
        <v>1258.265653053609</v>
      </c>
      <c r="AH13" s="54">
        <f>$C37*('BLDG area calculation'!AH$15+('BLDG area calculation'!AH$12-'BLDG area calculation'!AH$15)/$C29)</f>
        <v>1140.8434563463443</v>
      </c>
      <c r="AI13" s="54">
        <f>$C37*('BLDG area calculation'!AI$15+('BLDG area calculation'!AI$12-'BLDG area calculation'!AI$15)/$C29)</f>
        <v>1023.9061060718175</v>
      </c>
      <c r="AJ13" s="54">
        <f>$C37*('BLDG area calculation'!AJ$15+('BLDG area calculation'!AJ$12-'BLDG area calculation'!AJ$15)/$C29)</f>
        <v>907.43443348784695</v>
      </c>
      <c r="AK13" s="54">
        <f>$C37*('BLDG area calculation'!AK$15+('BLDG area calculation'!AK$12-'BLDG area calculation'!AK$15)/$C29)</f>
        <v>791.43142768418966</v>
      </c>
      <c r="AL13" s="54">
        <f>$C37*('BLDG area calculation'!AL$15+('BLDG area calculation'!AL$12-'BLDG area calculation'!AL$15)/$C29)</f>
        <v>675.92773035922721</v>
      </c>
      <c r="AM13" s="54">
        <f>$C37*('BLDG area calculation'!AM$15+('BLDG area calculation'!AM$12-'BLDG area calculation'!AM$15)/$C29)</f>
        <v>560.98713011618429</v>
      </c>
      <c r="AN13" s="54">
        <f>$C37*('BLDG area calculation'!AN$15+('BLDG area calculation'!AN$12-'BLDG area calculation'!AN$15)/$C29)</f>
        <v>446.7121501959528</v>
      </c>
      <c r="AO13" s="54">
        <f>$C37*('BLDG area calculation'!AO$15+('BLDG area calculation'!AO$12-'BLDG area calculation'!AO$15)/$C29)</f>
        <v>333.24983163427248</v>
      </c>
      <c r="AP13" s="54">
        <f>$C37*('BLDG area calculation'!AP$15+('BLDG area calculation'!AP$12-'BLDG area calculation'!AP$15)/$C29)</f>
        <v>220.79753914887274</v>
      </c>
      <c r="AQ13" s="54">
        <f>$C37*('BLDG area calculation'!AQ$15+('BLDG area calculation'!AQ$12-'BLDG area calculation'!AQ$15)/$C29)</f>
        <v>109.6089120513103</v>
      </c>
      <c r="AR13" s="54">
        <f>$C37*('BLDG area calculation'!AR$15+('BLDG area calculation'!AR$12-'BLDG area calculation'!AR$15)/$C29)</f>
        <v>0</v>
      </c>
    </row>
    <row r="14" spans="1:44" x14ac:dyDescent="0.3">
      <c r="A14" s="43" t="s">
        <v>995</v>
      </c>
      <c r="B14" s="54">
        <f>$C38*('BLDG area calculation'!B$15+('BLDG area calculation'!B$12-'BLDG area calculation'!B$15)/$C30)</f>
        <v>267813.67393558309</v>
      </c>
      <c r="C14" s="54">
        <f>$C38*('BLDG area calculation'!C$15+('BLDG area calculation'!C$12-'BLDG area calculation'!C$15)/$C30)</f>
        <v>220128.89016894993</v>
      </c>
      <c r="D14" s="54">
        <f>$C38*('BLDG area calculation'!D$15+('BLDG area calculation'!D$12-'BLDG area calculation'!D$15)/$C30)</f>
        <v>170259.22399723515</v>
      </c>
      <c r="E14" s="54">
        <f>$C38*('BLDG area calculation'!E$15+('BLDG area calculation'!E$12-'BLDG area calculation'!E$15)/$C30)</f>
        <v>175897.4283838608</v>
      </c>
      <c r="F14" s="54">
        <f>$C38*('BLDG area calculation'!F$15+('BLDG area calculation'!F$12-'BLDG area calculation'!F$15)/$C30)</f>
        <v>170459.51453122572</v>
      </c>
      <c r="G14" s="54">
        <f>$C38*('BLDG area calculation'!G$15+('BLDG area calculation'!G$12-'BLDG area calculation'!G$15)/$C30)</f>
        <v>165015.37810358018</v>
      </c>
      <c r="H14" s="54">
        <f>$C38*('BLDG area calculation'!H$15+('BLDG area calculation'!H$12-'BLDG area calculation'!H$15)/$C30)</f>
        <v>159583.54079653407</v>
      </c>
      <c r="I14" s="54">
        <f>$C38*('BLDG area calculation'!I$15+('BLDG area calculation'!I$12-'BLDG area calculation'!I$15)/$C30)</f>
        <v>154180.10149466261</v>
      </c>
      <c r="J14" s="54">
        <f>$C38*('BLDG area calculation'!J$15+('BLDG area calculation'!J$12-'BLDG area calculation'!J$15)/$C30)</f>
        <v>150000.9788955226</v>
      </c>
      <c r="K14" s="54">
        <f>$C38*('BLDG area calculation'!K$15+('BLDG area calculation'!K$12-'BLDG area calculation'!K$15)/$C30)</f>
        <v>145835.9341208426</v>
      </c>
      <c r="L14" s="54">
        <f>$C38*('BLDG area calculation'!L$15+('BLDG area calculation'!L$12-'BLDG area calculation'!L$15)/$C30)</f>
        <v>141533.33197077559</v>
      </c>
      <c r="M14" s="54">
        <f>$C38*('BLDG area calculation'!M$15+('BLDG area calculation'!M$12-'BLDG area calculation'!M$15)/$C30)</f>
        <v>137119.50238063021</v>
      </c>
      <c r="N14" s="54">
        <f>$C38*('BLDG area calculation'!N$15+('BLDG area calculation'!N$12-'BLDG area calculation'!N$15)/$C30)</f>
        <v>132618.07259118499</v>
      </c>
      <c r="O14" s="54">
        <f>$C38*('BLDG area calculation'!O$15+('BLDG area calculation'!O$12-'BLDG area calculation'!O$15)/$C30)</f>
        <v>128050.08797383253</v>
      </c>
      <c r="P14" s="54">
        <f>$C38*('BLDG area calculation'!P$15+('BLDG area calculation'!P$12-'BLDG area calculation'!P$15)/$C30)</f>
        <v>123434.12496504675</v>
      </c>
      <c r="Q14" s="54">
        <f>$C38*('BLDG area calculation'!Q$15+('BLDG area calculation'!Q$12-'BLDG area calculation'!Q$15)/$C30)</f>
        <v>118786.39838356158</v>
      </c>
      <c r="R14" s="54">
        <f>$C38*('BLDG area calculation'!R$15+('BLDG area calculation'!R$12-'BLDG area calculation'!R$15)/$C30)</f>
        <v>114120.91229894897</v>
      </c>
      <c r="S14" s="54">
        <f>$C38*('BLDG area calculation'!S$15+('BLDG area calculation'!S$12-'BLDG area calculation'!S$15)/$C30)</f>
        <v>109449.57762212999</v>
      </c>
      <c r="T14" s="54">
        <f>$C38*('BLDG area calculation'!T$15+('BLDG area calculation'!T$12-'BLDG area calculation'!T$15)/$C30)</f>
        <v>104782.33924489551</v>
      </c>
      <c r="U14" s="54">
        <f>$C38*('BLDG area calculation'!U$15+('BLDG area calculation'!U$12-'BLDG area calculation'!U$15)/$C30)</f>
        <v>100127.32003654129</v>
      </c>
      <c r="V14" s="54">
        <f>$C38*('BLDG area calculation'!V$15+('BLDG area calculation'!V$12-'BLDG area calculation'!V$15)/$C30)</f>
        <v>95490.938049239034</v>
      </c>
      <c r="W14" s="54">
        <f>$C38*('BLDG area calculation'!W$15+('BLDG area calculation'!W$12-'BLDG area calculation'!W$15)/$C30)</f>
        <v>90878.086073134124</v>
      </c>
      <c r="X14" s="54">
        <f>$C38*('BLDG area calculation'!X$15+('BLDG area calculation'!X$12-'BLDG area calculation'!X$15)/$C30)</f>
        <v>86292.239251841529</v>
      </c>
      <c r="Y14" s="54">
        <f>$C38*('BLDG area calculation'!Y$15+('BLDG area calculation'!Y$12-'BLDG area calculation'!Y$15)/$C30)</f>
        <v>81735.624471197749</v>
      </c>
      <c r="Z14" s="54">
        <f>$C38*('BLDG area calculation'!Z$15+('BLDG area calculation'!Z$12-'BLDG area calculation'!Z$15)/$C30)</f>
        <v>77209.371482274655</v>
      </c>
      <c r="AA14" s="54">
        <f>$C38*('BLDG area calculation'!AA$15+('BLDG area calculation'!AA$12-'BLDG area calculation'!AA$15)/$C30)</f>
        <v>72713.658084094408</v>
      </c>
      <c r="AB14" s="54">
        <f>$C38*('BLDG area calculation'!AB$15+('BLDG area calculation'!AB$12-'BLDG area calculation'!AB$15)/$C30)</f>
        <v>68247.874010602827</v>
      </c>
      <c r="AC14" s="54">
        <f>$C38*('BLDG area calculation'!AC$15+('BLDG area calculation'!AC$12-'BLDG area calculation'!AC$15)/$C30)</f>
        <v>63810.79589671646</v>
      </c>
      <c r="AD14" s="54">
        <f>$C38*('BLDG area calculation'!AD$15+('BLDG area calculation'!AD$12-'BLDG area calculation'!AD$15)/$C30)</f>
        <v>59400.73800315275</v>
      </c>
      <c r="AE14" s="54">
        <f>$C38*('BLDG area calculation'!AE$15+('BLDG area calculation'!AE$12-'BLDG area calculation'!AE$15)/$C30)</f>
        <v>55015.726746084365</v>
      </c>
      <c r="AF14" s="54">
        <f>$C38*('BLDG area calculation'!AF$15+('BLDG area calculation'!AF$12-'BLDG area calculation'!AF$15)/$C30)</f>
        <v>50653.677992960278</v>
      </c>
      <c r="AG14" s="54">
        <f>$C38*('BLDG area calculation'!AG$15+('BLDG area calculation'!AG$12-'BLDG area calculation'!AG$15)/$C30)</f>
        <v>46312.57714616185</v>
      </c>
      <c r="AH14" s="54">
        <f>$C38*('BLDG area calculation'!AH$15+('BLDG area calculation'!AH$12-'BLDG area calculation'!AH$15)/$C30)</f>
        <v>41990.656309747428</v>
      </c>
      <c r="AI14" s="54">
        <f>$C38*('BLDG area calculation'!AI$15+('BLDG area calculation'!AI$12-'BLDG area calculation'!AI$15)/$C30)</f>
        <v>37686.581059251796</v>
      </c>
      <c r="AJ14" s="54">
        <f>$C38*('BLDG area calculation'!AJ$15+('BLDG area calculation'!AJ$12-'BLDG area calculation'!AJ$15)/$C30)</f>
        <v>33399.645856977928</v>
      </c>
      <c r="AK14" s="54">
        <f>$C38*('BLDG area calculation'!AK$15+('BLDG area calculation'!AK$12-'BLDG area calculation'!AK$15)/$C30)</f>
        <v>29129.960721386251</v>
      </c>
      <c r="AL14" s="54">
        <f>$C38*('BLDG area calculation'!AL$15+('BLDG area calculation'!AL$12-'BLDG area calculation'!AL$15)/$C30)</f>
        <v>24878.653471563906</v>
      </c>
      <c r="AM14" s="54">
        <f>$C38*('BLDG area calculation'!AM$15+('BLDG area calculation'!AM$12-'BLDG area calculation'!AM$15)/$C30)</f>
        <v>20648.071954009545</v>
      </c>
      <c r="AN14" s="54">
        <f>$C38*('BLDG area calculation'!AN$15+('BLDG area calculation'!AN$12-'BLDG area calculation'!AN$15)/$C30)</f>
        <v>16441.989708509089</v>
      </c>
      <c r="AO14" s="54">
        <f>$C38*('BLDG area calculation'!AO$15+('BLDG area calculation'!AO$12-'BLDG area calculation'!AO$15)/$C30)</f>
        <v>12265.818826932677</v>
      </c>
      <c r="AP14" s="54">
        <f>$C38*('BLDG area calculation'!AP$15+('BLDG area calculation'!AP$12-'BLDG area calculation'!AP$15)/$C30)</f>
        <v>8126.8236486458327</v>
      </c>
      <c r="AQ14" s="54">
        <f>$C38*('BLDG area calculation'!AQ$15+('BLDG area calculation'!AQ$12-'BLDG area calculation'!AQ$15)/$C30)</f>
        <v>4034.3397937978211</v>
      </c>
      <c r="AR14" s="54">
        <f>$C38*('BLDG area calculation'!AR$15+('BLDG area calculation'!AR$12-'BLDG area calculation'!AR$15)/$C30)</f>
        <v>0</v>
      </c>
    </row>
    <row r="15" spans="1:44" x14ac:dyDescent="0.3">
      <c r="A15" s="43" t="s">
        <v>996</v>
      </c>
      <c r="B15" s="54">
        <f>$C39*('BLDG area calculation'!B$15+('BLDG area calculation'!B$12-'BLDG area calculation'!B$15)/$C31)</f>
        <v>0</v>
      </c>
      <c r="C15" s="54">
        <f>$C39*('BLDG area calculation'!C$15+('BLDG area calculation'!C$12-'BLDG area calculation'!C$15)/$C31)</f>
        <v>0</v>
      </c>
      <c r="D15" s="54">
        <f>$C39*('BLDG area calculation'!D$15+('BLDG area calculation'!D$12-'BLDG area calculation'!D$15)/$C31)</f>
        <v>0</v>
      </c>
      <c r="E15" s="54">
        <f>$C39*('BLDG area calculation'!E$15+('BLDG area calculation'!E$12-'BLDG area calculation'!E$15)/$C31)</f>
        <v>0</v>
      </c>
      <c r="F15" s="54">
        <f>$C39*('BLDG area calculation'!F$15+('BLDG area calculation'!F$12-'BLDG area calculation'!F$15)/$C31)</f>
        <v>0</v>
      </c>
      <c r="G15" s="54">
        <f>$C39*('BLDG area calculation'!G$15+('BLDG area calculation'!G$12-'BLDG area calculation'!G$15)/$C31)</f>
        <v>0</v>
      </c>
      <c r="H15" s="54">
        <f>$C39*('BLDG area calculation'!H$15+('BLDG area calculation'!H$12-'BLDG area calculation'!H$15)/$C31)</f>
        <v>0</v>
      </c>
      <c r="I15" s="54">
        <f>$C39*('BLDG area calculation'!I$15+('BLDG area calculation'!I$12-'BLDG area calculation'!I$15)/$C31)</f>
        <v>0</v>
      </c>
      <c r="J15" s="54">
        <f>$C39*('BLDG area calculation'!J$15+('BLDG area calculation'!J$12-'BLDG area calculation'!J$15)/$C31)</f>
        <v>0</v>
      </c>
      <c r="K15" s="54">
        <f>$C39*('BLDG area calculation'!K$15+('BLDG area calculation'!K$12-'BLDG area calculation'!K$15)/$C31)</f>
        <v>0</v>
      </c>
      <c r="L15" s="54">
        <f>$C39*('BLDG area calculation'!L$15+('BLDG area calculation'!L$12-'BLDG area calculation'!L$15)/$C31)</f>
        <v>0</v>
      </c>
      <c r="M15" s="54">
        <f>$C39*('BLDG area calculation'!M$15+('BLDG area calculation'!M$12-'BLDG area calculation'!M$15)/$C31)</f>
        <v>0</v>
      </c>
      <c r="N15" s="54">
        <f>$C39*('BLDG area calculation'!N$15+('BLDG area calculation'!N$12-'BLDG area calculation'!N$15)/$C31)</f>
        <v>0</v>
      </c>
      <c r="O15" s="54">
        <f>$C39*('BLDG area calculation'!O$15+('BLDG area calculation'!O$12-'BLDG area calculation'!O$15)/$C31)</f>
        <v>0</v>
      </c>
      <c r="P15" s="54">
        <f>$C39*('BLDG area calculation'!P$15+('BLDG area calculation'!P$12-'BLDG area calculation'!P$15)/$C31)</f>
        <v>0</v>
      </c>
      <c r="Q15" s="54">
        <f>$C39*('BLDG area calculation'!Q$15+('BLDG area calculation'!Q$12-'BLDG area calculation'!Q$15)/$C31)</f>
        <v>0</v>
      </c>
      <c r="R15" s="54">
        <f>$C39*('BLDG area calculation'!R$15+('BLDG area calculation'!R$12-'BLDG area calculation'!R$15)/$C31)</f>
        <v>0</v>
      </c>
      <c r="S15" s="54">
        <f>$C39*('BLDG area calculation'!S$15+('BLDG area calculation'!S$12-'BLDG area calculation'!S$15)/$C31)</f>
        <v>0</v>
      </c>
      <c r="T15" s="54">
        <f>$C39*('BLDG area calculation'!T$15+('BLDG area calculation'!T$12-'BLDG area calculation'!T$15)/$C31)</f>
        <v>0</v>
      </c>
      <c r="U15" s="54">
        <f>$C39*('BLDG area calculation'!U$15+('BLDG area calculation'!U$12-'BLDG area calculation'!U$15)/$C31)</f>
        <v>0</v>
      </c>
      <c r="V15" s="54">
        <f>$C39*('BLDG area calculation'!V$15+('BLDG area calculation'!V$12-'BLDG area calculation'!V$15)/$C31)</f>
        <v>0</v>
      </c>
      <c r="W15" s="54">
        <f>$C39*('BLDG area calculation'!W$15+('BLDG area calculation'!W$12-'BLDG area calculation'!W$15)/$C31)</f>
        <v>0</v>
      </c>
      <c r="X15" s="54">
        <f>$C39*('BLDG area calculation'!X$15+('BLDG area calculation'!X$12-'BLDG area calculation'!X$15)/$C31)</f>
        <v>0</v>
      </c>
      <c r="Y15" s="54">
        <f>$C39*('BLDG area calculation'!Y$15+('BLDG area calculation'!Y$12-'BLDG area calculation'!Y$15)/$C31)</f>
        <v>0</v>
      </c>
      <c r="Z15" s="54">
        <f>$C39*('BLDG area calculation'!Z$15+('BLDG area calculation'!Z$12-'BLDG area calculation'!Z$15)/$C31)</f>
        <v>0</v>
      </c>
      <c r="AA15" s="54">
        <f>$C39*('BLDG area calculation'!AA$15+('BLDG area calculation'!AA$12-'BLDG area calculation'!AA$15)/$C31)</f>
        <v>0</v>
      </c>
      <c r="AB15" s="54">
        <f>$C39*('BLDG area calculation'!AB$15+('BLDG area calculation'!AB$12-'BLDG area calculation'!AB$15)/$C31)</f>
        <v>0</v>
      </c>
      <c r="AC15" s="54">
        <f>$C39*('BLDG area calculation'!AC$15+('BLDG area calculation'!AC$12-'BLDG area calculation'!AC$15)/$C31)</f>
        <v>0</v>
      </c>
      <c r="AD15" s="54">
        <f>$C39*('BLDG area calculation'!AD$15+('BLDG area calculation'!AD$12-'BLDG area calculation'!AD$15)/$C31)</f>
        <v>0</v>
      </c>
      <c r="AE15" s="54">
        <f>$C39*('BLDG area calculation'!AE$15+('BLDG area calculation'!AE$12-'BLDG area calculation'!AE$15)/$C31)</f>
        <v>0</v>
      </c>
      <c r="AF15" s="54">
        <f>$C39*('BLDG area calculation'!AF$15+('BLDG area calculation'!AF$12-'BLDG area calculation'!AF$15)/$C31)</f>
        <v>0</v>
      </c>
      <c r="AG15" s="54">
        <f>$C39*('BLDG area calculation'!AG$15+('BLDG area calculation'!AG$12-'BLDG area calculation'!AG$15)/$C31)</f>
        <v>0</v>
      </c>
      <c r="AH15" s="54">
        <f>$C39*('BLDG area calculation'!AH$15+('BLDG area calculation'!AH$12-'BLDG area calculation'!AH$15)/$C31)</f>
        <v>0</v>
      </c>
      <c r="AI15" s="54">
        <f>$C39*('BLDG area calculation'!AI$15+('BLDG area calculation'!AI$12-'BLDG area calculation'!AI$15)/$C31)</f>
        <v>0</v>
      </c>
      <c r="AJ15" s="54">
        <f>$C39*('BLDG area calculation'!AJ$15+('BLDG area calculation'!AJ$12-'BLDG area calculation'!AJ$15)/$C31)</f>
        <v>0</v>
      </c>
      <c r="AK15" s="54">
        <f>$C39*('BLDG area calculation'!AK$15+('BLDG area calculation'!AK$12-'BLDG area calculation'!AK$15)/$C31)</f>
        <v>0</v>
      </c>
      <c r="AL15" s="54">
        <f>$C39*('BLDG area calculation'!AL$15+('BLDG area calculation'!AL$12-'BLDG area calculation'!AL$15)/$C31)</f>
        <v>0</v>
      </c>
      <c r="AM15" s="54">
        <f>$C39*('BLDG area calculation'!AM$15+('BLDG area calculation'!AM$12-'BLDG area calculation'!AM$15)/$C31)</f>
        <v>0</v>
      </c>
      <c r="AN15" s="54">
        <f>$C39*('BLDG area calculation'!AN$15+('BLDG area calculation'!AN$12-'BLDG area calculation'!AN$15)/$C31)</f>
        <v>0</v>
      </c>
      <c r="AO15" s="54">
        <f>$C39*('BLDG area calculation'!AO$15+('BLDG area calculation'!AO$12-'BLDG area calculation'!AO$15)/$C31)</f>
        <v>0</v>
      </c>
      <c r="AP15" s="54">
        <f>$C39*('BLDG area calculation'!AP$15+('BLDG area calculation'!AP$12-'BLDG area calculation'!AP$15)/$C31)</f>
        <v>0</v>
      </c>
      <c r="AQ15" s="54">
        <f>$C39*('BLDG area calculation'!AQ$15+('BLDG area calculation'!AQ$12-'BLDG area calculation'!AQ$15)/$C31)</f>
        <v>0</v>
      </c>
      <c r="AR15" s="54">
        <f>$C39*('BLDG area calculation'!AR$15+('BLDG area calculation'!AR$12-'BLDG area calculation'!AR$15)/$C31)</f>
        <v>0</v>
      </c>
    </row>
    <row r="17" spans="1:44" x14ac:dyDescent="0.3">
      <c r="A17" s="43" t="s">
        <v>998</v>
      </c>
      <c r="B17" s="43">
        <v>2018</v>
      </c>
      <c r="C17" s="43">
        <v>2019</v>
      </c>
      <c r="D17" s="43">
        <v>2020</v>
      </c>
      <c r="E17" s="43">
        <v>2021</v>
      </c>
      <c r="F17" s="43">
        <v>2022</v>
      </c>
      <c r="G17" s="43">
        <v>2023</v>
      </c>
      <c r="H17" s="43">
        <v>2024</v>
      </c>
      <c r="I17" s="43">
        <v>2025</v>
      </c>
      <c r="J17" s="43">
        <v>2026</v>
      </c>
      <c r="K17" s="43">
        <v>2027</v>
      </c>
      <c r="L17" s="43">
        <v>2028</v>
      </c>
      <c r="M17" s="43">
        <v>2029</v>
      </c>
      <c r="N17" s="43">
        <v>2030</v>
      </c>
      <c r="O17" s="43">
        <v>2031</v>
      </c>
      <c r="P17" s="43">
        <v>2032</v>
      </c>
      <c r="Q17" s="43">
        <v>2033</v>
      </c>
      <c r="R17" s="43">
        <v>2034</v>
      </c>
      <c r="S17" s="43">
        <v>2035</v>
      </c>
      <c r="T17" s="43">
        <v>2036</v>
      </c>
      <c r="U17" s="43">
        <v>2037</v>
      </c>
      <c r="V17" s="43">
        <v>2038</v>
      </c>
      <c r="W17" s="43">
        <v>2039</v>
      </c>
      <c r="X17" s="43">
        <v>2040</v>
      </c>
      <c r="Y17" s="43">
        <v>2041</v>
      </c>
      <c r="Z17" s="43">
        <v>2042</v>
      </c>
      <c r="AA17" s="43">
        <v>2043</v>
      </c>
      <c r="AB17" s="43">
        <v>2044</v>
      </c>
      <c r="AC17" s="43">
        <v>2045</v>
      </c>
      <c r="AD17" s="43">
        <v>2046</v>
      </c>
      <c r="AE17" s="43">
        <v>2047</v>
      </c>
      <c r="AF17" s="43">
        <v>2048</v>
      </c>
      <c r="AG17" s="43">
        <v>2049</v>
      </c>
      <c r="AH17" s="43">
        <v>2050</v>
      </c>
      <c r="AI17" s="43">
        <v>2051</v>
      </c>
      <c r="AJ17" s="43">
        <v>2052</v>
      </c>
      <c r="AK17" s="43">
        <v>2053</v>
      </c>
      <c r="AL17" s="43">
        <v>2054</v>
      </c>
      <c r="AM17" s="43">
        <v>2055</v>
      </c>
      <c r="AN17" s="43">
        <v>2056</v>
      </c>
      <c r="AO17" s="43">
        <v>2057</v>
      </c>
      <c r="AP17" s="43">
        <v>2058</v>
      </c>
      <c r="AQ17" s="43">
        <v>2059</v>
      </c>
      <c r="AR17" s="43">
        <v>2060</v>
      </c>
    </row>
    <row r="18" spans="1:44" x14ac:dyDescent="0.3">
      <c r="A18" s="43" t="s">
        <v>991</v>
      </c>
      <c r="B18" s="54">
        <f>$D34*('BLDG area calculation'!B$23+('BLDG area calculation'!B$20-'BLDG area calculation'!B$23)/$D26)</f>
        <v>3566.6799835914317</v>
      </c>
      <c r="C18" s="54">
        <f>$D34*('BLDG area calculation'!C$23+('BLDG area calculation'!C$20-'BLDG area calculation'!C$23)/$D26)</f>
        <v>5441.2668068744306</v>
      </c>
      <c r="D18" s="54">
        <f>$D34*('BLDG area calculation'!D$23+('BLDG area calculation'!D$20-'BLDG area calculation'!D$23)/$D26)</f>
        <v>5540.0611316538016</v>
      </c>
      <c r="E18" s="54">
        <f>$D34*('BLDG area calculation'!E$23+('BLDG area calculation'!E$20-'BLDG area calculation'!E$23)/$D26)</f>
        <v>4942.3939505376784</v>
      </c>
      <c r="F18" s="54">
        <f>$D34*('BLDG area calculation'!F$23+('BLDG area calculation'!F$20-'BLDG area calculation'!F$23)/$D26)</f>
        <v>4910.7488133217767</v>
      </c>
      <c r="G18" s="54">
        <f>$D34*('BLDG area calculation'!G$23+('BLDG area calculation'!G$20-'BLDG area calculation'!G$23)/$D26)</f>
        <v>4878.8237189146457</v>
      </c>
      <c r="H18" s="54">
        <f>$D34*('BLDG area calculation'!H$23+('BLDG area calculation'!H$20-'BLDG area calculation'!H$23)/$D26)</f>
        <v>4846.9439597072469</v>
      </c>
      <c r="I18" s="54">
        <f>$D34*('BLDG area calculation'!I$23+('BLDG area calculation'!I$20-'BLDG area calculation'!I$23)/$D26)</f>
        <v>4815.4147507709931</v>
      </c>
      <c r="J18" s="54">
        <f>$D34*('BLDG area calculation'!J$23+('BLDG area calculation'!J$20-'BLDG area calculation'!J$23)/$D26)</f>
        <v>4784.5142559190908</v>
      </c>
      <c r="K18" s="54">
        <f>$D34*('BLDG area calculation'!K$23+('BLDG area calculation'!K$20-'BLDG area calculation'!K$23)/$D26)</f>
        <v>4754.4910386372494</v>
      </c>
      <c r="L18" s="54">
        <f>$D34*('BLDG area calculation'!L$23+('BLDG area calculation'!L$20-'BLDG area calculation'!L$23)/$D26)</f>
        <v>4725.5735952510659</v>
      </c>
      <c r="M18" s="54">
        <f>$D34*('BLDG area calculation'!M$23+('BLDG area calculation'!M$20-'BLDG area calculation'!M$23)/$D26)</f>
        <v>4697.9564159594274</v>
      </c>
      <c r="N18" s="54">
        <f>$D34*('BLDG area calculation'!N$23+('BLDG area calculation'!N$20-'BLDG area calculation'!N$23)/$D26)</f>
        <v>4671.8091905570254</v>
      </c>
      <c r="O18" s="54">
        <f>$D34*('BLDG area calculation'!O$23+('BLDG area calculation'!O$20-'BLDG area calculation'!O$23)/$D26)</f>
        <v>4647.2747934213212</v>
      </c>
      <c r="P18" s="54">
        <f>$D34*('BLDG area calculation'!P$23+('BLDG area calculation'!P$20-'BLDG area calculation'!P$23)/$D26)</f>
        <v>4624.4652692163645</v>
      </c>
      <c r="Q18" s="54">
        <f>$D34*('BLDG area calculation'!Q$23+('BLDG area calculation'!Q$20-'BLDG area calculation'!Q$23)/$D26)</f>
        <v>4603.4573883785552</v>
      </c>
      <c r="R18" s="54">
        <f>$D34*('BLDG area calculation'!R$23+('BLDG area calculation'!R$20-'BLDG area calculation'!R$23)/$D26)</f>
        <v>4584.3057945451483</v>
      </c>
      <c r="S18" s="54">
        <f>$D34*('BLDG area calculation'!S$23+('BLDG area calculation'!S$20-'BLDG area calculation'!S$23)/$D26)</f>
        <v>4567.0306836532754</v>
      </c>
      <c r="T18" s="54">
        <f>$D34*('BLDG area calculation'!T$23+('BLDG area calculation'!T$20-'BLDG area calculation'!T$23)/$D26)</f>
        <v>4551.6185368914157</v>
      </c>
      <c r="U18" s="54">
        <f>$D34*('BLDG area calculation'!U$23+('BLDG area calculation'!U$20-'BLDG area calculation'!U$23)/$D26)</f>
        <v>4538.0267055771064</v>
      </c>
      <c r="V18" s="54">
        <f>$D34*('BLDG area calculation'!V$23+('BLDG area calculation'!V$20-'BLDG area calculation'!V$23)/$D26)</f>
        <v>4526.1702912249493</v>
      </c>
      <c r="W18" s="54">
        <f>$D34*('BLDG area calculation'!W$23+('BLDG area calculation'!W$20-'BLDG area calculation'!W$23)/$D26)</f>
        <v>4515.9461838424368</v>
      </c>
      <c r="X18" s="54">
        <f>$D34*('BLDG area calculation'!X$23+('BLDG area calculation'!X$20-'BLDG area calculation'!X$23)/$D26)</f>
        <v>4507.2009357498218</v>
      </c>
      <c r="Y18" s="54">
        <f>$D34*('BLDG area calculation'!Y$23+('BLDG area calculation'!Y$20-'BLDG area calculation'!Y$23)/$D26)</f>
        <v>4499.7541592343332</v>
      </c>
      <c r="Z18" s="54">
        <f>$D34*('BLDG area calculation'!Z$23+('BLDG area calculation'!Z$20-'BLDG area calculation'!Z$23)/$D26)</f>
        <v>4493.3895172570883</v>
      </c>
      <c r="AA18" s="54">
        <f>$D34*('BLDG area calculation'!AA$23+('BLDG area calculation'!AA$20-'BLDG area calculation'!AA$23)/$D26)</f>
        <v>4487.8483647864805</v>
      </c>
      <c r="AB18" s="54">
        <f>$D34*('BLDG area calculation'!AB$23+('BLDG area calculation'!AB$20-'BLDG area calculation'!AB$23)/$D26)</f>
        <v>4482.8358853358941</v>
      </c>
      <c r="AC18" s="54">
        <f>$D34*('BLDG area calculation'!AC$23+('BLDG area calculation'!AC$20-'BLDG area calculation'!AC$23)/$D26)</f>
        <v>4478.0262108964525</v>
      </c>
      <c r="AD18" s="54">
        <f>$D34*('BLDG area calculation'!AD$23+('BLDG area calculation'!AD$20-'BLDG area calculation'!AD$23)/$D26)</f>
        <v>4473.04543353804</v>
      </c>
      <c r="AE18" s="54">
        <f>$D34*('BLDG area calculation'!AE$23+('BLDG area calculation'!AE$20-'BLDG area calculation'!AE$23)/$D26)</f>
        <v>4467.4811867592089</v>
      </c>
      <c r="AF18" s="54">
        <f>$D34*('BLDG area calculation'!AF$23+('BLDG area calculation'!AF$20-'BLDG area calculation'!AF$23)/$D26)</f>
        <v>4460.882068414332</v>
      </c>
      <c r="AG18" s="54">
        <f>$D34*('BLDG area calculation'!AG$23+('BLDG area calculation'!AG$20-'BLDG area calculation'!AG$23)/$D26)</f>
        <v>4452.7570588088938</v>
      </c>
      <c r="AH18" s="54">
        <f>$D34*('BLDG area calculation'!AH$23+('BLDG area calculation'!AH$20-'BLDG area calculation'!AH$23)/$D26)</f>
        <v>4442.5691405979169</v>
      </c>
      <c r="AI18" s="54">
        <f>$D34*('BLDG area calculation'!AI$23+('BLDG area calculation'!AI$20-'BLDG area calculation'!AI$23)/$D26)</f>
        <v>4429.7379196522043</v>
      </c>
      <c r="AJ18" s="54">
        <f>$D34*('BLDG area calculation'!AJ$23+('BLDG area calculation'!AJ$20-'BLDG area calculation'!AJ$23)/$D26)</f>
        <v>4413.6446359059455</v>
      </c>
      <c r="AK18" s="54">
        <f>$D34*('BLDG area calculation'!AK$23+('BLDG area calculation'!AK$20-'BLDG area calculation'!AK$23)/$D26)</f>
        <v>4393.6183004034829</v>
      </c>
      <c r="AL18" s="54">
        <f>$D34*('BLDG area calculation'!AL$23+('BLDG area calculation'!AL$20-'BLDG area calculation'!AL$23)/$D26)</f>
        <v>4368.9457419493865</v>
      </c>
      <c r="AM18" s="54">
        <f>$D34*('BLDG area calculation'!AM$23+('BLDG area calculation'!AM$20-'BLDG area calculation'!AM$23)/$D26)</f>
        <v>4338.8672456140293</v>
      </c>
      <c r="AN18" s="54">
        <f>$D34*('BLDG area calculation'!AN$23+('BLDG area calculation'!AN$20-'BLDG area calculation'!AN$23)/$D26)</f>
        <v>4302.5737017492729</v>
      </c>
      <c r="AO18" s="54">
        <f>$D34*('BLDG area calculation'!AO$23+('BLDG area calculation'!AO$20-'BLDG area calculation'!AO$23)/$D26)</f>
        <v>4259.211467262352</v>
      </c>
      <c r="AP18" s="54">
        <f>$D34*('BLDG area calculation'!AP$23+('BLDG area calculation'!AP$20-'BLDG area calculation'!AP$23)/$D26)</f>
        <v>4207.8759328771612</v>
      </c>
      <c r="AQ18" s="54">
        <f>$D34*('BLDG area calculation'!AQ$23+('BLDG area calculation'!AQ$20-'BLDG area calculation'!AQ$23)/$D26)</f>
        <v>4147.6083888152434</v>
      </c>
      <c r="AR18" s="54">
        <f>$D34*('BLDG area calculation'!AR$23+('BLDG area calculation'!AR$20-'BLDG area calculation'!AR$23)/$D26)</f>
        <v>4077.4067434132639</v>
      </c>
    </row>
    <row r="19" spans="1:44" x14ac:dyDescent="0.3">
      <c r="A19" s="43" t="s">
        <v>992</v>
      </c>
      <c r="B19" s="54">
        <f>$D35*('BLDG area calculation'!B$23+('BLDG area calculation'!B$20-'BLDG area calculation'!B$23)/$D27)</f>
        <v>336463.76657646714</v>
      </c>
      <c r="C19" s="54">
        <f>$D35*('BLDG area calculation'!C$23+('BLDG area calculation'!C$20-'BLDG area calculation'!C$23)/$D27)</f>
        <v>510025.42851896555</v>
      </c>
      <c r="D19" s="54">
        <f>$D35*('BLDG area calculation'!D$23+('BLDG area calculation'!D$20-'BLDG area calculation'!D$23)/$D27)</f>
        <v>519351.30876192183</v>
      </c>
      <c r="E19" s="54">
        <f>$D35*('BLDG area calculation'!E$23+('BLDG area calculation'!E$20-'BLDG area calculation'!E$23)/$D27)</f>
        <v>464148.98208447453</v>
      </c>
      <c r="F19" s="54">
        <f>$D35*('BLDG area calculation'!F$23+('BLDG area calculation'!F$20-'BLDG area calculation'!F$23)/$D27)</f>
        <v>461283.76006449788</v>
      </c>
      <c r="G19" s="54">
        <f>$D35*('BLDG area calculation'!G$23+('BLDG area calculation'!G$20-'BLDG area calculation'!G$23)/$D27)</f>
        <v>458381.88275758963</v>
      </c>
      <c r="H19" s="54">
        <f>$D35*('BLDG area calculation'!H$23+('BLDG area calculation'!H$20-'BLDG area calculation'!H$23)/$D27)</f>
        <v>455474.40351145528</v>
      </c>
      <c r="I19" s="54">
        <f>$D35*('BLDG area calculation'!I$23+('BLDG area calculation'!I$20-'BLDG area calculation'!I$23)/$D27)</f>
        <v>452590.48274578643</v>
      </c>
      <c r="J19" s="54">
        <f>$D35*('BLDG area calculation'!J$23+('BLDG area calculation'!J$20-'BLDG area calculation'!J$23)/$D27)</f>
        <v>449756.74171611085</v>
      </c>
      <c r="K19" s="54">
        <f>$D35*('BLDG area calculation'!K$23+('BLDG area calculation'!K$20-'BLDG area calculation'!K$23)/$D27)</f>
        <v>446997.02520460961</v>
      </c>
      <c r="L19" s="54">
        <f>$D35*('BLDG area calculation'!L$23+('BLDG area calculation'!L$20-'BLDG area calculation'!L$23)/$D27)</f>
        <v>444333.28335695312</v>
      </c>
      <c r="M19" s="54">
        <f>$D35*('BLDG area calculation'!M$23+('BLDG area calculation'!M$20-'BLDG area calculation'!M$23)/$D27)</f>
        <v>441784.28036938101</v>
      </c>
      <c r="N19" s="54">
        <f>$D35*('BLDG area calculation'!N$23+('BLDG area calculation'!N$20-'BLDG area calculation'!N$23)/$D27)</f>
        <v>439366.44543876348</v>
      </c>
      <c r="O19" s="54">
        <f>$D35*('BLDG area calculation'!O$23+('BLDG area calculation'!O$20-'BLDG area calculation'!O$23)/$D27)</f>
        <v>437093.68566359521</v>
      </c>
      <c r="P19" s="54">
        <f>$D35*('BLDG area calculation'!P$23+('BLDG area calculation'!P$20-'BLDG area calculation'!P$23)/$D27)</f>
        <v>434977.01344318781</v>
      </c>
      <c r="Q19" s="54">
        <f>$D35*('BLDG area calculation'!Q$23+('BLDG area calculation'!Q$20-'BLDG area calculation'!Q$23)/$D27)</f>
        <v>433024.13347319036</v>
      </c>
      <c r="R19" s="54">
        <f>$D35*('BLDG area calculation'!R$23+('BLDG area calculation'!R$20-'BLDG area calculation'!R$23)/$D27)</f>
        <v>431240.65908752859</v>
      </c>
      <c r="S19" s="54">
        <f>$D35*('BLDG area calculation'!S$23+('BLDG area calculation'!S$20-'BLDG area calculation'!S$23)/$D27)</f>
        <v>429628.97107727418</v>
      </c>
      <c r="T19" s="54">
        <f>$D35*('BLDG area calculation'!T$23+('BLDG area calculation'!T$20-'BLDG area calculation'!T$23)/$D27)</f>
        <v>428188.28407317452</v>
      </c>
      <c r="U19" s="54">
        <f>$D35*('BLDG area calculation'!U$23+('BLDG area calculation'!U$20-'BLDG area calculation'!U$23)/$D27)</f>
        <v>426915.07005842746</v>
      </c>
      <c r="V19" s="54">
        <f>$D35*('BLDG area calculation'!V$23+('BLDG area calculation'!V$20-'BLDG area calculation'!V$23)/$D27)</f>
        <v>425801.84232184256</v>
      </c>
      <c r="W19" s="54">
        <f>$D35*('BLDG area calculation'!W$23+('BLDG area calculation'!W$20-'BLDG area calculation'!W$23)/$D27)</f>
        <v>424839.38021687459</v>
      </c>
      <c r="X19" s="54">
        <f>$D35*('BLDG area calculation'!X$23+('BLDG area calculation'!X$20-'BLDG area calculation'!X$23)/$D27)</f>
        <v>424013.75407165283</v>
      </c>
      <c r="Y19" s="54">
        <f>$D35*('BLDG area calculation'!Y$23+('BLDG area calculation'!Y$20-'BLDG area calculation'!Y$23)/$D27)</f>
        <v>423308.48946336273</v>
      </c>
      <c r="Z19" s="54">
        <f>$D35*('BLDG area calculation'!Z$23+('BLDG area calculation'!Z$20-'BLDG area calculation'!Z$23)/$D27)</f>
        <v>422703.73280029197</v>
      </c>
      <c r="AA19" s="54">
        <f>$D35*('BLDG area calculation'!AA$23+('BLDG area calculation'!AA$20-'BLDG area calculation'!AA$23)/$D27)</f>
        <v>422175.66110453295</v>
      </c>
      <c r="AB19" s="54">
        <f>$D35*('BLDG area calculation'!AB$23+('BLDG area calculation'!AB$20-'BLDG area calculation'!AB$23)/$D27)</f>
        <v>421697.04862465902</v>
      </c>
      <c r="AC19" s="54">
        <f>$D35*('BLDG area calculation'!AC$23+('BLDG area calculation'!AC$20-'BLDG area calculation'!AC$23)/$D27)</f>
        <v>421237.74035558396</v>
      </c>
      <c r="AD19" s="54">
        <f>$D35*('BLDG area calculation'!AD$23+('BLDG area calculation'!AD$20-'BLDG area calculation'!AD$23)/$D27)</f>
        <v>420763.07805104362</v>
      </c>
      <c r="AE19" s="54">
        <f>$D35*('BLDG area calculation'!AE$23+('BLDG area calculation'!AE$20-'BLDG area calculation'!AE$23)/$D27)</f>
        <v>420234.78538739233</v>
      </c>
      <c r="AF19" s="54">
        <f>$D35*('BLDG area calculation'!AF$23+('BLDG area calculation'!AF$20-'BLDG area calculation'!AF$23)/$D27)</f>
        <v>419610.91361141851</v>
      </c>
      <c r="AG19" s="54">
        <f>$D35*('BLDG area calculation'!AG$23+('BLDG area calculation'!AG$20-'BLDG area calculation'!AG$23)/$D27)</f>
        <v>418845.78673279204</v>
      </c>
      <c r="AH19" s="54">
        <f>$D35*('BLDG area calculation'!AH$23+('BLDG area calculation'!AH$20-'BLDG area calculation'!AH$23)/$D27)</f>
        <v>417889.40950163919</v>
      </c>
      <c r="AI19" s="54">
        <f>$D35*('BLDG area calculation'!AI$23+('BLDG area calculation'!AI$20-'BLDG area calculation'!AI$23)/$D27)</f>
        <v>416687.70845317771</v>
      </c>
      <c r="AJ19" s="54">
        <f>$D35*('BLDG area calculation'!AJ$23+('BLDG area calculation'!AJ$20-'BLDG area calculation'!AJ$23)/$D27)</f>
        <v>415182.99493902834</v>
      </c>
      <c r="AK19" s="54">
        <f>$D35*('BLDG area calculation'!AK$23+('BLDG area calculation'!AK$20-'BLDG area calculation'!AK$23)/$D27)</f>
        <v>413312.68035045452</v>
      </c>
      <c r="AL19" s="54">
        <f>$D35*('BLDG area calculation'!AL$23+('BLDG area calculation'!AL$20-'BLDG area calculation'!AL$23)/$D27)</f>
        <v>411010.20453109598</v>
      </c>
      <c r="AM19" s="54">
        <f>$D35*('BLDG area calculation'!AM$23+('BLDG area calculation'!AM$20-'BLDG area calculation'!AM$23)/$D27)</f>
        <v>408204.63099153689</v>
      </c>
      <c r="AN19" s="54">
        <f>$D35*('BLDG area calculation'!AN$23+('BLDG area calculation'!AN$20-'BLDG area calculation'!AN$23)/$D27)</f>
        <v>404820.38147931994</v>
      </c>
      <c r="AO19" s="54">
        <f>$D35*('BLDG area calculation'!AO$23+('BLDG area calculation'!AO$20-'BLDG area calculation'!AO$23)/$D27)</f>
        <v>400777.6847811265</v>
      </c>
      <c r="AP19" s="54">
        <f>$D35*('BLDG area calculation'!AP$23+('BLDG area calculation'!AP$20-'BLDG area calculation'!AP$23)/$D27)</f>
        <v>395991.98000038706</v>
      </c>
      <c r="AQ19" s="54">
        <f>$D35*('BLDG area calculation'!AQ$23+('BLDG area calculation'!AQ$20-'BLDG area calculation'!AQ$23)/$D27)</f>
        <v>390373.62453302322</v>
      </c>
      <c r="AR19" s="54">
        <f>$D35*('BLDG area calculation'!AR$23+('BLDG area calculation'!AR$20-'BLDG area calculation'!AR$23)/$D27)</f>
        <v>383828.88520166866</v>
      </c>
    </row>
    <row r="20" spans="1:44" x14ac:dyDescent="0.3">
      <c r="A20" s="43" t="s">
        <v>993</v>
      </c>
      <c r="B20" s="54">
        <f>$D36*('BLDG area calculation'!B$23+('BLDG area calculation'!B$20-'BLDG area calculation'!B$23)/$D28)</f>
        <v>0</v>
      </c>
      <c r="C20" s="54">
        <f>$D36*('BLDG area calculation'!C$23+('BLDG area calculation'!C$20-'BLDG area calculation'!C$23)/$D28)</f>
        <v>0</v>
      </c>
      <c r="D20" s="54">
        <f>$D36*('BLDG area calculation'!D$23+('BLDG area calculation'!D$20-'BLDG area calculation'!D$23)/$D28)</f>
        <v>0</v>
      </c>
      <c r="E20" s="54">
        <f>$D36*('BLDG area calculation'!E$23+('BLDG area calculation'!E$20-'BLDG area calculation'!E$23)/$D28)</f>
        <v>0</v>
      </c>
      <c r="F20" s="54">
        <f>$D36*('BLDG area calculation'!F$23+('BLDG area calculation'!F$20-'BLDG area calculation'!F$23)/$D28)</f>
        <v>0</v>
      </c>
      <c r="G20" s="54">
        <f>$D36*('BLDG area calculation'!G$23+('BLDG area calculation'!G$20-'BLDG area calculation'!G$23)/$D28)</f>
        <v>0</v>
      </c>
      <c r="H20" s="54">
        <f>$D36*('BLDG area calculation'!H$23+('BLDG area calculation'!H$20-'BLDG area calculation'!H$23)/$D28)</f>
        <v>0</v>
      </c>
      <c r="I20" s="54">
        <f>$D36*('BLDG area calculation'!I$23+('BLDG area calculation'!I$20-'BLDG area calculation'!I$23)/$D28)</f>
        <v>0</v>
      </c>
      <c r="J20" s="54">
        <f>$D36*('BLDG area calculation'!J$23+('BLDG area calculation'!J$20-'BLDG area calculation'!J$23)/$D28)</f>
        <v>0</v>
      </c>
      <c r="K20" s="54">
        <f>$D36*('BLDG area calculation'!K$23+('BLDG area calculation'!K$20-'BLDG area calculation'!K$23)/$D28)</f>
        <v>0</v>
      </c>
      <c r="L20" s="54">
        <f>$D36*('BLDG area calculation'!L$23+('BLDG area calculation'!L$20-'BLDG area calculation'!L$23)/$D28)</f>
        <v>0</v>
      </c>
      <c r="M20" s="54">
        <f>$D36*('BLDG area calculation'!M$23+('BLDG area calculation'!M$20-'BLDG area calculation'!M$23)/$D28)</f>
        <v>0</v>
      </c>
      <c r="N20" s="54">
        <f>$D36*('BLDG area calculation'!N$23+('BLDG area calculation'!N$20-'BLDG area calculation'!N$23)/$D28)</f>
        <v>0</v>
      </c>
      <c r="O20" s="54">
        <f>$D36*('BLDG area calculation'!O$23+('BLDG area calculation'!O$20-'BLDG area calculation'!O$23)/$D28)</f>
        <v>0</v>
      </c>
      <c r="P20" s="54">
        <f>$D36*('BLDG area calculation'!P$23+('BLDG area calculation'!P$20-'BLDG area calculation'!P$23)/$D28)</f>
        <v>0</v>
      </c>
      <c r="Q20" s="54">
        <f>$D36*('BLDG area calculation'!Q$23+('BLDG area calculation'!Q$20-'BLDG area calculation'!Q$23)/$D28)</f>
        <v>0</v>
      </c>
      <c r="R20" s="54">
        <f>$D36*('BLDG area calculation'!R$23+('BLDG area calculation'!R$20-'BLDG area calculation'!R$23)/$D28)</f>
        <v>0</v>
      </c>
      <c r="S20" s="54">
        <f>$D36*('BLDG area calculation'!S$23+('BLDG area calculation'!S$20-'BLDG area calculation'!S$23)/$D28)</f>
        <v>0</v>
      </c>
      <c r="T20" s="54">
        <f>$D36*('BLDG area calculation'!T$23+('BLDG area calculation'!T$20-'BLDG area calculation'!T$23)/$D28)</f>
        <v>0</v>
      </c>
      <c r="U20" s="54">
        <f>$D36*('BLDG area calculation'!U$23+('BLDG area calculation'!U$20-'BLDG area calculation'!U$23)/$D28)</f>
        <v>0</v>
      </c>
      <c r="V20" s="54">
        <f>$D36*('BLDG area calculation'!V$23+('BLDG area calculation'!V$20-'BLDG area calculation'!V$23)/$D28)</f>
        <v>0</v>
      </c>
      <c r="W20" s="54">
        <f>$D36*('BLDG area calculation'!W$23+('BLDG area calculation'!W$20-'BLDG area calculation'!W$23)/$D28)</f>
        <v>0</v>
      </c>
      <c r="X20" s="54">
        <f>$D36*('BLDG area calculation'!X$23+('BLDG area calculation'!X$20-'BLDG area calculation'!X$23)/$D28)</f>
        <v>0</v>
      </c>
      <c r="Y20" s="54">
        <f>$D36*('BLDG area calculation'!Y$23+('BLDG area calculation'!Y$20-'BLDG area calculation'!Y$23)/$D28)</f>
        <v>0</v>
      </c>
      <c r="Z20" s="54">
        <f>$D36*('BLDG area calculation'!Z$23+('BLDG area calculation'!Z$20-'BLDG area calculation'!Z$23)/$D28)</f>
        <v>0</v>
      </c>
      <c r="AA20" s="54">
        <f>$D36*('BLDG area calculation'!AA$23+('BLDG area calculation'!AA$20-'BLDG area calculation'!AA$23)/$D28)</f>
        <v>0</v>
      </c>
      <c r="AB20" s="54">
        <f>$D36*('BLDG area calculation'!AB$23+('BLDG area calculation'!AB$20-'BLDG area calculation'!AB$23)/$D28)</f>
        <v>0</v>
      </c>
      <c r="AC20" s="54">
        <f>$D36*('BLDG area calculation'!AC$23+('BLDG area calculation'!AC$20-'BLDG area calculation'!AC$23)/$D28)</f>
        <v>0</v>
      </c>
      <c r="AD20" s="54">
        <f>$D36*('BLDG area calculation'!AD$23+('BLDG area calculation'!AD$20-'BLDG area calculation'!AD$23)/$D28)</f>
        <v>0</v>
      </c>
      <c r="AE20" s="54">
        <f>$D36*('BLDG area calculation'!AE$23+('BLDG area calculation'!AE$20-'BLDG area calculation'!AE$23)/$D28)</f>
        <v>0</v>
      </c>
      <c r="AF20" s="54">
        <f>$D36*('BLDG area calculation'!AF$23+('BLDG area calculation'!AF$20-'BLDG area calculation'!AF$23)/$D28)</f>
        <v>0</v>
      </c>
      <c r="AG20" s="54">
        <f>$D36*('BLDG area calculation'!AG$23+('BLDG area calculation'!AG$20-'BLDG area calculation'!AG$23)/$D28)</f>
        <v>0</v>
      </c>
      <c r="AH20" s="54">
        <f>$D36*('BLDG area calculation'!AH$23+('BLDG area calculation'!AH$20-'BLDG area calculation'!AH$23)/$D28)</f>
        <v>0</v>
      </c>
      <c r="AI20" s="54">
        <f>$D36*('BLDG area calculation'!AI$23+('BLDG area calculation'!AI$20-'BLDG area calculation'!AI$23)/$D28)</f>
        <v>0</v>
      </c>
      <c r="AJ20" s="54">
        <f>$D36*('BLDG area calculation'!AJ$23+('BLDG area calculation'!AJ$20-'BLDG area calculation'!AJ$23)/$D28)</f>
        <v>0</v>
      </c>
      <c r="AK20" s="54">
        <f>$D36*('BLDG area calculation'!AK$23+('BLDG area calculation'!AK$20-'BLDG area calculation'!AK$23)/$D28)</f>
        <v>0</v>
      </c>
      <c r="AL20" s="54">
        <f>$D36*('BLDG area calculation'!AL$23+('BLDG area calculation'!AL$20-'BLDG area calculation'!AL$23)/$D28)</f>
        <v>0</v>
      </c>
      <c r="AM20" s="54">
        <f>$D36*('BLDG area calculation'!AM$23+('BLDG area calculation'!AM$20-'BLDG area calculation'!AM$23)/$D28)</f>
        <v>0</v>
      </c>
      <c r="AN20" s="54">
        <f>$D36*('BLDG area calculation'!AN$23+('BLDG area calculation'!AN$20-'BLDG area calculation'!AN$23)/$D28)</f>
        <v>0</v>
      </c>
      <c r="AO20" s="54">
        <f>$D36*('BLDG area calculation'!AO$23+('BLDG area calculation'!AO$20-'BLDG area calculation'!AO$23)/$D28)</f>
        <v>0</v>
      </c>
      <c r="AP20" s="54">
        <f>$D36*('BLDG area calculation'!AP$23+('BLDG area calculation'!AP$20-'BLDG area calculation'!AP$23)/$D28)</f>
        <v>0</v>
      </c>
      <c r="AQ20" s="54">
        <f>$D36*('BLDG area calculation'!AQ$23+('BLDG area calculation'!AQ$20-'BLDG area calculation'!AQ$23)/$D28)</f>
        <v>0</v>
      </c>
      <c r="AR20" s="54">
        <f>$D36*('BLDG area calculation'!AR$23+('BLDG area calculation'!AR$20-'BLDG area calculation'!AR$23)/$D28)</f>
        <v>0</v>
      </c>
    </row>
    <row r="21" spans="1:44" x14ac:dyDescent="0.3">
      <c r="A21" s="43" t="s">
        <v>994</v>
      </c>
      <c r="B21" s="54">
        <f>$D37*('BLDG area calculation'!B$23+('BLDG area calculation'!B$20-'BLDG area calculation'!B$23)/$D29)</f>
        <v>611928.25067156204</v>
      </c>
      <c r="C21" s="54">
        <f>$D37*('BLDG area calculation'!C$23+('BLDG area calculation'!C$20-'BLDG area calculation'!C$23)/$D29)</f>
        <v>735802.58898203191</v>
      </c>
      <c r="D21" s="54">
        <f>$D37*('BLDG area calculation'!D$23+('BLDG area calculation'!D$20-'BLDG area calculation'!D$23)/$D29)</f>
        <v>753119.89047180547</v>
      </c>
      <c r="E21" s="54">
        <f>$D37*('BLDG area calculation'!E$23+('BLDG area calculation'!E$20-'BLDG area calculation'!E$23)/$D29)</f>
        <v>721688.42420424777</v>
      </c>
      <c r="F21" s="54">
        <f>$D37*('BLDG area calculation'!F$23+('BLDG area calculation'!F$20-'BLDG area calculation'!F$23)/$D29)</f>
        <v>723499.94145222486</v>
      </c>
      <c r="G21" s="54">
        <f>$D37*('BLDG area calculation'!G$23+('BLDG area calculation'!G$20-'BLDG area calculation'!G$23)/$D29)</f>
        <v>724645.37531842152</v>
      </c>
      <c r="H21" s="54">
        <f>$D37*('BLDG area calculation'!H$23+('BLDG area calculation'!H$20-'BLDG area calculation'!H$23)/$D29)</f>
        <v>725202.66248401767</v>
      </c>
      <c r="I21" s="54">
        <f>$D37*('BLDG area calculation'!I$23+('BLDG area calculation'!I$20-'BLDG area calculation'!I$23)/$D29)</f>
        <v>725246.35964862339</v>
      </c>
      <c r="J21" s="54">
        <f>$D37*('BLDG area calculation'!J$23+('BLDG area calculation'!J$20-'BLDG area calculation'!J$23)/$D29)</f>
        <v>724847.14994659589</v>
      </c>
      <c r="K21" s="54">
        <f>$D37*('BLDG area calculation'!K$23+('BLDG area calculation'!K$20-'BLDG area calculation'!K$23)/$D29)</f>
        <v>724071.59611252591</v>
      </c>
      <c r="L21" s="54">
        <f>$D37*('BLDG area calculation'!L$23+('BLDG area calculation'!L$20-'BLDG area calculation'!L$23)/$D29)</f>
        <v>722982.72176360362</v>
      </c>
      <c r="M21" s="54">
        <f>$D37*('BLDG area calculation'!M$23+('BLDG area calculation'!M$20-'BLDG area calculation'!M$23)/$D29)</f>
        <v>721639.04499155702</v>
      </c>
      <c r="N21" s="54">
        <f>$D37*('BLDG area calculation'!N$23+('BLDG area calculation'!N$20-'BLDG area calculation'!N$23)/$D29)</f>
        <v>720095.10363662324</v>
      </c>
      <c r="O21" s="54">
        <f>$D37*('BLDG area calculation'!O$23+('BLDG area calculation'!O$20-'BLDG area calculation'!O$23)/$D29)</f>
        <v>718401.28981453937</v>
      </c>
      <c r="P21" s="54">
        <f>$D37*('BLDG area calculation'!P$23+('BLDG area calculation'!P$20-'BLDG area calculation'!P$23)/$D29)</f>
        <v>716603.52850527398</v>
      </c>
      <c r="Q21" s="54">
        <f>$D37*('BLDG area calculation'!Q$23+('BLDG area calculation'!Q$20-'BLDG area calculation'!Q$23)/$D29)</f>
        <v>714742.89325308253</v>
      </c>
      <c r="R21" s="54">
        <f>$D37*('BLDG area calculation'!R$23+('BLDG area calculation'!R$20-'BLDG area calculation'!R$23)/$D29)</f>
        <v>712856.41861358937</v>
      </c>
      <c r="S21" s="54">
        <f>$D37*('BLDG area calculation'!S$23+('BLDG area calculation'!S$20-'BLDG area calculation'!S$23)/$D29)</f>
        <v>710976.26000652497</v>
      </c>
      <c r="T21" s="54">
        <f>$D37*('BLDG area calculation'!T$23+('BLDG area calculation'!T$20-'BLDG area calculation'!T$23)/$D29)</f>
        <v>709129.65293158207</v>
      </c>
      <c r="U21" s="54">
        <f>$D37*('BLDG area calculation'!U$23+('BLDG area calculation'!U$20-'BLDG area calculation'!U$23)/$D29)</f>
        <v>707339.15648734896</v>
      </c>
      <c r="V21" s="54">
        <f>$D37*('BLDG area calculation'!V$23+('BLDG area calculation'!V$20-'BLDG area calculation'!V$23)/$D29)</f>
        <v>705621.70696832018</v>
      </c>
      <c r="W21" s="54">
        <f>$D37*('BLDG area calculation'!W$23+('BLDG area calculation'!W$20-'BLDG area calculation'!W$23)/$D29)</f>
        <v>703990.15412078367</v>
      </c>
      <c r="X21" s="54">
        <f>$D37*('BLDG area calculation'!X$23+('BLDG area calculation'!X$20-'BLDG area calculation'!X$23)/$D29)</f>
        <v>702451.09988241736</v>
      </c>
      <c r="Y21" s="54">
        <f>$D37*('BLDG area calculation'!Y$23+('BLDG area calculation'!Y$20-'BLDG area calculation'!Y$23)/$D29)</f>
        <v>701006.32173580898</v>
      </c>
      <c r="Z21" s="54">
        <f>$D37*('BLDG area calculation'!Z$23+('BLDG area calculation'!Z$20-'BLDG area calculation'!Z$23)/$D29)</f>
        <v>699652.16060002241</v>
      </c>
      <c r="AA21" s="54">
        <f>$D37*('BLDG area calculation'!AA$23+('BLDG area calculation'!AA$20-'BLDG area calculation'!AA$23)/$D29)</f>
        <v>698379.01077073847</v>
      </c>
      <c r="AB21" s="54">
        <f>$D37*('BLDG area calculation'!AB$23+('BLDG area calculation'!AB$20-'BLDG area calculation'!AB$23)/$D29)</f>
        <v>697171.63200813206</v>
      </c>
      <c r="AC21" s="54">
        <f>$D37*('BLDG area calculation'!AC$23+('BLDG area calculation'!AC$20-'BLDG area calculation'!AC$23)/$D29)</f>
        <v>696009.45665345574</v>
      </c>
      <c r="AD21" s="54">
        <f>$D37*('BLDG area calculation'!AD$23+('BLDG area calculation'!AD$20-'BLDG area calculation'!AD$23)/$D29)</f>
        <v>694865.40132482979</v>
      </c>
      <c r="AE21" s="54">
        <f>$D37*('BLDG area calculation'!AE$23+('BLDG area calculation'!AE$20-'BLDG area calculation'!AE$23)/$D29)</f>
        <v>693706.38296974672</v>
      </c>
      <c r="AF21" s="54">
        <f>$D37*('BLDG area calculation'!AF$23+('BLDG area calculation'!AF$20-'BLDG area calculation'!AF$23)/$D29)</f>
        <v>692493.22505449154</v>
      </c>
      <c r="AG21" s="54">
        <f>$D37*('BLDG area calculation'!AG$23+('BLDG area calculation'!AG$20-'BLDG area calculation'!AG$23)/$D29)</f>
        <v>691180.56295159284</v>
      </c>
      <c r="AH21" s="54">
        <f>$D37*('BLDG area calculation'!AH$23+('BLDG area calculation'!AH$20-'BLDG area calculation'!AH$23)/$D29)</f>
        <v>689716.34328960872</v>
      </c>
      <c r="AI21" s="54">
        <f>$D37*('BLDG area calculation'!AI$23+('BLDG area calculation'!AI$20-'BLDG area calculation'!AI$23)/$D29)</f>
        <v>688041.89986789669</v>
      </c>
      <c r="AJ21" s="54">
        <f>$D37*('BLDG area calculation'!AJ$23+('BLDG area calculation'!AJ$20-'BLDG area calculation'!AJ$23)/$D29)</f>
        <v>686092.23011521448</v>
      </c>
      <c r="AK21" s="54">
        <f>$D37*('BLDG area calculation'!AK$23+('BLDG area calculation'!AK$20-'BLDG area calculation'!AK$23)/$D29)</f>
        <v>683795.00344221713</v>
      </c>
      <c r="AL21" s="54">
        <f>$D37*('BLDG area calculation'!AL$23+('BLDG area calculation'!AL$20-'BLDG area calculation'!AL$23)/$D29)</f>
        <v>681071.11819801037</v>
      </c>
      <c r="AM21" s="54">
        <f>$D37*('BLDG area calculation'!AM$23+('BLDG area calculation'!AM$20-'BLDG area calculation'!AM$23)/$D29)</f>
        <v>677834.35498040693</v>
      </c>
      <c r="AN21" s="54">
        <f>$D37*('BLDG area calculation'!AN$23+('BLDG area calculation'!AN$20-'BLDG area calculation'!AN$23)/$D29)</f>
        <v>673991.09974564577</v>
      </c>
      <c r="AO21" s="54">
        <f>$D37*('BLDG area calculation'!AO$23+('BLDG area calculation'!AO$20-'BLDG area calculation'!AO$23)/$D29)</f>
        <v>669440.58742314251</v>
      </c>
      <c r="AP21" s="54">
        <f>$D37*('BLDG area calculation'!AP$23+('BLDG area calculation'!AP$20-'BLDG area calculation'!AP$23)/$D29)</f>
        <v>664074.40825507371</v>
      </c>
      <c r="AQ21" s="54">
        <f>$D37*('BLDG area calculation'!AQ$23+('BLDG area calculation'!AQ$20-'BLDG area calculation'!AQ$23)/$D29)</f>
        <v>657776.1903896915</v>
      </c>
      <c r="AR21" s="54">
        <f>$D37*('BLDG area calculation'!AR$23+('BLDG area calculation'!AR$20-'BLDG area calculation'!AR$23)/$D29)</f>
        <v>650422.23178401194</v>
      </c>
    </row>
    <row r="22" spans="1:44" x14ac:dyDescent="0.3">
      <c r="A22" s="43" t="s">
        <v>995</v>
      </c>
      <c r="B22" s="54">
        <f>$D38*('BLDG area calculation'!B$23+('BLDG area calculation'!B$20-'BLDG area calculation'!B$23)/$D30)</f>
        <v>1311140.0196159931</v>
      </c>
      <c r="C22" s="54">
        <f>$D38*('BLDG area calculation'!C$23+('BLDG area calculation'!C$20-'BLDG area calculation'!C$23)/$D30)</f>
        <v>1786747.2325143395</v>
      </c>
      <c r="D22" s="54">
        <f>$D38*('BLDG area calculation'!D$23+('BLDG area calculation'!D$20-'BLDG area calculation'!D$23)/$D30)</f>
        <v>1823461.4481348249</v>
      </c>
      <c r="E22" s="54">
        <f>$D38*('BLDG area calculation'!E$23+('BLDG area calculation'!E$20-'BLDG area calculation'!E$23)/$D30)</f>
        <v>1680531.0108177918</v>
      </c>
      <c r="F22" s="54">
        <f>$D38*('BLDG area calculation'!F$23+('BLDG area calculation'!F$20-'BLDG area calculation'!F$23)/$D30)</f>
        <v>1676715.93781258</v>
      </c>
      <c r="G22" s="54">
        <f>$D38*('BLDG area calculation'!G$23+('BLDG area calculation'!G$20-'BLDG area calculation'!G$23)/$D30)</f>
        <v>1672130.6375010645</v>
      </c>
      <c r="H22" s="54">
        <f>$D38*('BLDG area calculation'!H$23+('BLDG area calculation'!H$20-'BLDG area calculation'!H$23)/$D30)</f>
        <v>1666918.5804696316</v>
      </c>
      <c r="I22" s="54">
        <f>$D38*('BLDG area calculation'!I$23+('BLDG area calculation'!I$20-'BLDG area calculation'!I$23)/$D30)</f>
        <v>1661215.9265187799</v>
      </c>
      <c r="J22" s="54">
        <f>$D38*('BLDG area calculation'!J$23+('BLDG area calculation'!J$20-'BLDG area calculation'!J$23)/$D30)</f>
        <v>1655149.7199344113</v>
      </c>
      <c r="K22" s="54">
        <f>$D38*('BLDG area calculation'!K$23+('BLDG area calculation'!K$20-'BLDG area calculation'!K$23)/$D30)</f>
        <v>1648837.1581178326</v>
      </c>
      <c r="L22" s="54">
        <f>$D38*('BLDG area calculation'!L$23+('BLDG area calculation'!L$20-'BLDG area calculation'!L$23)/$D30)</f>
        <v>1642387.9577176154</v>
      </c>
      <c r="M22" s="54">
        <f>$D38*('BLDG area calculation'!M$23+('BLDG area calculation'!M$20-'BLDG area calculation'!M$23)/$D30)</f>
        <v>1635900.769211083</v>
      </c>
      <c r="N22" s="54">
        <f>$D38*('BLDG area calculation'!N$23+('BLDG area calculation'!N$20-'BLDG area calculation'!N$23)/$D30)</f>
        <v>1629465.4228491012</v>
      </c>
      <c r="O22" s="54">
        <f>$D38*('BLDG area calculation'!O$23+('BLDG area calculation'!O$20-'BLDG area calculation'!O$23)/$D30)</f>
        <v>1623162.3825257514</v>
      </c>
      <c r="P22" s="54">
        <f>$D38*('BLDG area calculation'!P$23+('BLDG area calculation'!P$20-'BLDG area calculation'!P$23)/$D30)</f>
        <v>1617061.6666809618</v>
      </c>
      <c r="Q22" s="54">
        <f>$D38*('BLDG area calculation'!Q$23+('BLDG area calculation'!Q$20-'BLDG area calculation'!Q$23)/$D30)</f>
        <v>1611221.6228451424</v>
      </c>
      <c r="R22" s="54">
        <f>$D38*('BLDG area calculation'!R$23+('BLDG area calculation'!R$20-'BLDG area calculation'!R$23)/$D30)</f>
        <v>1605692.2024763415</v>
      </c>
      <c r="S22" s="54">
        <f>$D38*('BLDG area calculation'!S$23+('BLDG area calculation'!S$20-'BLDG area calculation'!S$23)/$D30)</f>
        <v>1600511.8069450448</v>
      </c>
      <c r="T22" s="54">
        <f>$D38*('BLDG area calculation'!T$23+('BLDG area calculation'!T$20-'BLDG area calculation'!T$23)/$D30)</f>
        <v>1595707.377164297</v>
      </c>
      <c r="U22" s="54">
        <f>$D38*('BLDG area calculation'!U$23+('BLDG area calculation'!U$20-'BLDG area calculation'!U$23)/$D30)</f>
        <v>1591295.4926406902</v>
      </c>
      <c r="V22" s="54">
        <f>$D38*('BLDG area calculation'!V$23+('BLDG area calculation'!V$20-'BLDG area calculation'!V$23)/$D30)</f>
        <v>1587278.9570189004</v>
      </c>
      <c r="W22" s="54">
        <f>$D38*('BLDG area calculation'!W$23+('BLDG area calculation'!W$20-'BLDG area calculation'!W$23)/$D30)</f>
        <v>1583652.840534427</v>
      </c>
      <c r="X22" s="54">
        <f>$D38*('BLDG area calculation'!X$23+('BLDG area calculation'!X$20-'BLDG area calculation'!X$23)/$D30)</f>
        <v>1580396.2877915134</v>
      </c>
      <c r="Y22" s="54">
        <f>$D38*('BLDG area calculation'!Y$23+('BLDG area calculation'!Y$20-'BLDG area calculation'!Y$23)/$D30)</f>
        <v>1577478.3214839525</v>
      </c>
      <c r="Z22" s="54">
        <f>$D38*('BLDG area calculation'!Z$23+('BLDG area calculation'!Z$20-'BLDG area calculation'!Z$23)/$D30)</f>
        <v>1574855.5385167</v>
      </c>
      <c r="AA22" s="54">
        <f>$D38*('BLDG area calculation'!AA$23+('BLDG area calculation'!AA$20-'BLDG area calculation'!AA$23)/$D30)</f>
        <v>1572470.3996920472</v>
      </c>
      <c r="AB22" s="54">
        <f>$D38*('BLDG area calculation'!AB$23+('BLDG area calculation'!AB$20-'BLDG area calculation'!AB$23)/$D30)</f>
        <v>1570252.6857637207</v>
      </c>
      <c r="AC22" s="54">
        <f>$D38*('BLDG area calculation'!AC$23+('BLDG area calculation'!AC$20-'BLDG area calculation'!AC$23)/$D30)</f>
        <v>1568120.7627299763</v>
      </c>
      <c r="AD22" s="54">
        <f>$D38*('BLDG area calculation'!AD$23+('BLDG area calculation'!AD$20-'BLDG area calculation'!AD$23)/$D30)</f>
        <v>1565977.200722269</v>
      </c>
      <c r="AE22" s="54">
        <f>$D38*('BLDG area calculation'!AE$23+('BLDG area calculation'!AE$20-'BLDG area calculation'!AE$23)/$D30)</f>
        <v>1563711.0784949949</v>
      </c>
      <c r="AF22" s="54">
        <f>$D38*('BLDG area calculation'!AF$23+('BLDG area calculation'!AF$20-'BLDG area calculation'!AF$23)/$D30)</f>
        <v>1561197.7768997774</v>
      </c>
      <c r="AG22" s="54">
        <f>$D38*('BLDG area calculation'!AG$23+('BLDG area calculation'!AG$20-'BLDG area calculation'!AG$23)/$D30)</f>
        <v>1558298.7706126929</v>
      </c>
      <c r="AH22" s="54">
        <f>$D38*('BLDG area calculation'!AH$23+('BLDG area calculation'!AH$20-'BLDG area calculation'!AH$23)/$D30)</f>
        <v>1554859.9240710861</v>
      </c>
      <c r="AI22" s="54">
        <f>$D38*('BLDG area calculation'!AI$23+('BLDG area calculation'!AI$20-'BLDG area calculation'!AI$23)/$D30)</f>
        <v>1550712.0513941227</v>
      </c>
      <c r="AJ22" s="54">
        <f>$D38*('BLDG area calculation'!AJ$23+('BLDG area calculation'!AJ$20-'BLDG area calculation'!AJ$23)/$D30)</f>
        <v>1545672.1286809982</v>
      </c>
      <c r="AK22" s="54">
        <f>$D38*('BLDG area calculation'!AK$23+('BLDG area calculation'!AK$20-'BLDG area calculation'!AK$23)/$D30)</f>
        <v>1539539.6952035001</v>
      </c>
      <c r="AL22" s="54">
        <f>$D38*('BLDG area calculation'!AL$23+('BLDG area calculation'!AL$20-'BLDG area calculation'!AL$23)/$D30)</f>
        <v>1532099.2869146205</v>
      </c>
      <c r="AM22" s="54">
        <f>$D38*('BLDG area calculation'!AM$23+('BLDG area calculation'!AM$20-'BLDG area calculation'!AM$23)/$D30)</f>
        <v>1523119.2667410092</v>
      </c>
      <c r="AN22" s="54">
        <f>$D38*('BLDG area calculation'!AN$23+('BLDG area calculation'!AN$20-'BLDG area calculation'!AN$23)/$D30)</f>
        <v>1512351.0057028201</v>
      </c>
      <c r="AO22" s="54">
        <f>$D38*('BLDG area calculation'!AO$23+('BLDG area calculation'!AO$20-'BLDG area calculation'!AO$23)/$D30)</f>
        <v>1499530.0324732217</v>
      </c>
      <c r="AP22" s="54">
        <f>$D38*('BLDG area calculation'!AP$23+('BLDG area calculation'!AP$20-'BLDG area calculation'!AP$23)/$D30)</f>
        <v>1484374.3272629355</v>
      </c>
      <c r="AQ22" s="54">
        <f>$D38*('BLDG area calculation'!AQ$23+('BLDG area calculation'!AQ$20-'BLDG area calculation'!AQ$23)/$D30)</f>
        <v>1466583.4075239412</v>
      </c>
      <c r="AR22" s="54">
        <f>$D38*('BLDG area calculation'!AR$23+('BLDG area calculation'!AR$20-'BLDG area calculation'!AR$23)/$D30)</f>
        <v>1445840.9649212696</v>
      </c>
    </row>
    <row r="23" spans="1:44" x14ac:dyDescent="0.3">
      <c r="A23" s="43" t="s">
        <v>996</v>
      </c>
      <c r="B23" s="54">
        <f>$D39*('BLDG area calculation'!B$23+('BLDG area calculation'!B$20-'BLDG area calculation'!B$23)/$D31)</f>
        <v>0</v>
      </c>
      <c r="C23" s="54">
        <f>$D39*('BLDG area calculation'!C$23+('BLDG area calculation'!C$20-'BLDG area calculation'!C$23)/$D31)</f>
        <v>0</v>
      </c>
      <c r="D23" s="54">
        <f>$D39*('BLDG area calculation'!D$23+('BLDG area calculation'!D$20-'BLDG area calculation'!D$23)/$D31)</f>
        <v>0</v>
      </c>
      <c r="E23" s="54">
        <f>$D39*('BLDG area calculation'!E$23+('BLDG area calculation'!E$20-'BLDG area calculation'!E$23)/$D31)</f>
        <v>0</v>
      </c>
      <c r="F23" s="54">
        <f>$D39*('BLDG area calculation'!F$23+('BLDG area calculation'!F$20-'BLDG area calculation'!F$23)/$D31)</f>
        <v>0</v>
      </c>
      <c r="G23" s="54">
        <f>$D39*('BLDG area calculation'!G$23+('BLDG area calculation'!G$20-'BLDG area calculation'!G$23)/$D31)</f>
        <v>0</v>
      </c>
      <c r="H23" s="54">
        <f>$D39*('BLDG area calculation'!H$23+('BLDG area calculation'!H$20-'BLDG area calculation'!H$23)/$D31)</f>
        <v>0</v>
      </c>
      <c r="I23" s="54">
        <f>$D39*('BLDG area calculation'!I$23+('BLDG area calculation'!I$20-'BLDG area calculation'!I$23)/$D31)</f>
        <v>0</v>
      </c>
      <c r="J23" s="54">
        <f>$D39*('BLDG area calculation'!J$23+('BLDG area calculation'!J$20-'BLDG area calculation'!J$23)/$D31)</f>
        <v>0</v>
      </c>
      <c r="K23" s="54">
        <f>$D39*('BLDG area calculation'!K$23+('BLDG area calculation'!K$20-'BLDG area calculation'!K$23)/$D31)</f>
        <v>0</v>
      </c>
      <c r="L23" s="54">
        <f>$D39*('BLDG area calculation'!L$23+('BLDG area calculation'!L$20-'BLDG area calculation'!L$23)/$D31)</f>
        <v>0</v>
      </c>
      <c r="M23" s="54">
        <f>$D39*('BLDG area calculation'!M$23+('BLDG area calculation'!M$20-'BLDG area calculation'!M$23)/$D31)</f>
        <v>0</v>
      </c>
      <c r="N23" s="54">
        <f>$D39*('BLDG area calculation'!N$23+('BLDG area calculation'!N$20-'BLDG area calculation'!N$23)/$D31)</f>
        <v>0</v>
      </c>
      <c r="O23" s="54">
        <f>$D39*('BLDG area calculation'!O$23+('BLDG area calculation'!O$20-'BLDG area calculation'!O$23)/$D31)</f>
        <v>0</v>
      </c>
      <c r="P23" s="54">
        <f>$D39*('BLDG area calculation'!P$23+('BLDG area calculation'!P$20-'BLDG area calculation'!P$23)/$D31)</f>
        <v>0</v>
      </c>
      <c r="Q23" s="54">
        <f>$D39*('BLDG area calculation'!Q$23+('BLDG area calculation'!Q$20-'BLDG area calculation'!Q$23)/$D31)</f>
        <v>0</v>
      </c>
      <c r="R23" s="54">
        <f>$D39*('BLDG area calculation'!R$23+('BLDG area calculation'!R$20-'BLDG area calculation'!R$23)/$D31)</f>
        <v>0</v>
      </c>
      <c r="S23" s="54">
        <f>$D39*('BLDG area calculation'!S$23+('BLDG area calculation'!S$20-'BLDG area calculation'!S$23)/$D31)</f>
        <v>0</v>
      </c>
      <c r="T23" s="54">
        <f>$D39*('BLDG area calculation'!T$23+('BLDG area calculation'!T$20-'BLDG area calculation'!T$23)/$D31)</f>
        <v>0</v>
      </c>
      <c r="U23" s="54">
        <f>$D39*('BLDG area calculation'!U$23+('BLDG area calculation'!U$20-'BLDG area calculation'!U$23)/$D31)</f>
        <v>0</v>
      </c>
      <c r="V23" s="54">
        <f>$D39*('BLDG area calculation'!V$23+('BLDG area calculation'!V$20-'BLDG area calculation'!V$23)/$D31)</f>
        <v>0</v>
      </c>
      <c r="W23" s="54">
        <f>$D39*('BLDG area calculation'!W$23+('BLDG area calculation'!W$20-'BLDG area calculation'!W$23)/$D31)</f>
        <v>0</v>
      </c>
      <c r="X23" s="54">
        <f>$D39*('BLDG area calculation'!X$23+('BLDG area calculation'!X$20-'BLDG area calculation'!X$23)/$D31)</f>
        <v>0</v>
      </c>
      <c r="Y23" s="54">
        <f>$D39*('BLDG area calculation'!Y$23+('BLDG area calculation'!Y$20-'BLDG area calculation'!Y$23)/$D31)</f>
        <v>0</v>
      </c>
      <c r="Z23" s="54">
        <f>$D39*('BLDG area calculation'!Z$23+('BLDG area calculation'!Z$20-'BLDG area calculation'!Z$23)/$D31)</f>
        <v>0</v>
      </c>
      <c r="AA23" s="54">
        <f>$D39*('BLDG area calculation'!AA$23+('BLDG area calculation'!AA$20-'BLDG area calculation'!AA$23)/$D31)</f>
        <v>0</v>
      </c>
      <c r="AB23" s="54">
        <f>$D39*('BLDG area calculation'!AB$23+('BLDG area calculation'!AB$20-'BLDG area calculation'!AB$23)/$D31)</f>
        <v>0</v>
      </c>
      <c r="AC23" s="54">
        <f>$D39*('BLDG area calculation'!AC$23+('BLDG area calculation'!AC$20-'BLDG area calculation'!AC$23)/$D31)</f>
        <v>0</v>
      </c>
      <c r="AD23" s="54">
        <f>$D39*('BLDG area calculation'!AD$23+('BLDG area calculation'!AD$20-'BLDG area calculation'!AD$23)/$D31)</f>
        <v>0</v>
      </c>
      <c r="AE23" s="54">
        <f>$D39*('BLDG area calculation'!AE$23+('BLDG area calculation'!AE$20-'BLDG area calculation'!AE$23)/$D31)</f>
        <v>0</v>
      </c>
      <c r="AF23" s="54">
        <f>$D39*('BLDG area calculation'!AF$23+('BLDG area calculation'!AF$20-'BLDG area calculation'!AF$23)/$D31)</f>
        <v>0</v>
      </c>
      <c r="AG23" s="54">
        <f>$D39*('BLDG area calculation'!AG$23+('BLDG area calculation'!AG$20-'BLDG area calculation'!AG$23)/$D31)</f>
        <v>0</v>
      </c>
      <c r="AH23" s="54">
        <f>$D39*('BLDG area calculation'!AH$23+('BLDG area calculation'!AH$20-'BLDG area calculation'!AH$23)/$D31)</f>
        <v>0</v>
      </c>
      <c r="AI23" s="54">
        <f>$D39*('BLDG area calculation'!AI$23+('BLDG area calculation'!AI$20-'BLDG area calculation'!AI$23)/$D31)</f>
        <v>0</v>
      </c>
      <c r="AJ23" s="54">
        <f>$D39*('BLDG area calculation'!AJ$23+('BLDG area calculation'!AJ$20-'BLDG area calculation'!AJ$23)/$D31)</f>
        <v>0</v>
      </c>
      <c r="AK23" s="54">
        <f>$D39*('BLDG area calculation'!AK$23+('BLDG area calculation'!AK$20-'BLDG area calculation'!AK$23)/$D31)</f>
        <v>0</v>
      </c>
      <c r="AL23" s="54">
        <f>$D39*('BLDG area calculation'!AL$23+('BLDG area calculation'!AL$20-'BLDG area calculation'!AL$23)/$D31)</f>
        <v>0</v>
      </c>
      <c r="AM23" s="54">
        <f>$D39*('BLDG area calculation'!AM$23+('BLDG area calculation'!AM$20-'BLDG area calculation'!AM$23)/$D31)</f>
        <v>0</v>
      </c>
      <c r="AN23" s="54">
        <f>$D39*('BLDG area calculation'!AN$23+('BLDG area calculation'!AN$20-'BLDG area calculation'!AN$23)/$D31)</f>
        <v>0</v>
      </c>
      <c r="AO23" s="54">
        <f>$D39*('BLDG area calculation'!AO$23+('BLDG area calculation'!AO$20-'BLDG area calculation'!AO$23)/$D31)</f>
        <v>0</v>
      </c>
      <c r="AP23" s="54">
        <f>$D39*('BLDG area calculation'!AP$23+('BLDG area calculation'!AP$20-'BLDG area calculation'!AP$23)/$D31)</f>
        <v>0</v>
      </c>
      <c r="AQ23" s="54">
        <f>$D39*('BLDG area calculation'!AQ$23+('BLDG area calculation'!AQ$20-'BLDG area calculation'!AQ$23)/$D31)</f>
        <v>0</v>
      </c>
      <c r="AR23" s="54">
        <f>$D39*('BLDG area calculation'!AR$23+('BLDG area calculation'!AR$20-'BLDG area calculation'!AR$23)/$D31)</f>
        <v>0</v>
      </c>
    </row>
    <row r="25" spans="1:44" x14ac:dyDescent="0.3">
      <c r="A25" s="43" t="s">
        <v>999</v>
      </c>
      <c r="B25" s="43" t="s">
        <v>990</v>
      </c>
      <c r="C25" s="43" t="s">
        <v>997</v>
      </c>
      <c r="D25" s="43" t="s">
        <v>998</v>
      </c>
    </row>
    <row r="26" spans="1:44" x14ac:dyDescent="0.3">
      <c r="A26" s="43" t="s">
        <v>991</v>
      </c>
      <c r="B26" s="55">
        <v>11.2</v>
      </c>
      <c r="C26" s="55">
        <v>11.2</v>
      </c>
      <c r="D26" s="55">
        <v>11.2</v>
      </c>
    </row>
    <row r="27" spans="1:44" x14ac:dyDescent="0.3">
      <c r="A27" s="43" t="s">
        <v>992</v>
      </c>
      <c r="B27" s="55">
        <v>11</v>
      </c>
      <c r="C27" s="55">
        <v>11</v>
      </c>
      <c r="D27" s="55">
        <v>11</v>
      </c>
    </row>
    <row r="28" spans="1:44" x14ac:dyDescent="0.3">
      <c r="A28" s="43" t="s">
        <v>993</v>
      </c>
      <c r="B28" s="55">
        <v>70</v>
      </c>
      <c r="C28" s="55">
        <v>70</v>
      </c>
      <c r="D28" s="55">
        <v>50</v>
      </c>
    </row>
    <row r="29" spans="1:44" x14ac:dyDescent="0.3">
      <c r="A29" s="43" t="s">
        <v>994</v>
      </c>
      <c r="B29" s="55">
        <v>4.5662100456621006</v>
      </c>
      <c r="C29" s="55">
        <v>4.5662100456621006</v>
      </c>
      <c r="D29" s="55">
        <v>4.5662100456621006</v>
      </c>
    </row>
    <row r="30" spans="1:44" x14ac:dyDescent="0.3">
      <c r="A30" s="43" t="s">
        <v>995</v>
      </c>
      <c r="B30" s="55">
        <v>7.8571428571428568</v>
      </c>
      <c r="C30" s="55">
        <v>7.8571428571428568</v>
      </c>
      <c r="D30" s="55">
        <v>7.8571428571428568</v>
      </c>
    </row>
    <row r="31" spans="1:44" x14ac:dyDescent="0.3">
      <c r="A31" s="43" t="s">
        <v>996</v>
      </c>
      <c r="B31" s="55">
        <v>10.75</v>
      </c>
      <c r="C31" s="55">
        <v>10.75</v>
      </c>
      <c r="D31" s="55">
        <v>10.75</v>
      </c>
    </row>
    <row r="33" spans="1:5" x14ac:dyDescent="0.3">
      <c r="A33" s="43" t="s">
        <v>1000</v>
      </c>
      <c r="B33" s="43" t="s">
        <v>990</v>
      </c>
      <c r="C33" s="43" t="s">
        <v>997</v>
      </c>
      <c r="D33" s="43" t="s">
        <v>998</v>
      </c>
    </row>
    <row r="34" spans="1:5" x14ac:dyDescent="0.3">
      <c r="A34" s="43" t="s">
        <v>991</v>
      </c>
      <c r="B34" s="43">
        <f>B81</f>
        <v>7.7810836013393399</v>
      </c>
      <c r="C34" s="43">
        <f>B81</f>
        <v>7.7810836013393399</v>
      </c>
      <c r="D34" s="43">
        <f>E47</f>
        <v>0.96803224421744449</v>
      </c>
    </row>
    <row r="35" spans="1:5" x14ac:dyDescent="0.3">
      <c r="A35" s="43" t="s">
        <v>992</v>
      </c>
      <c r="B35" s="43">
        <f>B85</f>
        <v>6.3506010978146774</v>
      </c>
      <c r="C35" s="43">
        <f>C85</f>
        <v>3.0734999829214154</v>
      </c>
      <c r="D35" s="43">
        <f>E48</f>
        <v>89.688888899386953</v>
      </c>
    </row>
    <row r="36" spans="1:5" x14ac:dyDescent="0.3">
      <c r="A36" s="43" t="s">
        <v>993</v>
      </c>
      <c r="B36" s="43">
        <f>0</f>
        <v>0</v>
      </c>
      <c r="C36" s="43">
        <f>0</f>
        <v>0</v>
      </c>
      <c r="D36" s="43">
        <f>0</f>
        <v>0</v>
      </c>
    </row>
    <row r="37" spans="1:5" x14ac:dyDescent="0.3">
      <c r="A37" s="43" t="s">
        <v>994</v>
      </c>
      <c r="B37" s="43">
        <f>B78</f>
        <v>3.4627815506813429</v>
      </c>
      <c r="C37" s="43">
        <f>B78</f>
        <v>3.4627815506813429</v>
      </c>
      <c r="D37" s="43">
        <f>E50</f>
        <v>67.711751065088023</v>
      </c>
    </row>
    <row r="38" spans="1:5" x14ac:dyDescent="0.3">
      <c r="A38" s="43" t="s">
        <v>995</v>
      </c>
      <c r="B38" s="43">
        <f>K74</f>
        <v>249.64414179063814</v>
      </c>
      <c r="C38" s="43">
        <f>L74</f>
        <v>219.31102579670195</v>
      </c>
      <c r="D38" s="43">
        <f>B38</f>
        <v>249.64414179063814</v>
      </c>
    </row>
    <row r="39" spans="1:5" x14ac:dyDescent="0.3">
      <c r="A39" s="43" t="s">
        <v>996</v>
      </c>
      <c r="B39" s="43">
        <v>0</v>
      </c>
      <c r="C39" s="43">
        <v>0</v>
      </c>
      <c r="D39" s="43">
        <v>0</v>
      </c>
    </row>
    <row r="41" spans="1:5" x14ac:dyDescent="0.3">
      <c r="A41" s="56"/>
      <c r="B41" s="56"/>
      <c r="C41" s="56">
        <v>3</v>
      </c>
      <c r="E41" s="43" t="s">
        <v>1001</v>
      </c>
    </row>
    <row r="42" spans="1:5" x14ac:dyDescent="0.3">
      <c r="A42" s="56" t="s">
        <v>1002</v>
      </c>
      <c r="B42" s="56"/>
      <c r="C42" s="56" t="s">
        <v>1003</v>
      </c>
    </row>
    <row r="43" spans="1:5" ht="27" x14ac:dyDescent="0.3">
      <c r="A43" s="57" t="s">
        <v>1004</v>
      </c>
      <c r="B43" s="57"/>
      <c r="C43" s="57" t="s">
        <v>1005</v>
      </c>
    </row>
    <row r="44" spans="1:5" x14ac:dyDescent="0.3">
      <c r="A44" s="56" t="s">
        <v>782</v>
      </c>
      <c r="B44" s="56"/>
      <c r="C44" s="56">
        <v>134600</v>
      </c>
    </row>
    <row r="45" spans="1:5" x14ac:dyDescent="0.3">
      <c r="A45" s="56" t="s">
        <v>1006</v>
      </c>
      <c r="B45" s="56"/>
      <c r="C45" s="56"/>
    </row>
    <row r="46" spans="1:5" x14ac:dyDescent="0.3">
      <c r="A46" s="56" t="s">
        <v>1007</v>
      </c>
      <c r="B46" s="56"/>
      <c r="C46" s="56">
        <v>2018</v>
      </c>
    </row>
    <row r="47" spans="1:5" x14ac:dyDescent="0.3">
      <c r="A47" s="80" t="s">
        <v>1008</v>
      </c>
      <c r="B47" s="56" t="s">
        <v>1009</v>
      </c>
      <c r="C47" s="56">
        <v>6.9</v>
      </c>
      <c r="E47" s="43">
        <f>C47*[2]汇率换算!$B$20</f>
        <v>0.96803224421744449</v>
      </c>
    </row>
    <row r="48" spans="1:5" x14ac:dyDescent="0.3">
      <c r="A48" s="80"/>
      <c r="B48" s="56" t="s">
        <v>1010</v>
      </c>
      <c r="C48" s="56">
        <v>639.29</v>
      </c>
      <c r="E48" s="43">
        <f>C48*[2]汇率换算!$B$20</f>
        <v>89.688888899386953</v>
      </c>
    </row>
    <row r="49" spans="1:12" x14ac:dyDescent="0.3">
      <c r="A49" s="80"/>
      <c r="B49" s="56" t="s">
        <v>1011</v>
      </c>
      <c r="C49" s="56"/>
      <c r="E49" s="43">
        <f>C49*[2]汇率换算!$B$20</f>
        <v>0</v>
      </c>
    </row>
    <row r="50" spans="1:12" x14ac:dyDescent="0.3">
      <c r="A50" s="80"/>
      <c r="B50" s="56" t="s">
        <v>1012</v>
      </c>
      <c r="C50" s="56">
        <v>482.64</v>
      </c>
      <c r="E50" s="43">
        <f>C50*[2]汇率换算!$B$20</f>
        <v>67.711751065088023</v>
      </c>
    </row>
    <row r="51" spans="1:12" x14ac:dyDescent="0.3">
      <c r="A51" s="80"/>
      <c r="B51" s="56" t="s">
        <v>1013</v>
      </c>
      <c r="C51" s="56"/>
    </row>
    <row r="54" spans="1:12" x14ac:dyDescent="0.3">
      <c r="A54" s="58" t="s">
        <v>1014</v>
      </c>
      <c r="B54" s="59" t="s">
        <v>1015</v>
      </c>
      <c r="C54" s="60"/>
      <c r="D54" s="61"/>
      <c r="E54" s="61"/>
    </row>
    <row r="55" spans="1:12" x14ac:dyDescent="0.3">
      <c r="A55" s="62"/>
      <c r="B55" s="59" t="s">
        <v>1016</v>
      </c>
      <c r="C55" s="63" t="s">
        <v>1017</v>
      </c>
      <c r="D55" s="64" t="s">
        <v>1018</v>
      </c>
      <c r="E55" s="64" t="s">
        <v>1019</v>
      </c>
      <c r="G55" s="64" t="s">
        <v>1020</v>
      </c>
      <c r="H55" s="64" t="s">
        <v>1021</v>
      </c>
      <c r="I55" s="64" t="s">
        <v>1000</v>
      </c>
      <c r="K55" s="64" t="s">
        <v>1022</v>
      </c>
      <c r="L55" s="64" t="s">
        <v>1023</v>
      </c>
    </row>
    <row r="56" spans="1:12" x14ac:dyDescent="0.3">
      <c r="A56" s="62" t="s">
        <v>1024</v>
      </c>
      <c r="B56" s="65" t="s">
        <v>1025</v>
      </c>
      <c r="C56" s="66">
        <v>52.260038773359994</v>
      </c>
      <c r="D56" s="67">
        <v>61.171400235850001</v>
      </c>
      <c r="E56" s="67">
        <v>39.994498682500002</v>
      </c>
      <c r="G56" s="43">
        <f>D56/280</f>
        <v>0.21846928655660713</v>
      </c>
      <c r="H56" s="43">
        <f>E56/280</f>
        <v>0.14283749529464287</v>
      </c>
      <c r="K56" s="43">
        <f>G56*I56*[2]汇率换算!$B$22</f>
        <v>0</v>
      </c>
      <c r="L56" s="43">
        <f>H56*I56*[2]汇率换算!$B$22</f>
        <v>0</v>
      </c>
    </row>
    <row r="57" spans="1:12" x14ac:dyDescent="0.3">
      <c r="A57" s="62" t="s">
        <v>1026</v>
      </c>
      <c r="B57" s="65" t="s">
        <v>1027</v>
      </c>
      <c r="C57" s="66">
        <v>23.008154444269998</v>
      </c>
      <c r="D57" s="67">
        <v>11.811462099069999</v>
      </c>
      <c r="E57" s="67">
        <v>38.419209132510005</v>
      </c>
      <c r="G57" s="43">
        <f t="shared" ref="G57:H73" si="0">D57/280</f>
        <v>4.2183793210964285E-2</v>
      </c>
      <c r="H57" s="43">
        <f t="shared" si="0"/>
        <v>0.13721146118753574</v>
      </c>
      <c r="K57" s="43">
        <f>G57*I57*[2]汇率换算!$B$22</f>
        <v>0</v>
      </c>
      <c r="L57" s="43">
        <f>H57*I57*[2]汇率换算!$B$22</f>
        <v>0</v>
      </c>
    </row>
    <row r="58" spans="1:12" x14ac:dyDescent="0.3">
      <c r="A58" s="62" t="s">
        <v>1028</v>
      </c>
      <c r="B58" s="65" t="s">
        <v>1029</v>
      </c>
      <c r="C58" s="66">
        <v>104.14074202025002</v>
      </c>
      <c r="D58" s="67">
        <v>106.40306474159</v>
      </c>
      <c r="E58" s="67">
        <v>101.02689570687001</v>
      </c>
      <c r="G58" s="43">
        <f t="shared" si="0"/>
        <v>0.3800109455056786</v>
      </c>
      <c r="H58" s="43">
        <f t="shared" si="0"/>
        <v>0.36081034181025001</v>
      </c>
      <c r="I58" s="43">
        <v>1584</v>
      </c>
      <c r="K58" s="43">
        <f>G58*I58*[2]汇率换算!$B$22</f>
        <v>82.857082638221655</v>
      </c>
      <c r="L58" s="43">
        <f>H58*I58*[2]汇率换算!$B$22</f>
        <v>78.670608469750377</v>
      </c>
    </row>
    <row r="59" spans="1:12" x14ac:dyDescent="0.3">
      <c r="A59" s="62" t="s">
        <v>1030</v>
      </c>
      <c r="B59" s="65" t="s">
        <v>1031</v>
      </c>
      <c r="C59" s="66">
        <v>99.118975617700002</v>
      </c>
      <c r="D59" s="67">
        <v>100.89927943482</v>
      </c>
      <c r="E59" s="67">
        <v>96.668576996269991</v>
      </c>
      <c r="G59" s="43">
        <f t="shared" si="0"/>
        <v>0.36035456941007143</v>
      </c>
      <c r="H59" s="43">
        <f t="shared" si="0"/>
        <v>0.34524491784382139</v>
      </c>
      <c r="I59" s="43">
        <v>1023</v>
      </c>
      <c r="K59" s="43">
        <f>G59*I59*[2]汇率换算!$B$22</f>
        <v>50.743920963750007</v>
      </c>
      <c r="L59" s="43">
        <f>H59*I59*[2]汇率换算!$B$22</f>
        <v>48.616230544497711</v>
      </c>
    </row>
    <row r="60" spans="1:12" x14ac:dyDescent="0.3">
      <c r="A60" s="62" t="s">
        <v>1032</v>
      </c>
      <c r="B60" s="65" t="s">
        <v>1033</v>
      </c>
      <c r="C60" s="66">
        <v>97.531394677549997</v>
      </c>
      <c r="D60" s="67">
        <v>102.90077262624999</v>
      </c>
      <c r="E60" s="67">
        <v>90.141017711019998</v>
      </c>
      <c r="G60" s="43">
        <f t="shared" si="0"/>
        <v>0.36750275937946425</v>
      </c>
      <c r="H60" s="43">
        <f t="shared" si="0"/>
        <v>0.32193220611078571</v>
      </c>
      <c r="I60" s="43">
        <v>1200</v>
      </c>
      <c r="K60" s="43">
        <f>G60*I60*[2]汇率换算!$B$22</f>
        <v>60.704404789356204</v>
      </c>
      <c r="L60" s="43">
        <f>H60*I60*[2]汇率换算!$B$22</f>
        <v>53.177023724877145</v>
      </c>
    </row>
    <row r="61" spans="1:12" x14ac:dyDescent="0.3">
      <c r="A61" s="62" t="s">
        <v>1034</v>
      </c>
      <c r="B61" s="65" t="s">
        <v>1035</v>
      </c>
      <c r="C61" s="66">
        <v>127.63281062145001</v>
      </c>
      <c r="D61" s="67">
        <v>151.31946940602</v>
      </c>
      <c r="E61" s="67">
        <v>95.030647173869994</v>
      </c>
      <c r="G61" s="43">
        <f t="shared" si="0"/>
        <v>0.54042667645007147</v>
      </c>
      <c r="H61" s="43">
        <f t="shared" si="0"/>
        <v>0.33939516847810713</v>
      </c>
      <c r="I61" s="43">
        <v>3033</v>
      </c>
      <c r="K61" s="43">
        <f>G61*I61*[2]汇率换算!$B$22</f>
        <v>225.6251684965786</v>
      </c>
      <c r="L61" s="43">
        <f>H61*I61*[2]汇率换算!$B$22</f>
        <v>141.69561831737641</v>
      </c>
    </row>
    <row r="62" spans="1:12" x14ac:dyDescent="0.3">
      <c r="A62" s="62" t="s">
        <v>1036</v>
      </c>
      <c r="B62" s="65" t="s">
        <v>1037</v>
      </c>
      <c r="C62" s="66">
        <v>106.91743829572</v>
      </c>
      <c r="D62" s="67">
        <v>106.44439568371999</v>
      </c>
      <c r="E62" s="67">
        <v>107.56853107729</v>
      </c>
      <c r="G62" s="43">
        <f t="shared" si="0"/>
        <v>0.38015855601328569</v>
      </c>
      <c r="H62" s="43">
        <f t="shared" si="0"/>
        <v>0.3841733252760357</v>
      </c>
      <c r="I62" s="43">
        <v>1694</v>
      </c>
      <c r="K62" s="43">
        <f>G62*I62*[2]汇率换算!$B$22</f>
        <v>88.645466565167197</v>
      </c>
      <c r="L62" s="43">
        <f>H62*I62*[2]汇率换算!$B$22</f>
        <v>89.581631459573842</v>
      </c>
    </row>
    <row r="63" spans="1:12" x14ac:dyDescent="0.3">
      <c r="A63" s="62" t="s">
        <v>1038</v>
      </c>
      <c r="B63" s="65" t="s">
        <v>1039</v>
      </c>
      <c r="C63" s="66">
        <v>17.545726797489998</v>
      </c>
      <c r="D63" s="67">
        <v>27.987977039610001</v>
      </c>
      <c r="E63" s="67">
        <v>3.17308132434</v>
      </c>
      <c r="G63" s="43">
        <f t="shared" si="0"/>
        <v>9.9957060855749999E-2</v>
      </c>
      <c r="H63" s="43">
        <f t="shared" si="0"/>
        <v>1.1332433301214286E-2</v>
      </c>
      <c r="K63" s="43">
        <f>G63*I63*[2]汇率换算!$B$22</f>
        <v>0</v>
      </c>
      <c r="L63" s="43">
        <f>H63*I63*[2]汇率换算!$B$22</f>
        <v>0</v>
      </c>
    </row>
    <row r="64" spans="1:12" x14ac:dyDescent="0.3">
      <c r="A64" s="62" t="s">
        <v>1040</v>
      </c>
      <c r="B64" s="65" t="s">
        <v>1041</v>
      </c>
      <c r="C64" s="66">
        <v>63.657901374030004</v>
      </c>
      <c r="D64" s="67">
        <v>79.372858425009994</v>
      </c>
      <c r="E64" s="67">
        <v>42.027936463909995</v>
      </c>
      <c r="G64" s="43">
        <f t="shared" si="0"/>
        <v>0.28347449437503569</v>
      </c>
      <c r="H64" s="43">
        <f t="shared" si="0"/>
        <v>0.15009977308539285</v>
      </c>
      <c r="K64" s="43">
        <f>G64*I64*[2]汇率换算!$B$22</f>
        <v>0</v>
      </c>
      <c r="L64" s="43">
        <f>H64*I64*[2]汇率换算!$B$22</f>
        <v>0</v>
      </c>
    </row>
    <row r="65" spans="1:12" x14ac:dyDescent="0.3">
      <c r="A65" s="62" t="s">
        <v>1042</v>
      </c>
      <c r="B65" s="65" t="s">
        <v>1043</v>
      </c>
      <c r="C65" s="66">
        <v>54.80830717992</v>
      </c>
      <c r="D65" s="67">
        <v>69.224112084029997</v>
      </c>
      <c r="E65" s="67">
        <v>34.966486854529997</v>
      </c>
      <c r="G65" s="43">
        <f t="shared" si="0"/>
        <v>0.24722897172867855</v>
      </c>
      <c r="H65" s="43">
        <f t="shared" si="0"/>
        <v>0.12488031019474999</v>
      </c>
      <c r="K65" s="43">
        <f>G65*I65*[2]汇率换算!$B$22</f>
        <v>0</v>
      </c>
      <c r="L65" s="43">
        <f>H65*I65*[2]汇率换算!$B$22</f>
        <v>0</v>
      </c>
    </row>
    <row r="66" spans="1:12" x14ac:dyDescent="0.3">
      <c r="A66" s="62" t="s">
        <v>1044</v>
      </c>
      <c r="B66" s="65" t="s">
        <v>1045</v>
      </c>
      <c r="C66" s="66">
        <v>8.5149744891400001</v>
      </c>
      <c r="D66" s="67">
        <v>13.20903701035</v>
      </c>
      <c r="E66" s="67">
        <v>2.05409729486</v>
      </c>
      <c r="G66" s="43">
        <f t="shared" si="0"/>
        <v>4.717513217982143E-2</v>
      </c>
      <c r="H66" s="43">
        <f t="shared" si="0"/>
        <v>7.3360617673571427E-3</v>
      </c>
      <c r="K66" s="43">
        <f>G66*I66*[2]汇率换算!$B$22</f>
        <v>0</v>
      </c>
      <c r="L66" s="43">
        <f>H66*I66*[2]汇率换算!$B$22</f>
        <v>0</v>
      </c>
    </row>
    <row r="67" spans="1:12" x14ac:dyDescent="0.3">
      <c r="A67" s="62" t="s">
        <v>1046</v>
      </c>
      <c r="B67" s="65" t="s">
        <v>1047</v>
      </c>
      <c r="C67" s="66">
        <v>9.4381862625099995</v>
      </c>
      <c r="D67" s="67">
        <v>10.936886102180001</v>
      </c>
      <c r="E67" s="67">
        <v>7.3753855282899998</v>
      </c>
      <c r="G67" s="43">
        <f t="shared" si="0"/>
        <v>3.9060307507785719E-2</v>
      </c>
      <c r="H67" s="43">
        <f t="shared" si="0"/>
        <v>2.6340662601035715E-2</v>
      </c>
      <c r="K67" s="43">
        <f>G67*I67*[2]汇率换算!$B$22</f>
        <v>0</v>
      </c>
      <c r="L67" s="43">
        <f>H67*I67*[2]汇率换算!$B$22</f>
        <v>0</v>
      </c>
    </row>
    <row r="68" spans="1:12" x14ac:dyDescent="0.3">
      <c r="A68" s="62" t="s">
        <v>1048</v>
      </c>
      <c r="B68" s="65" t="s">
        <v>1049</v>
      </c>
      <c r="C68" s="66">
        <v>234.36807791906</v>
      </c>
      <c r="D68" s="67">
        <v>236.78837923864998</v>
      </c>
      <c r="E68" s="67">
        <v>231.03679088820002</v>
      </c>
      <c r="G68" s="43">
        <f t="shared" si="0"/>
        <v>0.84567278299517845</v>
      </c>
      <c r="H68" s="43">
        <f t="shared" si="0"/>
        <v>0.82513139602928576</v>
      </c>
      <c r="K68" s="43">
        <f>G68*I68*[2]汇率换算!$B$22</f>
        <v>0</v>
      </c>
      <c r="L68" s="43">
        <f>H68*I68*[2]汇率换算!$B$22</f>
        <v>0</v>
      </c>
    </row>
    <row r="69" spans="1:12" x14ac:dyDescent="0.3">
      <c r="A69" s="62" t="s">
        <v>1050</v>
      </c>
      <c r="B69" s="65" t="s">
        <v>1051</v>
      </c>
      <c r="C69" s="66">
        <v>196.27201673727001</v>
      </c>
      <c r="D69" s="67">
        <v>206.74952808936001</v>
      </c>
      <c r="E69" s="67">
        <v>181.85083810115</v>
      </c>
      <c r="G69" s="43">
        <f t="shared" si="0"/>
        <v>0.73839117174771429</v>
      </c>
      <c r="H69" s="43">
        <f t="shared" si="0"/>
        <v>0.64946727893267864</v>
      </c>
      <c r="K69" s="43">
        <f>G69*I69*[2]汇率换算!$B$22</f>
        <v>0</v>
      </c>
      <c r="L69" s="43">
        <f>H69*I69*[2]汇率换算!$B$22</f>
        <v>0</v>
      </c>
    </row>
    <row r="70" spans="1:12" x14ac:dyDescent="0.3">
      <c r="A70" s="62" t="s">
        <v>1052</v>
      </c>
      <c r="B70" s="65" t="s">
        <v>1053</v>
      </c>
      <c r="C70" s="66">
        <v>6.6099986161300004</v>
      </c>
      <c r="D70" s="67">
        <v>10.20061185496</v>
      </c>
      <c r="E70" s="67">
        <v>1.6679018538199999</v>
      </c>
      <c r="G70" s="43">
        <f t="shared" si="0"/>
        <v>3.643075662485714E-2</v>
      </c>
      <c r="H70" s="43">
        <f t="shared" si="0"/>
        <v>5.9567923350714279E-3</v>
      </c>
      <c r="K70" s="43">
        <f>G70*I70*[2]汇率换算!$B$22</f>
        <v>0</v>
      </c>
      <c r="L70" s="43">
        <f>H70*I70*[2]汇率换算!$B$22</f>
        <v>0</v>
      </c>
    </row>
    <row r="71" spans="1:12" x14ac:dyDescent="0.3">
      <c r="A71" s="62" t="s">
        <v>1054</v>
      </c>
      <c r="B71" s="65" t="s">
        <v>1055</v>
      </c>
      <c r="C71" s="66">
        <v>6.287830790230001</v>
      </c>
      <c r="D71" s="67">
        <v>10.2131333566</v>
      </c>
      <c r="E71" s="67">
        <v>0.88506980929000012</v>
      </c>
      <c r="G71" s="43">
        <f t="shared" si="0"/>
        <v>3.6475476273571429E-2</v>
      </c>
      <c r="H71" s="43">
        <f t="shared" si="0"/>
        <v>3.1609636046071431E-3</v>
      </c>
      <c r="I71" s="43">
        <v>3800</v>
      </c>
      <c r="K71" s="43">
        <f>G71*I71*[2]汇率换算!$B$22</f>
        <v>19.079321348203266</v>
      </c>
      <c r="L71" s="43">
        <f>H71*I71*[2]汇率换算!$B$22</f>
        <v>1.653413376427163</v>
      </c>
    </row>
    <row r="72" spans="1:12" x14ac:dyDescent="0.3">
      <c r="A72" s="62"/>
      <c r="B72" s="65" t="s">
        <v>1056</v>
      </c>
      <c r="C72" s="66"/>
      <c r="D72" s="67"/>
      <c r="E72" s="67"/>
      <c r="G72" s="43">
        <f t="shared" si="0"/>
        <v>0</v>
      </c>
      <c r="H72" s="43">
        <f t="shared" si="0"/>
        <v>0</v>
      </c>
      <c r="K72" s="43">
        <f>G72*I72*[2]汇率换算!$B$22</f>
        <v>0</v>
      </c>
      <c r="L72" s="43">
        <f>H72*I72*[2]汇率换算!$B$22</f>
        <v>0</v>
      </c>
    </row>
    <row r="73" spans="1:12" x14ac:dyDescent="0.3">
      <c r="A73" s="62" t="s">
        <v>1057</v>
      </c>
      <c r="B73" s="65" t="s">
        <v>1058</v>
      </c>
      <c r="C73" s="66">
        <v>12.667262474599999</v>
      </c>
      <c r="D73" s="67">
        <v>20.46027049384</v>
      </c>
      <c r="E73" s="67">
        <v>1.9410168059899999</v>
      </c>
      <c r="G73" s="43">
        <f t="shared" si="0"/>
        <v>7.3072394620857142E-2</v>
      </c>
      <c r="H73" s="43">
        <f t="shared" si="0"/>
        <v>6.932202878535714E-3</v>
      </c>
      <c r="I73" s="43">
        <v>827</v>
      </c>
      <c r="K73" s="43">
        <f>G73*I73*[2]汇率换算!$B$22</f>
        <v>8.3183502752960194</v>
      </c>
      <c r="L73" s="43">
        <f>H73*I73*[2]汇率换算!$B$22</f>
        <v>0.78914194645286972</v>
      </c>
    </row>
    <row r="74" spans="1:12" ht="13.9" thickBot="1" x14ac:dyDescent="0.35">
      <c r="A74" s="68"/>
      <c r="B74" s="69" t="s">
        <v>1059</v>
      </c>
      <c r="C74" s="70"/>
      <c r="D74" s="71"/>
      <c r="E74" s="71"/>
      <c r="J74" s="43" t="s">
        <v>1060</v>
      </c>
      <c r="K74" s="43">
        <f>SUM(K58,K59,K62,K71,K73)</f>
        <v>249.64414179063814</v>
      </c>
      <c r="L74" s="43">
        <f>SUM(L58,L59,L62,L71,L73)</f>
        <v>219.31102579670195</v>
      </c>
    </row>
    <row r="77" spans="1:12" x14ac:dyDescent="0.3">
      <c r="A77" s="43" t="s">
        <v>1061</v>
      </c>
      <c r="B77" s="43">
        <v>25</v>
      </c>
      <c r="C77" s="43" t="s">
        <v>1062</v>
      </c>
    </row>
    <row r="78" spans="1:12" x14ac:dyDescent="0.3">
      <c r="A78" s="43" t="s">
        <v>1001</v>
      </c>
      <c r="B78" s="43">
        <f>B77*[2]汇率换算!B21</f>
        <v>3.4627815506813429</v>
      </c>
    </row>
    <row r="80" spans="1:12" x14ac:dyDescent="0.3">
      <c r="A80" s="43" t="s">
        <v>1063</v>
      </c>
      <c r="B80" s="43">
        <v>48</v>
      </c>
      <c r="C80" s="43" t="s">
        <v>1062</v>
      </c>
    </row>
    <row r="81" spans="1:3" x14ac:dyDescent="0.3">
      <c r="A81" s="43" t="s">
        <v>1001</v>
      </c>
      <c r="B81" s="43">
        <f>B80*[2]汇率换算!B13</f>
        <v>7.7810836013393399</v>
      </c>
    </row>
    <row r="83" spans="1:3" x14ac:dyDescent="0.3">
      <c r="B83" s="43" t="s">
        <v>1064</v>
      </c>
      <c r="C83" s="43" t="s">
        <v>1065</v>
      </c>
    </row>
    <row r="84" spans="1:3" x14ac:dyDescent="0.3">
      <c r="A84" s="43" t="s">
        <v>1066</v>
      </c>
      <c r="B84" s="43">
        <f>K74/[2]建筑总面积!H2</f>
        <v>7.0477355988124106</v>
      </c>
      <c r="C84" s="43">
        <f>L74/[2]建筑总面积!H4</f>
        <v>4.7570450098948553</v>
      </c>
    </row>
    <row r="85" spans="1:3" x14ac:dyDescent="0.3">
      <c r="A85" s="43" t="s">
        <v>1067</v>
      </c>
      <c r="B85" s="43">
        <f>K61/[2]建筑总面积!I2</f>
        <v>6.3506010978146774</v>
      </c>
      <c r="C85" s="43">
        <f>L61/[2]建筑总面积!H4</f>
        <v>3.0734999829214154</v>
      </c>
    </row>
  </sheetData>
  <mergeCells count="1">
    <mergeCell ref="A47:A51"/>
  </mergeCells>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2EE2C-5417-4B82-B994-EE596E1CFE31}">
  <dimension ref="A1:AQ53"/>
  <sheetViews>
    <sheetView workbookViewId="0"/>
  </sheetViews>
  <sheetFormatPr defaultRowHeight="13.5" x14ac:dyDescent="0.3"/>
  <cols>
    <col min="1" max="1" width="31.265625" bestFit="1" customWidth="1"/>
    <col min="2" max="2" width="9.06640625" bestFit="1" customWidth="1"/>
    <col min="3" max="20" width="13.53125" bestFit="1" customWidth="1"/>
    <col min="21" max="29" width="14.73046875" bestFit="1" customWidth="1"/>
    <col min="30" max="43" width="13.53125" bestFit="1" customWidth="1"/>
  </cols>
  <sheetData>
    <row r="1" spans="1:43" x14ac:dyDescent="0.3">
      <c r="A1" t="s">
        <v>1068</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1069</v>
      </c>
      <c r="B2" s="72">
        <f t="shared" ref="B2:AQ2" si="0">B$42*$B$52/10000</f>
        <v>4.834083668215851E-3</v>
      </c>
      <c r="C2" s="72">
        <f t="shared" si="0"/>
        <v>4.877744893828217E-3</v>
      </c>
      <c r="D2" s="72">
        <f t="shared" si="0"/>
        <v>5.1627209708594171E-3</v>
      </c>
      <c r="E2" s="72">
        <f t="shared" si="0"/>
        <v>5.750627915537555E-3</v>
      </c>
      <c r="F2" s="72">
        <f t="shared" si="0"/>
        <v>6.1083020758664047E-3</v>
      </c>
      <c r="G2" s="72">
        <f t="shared" si="0"/>
        <v>6.5492503010475276E-3</v>
      </c>
      <c r="H2" s="72">
        <f t="shared" si="0"/>
        <v>7.0038574738235156E-3</v>
      </c>
      <c r="I2" s="72">
        <f t="shared" si="0"/>
        <v>7.4721235941943333E-3</v>
      </c>
      <c r="J2" s="72">
        <f t="shared" si="0"/>
        <v>7.636198378532728E-3</v>
      </c>
      <c r="K2" s="72">
        <f t="shared" si="0"/>
        <v>7.8002731628711896E-3</v>
      </c>
      <c r="L2" s="72">
        <f t="shared" si="0"/>
        <v>7.9643479472096112E-3</v>
      </c>
      <c r="M2" s="72">
        <f t="shared" si="0"/>
        <v>8.1284227315480753E-3</v>
      </c>
      <c r="N2" s="72">
        <f t="shared" si="0"/>
        <v>8.2924975158864961E-3</v>
      </c>
      <c r="O2" s="72">
        <f t="shared" si="0"/>
        <v>8.4565723002249585E-3</v>
      </c>
      <c r="P2" s="72">
        <f t="shared" si="0"/>
        <v>8.620647084563381E-3</v>
      </c>
      <c r="Q2" s="72">
        <f t="shared" si="0"/>
        <v>8.7847218689018451E-3</v>
      </c>
      <c r="R2" s="72">
        <f t="shared" si="0"/>
        <v>8.9487966532402659E-3</v>
      </c>
      <c r="S2" s="72">
        <f t="shared" si="0"/>
        <v>9.1128714375787283E-3</v>
      </c>
      <c r="T2" s="72">
        <f t="shared" si="0"/>
        <v>9.276946221917149E-3</v>
      </c>
      <c r="U2" s="72">
        <f t="shared" si="0"/>
        <v>9.4410210062556132E-3</v>
      </c>
      <c r="V2" s="72">
        <f t="shared" si="0"/>
        <v>9.6050957905940339E-3</v>
      </c>
      <c r="W2" s="72">
        <f t="shared" si="0"/>
        <v>9.7691705749324946E-3</v>
      </c>
      <c r="X2" s="72">
        <f t="shared" si="0"/>
        <v>9.9332453592709171E-3</v>
      </c>
      <c r="Y2" s="72">
        <f t="shared" si="0"/>
        <v>1.009732014360938E-2</v>
      </c>
      <c r="Z2" s="72">
        <f t="shared" si="0"/>
        <v>1.0261394927947802E-2</v>
      </c>
      <c r="AA2" s="72">
        <f t="shared" si="0"/>
        <v>1.0425469712286264E-2</v>
      </c>
      <c r="AB2" s="72">
        <f t="shared" si="0"/>
        <v>1.0589544496624687E-2</v>
      </c>
      <c r="AC2" s="72">
        <f t="shared" si="0"/>
        <v>1.0753619280963149E-2</v>
      </c>
      <c r="AD2" s="72">
        <f t="shared" si="0"/>
        <v>1.091769406530157E-2</v>
      </c>
      <c r="AE2" s="72">
        <f t="shared" si="0"/>
        <v>1.1081768849640032E-2</v>
      </c>
      <c r="AF2" s="72">
        <f t="shared" si="0"/>
        <v>1.1245843633978495E-2</v>
      </c>
      <c r="AG2" s="72">
        <f t="shared" si="0"/>
        <v>1.1409918418316916E-2</v>
      </c>
      <c r="AH2" s="72">
        <f t="shared" si="0"/>
        <v>1.1573993202655381E-2</v>
      </c>
      <c r="AI2" s="72">
        <f t="shared" si="0"/>
        <v>1.1738067986993802E-2</v>
      </c>
      <c r="AJ2" s="72">
        <f t="shared" si="0"/>
        <v>1.1902142771332265E-2</v>
      </c>
      <c r="AK2" s="72">
        <f t="shared" si="0"/>
        <v>1.2066217555670685E-2</v>
      </c>
      <c r="AL2" s="72">
        <f t="shared" si="0"/>
        <v>1.2230292340009146E-2</v>
      </c>
      <c r="AM2" s="72">
        <f t="shared" si="0"/>
        <v>1.239436712434757E-2</v>
      </c>
      <c r="AN2" s="72">
        <f t="shared" si="0"/>
        <v>1.2558441908686033E-2</v>
      </c>
      <c r="AO2" s="72">
        <f t="shared" si="0"/>
        <v>1.2722516693024453E-2</v>
      </c>
      <c r="AP2" s="72">
        <f t="shared" si="0"/>
        <v>1.2886591477362916E-2</v>
      </c>
      <c r="AQ2" s="72">
        <f t="shared" si="0"/>
        <v>1.3050666261701335E-2</v>
      </c>
    </row>
    <row r="3" spans="1:43" x14ac:dyDescent="0.3">
      <c r="A3" t="s">
        <v>1070</v>
      </c>
      <c r="B3" s="72">
        <f>B$42*$C$52/10000</f>
        <v>1.2392832676698816E-2</v>
      </c>
      <c r="C3" s="72">
        <f t="shared" ref="C3:AQ3" si="1">C$42*$C$52/10000</f>
        <v>1.250476418235961E-2</v>
      </c>
      <c r="D3" s="72">
        <f t="shared" si="1"/>
        <v>1.3235339216203233E-2</v>
      </c>
      <c r="E3" s="72">
        <f t="shared" si="1"/>
        <v>1.474251883801446E-2</v>
      </c>
      <c r="F3" s="72">
        <f t="shared" si="1"/>
        <v>1.56594653217666E-2</v>
      </c>
      <c r="G3" s="72">
        <f t="shared" si="1"/>
        <v>1.6789896226321842E-2</v>
      </c>
      <c r="H3" s="72">
        <f t="shared" si="1"/>
        <v>1.7955343705620283E-2</v>
      </c>
      <c r="I3" s="72">
        <f t="shared" si="1"/>
        <v>1.9155807759661834E-2</v>
      </c>
      <c r="J3" s="72">
        <f t="shared" si="1"/>
        <v>1.9576435843147538E-2</v>
      </c>
      <c r="K3" s="72">
        <f t="shared" si="1"/>
        <v>1.9997063926633415E-2</v>
      </c>
      <c r="L3" s="72">
        <f t="shared" si="1"/>
        <v>2.0417692010119184E-2</v>
      </c>
      <c r="M3" s="72">
        <f t="shared" si="1"/>
        <v>2.0838320093605062E-2</v>
      </c>
      <c r="N3" s="72">
        <f t="shared" si="1"/>
        <v>2.1258948177090835E-2</v>
      </c>
      <c r="O3" s="72">
        <f t="shared" si="1"/>
        <v>2.1679576260576709E-2</v>
      </c>
      <c r="P3" s="72">
        <f t="shared" si="1"/>
        <v>2.2100204344062485E-2</v>
      </c>
      <c r="Q3" s="72">
        <f t="shared" si="1"/>
        <v>2.2520832427548362E-2</v>
      </c>
      <c r="R3" s="72">
        <f t="shared" si="1"/>
        <v>2.2941460511034132E-2</v>
      </c>
      <c r="S3" s="72">
        <f t="shared" si="1"/>
        <v>2.3362088594520009E-2</v>
      </c>
      <c r="T3" s="72">
        <f t="shared" si="1"/>
        <v>2.3782716678005779E-2</v>
      </c>
      <c r="U3" s="72">
        <f t="shared" si="1"/>
        <v>2.420334476149166E-2</v>
      </c>
      <c r="V3" s="72">
        <f t="shared" si="1"/>
        <v>2.4623972844977429E-2</v>
      </c>
      <c r="W3" s="72">
        <f t="shared" si="1"/>
        <v>2.5044600928463303E-2</v>
      </c>
      <c r="X3" s="72">
        <f t="shared" si="1"/>
        <v>2.5465229011949073E-2</v>
      </c>
      <c r="Y3" s="72">
        <f t="shared" si="1"/>
        <v>2.5885857095434953E-2</v>
      </c>
      <c r="Z3" s="72">
        <f t="shared" si="1"/>
        <v>2.630648517892073E-2</v>
      </c>
      <c r="AA3" s="72">
        <f t="shared" si="1"/>
        <v>2.67271132624066E-2</v>
      </c>
      <c r="AB3" s="72">
        <f t="shared" si="1"/>
        <v>2.7147741345892377E-2</v>
      </c>
      <c r="AC3" s="72">
        <f t="shared" si="1"/>
        <v>2.7568369429378254E-2</v>
      </c>
      <c r="AD3" s="72">
        <f t="shared" si="1"/>
        <v>2.7988997512864024E-2</v>
      </c>
      <c r="AE3" s="72">
        <f t="shared" si="1"/>
        <v>2.8409625596349901E-2</v>
      </c>
      <c r="AF3" s="72">
        <f t="shared" si="1"/>
        <v>2.8830253679835778E-2</v>
      </c>
      <c r="AG3" s="72">
        <f t="shared" si="1"/>
        <v>2.9250881763321548E-2</v>
      </c>
      <c r="AH3" s="72">
        <f t="shared" si="1"/>
        <v>2.9671509846807432E-2</v>
      </c>
      <c r="AI3" s="72">
        <f t="shared" si="1"/>
        <v>3.0092137930293198E-2</v>
      </c>
      <c r="AJ3" s="72">
        <f t="shared" si="1"/>
        <v>3.0512766013779075E-2</v>
      </c>
      <c r="AK3" s="72">
        <f t="shared" si="1"/>
        <v>3.0933394097264845E-2</v>
      </c>
      <c r="AL3" s="72">
        <f t="shared" si="1"/>
        <v>3.1354022180750715E-2</v>
      </c>
      <c r="AM3" s="72">
        <f t="shared" si="1"/>
        <v>3.1774650264236495E-2</v>
      </c>
      <c r="AN3" s="72">
        <f t="shared" si="1"/>
        <v>3.2195278347722373E-2</v>
      </c>
      <c r="AO3" s="72">
        <f t="shared" si="1"/>
        <v>3.2615906431208146E-2</v>
      </c>
      <c r="AP3" s="72">
        <f t="shared" si="1"/>
        <v>3.3036534514694016E-2</v>
      </c>
      <c r="AQ3" s="72">
        <f t="shared" si="1"/>
        <v>3.3457162598179789E-2</v>
      </c>
    </row>
    <row r="4" spans="1:43" x14ac:dyDescent="0.3">
      <c r="A4" t="s">
        <v>1071</v>
      </c>
      <c r="B4" s="72">
        <f>B$42*$D$52/10000</f>
        <v>0</v>
      </c>
      <c r="C4" s="72">
        <f t="shared" ref="C4:AQ4" si="2">C$42*$D$52/10000</f>
        <v>0</v>
      </c>
      <c r="D4" s="72">
        <f t="shared" si="2"/>
        <v>0</v>
      </c>
      <c r="E4" s="72">
        <f t="shared" si="2"/>
        <v>0</v>
      </c>
      <c r="F4" s="72">
        <f t="shared" si="2"/>
        <v>0</v>
      </c>
      <c r="G4" s="72">
        <f t="shared" si="2"/>
        <v>0</v>
      </c>
      <c r="H4" s="72">
        <f t="shared" si="2"/>
        <v>0</v>
      </c>
      <c r="I4" s="72">
        <f t="shared" si="2"/>
        <v>0</v>
      </c>
      <c r="J4" s="72">
        <f t="shared" si="2"/>
        <v>0</v>
      </c>
      <c r="K4" s="72">
        <f t="shared" si="2"/>
        <v>0</v>
      </c>
      <c r="L4" s="72">
        <f t="shared" si="2"/>
        <v>0</v>
      </c>
      <c r="M4" s="72">
        <f t="shared" si="2"/>
        <v>0</v>
      </c>
      <c r="N4" s="72">
        <f t="shared" si="2"/>
        <v>0</v>
      </c>
      <c r="O4" s="72">
        <f t="shared" si="2"/>
        <v>0</v>
      </c>
      <c r="P4" s="72">
        <f t="shared" si="2"/>
        <v>0</v>
      </c>
      <c r="Q4" s="72">
        <f t="shared" si="2"/>
        <v>0</v>
      </c>
      <c r="R4" s="72">
        <f t="shared" si="2"/>
        <v>0</v>
      </c>
      <c r="S4" s="72">
        <f t="shared" si="2"/>
        <v>0</v>
      </c>
      <c r="T4" s="72">
        <f t="shared" si="2"/>
        <v>0</v>
      </c>
      <c r="U4" s="72">
        <f t="shared" si="2"/>
        <v>0</v>
      </c>
      <c r="V4" s="72">
        <f t="shared" si="2"/>
        <v>0</v>
      </c>
      <c r="W4" s="72">
        <f t="shared" si="2"/>
        <v>0</v>
      </c>
      <c r="X4" s="72">
        <f t="shared" si="2"/>
        <v>0</v>
      </c>
      <c r="Y4" s="72">
        <f t="shared" si="2"/>
        <v>0</v>
      </c>
      <c r="Z4" s="72">
        <f t="shared" si="2"/>
        <v>0</v>
      </c>
      <c r="AA4" s="72">
        <f t="shared" si="2"/>
        <v>0</v>
      </c>
      <c r="AB4" s="72">
        <f t="shared" si="2"/>
        <v>0</v>
      </c>
      <c r="AC4" s="72">
        <f t="shared" si="2"/>
        <v>0</v>
      </c>
      <c r="AD4" s="72">
        <f t="shared" si="2"/>
        <v>0</v>
      </c>
      <c r="AE4" s="72">
        <f t="shared" si="2"/>
        <v>0</v>
      </c>
      <c r="AF4" s="72">
        <f t="shared" si="2"/>
        <v>0</v>
      </c>
      <c r="AG4" s="72">
        <f t="shared" si="2"/>
        <v>0</v>
      </c>
      <c r="AH4" s="72">
        <f t="shared" si="2"/>
        <v>0</v>
      </c>
      <c r="AI4" s="72">
        <f t="shared" si="2"/>
        <v>0</v>
      </c>
      <c r="AJ4" s="72">
        <f t="shared" si="2"/>
        <v>0</v>
      </c>
      <c r="AK4" s="72">
        <f t="shared" si="2"/>
        <v>0</v>
      </c>
      <c r="AL4" s="72">
        <f t="shared" si="2"/>
        <v>0</v>
      </c>
      <c r="AM4" s="72">
        <f t="shared" si="2"/>
        <v>0</v>
      </c>
      <c r="AN4" s="72">
        <f t="shared" si="2"/>
        <v>0</v>
      </c>
      <c r="AO4" s="72">
        <f t="shared" si="2"/>
        <v>0</v>
      </c>
      <c r="AP4" s="72">
        <f t="shared" si="2"/>
        <v>0</v>
      </c>
      <c r="AQ4" s="72">
        <f t="shared" si="2"/>
        <v>0</v>
      </c>
    </row>
    <row r="5" spans="1:43" x14ac:dyDescent="0.3">
      <c r="A5" t="s">
        <v>1072</v>
      </c>
      <c r="B5" s="72">
        <f>B$42*$E$52/10000</f>
        <v>3.0171531063265498E-3</v>
      </c>
      <c r="C5" s="72">
        <f t="shared" ref="C5:AQ5" si="3">C$42*$E$52/10000</f>
        <v>3.0444038970707226E-3</v>
      </c>
      <c r="D5" s="72">
        <f t="shared" si="3"/>
        <v>3.2222693448073314E-3</v>
      </c>
      <c r="E5" s="72">
        <f t="shared" si="3"/>
        <v>3.5892065734757926E-3</v>
      </c>
      <c r="F5" s="72">
        <f t="shared" si="3"/>
        <v>3.8124459251205325E-3</v>
      </c>
      <c r="G5" s="72">
        <f t="shared" si="3"/>
        <v>4.0876600915781486E-3</v>
      </c>
      <c r="H5" s="72">
        <f t="shared" si="3"/>
        <v>4.3713993765470494E-3</v>
      </c>
      <c r="I5" s="72">
        <f t="shared" si="3"/>
        <v>4.6636637800272097E-3</v>
      </c>
      <c r="J5" s="72">
        <f t="shared" si="3"/>
        <v>4.7660696917186714E-3</v>
      </c>
      <c r="K5" s="72">
        <f t="shared" si="3"/>
        <v>4.8684756034101748E-3</v>
      </c>
      <c r="L5" s="72">
        <f t="shared" si="3"/>
        <v>4.9708815151016522E-3</v>
      </c>
      <c r="M5" s="72">
        <f t="shared" si="3"/>
        <v>5.0732874267931556E-3</v>
      </c>
      <c r="N5" s="72">
        <f t="shared" si="3"/>
        <v>5.1756933384846339E-3</v>
      </c>
      <c r="O5" s="72">
        <f t="shared" si="3"/>
        <v>5.2780992501761364E-3</v>
      </c>
      <c r="P5" s="72">
        <f t="shared" si="3"/>
        <v>5.3805051618676146E-3</v>
      </c>
      <c r="Q5" s="72">
        <f t="shared" si="3"/>
        <v>5.4829110735591189E-3</v>
      </c>
      <c r="R5" s="72">
        <f t="shared" si="3"/>
        <v>5.5853169852505954E-3</v>
      </c>
      <c r="S5" s="72">
        <f t="shared" si="3"/>
        <v>5.6877228969420988E-3</v>
      </c>
      <c r="T5" s="72">
        <f t="shared" si="3"/>
        <v>5.7901288086335762E-3</v>
      </c>
      <c r="U5" s="72">
        <f t="shared" si="3"/>
        <v>5.8925347203250805E-3</v>
      </c>
      <c r="V5" s="72">
        <f t="shared" si="3"/>
        <v>5.9949406320165578E-3</v>
      </c>
      <c r="W5" s="72">
        <f t="shared" si="3"/>
        <v>6.0973465437080604E-3</v>
      </c>
      <c r="X5" s="72">
        <f t="shared" si="3"/>
        <v>6.1997524553995386E-3</v>
      </c>
      <c r="Y5" s="72">
        <f t="shared" si="3"/>
        <v>6.302158367091042E-3</v>
      </c>
      <c r="Z5" s="72">
        <f t="shared" si="3"/>
        <v>6.404564278782522E-3</v>
      </c>
      <c r="AA5" s="72">
        <f t="shared" si="3"/>
        <v>6.5069701904740228E-3</v>
      </c>
      <c r="AB5" s="72">
        <f t="shared" si="3"/>
        <v>6.609376102165501E-3</v>
      </c>
      <c r="AC5" s="72">
        <f t="shared" si="3"/>
        <v>6.7117820138570053E-3</v>
      </c>
      <c r="AD5" s="72">
        <f t="shared" si="3"/>
        <v>6.8141879255484827E-3</v>
      </c>
      <c r="AE5" s="72">
        <f t="shared" si="3"/>
        <v>6.9165938372399861E-3</v>
      </c>
      <c r="AF5" s="72">
        <f t="shared" si="3"/>
        <v>7.0189997489314903E-3</v>
      </c>
      <c r="AG5" s="72">
        <f t="shared" si="3"/>
        <v>7.1214056606229677E-3</v>
      </c>
      <c r="AH5" s="72">
        <f t="shared" si="3"/>
        <v>7.223811572314472E-3</v>
      </c>
      <c r="AI5" s="72">
        <f t="shared" si="3"/>
        <v>7.3262174840059485E-3</v>
      </c>
      <c r="AJ5" s="72">
        <f t="shared" si="3"/>
        <v>7.4286233956974528E-3</v>
      </c>
      <c r="AK5" s="72">
        <f t="shared" si="3"/>
        <v>7.5310293073889301E-3</v>
      </c>
      <c r="AL5" s="72">
        <f t="shared" si="3"/>
        <v>7.6334352190804327E-3</v>
      </c>
      <c r="AM5" s="72">
        <f t="shared" si="3"/>
        <v>7.7358411307719126E-3</v>
      </c>
      <c r="AN5" s="72">
        <f t="shared" si="3"/>
        <v>7.8382470424634143E-3</v>
      </c>
      <c r="AO5" s="72">
        <f t="shared" si="3"/>
        <v>7.9406529541548917E-3</v>
      </c>
      <c r="AP5" s="72">
        <f t="shared" si="3"/>
        <v>8.0430588658463951E-3</v>
      </c>
      <c r="AQ5" s="72">
        <f t="shared" si="3"/>
        <v>8.1454647775378725E-3</v>
      </c>
    </row>
    <row r="6" spans="1:43" x14ac:dyDescent="0.3">
      <c r="A6" t="s">
        <v>1073</v>
      </c>
      <c r="B6" s="72">
        <f>B$42*$F$52/10000</f>
        <v>4.3421188633847821E-2</v>
      </c>
      <c r="C6" s="72">
        <f t="shared" ref="C6:AQ6" si="4">C$42*$F$52/10000</f>
        <v>4.3813366850738146E-2</v>
      </c>
      <c r="D6" s="72">
        <f t="shared" si="4"/>
        <v>4.6373107402658022E-2</v>
      </c>
      <c r="E6" s="72">
        <f t="shared" si="4"/>
        <v>5.1653863818162969E-2</v>
      </c>
      <c r="F6" s="72">
        <f t="shared" si="4"/>
        <v>5.4866600347157325E-2</v>
      </c>
      <c r="G6" s="72">
        <f t="shared" si="4"/>
        <v>5.8827329489939517E-2</v>
      </c>
      <c r="H6" s="72">
        <f t="shared" si="4"/>
        <v>6.2910747394597316E-2</v>
      </c>
      <c r="I6" s="72">
        <f t="shared" si="4"/>
        <v>6.7116854061130396E-2</v>
      </c>
      <c r="J6" s="72">
        <f t="shared" si="4"/>
        <v>6.8590622959186054E-2</v>
      </c>
      <c r="K6" s="72">
        <f t="shared" si="4"/>
        <v>7.0064391857242322E-2</v>
      </c>
      <c r="L6" s="72">
        <f t="shared" si="4"/>
        <v>7.153816075529823E-2</v>
      </c>
      <c r="M6" s="72">
        <f t="shared" si="4"/>
        <v>7.3011929653354485E-2</v>
      </c>
      <c r="N6" s="72">
        <f t="shared" si="4"/>
        <v>7.4485698551410393E-2</v>
      </c>
      <c r="O6" s="72">
        <f t="shared" si="4"/>
        <v>7.5959467449466661E-2</v>
      </c>
      <c r="P6" s="72">
        <f t="shared" si="4"/>
        <v>7.7433236347522569E-2</v>
      </c>
      <c r="Q6" s="72">
        <f t="shared" si="4"/>
        <v>7.8907005245578837E-2</v>
      </c>
      <c r="R6" s="72">
        <f t="shared" si="4"/>
        <v>8.0380774143634731E-2</v>
      </c>
      <c r="S6" s="72">
        <f t="shared" si="4"/>
        <v>8.1854543041691014E-2</v>
      </c>
      <c r="T6" s="72">
        <f t="shared" si="4"/>
        <v>8.3328311939746907E-2</v>
      </c>
      <c r="U6" s="72">
        <f t="shared" si="4"/>
        <v>8.480208083780319E-2</v>
      </c>
      <c r="V6" s="72">
        <f t="shared" si="4"/>
        <v>8.6275849735859084E-2</v>
      </c>
      <c r="W6" s="72">
        <f t="shared" si="4"/>
        <v>8.7749618633915338E-2</v>
      </c>
      <c r="X6" s="72">
        <f t="shared" si="4"/>
        <v>8.9223387531971246E-2</v>
      </c>
      <c r="Y6" s="72">
        <f t="shared" si="4"/>
        <v>9.0697156430027515E-2</v>
      </c>
      <c r="Z6" s="72">
        <f t="shared" si="4"/>
        <v>9.2170925328083436E-2</v>
      </c>
      <c r="AA6" s="72">
        <f t="shared" si="4"/>
        <v>9.3644694226139691E-2</v>
      </c>
      <c r="AB6" s="72">
        <f t="shared" si="4"/>
        <v>9.5118463124195585E-2</v>
      </c>
      <c r="AC6" s="72">
        <f t="shared" si="4"/>
        <v>9.6592232022251867E-2</v>
      </c>
      <c r="AD6" s="72">
        <f t="shared" si="4"/>
        <v>9.8066000920307761E-2</v>
      </c>
      <c r="AE6" s="72">
        <f t="shared" si="4"/>
        <v>9.9539769818364043E-2</v>
      </c>
      <c r="AF6" s="72">
        <f t="shared" si="4"/>
        <v>0.10101353871642031</v>
      </c>
      <c r="AG6" s="72">
        <f t="shared" si="4"/>
        <v>0.10248730761447621</v>
      </c>
      <c r="AH6" s="72">
        <f t="shared" si="4"/>
        <v>0.10396107651253249</v>
      </c>
      <c r="AI6" s="72">
        <f t="shared" si="4"/>
        <v>0.10543484541058838</v>
      </c>
      <c r="AJ6" s="72">
        <f t="shared" si="4"/>
        <v>0.10690861430864465</v>
      </c>
      <c r="AK6" s="72">
        <f t="shared" si="4"/>
        <v>0.10838238320670054</v>
      </c>
      <c r="AL6" s="72">
        <f t="shared" si="4"/>
        <v>0.1098561521047568</v>
      </c>
      <c r="AM6" s="72">
        <f t="shared" si="4"/>
        <v>0.11132992100281273</v>
      </c>
      <c r="AN6" s="72">
        <f t="shared" si="4"/>
        <v>0.11280368990086899</v>
      </c>
      <c r="AO6" s="72">
        <f t="shared" si="4"/>
        <v>0.11427745879892488</v>
      </c>
      <c r="AP6" s="72">
        <f t="shared" si="4"/>
        <v>0.11575122769698117</v>
      </c>
      <c r="AQ6" s="72">
        <f t="shared" si="4"/>
        <v>0.11722499659503706</v>
      </c>
    </row>
    <row r="7" spans="1:43" x14ac:dyDescent="0.3">
      <c r="A7" t="s">
        <v>1074</v>
      </c>
      <c r="B7" s="72">
        <f>B$42*$G$52/10000</f>
        <v>5.0248492931998026E-2</v>
      </c>
      <c r="C7" s="72">
        <f t="shared" ref="C7:AQ7" si="5">C$42*$G$52/10000</f>
        <v>5.0702335053310559E-2</v>
      </c>
      <c r="D7" s="72">
        <f t="shared" si="5"/>
        <v>5.3664554860684277E-2</v>
      </c>
      <c r="E7" s="72">
        <f t="shared" si="5"/>
        <v>5.9775627813055225E-2</v>
      </c>
      <c r="F7" s="72">
        <f t="shared" si="5"/>
        <v>6.3493517024492019E-2</v>
      </c>
      <c r="G7" s="72">
        <f t="shared" si="5"/>
        <v>6.8077009015347092E-2</v>
      </c>
      <c r="H7" s="72">
        <f t="shared" si="5"/>
        <v>7.280248066124867E-2</v>
      </c>
      <c r="I7" s="72">
        <f t="shared" si="5"/>
        <v>7.7669931962196348E-2</v>
      </c>
      <c r="J7" s="72">
        <f t="shared" si="5"/>
        <v>7.9375428020395489E-2</v>
      </c>
      <c r="K7" s="72">
        <f t="shared" si="5"/>
        <v>8.1080924078595309E-2</v>
      </c>
      <c r="L7" s="72">
        <f t="shared" si="5"/>
        <v>8.2786420136794714E-2</v>
      </c>
      <c r="M7" s="72">
        <f t="shared" si="5"/>
        <v>8.4491916194994562E-2</v>
      </c>
      <c r="N7" s="72">
        <f t="shared" si="5"/>
        <v>8.6197412253193967E-2</v>
      </c>
      <c r="O7" s="72">
        <f t="shared" si="5"/>
        <v>8.7902908311393801E-2</v>
      </c>
      <c r="P7" s="72">
        <f t="shared" si="5"/>
        <v>8.960840436959322E-2</v>
      </c>
      <c r="Q7" s="72">
        <f t="shared" si="5"/>
        <v>9.1313900427793054E-2</v>
      </c>
      <c r="R7" s="72">
        <f t="shared" si="5"/>
        <v>9.3019396485992459E-2</v>
      </c>
      <c r="S7" s="72">
        <f t="shared" si="5"/>
        <v>9.4724892544192307E-2</v>
      </c>
      <c r="T7" s="72">
        <f t="shared" si="5"/>
        <v>9.6430388602391698E-2</v>
      </c>
      <c r="U7" s="72">
        <f t="shared" si="5"/>
        <v>9.813588466059156E-2</v>
      </c>
      <c r="V7" s="72">
        <f t="shared" si="5"/>
        <v>9.9841380718790965E-2</v>
      </c>
      <c r="W7" s="72">
        <f t="shared" si="5"/>
        <v>0.10154687677699079</v>
      </c>
      <c r="X7" s="72">
        <f t="shared" si="5"/>
        <v>0.1032523728351902</v>
      </c>
      <c r="Y7" s="72">
        <f t="shared" si="5"/>
        <v>0.10495786889339004</v>
      </c>
      <c r="Z7" s="72">
        <f t="shared" si="5"/>
        <v>0.10666336495158946</v>
      </c>
      <c r="AA7" s="72">
        <f t="shared" si="5"/>
        <v>0.10836886100978928</v>
      </c>
      <c r="AB7" s="72">
        <f t="shared" si="5"/>
        <v>0.1100743570679887</v>
      </c>
      <c r="AC7" s="72">
        <f t="shared" si="5"/>
        <v>0.11177985312618854</v>
      </c>
      <c r="AD7" s="72">
        <f t="shared" si="5"/>
        <v>0.11348534918438793</v>
      </c>
      <c r="AE7" s="72">
        <f t="shared" si="5"/>
        <v>0.11519084524258778</v>
      </c>
      <c r="AF7" s="72">
        <f t="shared" si="5"/>
        <v>0.11689634130078762</v>
      </c>
      <c r="AG7" s="72">
        <f t="shared" si="5"/>
        <v>0.11860183735898702</v>
      </c>
      <c r="AH7" s="72">
        <f t="shared" si="5"/>
        <v>0.12030733341718687</v>
      </c>
      <c r="AI7" s="72">
        <f t="shared" si="5"/>
        <v>0.12201282947538628</v>
      </c>
      <c r="AJ7" s="72">
        <f t="shared" si="5"/>
        <v>0.12371832553358611</v>
      </c>
      <c r="AK7" s="72">
        <f t="shared" si="5"/>
        <v>0.1254238215917855</v>
      </c>
      <c r="AL7" s="72">
        <f t="shared" si="5"/>
        <v>0.12712931764998534</v>
      </c>
      <c r="AM7" s="72">
        <f t="shared" si="5"/>
        <v>0.12883481370818478</v>
      </c>
      <c r="AN7" s="72">
        <f t="shared" si="5"/>
        <v>0.13054030976638459</v>
      </c>
      <c r="AO7" s="72">
        <f t="shared" si="5"/>
        <v>0.13224580582458403</v>
      </c>
      <c r="AP7" s="72">
        <f t="shared" si="5"/>
        <v>0.13395130188278384</v>
      </c>
      <c r="AQ7" s="72">
        <f t="shared" si="5"/>
        <v>0.13565679794098323</v>
      </c>
    </row>
    <row r="10" spans="1:43" x14ac:dyDescent="0.3">
      <c r="A10" t="s">
        <v>1075</v>
      </c>
      <c r="B10">
        <v>2019</v>
      </c>
      <c r="C10">
        <v>2020</v>
      </c>
      <c r="D10">
        <v>2021</v>
      </c>
      <c r="E10">
        <v>2022</v>
      </c>
      <c r="F10">
        <v>2023</v>
      </c>
      <c r="G10">
        <v>2024</v>
      </c>
      <c r="H10">
        <v>2025</v>
      </c>
      <c r="I10">
        <v>2026</v>
      </c>
      <c r="J10">
        <v>2027</v>
      </c>
      <c r="K10">
        <v>2028</v>
      </c>
      <c r="L10">
        <v>2029</v>
      </c>
      <c r="M10">
        <v>2030</v>
      </c>
      <c r="N10">
        <v>2031</v>
      </c>
      <c r="O10">
        <v>2032</v>
      </c>
      <c r="P10">
        <v>2033</v>
      </c>
      <c r="Q10">
        <v>2034</v>
      </c>
      <c r="R10">
        <v>2035</v>
      </c>
      <c r="S10">
        <v>2036</v>
      </c>
      <c r="T10">
        <v>2037</v>
      </c>
      <c r="U10">
        <v>2038</v>
      </c>
      <c r="V10">
        <v>2039</v>
      </c>
      <c r="W10">
        <v>2040</v>
      </c>
      <c r="X10">
        <v>2041</v>
      </c>
      <c r="Y10">
        <v>2042</v>
      </c>
      <c r="Z10">
        <v>2043</v>
      </c>
      <c r="AA10">
        <v>2044</v>
      </c>
      <c r="AB10">
        <v>2045</v>
      </c>
      <c r="AC10">
        <v>2046</v>
      </c>
      <c r="AD10">
        <v>2047</v>
      </c>
      <c r="AE10">
        <v>2048</v>
      </c>
      <c r="AF10">
        <v>2049</v>
      </c>
      <c r="AG10">
        <v>2050</v>
      </c>
      <c r="AH10">
        <v>2051</v>
      </c>
      <c r="AI10">
        <v>2052</v>
      </c>
      <c r="AJ10">
        <v>2053</v>
      </c>
      <c r="AK10">
        <v>2054</v>
      </c>
      <c r="AL10">
        <v>2055</v>
      </c>
      <c r="AM10">
        <v>2056</v>
      </c>
      <c r="AN10">
        <v>2057</v>
      </c>
      <c r="AO10">
        <v>2058</v>
      </c>
      <c r="AP10">
        <v>2059</v>
      </c>
      <c r="AQ10">
        <v>2060</v>
      </c>
    </row>
    <row r="11" spans="1:43" x14ac:dyDescent="0.3">
      <c r="A11" t="s">
        <v>1069</v>
      </c>
      <c r="B11" s="72">
        <f>B$45*$H$52/10000</f>
        <v>7.182341160739264E-2</v>
      </c>
      <c r="C11" s="72">
        <f t="shared" ref="C11:AQ11" si="6">C$45*$H$52/10000</f>
        <v>7.2472117420876767E-2</v>
      </c>
      <c r="D11" s="72">
        <f t="shared" si="6"/>
        <v>7.6706209233033215E-2</v>
      </c>
      <c r="E11" s="72">
        <f t="shared" si="6"/>
        <v>8.5441159923294416E-2</v>
      </c>
      <c r="F11" s="72">
        <f t="shared" si="6"/>
        <v>9.0755378749818733E-2</v>
      </c>
      <c r="G11" s="72">
        <f t="shared" si="6"/>
        <v>9.7306859454003927E-2</v>
      </c>
      <c r="H11" s="72">
        <f t="shared" si="6"/>
        <v>0.10406128083579413</v>
      </c>
      <c r="I11" s="72">
        <f t="shared" si="6"/>
        <v>0.11101864289519042</v>
      </c>
      <c r="J11" s="72">
        <f t="shared" si="6"/>
        <v>0.11345641840317622</v>
      </c>
      <c r="K11" s="72">
        <f t="shared" si="6"/>
        <v>0.11589419391116242</v>
      </c>
      <c r="L11" s="72">
        <f t="shared" si="6"/>
        <v>0.11833196941914968</v>
      </c>
      <c r="M11" s="72">
        <f t="shared" si="6"/>
        <v>0.12076974492713587</v>
      </c>
      <c r="N11" s="72">
        <f t="shared" si="6"/>
        <v>0.12320752043512206</v>
      </c>
      <c r="O11" s="72">
        <f t="shared" si="6"/>
        <v>0.12564529594310822</v>
      </c>
      <c r="P11" s="72">
        <f t="shared" si="6"/>
        <v>0.12808307145109551</v>
      </c>
      <c r="Q11" s="72">
        <f t="shared" si="6"/>
        <v>0.1305208469590817</v>
      </c>
      <c r="R11" s="72">
        <f t="shared" si="6"/>
        <v>0.13295862246706788</v>
      </c>
      <c r="S11" s="72">
        <f t="shared" si="6"/>
        <v>0.13539639797505515</v>
      </c>
      <c r="T11" s="72">
        <f t="shared" si="6"/>
        <v>0.13783417348304136</v>
      </c>
      <c r="U11" s="72">
        <f t="shared" si="6"/>
        <v>0.14027194899102755</v>
      </c>
      <c r="V11" s="72">
        <f t="shared" si="6"/>
        <v>0.1427097244990137</v>
      </c>
      <c r="W11" s="72">
        <f t="shared" si="6"/>
        <v>0.14514750000700102</v>
      </c>
      <c r="X11" s="72">
        <f t="shared" si="6"/>
        <v>0.14758527551498718</v>
      </c>
      <c r="Y11" s="72">
        <f t="shared" si="6"/>
        <v>0.15002305102297339</v>
      </c>
      <c r="Z11" s="72">
        <f t="shared" si="6"/>
        <v>0.15246082653096066</v>
      </c>
      <c r="AA11" s="72">
        <f t="shared" si="6"/>
        <v>0.15489860203894684</v>
      </c>
      <c r="AB11" s="72">
        <f t="shared" si="6"/>
        <v>0.15733637754693303</v>
      </c>
      <c r="AC11" s="72">
        <f t="shared" si="6"/>
        <v>0.15977415305491924</v>
      </c>
      <c r="AD11" s="72">
        <f t="shared" si="6"/>
        <v>0.1622119285629065</v>
      </c>
      <c r="AE11" s="72">
        <f t="shared" si="6"/>
        <v>0.16464970407089266</v>
      </c>
      <c r="AF11" s="72">
        <f t="shared" si="6"/>
        <v>0.16708747957887887</v>
      </c>
      <c r="AG11" s="72">
        <f t="shared" si="6"/>
        <v>0.16952525508686614</v>
      </c>
      <c r="AH11" s="72">
        <f t="shared" si="6"/>
        <v>0.1719630305948523</v>
      </c>
      <c r="AI11" s="72">
        <f t="shared" si="6"/>
        <v>0.17440080610283851</v>
      </c>
      <c r="AJ11" s="72">
        <f t="shared" si="6"/>
        <v>0.17683858161082469</v>
      </c>
      <c r="AK11" s="72">
        <f t="shared" si="6"/>
        <v>0.17927635711881199</v>
      </c>
      <c r="AL11" s="72">
        <f t="shared" si="6"/>
        <v>0.1817141326267982</v>
      </c>
      <c r="AM11" s="72">
        <f t="shared" si="6"/>
        <v>0.18415190813478435</v>
      </c>
      <c r="AN11" s="72">
        <f t="shared" si="6"/>
        <v>0.18658968364277162</v>
      </c>
      <c r="AO11" s="72">
        <f t="shared" si="6"/>
        <v>0.18902745915075783</v>
      </c>
      <c r="AP11" s="72">
        <f t="shared" si="6"/>
        <v>0.19146523465874399</v>
      </c>
      <c r="AQ11" s="72">
        <f t="shared" si="6"/>
        <v>0.1939030101667302</v>
      </c>
    </row>
    <row r="12" spans="1:43" x14ac:dyDescent="0.3">
      <c r="A12" t="s">
        <v>1070</v>
      </c>
      <c r="B12" s="72">
        <f>B$45*$I$52/10000</f>
        <v>2.443476889736038E-2</v>
      </c>
      <c r="C12" s="72">
        <f t="shared" ref="C12:AQ12" si="7">C$45*$I$52/10000</f>
        <v>2.4655462627720958E-2</v>
      </c>
      <c r="D12" s="72">
        <f t="shared" si="7"/>
        <v>2.6095926852475214E-2</v>
      </c>
      <c r="E12" s="72">
        <f t="shared" si="7"/>
        <v>2.9067611107924898E-2</v>
      </c>
      <c r="F12" s="72">
        <f t="shared" si="7"/>
        <v>3.087554122416513E-2</v>
      </c>
      <c r="G12" s="72">
        <f t="shared" si="7"/>
        <v>3.3104395484351845E-2</v>
      </c>
      <c r="H12" s="72">
        <f t="shared" si="7"/>
        <v>3.5402291418362944E-2</v>
      </c>
      <c r="I12" s="72">
        <f t="shared" si="7"/>
        <v>3.7769229026198795E-2</v>
      </c>
      <c r="J12" s="72">
        <f t="shared" si="7"/>
        <v>3.8598575333039328E-2</v>
      </c>
      <c r="K12" s="72">
        <f t="shared" si="7"/>
        <v>3.9427921639879987E-2</v>
      </c>
      <c r="L12" s="72">
        <f t="shared" si="7"/>
        <v>4.025726794672102E-2</v>
      </c>
      <c r="M12" s="72">
        <f t="shared" si="7"/>
        <v>4.1086614253561679E-2</v>
      </c>
      <c r="N12" s="72">
        <f t="shared" si="7"/>
        <v>4.1915960560402345E-2</v>
      </c>
      <c r="O12" s="72">
        <f t="shared" si="7"/>
        <v>4.2745306867242996E-2</v>
      </c>
      <c r="P12" s="72">
        <f t="shared" si="7"/>
        <v>4.3574653174084037E-2</v>
      </c>
      <c r="Q12" s="72">
        <f t="shared" si="7"/>
        <v>4.4403999480924695E-2</v>
      </c>
      <c r="R12" s="72">
        <f t="shared" si="7"/>
        <v>4.5233345787765354E-2</v>
      </c>
      <c r="S12" s="72">
        <f t="shared" si="7"/>
        <v>4.6062692094606388E-2</v>
      </c>
      <c r="T12" s="72">
        <f t="shared" si="7"/>
        <v>4.6892038401447053E-2</v>
      </c>
      <c r="U12" s="72">
        <f t="shared" si="7"/>
        <v>4.7721384708287712E-2</v>
      </c>
      <c r="V12" s="72">
        <f t="shared" si="7"/>
        <v>4.8550731015128371E-2</v>
      </c>
      <c r="W12" s="72">
        <f t="shared" si="7"/>
        <v>4.9380077321969411E-2</v>
      </c>
      <c r="X12" s="72">
        <f t="shared" si="7"/>
        <v>5.0209423628810063E-2</v>
      </c>
      <c r="Y12" s="72">
        <f t="shared" si="7"/>
        <v>5.1038769935650728E-2</v>
      </c>
      <c r="Z12" s="72">
        <f t="shared" si="7"/>
        <v>5.1868116242491762E-2</v>
      </c>
      <c r="AA12" s="72">
        <f t="shared" si="7"/>
        <v>5.269746254933242E-2</v>
      </c>
      <c r="AB12" s="72">
        <f t="shared" si="7"/>
        <v>5.3526808856173079E-2</v>
      </c>
      <c r="AC12" s="72">
        <f t="shared" si="7"/>
        <v>5.4356155163013752E-2</v>
      </c>
      <c r="AD12" s="72">
        <f t="shared" si="7"/>
        <v>5.5185501469854771E-2</v>
      </c>
      <c r="AE12" s="72">
        <f t="shared" si="7"/>
        <v>5.601484777669543E-2</v>
      </c>
      <c r="AF12" s="72">
        <f t="shared" si="7"/>
        <v>5.6844194083536102E-2</v>
      </c>
      <c r="AG12" s="72">
        <f t="shared" si="7"/>
        <v>5.7673540390377129E-2</v>
      </c>
      <c r="AH12" s="72">
        <f t="shared" si="7"/>
        <v>5.8502886697217787E-2</v>
      </c>
      <c r="AI12" s="72">
        <f t="shared" si="7"/>
        <v>5.933223300405846E-2</v>
      </c>
      <c r="AJ12" s="72">
        <f t="shared" si="7"/>
        <v>6.0161579310899119E-2</v>
      </c>
      <c r="AK12" s="72">
        <f t="shared" si="7"/>
        <v>6.0990925617740138E-2</v>
      </c>
      <c r="AL12" s="72">
        <f t="shared" si="7"/>
        <v>6.1820271924580811E-2</v>
      </c>
      <c r="AM12" s="72">
        <f t="shared" si="7"/>
        <v>6.2649618231421469E-2</v>
      </c>
      <c r="AN12" s="72">
        <f t="shared" si="7"/>
        <v>6.3478964538262489E-2</v>
      </c>
      <c r="AO12" s="72">
        <f t="shared" si="7"/>
        <v>6.4308310845103162E-2</v>
      </c>
      <c r="AP12" s="72">
        <f t="shared" si="7"/>
        <v>6.513765715194382E-2</v>
      </c>
      <c r="AQ12" s="72">
        <f t="shared" si="7"/>
        <v>6.5967003458784479E-2</v>
      </c>
    </row>
    <row r="13" spans="1:43" x14ac:dyDescent="0.3">
      <c r="A13" t="s">
        <v>1071</v>
      </c>
      <c r="B13" s="72">
        <f>B$45*$J$52/10000</f>
        <v>0</v>
      </c>
      <c r="C13" s="72">
        <f t="shared" ref="C13:AQ13" si="8">C$45*$J$52/10000</f>
        <v>0</v>
      </c>
      <c r="D13" s="72">
        <f t="shared" si="8"/>
        <v>0</v>
      </c>
      <c r="E13" s="72">
        <f t="shared" si="8"/>
        <v>0</v>
      </c>
      <c r="F13" s="72">
        <f t="shared" si="8"/>
        <v>0</v>
      </c>
      <c r="G13" s="72">
        <f t="shared" si="8"/>
        <v>0</v>
      </c>
      <c r="H13" s="72">
        <f t="shared" si="8"/>
        <v>0</v>
      </c>
      <c r="I13" s="72">
        <f t="shared" si="8"/>
        <v>0</v>
      </c>
      <c r="J13" s="72">
        <f t="shared" si="8"/>
        <v>0</v>
      </c>
      <c r="K13" s="72">
        <f t="shared" si="8"/>
        <v>0</v>
      </c>
      <c r="L13" s="72">
        <f t="shared" si="8"/>
        <v>0</v>
      </c>
      <c r="M13" s="72">
        <f t="shared" si="8"/>
        <v>0</v>
      </c>
      <c r="N13" s="72">
        <f t="shared" si="8"/>
        <v>0</v>
      </c>
      <c r="O13" s="72">
        <f t="shared" si="8"/>
        <v>0</v>
      </c>
      <c r="P13" s="72">
        <f t="shared" si="8"/>
        <v>0</v>
      </c>
      <c r="Q13" s="72">
        <f t="shared" si="8"/>
        <v>0</v>
      </c>
      <c r="R13" s="72">
        <f t="shared" si="8"/>
        <v>0</v>
      </c>
      <c r="S13" s="72">
        <f t="shared" si="8"/>
        <v>0</v>
      </c>
      <c r="T13" s="72">
        <f t="shared" si="8"/>
        <v>0</v>
      </c>
      <c r="U13" s="72">
        <f t="shared" si="8"/>
        <v>0</v>
      </c>
      <c r="V13" s="72">
        <f t="shared" si="8"/>
        <v>0</v>
      </c>
      <c r="W13" s="72">
        <f t="shared" si="8"/>
        <v>0</v>
      </c>
      <c r="X13" s="72">
        <f t="shared" si="8"/>
        <v>0</v>
      </c>
      <c r="Y13" s="72">
        <f t="shared" si="8"/>
        <v>0</v>
      </c>
      <c r="Z13" s="72">
        <f t="shared" si="8"/>
        <v>0</v>
      </c>
      <c r="AA13" s="72">
        <f t="shared" si="8"/>
        <v>0</v>
      </c>
      <c r="AB13" s="72">
        <f t="shared" si="8"/>
        <v>0</v>
      </c>
      <c r="AC13" s="72">
        <f t="shared" si="8"/>
        <v>0</v>
      </c>
      <c r="AD13" s="72">
        <f t="shared" si="8"/>
        <v>0</v>
      </c>
      <c r="AE13" s="72">
        <f t="shared" si="8"/>
        <v>0</v>
      </c>
      <c r="AF13" s="72">
        <f t="shared" si="8"/>
        <v>0</v>
      </c>
      <c r="AG13" s="72">
        <f t="shared" si="8"/>
        <v>0</v>
      </c>
      <c r="AH13" s="72">
        <f t="shared" si="8"/>
        <v>0</v>
      </c>
      <c r="AI13" s="72">
        <f t="shared" si="8"/>
        <v>0</v>
      </c>
      <c r="AJ13" s="72">
        <f t="shared" si="8"/>
        <v>0</v>
      </c>
      <c r="AK13" s="72">
        <f t="shared" si="8"/>
        <v>0</v>
      </c>
      <c r="AL13" s="72">
        <f t="shared" si="8"/>
        <v>0</v>
      </c>
      <c r="AM13" s="72">
        <f t="shared" si="8"/>
        <v>0</v>
      </c>
      <c r="AN13" s="72">
        <f t="shared" si="8"/>
        <v>0</v>
      </c>
      <c r="AO13" s="72">
        <f t="shared" si="8"/>
        <v>0</v>
      </c>
      <c r="AP13" s="72">
        <f t="shared" si="8"/>
        <v>0</v>
      </c>
      <c r="AQ13" s="72">
        <f t="shared" si="8"/>
        <v>0</v>
      </c>
    </row>
    <row r="14" spans="1:43" x14ac:dyDescent="0.3">
      <c r="A14" t="s">
        <v>1072</v>
      </c>
      <c r="B14" s="72">
        <f>B$45*$K$52/10000</f>
        <v>3.2548863846781129E-2</v>
      </c>
      <c r="C14" s="72">
        <f t="shared" ref="C14:AQ14" si="9">C$45*$K$52/10000</f>
        <v>3.2842843716675479E-2</v>
      </c>
      <c r="D14" s="72">
        <f t="shared" si="9"/>
        <v>3.4761645327798976E-2</v>
      </c>
      <c r="E14" s="72">
        <f t="shared" si="9"/>
        <v>3.8720141789646174E-2</v>
      </c>
      <c r="F14" s="72">
        <f t="shared" si="9"/>
        <v>4.1128434311060426E-2</v>
      </c>
      <c r="G14" s="72">
        <f t="shared" si="9"/>
        <v>4.40974279673488E-2</v>
      </c>
      <c r="H14" s="72">
        <f t="shared" si="9"/>
        <v>4.7158390082618858E-2</v>
      </c>
      <c r="I14" s="72">
        <f t="shared" si="9"/>
        <v>5.0311320656871078E-2</v>
      </c>
      <c r="J14" s="72">
        <f t="shared" si="9"/>
        <v>5.1416069391617636E-2</v>
      </c>
      <c r="K14" s="72">
        <f t="shared" si="9"/>
        <v>5.2520818126364346E-2</v>
      </c>
      <c r="L14" s="72">
        <f t="shared" si="9"/>
        <v>5.3625566861111564E-2</v>
      </c>
      <c r="M14" s="72">
        <f t="shared" si="9"/>
        <v>5.4730315595858295E-2</v>
      </c>
      <c r="N14" s="72">
        <f t="shared" si="9"/>
        <v>5.5835064330605019E-2</v>
      </c>
      <c r="O14" s="72">
        <f t="shared" si="9"/>
        <v>5.6939813065351723E-2</v>
      </c>
      <c r="P14" s="72">
        <f t="shared" si="9"/>
        <v>5.8044561800098961E-2</v>
      </c>
      <c r="Q14" s="72">
        <f t="shared" si="9"/>
        <v>5.9149310534845678E-2</v>
      </c>
      <c r="R14" s="72">
        <f t="shared" si="9"/>
        <v>6.0254059269592389E-2</v>
      </c>
      <c r="S14" s="72">
        <f t="shared" si="9"/>
        <v>6.1358808004339606E-2</v>
      </c>
      <c r="T14" s="72">
        <f t="shared" si="9"/>
        <v>6.2463556739086344E-2</v>
      </c>
      <c r="U14" s="72">
        <f t="shared" si="9"/>
        <v>6.3568305473833062E-2</v>
      </c>
      <c r="V14" s="72">
        <f t="shared" si="9"/>
        <v>6.4673054208579772E-2</v>
      </c>
      <c r="W14" s="72">
        <f t="shared" si="9"/>
        <v>6.577780294332701E-2</v>
      </c>
      <c r="X14" s="72">
        <f t="shared" si="9"/>
        <v>6.6882551678073721E-2</v>
      </c>
      <c r="Y14" s="72">
        <f t="shared" si="9"/>
        <v>6.7987300412820445E-2</v>
      </c>
      <c r="Z14" s="72">
        <f t="shared" si="9"/>
        <v>6.9092049147567655E-2</v>
      </c>
      <c r="AA14" s="72">
        <f t="shared" si="9"/>
        <v>7.019679788231438E-2</v>
      </c>
      <c r="AB14" s="72">
        <f t="shared" si="9"/>
        <v>7.1301546617061104E-2</v>
      </c>
      <c r="AC14" s="72">
        <f t="shared" si="9"/>
        <v>7.2406295351807828E-2</v>
      </c>
      <c r="AD14" s="72">
        <f t="shared" si="9"/>
        <v>7.3511044086555052E-2</v>
      </c>
      <c r="AE14" s="72">
        <f t="shared" si="9"/>
        <v>7.4615792821301749E-2</v>
      </c>
      <c r="AF14" s="72">
        <f t="shared" si="9"/>
        <v>7.5720541556048501E-2</v>
      </c>
      <c r="AG14" s="72">
        <f t="shared" si="9"/>
        <v>7.6825290290795697E-2</v>
      </c>
      <c r="AH14" s="72">
        <f t="shared" si="9"/>
        <v>7.7930039025542422E-2</v>
      </c>
      <c r="AI14" s="72">
        <f t="shared" si="9"/>
        <v>7.9034787760289146E-2</v>
      </c>
      <c r="AJ14" s="72">
        <f t="shared" si="9"/>
        <v>8.0139536495035871E-2</v>
      </c>
      <c r="AK14" s="72">
        <f t="shared" si="9"/>
        <v>8.1244285229783095E-2</v>
      </c>
      <c r="AL14" s="72">
        <f t="shared" si="9"/>
        <v>8.2349033964529819E-2</v>
      </c>
      <c r="AM14" s="72">
        <f t="shared" si="9"/>
        <v>8.3453782699276544E-2</v>
      </c>
      <c r="AN14" s="72">
        <f t="shared" si="9"/>
        <v>8.455853143402374E-2</v>
      </c>
      <c r="AO14" s="72">
        <f t="shared" si="9"/>
        <v>8.5663280168770478E-2</v>
      </c>
      <c r="AP14" s="72">
        <f t="shared" si="9"/>
        <v>8.6768028903517189E-2</v>
      </c>
      <c r="AQ14" s="72">
        <f t="shared" si="9"/>
        <v>8.7872777638263927E-2</v>
      </c>
    </row>
    <row r="15" spans="1:43" x14ac:dyDescent="0.3">
      <c r="A15" t="s">
        <v>1073</v>
      </c>
      <c r="B15" s="72">
        <f>B$45*$L$52/10000</f>
        <v>0.37049570188365438</v>
      </c>
      <c r="C15" s="72">
        <f t="shared" ref="C15:AQ15" si="10">C$45*$L$52/10000</f>
        <v>0.37384200234897602</v>
      </c>
      <c r="D15" s="72">
        <f t="shared" si="10"/>
        <v>0.39568324857603876</v>
      </c>
      <c r="E15" s="72">
        <f t="shared" si="10"/>
        <v>0.44074183900610314</v>
      </c>
      <c r="F15" s="72">
        <f t="shared" si="10"/>
        <v>0.46815483972596594</v>
      </c>
      <c r="G15" s="72">
        <f t="shared" si="10"/>
        <v>0.50195016338926679</v>
      </c>
      <c r="H15" s="72">
        <f t="shared" si="10"/>
        <v>0.53679234137356557</v>
      </c>
      <c r="I15" s="72">
        <f t="shared" si="10"/>
        <v>0.57268137367886762</v>
      </c>
      <c r="J15" s="72">
        <f t="shared" si="10"/>
        <v>0.5852564564778171</v>
      </c>
      <c r="K15" s="72">
        <f t="shared" si="10"/>
        <v>0.59783153927676835</v>
      </c>
      <c r="L15" s="72">
        <f t="shared" si="10"/>
        <v>0.61040662207572538</v>
      </c>
      <c r="M15" s="72">
        <f t="shared" si="10"/>
        <v>0.62298170487467663</v>
      </c>
      <c r="N15" s="72">
        <f t="shared" si="10"/>
        <v>0.63555678767362811</v>
      </c>
      <c r="O15" s="72">
        <f t="shared" si="10"/>
        <v>0.64813187047257925</v>
      </c>
      <c r="P15" s="72">
        <f t="shared" si="10"/>
        <v>0.66070695327153639</v>
      </c>
      <c r="Q15" s="72">
        <f t="shared" si="10"/>
        <v>0.67328203607048764</v>
      </c>
      <c r="R15" s="72">
        <f t="shared" si="10"/>
        <v>0.6858571188694389</v>
      </c>
      <c r="S15" s="72">
        <f t="shared" si="10"/>
        <v>0.69843220166839581</v>
      </c>
      <c r="T15" s="72">
        <f t="shared" si="10"/>
        <v>0.71100728446734729</v>
      </c>
      <c r="U15" s="72">
        <f t="shared" si="10"/>
        <v>0.72358236726629854</v>
      </c>
      <c r="V15" s="72">
        <f t="shared" si="10"/>
        <v>0.7361574500652498</v>
      </c>
      <c r="W15" s="72">
        <f t="shared" si="10"/>
        <v>0.74873253286420693</v>
      </c>
      <c r="X15" s="72">
        <f t="shared" si="10"/>
        <v>0.76130761566315808</v>
      </c>
      <c r="Y15" s="72">
        <f t="shared" si="10"/>
        <v>0.77388269846210955</v>
      </c>
      <c r="Z15" s="72">
        <f t="shared" si="10"/>
        <v>0.78645778126106647</v>
      </c>
      <c r="AA15" s="72">
        <f t="shared" si="10"/>
        <v>0.79903286406001772</v>
      </c>
      <c r="AB15" s="72">
        <f t="shared" si="10"/>
        <v>0.81160794685896898</v>
      </c>
      <c r="AC15" s="72">
        <f t="shared" si="10"/>
        <v>0.82418302965792045</v>
      </c>
      <c r="AD15" s="72">
        <f t="shared" si="10"/>
        <v>0.83675811245687748</v>
      </c>
      <c r="AE15" s="72">
        <f t="shared" si="10"/>
        <v>0.84933319525582851</v>
      </c>
      <c r="AF15" s="72">
        <f t="shared" si="10"/>
        <v>0.86190827805477999</v>
      </c>
      <c r="AG15" s="72">
        <f t="shared" si="10"/>
        <v>0.8744833608537369</v>
      </c>
      <c r="AH15" s="72">
        <f t="shared" si="10"/>
        <v>0.88705844365268827</v>
      </c>
      <c r="AI15" s="72">
        <f t="shared" si="10"/>
        <v>0.89963352645163963</v>
      </c>
      <c r="AJ15" s="72">
        <f t="shared" si="10"/>
        <v>0.912208609250591</v>
      </c>
      <c r="AK15" s="72">
        <f t="shared" si="10"/>
        <v>0.9247836920495478</v>
      </c>
      <c r="AL15" s="72">
        <f t="shared" si="10"/>
        <v>0.93735877484849939</v>
      </c>
      <c r="AM15" s="72">
        <f t="shared" si="10"/>
        <v>0.94993385764745053</v>
      </c>
      <c r="AN15" s="72">
        <f t="shared" si="10"/>
        <v>0.96250894044640734</v>
      </c>
      <c r="AO15" s="72">
        <f t="shared" si="10"/>
        <v>0.9750840232453587</v>
      </c>
      <c r="AP15" s="72">
        <f t="shared" si="10"/>
        <v>0.98765910604431006</v>
      </c>
      <c r="AQ15" s="72">
        <f t="shared" si="10"/>
        <v>1.0002341888432615</v>
      </c>
    </row>
    <row r="16" spans="1:43" x14ac:dyDescent="0.3">
      <c r="A16" t="s">
        <v>1074</v>
      </c>
      <c r="B16" s="72">
        <f>B$45*$M$52/10000</f>
        <v>0.52592101291859494</v>
      </c>
      <c r="C16" s="72">
        <f t="shared" ref="C16:AQ16" si="11">C$45*$M$52/10000</f>
        <v>0.53067110778151616</v>
      </c>
      <c r="D16" s="72">
        <f t="shared" si="11"/>
        <v>0.5616748961675645</v>
      </c>
      <c r="E16" s="72">
        <f t="shared" si="11"/>
        <v>0.62563585279724532</v>
      </c>
      <c r="F16" s="72">
        <f t="shared" si="11"/>
        <v>0.66454878223861247</v>
      </c>
      <c r="G16" s="72">
        <f t="shared" si="11"/>
        <v>0.7125214598231322</v>
      </c>
      <c r="H16" s="72">
        <f t="shared" si="11"/>
        <v>0.76198015379617778</v>
      </c>
      <c r="I16" s="72">
        <f t="shared" si="11"/>
        <v>0.81292486415775678</v>
      </c>
      <c r="J16" s="72">
        <f t="shared" si="11"/>
        <v>0.83077527443116794</v>
      </c>
      <c r="K16" s="72">
        <f t="shared" si="11"/>
        <v>0.84862568470458188</v>
      </c>
      <c r="L16" s="72">
        <f t="shared" si="11"/>
        <v>0.86647609497800371</v>
      </c>
      <c r="M16" s="72">
        <f t="shared" si="11"/>
        <v>0.88432650525141765</v>
      </c>
      <c r="N16" s="72">
        <f t="shared" si="11"/>
        <v>0.9021769155248317</v>
      </c>
      <c r="O16" s="72">
        <f t="shared" si="11"/>
        <v>0.92002732579824531</v>
      </c>
      <c r="P16" s="72">
        <f t="shared" si="11"/>
        <v>0.93787773607166747</v>
      </c>
      <c r="Q16" s="72">
        <f t="shared" si="11"/>
        <v>0.95572814634508119</v>
      </c>
      <c r="R16" s="72">
        <f t="shared" si="11"/>
        <v>0.97357855661849513</v>
      </c>
      <c r="S16" s="72">
        <f t="shared" si="11"/>
        <v>0.99142896689191695</v>
      </c>
      <c r="T16" s="72">
        <f t="shared" si="11"/>
        <v>1.009279377165331</v>
      </c>
      <c r="U16" s="72">
        <f t="shared" si="11"/>
        <v>1.0271297874387448</v>
      </c>
      <c r="V16" s="72">
        <f t="shared" si="11"/>
        <v>1.0449801977121587</v>
      </c>
      <c r="W16" s="72">
        <f t="shared" si="11"/>
        <v>1.0628306079855809</v>
      </c>
      <c r="X16" s="72">
        <f t="shared" si="11"/>
        <v>1.0806810182589945</v>
      </c>
      <c r="Y16" s="72">
        <f t="shared" si="11"/>
        <v>1.0985314285324086</v>
      </c>
      <c r="Z16" s="72">
        <f t="shared" si="11"/>
        <v>1.1163818388058304</v>
      </c>
      <c r="AA16" s="72">
        <f t="shared" si="11"/>
        <v>1.1342322490792442</v>
      </c>
      <c r="AB16" s="72">
        <f t="shared" si="11"/>
        <v>1.1520826593526581</v>
      </c>
      <c r="AC16" s="72">
        <f t="shared" si="11"/>
        <v>1.1699330696260721</v>
      </c>
      <c r="AD16" s="72">
        <f t="shared" si="11"/>
        <v>1.1877834798994942</v>
      </c>
      <c r="AE16" s="72">
        <f t="shared" si="11"/>
        <v>1.2056338901729078</v>
      </c>
      <c r="AF16" s="72">
        <f t="shared" si="11"/>
        <v>1.2234843004463221</v>
      </c>
      <c r="AG16" s="72">
        <f t="shared" si="11"/>
        <v>1.2413347107197437</v>
      </c>
      <c r="AH16" s="72">
        <f t="shared" si="11"/>
        <v>1.2591851209931575</v>
      </c>
      <c r="AI16" s="72">
        <f t="shared" si="11"/>
        <v>1.2770355312665715</v>
      </c>
      <c r="AJ16" s="72">
        <f t="shared" si="11"/>
        <v>1.2948859415399854</v>
      </c>
      <c r="AK16" s="72">
        <f t="shared" si="11"/>
        <v>1.3127363518134074</v>
      </c>
      <c r="AL16" s="72">
        <f t="shared" si="11"/>
        <v>1.3305867620868215</v>
      </c>
      <c r="AM16" s="72">
        <f t="shared" si="11"/>
        <v>1.3484371723602353</v>
      </c>
      <c r="AN16" s="72">
        <f t="shared" si="11"/>
        <v>1.3662875826336569</v>
      </c>
      <c r="AO16" s="72">
        <f t="shared" si="11"/>
        <v>1.384137992907071</v>
      </c>
      <c r="AP16" s="72">
        <f t="shared" si="11"/>
        <v>1.4019884031804848</v>
      </c>
      <c r="AQ16" s="72">
        <f t="shared" si="11"/>
        <v>1.4198388134538988</v>
      </c>
    </row>
    <row r="19" spans="1:43" x14ac:dyDescent="0.3">
      <c r="A19" t="s">
        <v>1076</v>
      </c>
      <c r="B19">
        <v>2019</v>
      </c>
      <c r="C19">
        <v>2020</v>
      </c>
      <c r="D19">
        <v>2021</v>
      </c>
      <c r="E19">
        <v>2022</v>
      </c>
      <c r="F19">
        <v>2023</v>
      </c>
      <c r="G19">
        <v>2024</v>
      </c>
      <c r="H19">
        <v>2025</v>
      </c>
      <c r="I19">
        <v>2026</v>
      </c>
      <c r="J19">
        <v>2027</v>
      </c>
      <c r="K19">
        <v>2028</v>
      </c>
      <c r="L19">
        <v>2029</v>
      </c>
      <c r="M19">
        <v>2030</v>
      </c>
      <c r="N19">
        <v>2031</v>
      </c>
      <c r="O19">
        <v>2032</v>
      </c>
      <c r="P19">
        <v>2033</v>
      </c>
      <c r="Q19">
        <v>2034</v>
      </c>
      <c r="R19">
        <v>2035</v>
      </c>
      <c r="S19">
        <v>2036</v>
      </c>
      <c r="T19">
        <v>2037</v>
      </c>
      <c r="U19">
        <v>2038</v>
      </c>
      <c r="V19">
        <v>2039</v>
      </c>
      <c r="W19">
        <v>2040</v>
      </c>
      <c r="X19">
        <v>2041</v>
      </c>
      <c r="Y19">
        <v>2042</v>
      </c>
      <c r="Z19">
        <v>2043</v>
      </c>
      <c r="AA19">
        <v>2044</v>
      </c>
      <c r="AB19">
        <v>2045</v>
      </c>
      <c r="AC19">
        <v>2046</v>
      </c>
      <c r="AD19">
        <v>2047</v>
      </c>
      <c r="AE19">
        <v>2048</v>
      </c>
      <c r="AF19">
        <v>2049</v>
      </c>
      <c r="AG19">
        <v>2050</v>
      </c>
      <c r="AH19">
        <v>2051</v>
      </c>
      <c r="AI19">
        <v>2052</v>
      </c>
      <c r="AJ19">
        <v>2053</v>
      </c>
      <c r="AK19">
        <v>2054</v>
      </c>
      <c r="AL19">
        <v>2055</v>
      </c>
      <c r="AM19">
        <v>2056</v>
      </c>
      <c r="AN19">
        <v>2057</v>
      </c>
      <c r="AO19">
        <v>2058</v>
      </c>
      <c r="AP19">
        <v>2059</v>
      </c>
      <c r="AQ19">
        <v>2060</v>
      </c>
    </row>
    <row r="20" spans="1:43" x14ac:dyDescent="0.3">
      <c r="A20" t="s">
        <v>1069</v>
      </c>
      <c r="B20" s="72">
        <f>B$48*$N$52/10000</f>
        <v>0</v>
      </c>
      <c r="C20" s="72">
        <f t="shared" ref="C20:AQ20" si="12">C$48*$N$52/10000</f>
        <v>0</v>
      </c>
      <c r="D20" s="72">
        <f t="shared" si="12"/>
        <v>0</v>
      </c>
      <c r="E20" s="72">
        <f t="shared" si="12"/>
        <v>0</v>
      </c>
      <c r="F20" s="72">
        <f t="shared" si="12"/>
        <v>0</v>
      </c>
      <c r="G20" s="72">
        <f t="shared" si="12"/>
        <v>0</v>
      </c>
      <c r="H20" s="72">
        <f t="shared" si="12"/>
        <v>0</v>
      </c>
      <c r="I20" s="72">
        <f t="shared" si="12"/>
        <v>0</v>
      </c>
      <c r="J20" s="72">
        <f t="shared" si="12"/>
        <v>0</v>
      </c>
      <c r="K20" s="72">
        <f t="shared" si="12"/>
        <v>0</v>
      </c>
      <c r="L20" s="72">
        <f t="shared" si="12"/>
        <v>0</v>
      </c>
      <c r="M20" s="72">
        <f t="shared" si="12"/>
        <v>0</v>
      </c>
      <c r="N20" s="72">
        <f t="shared" si="12"/>
        <v>0</v>
      </c>
      <c r="O20" s="72">
        <f t="shared" si="12"/>
        <v>0</v>
      </c>
      <c r="P20" s="72">
        <f t="shared" si="12"/>
        <v>0</v>
      </c>
      <c r="Q20" s="72">
        <f t="shared" si="12"/>
        <v>0</v>
      </c>
      <c r="R20" s="72">
        <f t="shared" si="12"/>
        <v>0</v>
      </c>
      <c r="S20" s="72">
        <f t="shared" si="12"/>
        <v>0</v>
      </c>
      <c r="T20" s="72">
        <f t="shared" si="12"/>
        <v>0</v>
      </c>
      <c r="U20" s="72">
        <f t="shared" si="12"/>
        <v>0</v>
      </c>
      <c r="V20" s="72">
        <f t="shared" si="12"/>
        <v>0</v>
      </c>
      <c r="W20" s="72">
        <f t="shared" si="12"/>
        <v>0</v>
      </c>
      <c r="X20" s="72">
        <f t="shared" si="12"/>
        <v>0</v>
      </c>
      <c r="Y20" s="72">
        <f t="shared" si="12"/>
        <v>0</v>
      </c>
      <c r="Z20" s="72">
        <f t="shared" si="12"/>
        <v>0</v>
      </c>
      <c r="AA20" s="72">
        <f t="shared" si="12"/>
        <v>0</v>
      </c>
      <c r="AB20" s="72">
        <f t="shared" si="12"/>
        <v>0</v>
      </c>
      <c r="AC20" s="72">
        <f t="shared" si="12"/>
        <v>0</v>
      </c>
      <c r="AD20" s="72">
        <f t="shared" si="12"/>
        <v>0</v>
      </c>
      <c r="AE20" s="72">
        <f t="shared" si="12"/>
        <v>0</v>
      </c>
      <c r="AF20" s="72">
        <f t="shared" si="12"/>
        <v>0</v>
      </c>
      <c r="AG20" s="72">
        <f t="shared" si="12"/>
        <v>0</v>
      </c>
      <c r="AH20" s="72">
        <f t="shared" si="12"/>
        <v>0</v>
      </c>
      <c r="AI20" s="72">
        <f t="shared" si="12"/>
        <v>0</v>
      </c>
      <c r="AJ20" s="72">
        <f t="shared" si="12"/>
        <v>0</v>
      </c>
      <c r="AK20" s="72">
        <f t="shared" si="12"/>
        <v>0</v>
      </c>
      <c r="AL20" s="72">
        <f t="shared" si="12"/>
        <v>0</v>
      </c>
      <c r="AM20" s="72">
        <f t="shared" si="12"/>
        <v>0</v>
      </c>
      <c r="AN20" s="72">
        <f t="shared" si="12"/>
        <v>0</v>
      </c>
      <c r="AO20" s="72">
        <f t="shared" si="12"/>
        <v>0</v>
      </c>
      <c r="AP20" s="72">
        <f t="shared" si="12"/>
        <v>0</v>
      </c>
      <c r="AQ20" s="72">
        <f t="shared" si="12"/>
        <v>0</v>
      </c>
    </row>
    <row r="21" spans="1:43" x14ac:dyDescent="0.3">
      <c r="A21" t="s">
        <v>1070</v>
      </c>
      <c r="B21" s="72">
        <f>B$48*$O$52/10000</f>
        <v>0.19908868999186333</v>
      </c>
      <c r="C21" s="72">
        <f t="shared" ref="C21:AQ21" si="13">C$48*$O$52/10000</f>
        <v>0.5371858185944931</v>
      </c>
      <c r="D21" s="72">
        <f t="shared" si="13"/>
        <v>0.80892225685324104</v>
      </c>
      <c r="E21" s="72">
        <f t="shared" si="13"/>
        <v>1.1964474619319798</v>
      </c>
      <c r="F21" s="72">
        <f t="shared" si="13"/>
        <v>1.588593018619467</v>
      </c>
      <c r="G21" s="72">
        <f t="shared" si="13"/>
        <v>2.0149233856971134</v>
      </c>
      <c r="H21" s="72">
        <f t="shared" si="13"/>
        <v>2.4731065592682486</v>
      </c>
      <c r="I21" s="72">
        <f t="shared" si="13"/>
        <v>2.9631425393327828</v>
      </c>
      <c r="J21" s="72">
        <f t="shared" si="13"/>
        <v>3.3457666265615984</v>
      </c>
      <c r="K21" s="72">
        <f t="shared" si="13"/>
        <v>3.7283907137905254</v>
      </c>
      <c r="L21" s="72">
        <f t="shared" si="13"/>
        <v>4.1110148010194525</v>
      </c>
      <c r="M21" s="72">
        <f t="shared" si="13"/>
        <v>4.4936388882482783</v>
      </c>
      <c r="N21" s="72">
        <f t="shared" si="13"/>
        <v>4.8762629754772062</v>
      </c>
      <c r="O21" s="72">
        <f t="shared" si="13"/>
        <v>5.2588870627061333</v>
      </c>
      <c r="P21" s="72">
        <f t="shared" si="13"/>
        <v>5.6415111499349591</v>
      </c>
      <c r="Q21" s="72">
        <f t="shared" si="13"/>
        <v>6.0241352371638861</v>
      </c>
      <c r="R21" s="72">
        <f t="shared" si="13"/>
        <v>6.406759324392711</v>
      </c>
      <c r="S21" s="72">
        <f t="shared" si="13"/>
        <v>6.7893834116216389</v>
      </c>
      <c r="T21" s="72">
        <f t="shared" si="13"/>
        <v>7.1720074988505669</v>
      </c>
      <c r="U21" s="72">
        <f t="shared" si="13"/>
        <v>7.5546315860793909</v>
      </c>
      <c r="V21" s="72">
        <f t="shared" si="13"/>
        <v>7.9372556733083197</v>
      </c>
      <c r="W21" s="72">
        <f t="shared" si="13"/>
        <v>8.3198797605372476</v>
      </c>
      <c r="X21" s="72">
        <f t="shared" si="13"/>
        <v>8.7025038477660708</v>
      </c>
      <c r="Y21" s="72">
        <f t="shared" si="13"/>
        <v>9.0851279349949987</v>
      </c>
      <c r="Z21" s="72">
        <f t="shared" si="13"/>
        <v>9.4677520222239249</v>
      </c>
      <c r="AA21" s="72">
        <f t="shared" si="13"/>
        <v>9.8503761094527515</v>
      </c>
      <c r="AB21" s="72">
        <f t="shared" si="13"/>
        <v>10.233000196681679</v>
      </c>
      <c r="AC21" s="72">
        <f t="shared" si="13"/>
        <v>10.615624283910606</v>
      </c>
      <c r="AD21" s="72">
        <f t="shared" si="13"/>
        <v>10.998248371139431</v>
      </c>
      <c r="AE21" s="72">
        <f t="shared" si="13"/>
        <v>11.38087245836836</v>
      </c>
      <c r="AF21" s="72">
        <f t="shared" si="13"/>
        <v>11.763496545597286</v>
      </c>
      <c r="AG21" s="72">
        <f t="shared" si="13"/>
        <v>12.146120632826111</v>
      </c>
      <c r="AH21" s="72">
        <f t="shared" si="13"/>
        <v>12.528744720055043</v>
      </c>
      <c r="AI21" s="72">
        <f t="shared" si="13"/>
        <v>12.911368807283967</v>
      </c>
      <c r="AJ21" s="72">
        <f t="shared" si="13"/>
        <v>13.293992894512794</v>
      </c>
      <c r="AK21" s="72">
        <f t="shared" si="13"/>
        <v>13.676616981741718</v>
      </c>
      <c r="AL21" s="72">
        <f t="shared" si="13"/>
        <v>14.059241068970648</v>
      </c>
      <c r="AM21" s="72">
        <f t="shared" si="13"/>
        <v>14.441865156199471</v>
      </c>
      <c r="AN21" s="72">
        <f t="shared" si="13"/>
        <v>14.824489243428401</v>
      </c>
      <c r="AO21" s="72">
        <f t="shared" si="13"/>
        <v>15.207113330657329</v>
      </c>
      <c r="AP21" s="72">
        <f t="shared" si="13"/>
        <v>15.58973741788615</v>
      </c>
      <c r="AQ21" s="72">
        <f t="shared" si="13"/>
        <v>15.972361505115082</v>
      </c>
    </row>
    <row r="22" spans="1:43" x14ac:dyDescent="0.3">
      <c r="A22" t="s">
        <v>1071</v>
      </c>
      <c r="B22" s="72">
        <f>B$48*$P$52/10000</f>
        <v>0</v>
      </c>
      <c r="C22" s="72">
        <f t="shared" ref="C22:AQ22" si="14">C$48*$P$52/10000</f>
        <v>0</v>
      </c>
      <c r="D22" s="72">
        <f t="shared" si="14"/>
        <v>0</v>
      </c>
      <c r="E22" s="72">
        <f t="shared" si="14"/>
        <v>0</v>
      </c>
      <c r="F22" s="72">
        <f t="shared" si="14"/>
        <v>0</v>
      </c>
      <c r="G22" s="72">
        <f t="shared" si="14"/>
        <v>0</v>
      </c>
      <c r="H22" s="72">
        <f t="shared" si="14"/>
        <v>0</v>
      </c>
      <c r="I22" s="72">
        <f t="shared" si="14"/>
        <v>0</v>
      </c>
      <c r="J22" s="72">
        <f t="shared" si="14"/>
        <v>0</v>
      </c>
      <c r="K22" s="72">
        <f t="shared" si="14"/>
        <v>0</v>
      </c>
      <c r="L22" s="72">
        <f t="shared" si="14"/>
        <v>0</v>
      </c>
      <c r="M22" s="72">
        <f t="shared" si="14"/>
        <v>0</v>
      </c>
      <c r="N22" s="72">
        <f t="shared" si="14"/>
        <v>0</v>
      </c>
      <c r="O22" s="72">
        <f t="shared" si="14"/>
        <v>0</v>
      </c>
      <c r="P22" s="72">
        <f t="shared" si="14"/>
        <v>0</v>
      </c>
      <c r="Q22" s="72">
        <f t="shared" si="14"/>
        <v>0</v>
      </c>
      <c r="R22" s="72">
        <f t="shared" si="14"/>
        <v>0</v>
      </c>
      <c r="S22" s="72">
        <f t="shared" si="14"/>
        <v>0</v>
      </c>
      <c r="T22" s="72">
        <f t="shared" si="14"/>
        <v>0</v>
      </c>
      <c r="U22" s="72">
        <f t="shared" si="14"/>
        <v>0</v>
      </c>
      <c r="V22" s="72">
        <f t="shared" si="14"/>
        <v>0</v>
      </c>
      <c r="W22" s="72">
        <f t="shared" si="14"/>
        <v>0</v>
      </c>
      <c r="X22" s="72">
        <f t="shared" si="14"/>
        <v>0</v>
      </c>
      <c r="Y22" s="72">
        <f t="shared" si="14"/>
        <v>0</v>
      </c>
      <c r="Z22" s="72">
        <f t="shared" si="14"/>
        <v>0</v>
      </c>
      <c r="AA22" s="72">
        <f t="shared" si="14"/>
        <v>0</v>
      </c>
      <c r="AB22" s="72">
        <f t="shared" si="14"/>
        <v>0</v>
      </c>
      <c r="AC22" s="72">
        <f t="shared" si="14"/>
        <v>0</v>
      </c>
      <c r="AD22" s="72">
        <f t="shared" si="14"/>
        <v>0</v>
      </c>
      <c r="AE22" s="72">
        <f t="shared" si="14"/>
        <v>0</v>
      </c>
      <c r="AF22" s="72">
        <f t="shared" si="14"/>
        <v>0</v>
      </c>
      <c r="AG22" s="72">
        <f t="shared" si="14"/>
        <v>0</v>
      </c>
      <c r="AH22" s="72">
        <f t="shared" si="14"/>
        <v>0</v>
      </c>
      <c r="AI22" s="72">
        <f t="shared" si="14"/>
        <v>0</v>
      </c>
      <c r="AJ22" s="72">
        <f t="shared" si="14"/>
        <v>0</v>
      </c>
      <c r="AK22" s="72">
        <f t="shared" si="14"/>
        <v>0</v>
      </c>
      <c r="AL22" s="72">
        <f t="shared" si="14"/>
        <v>0</v>
      </c>
      <c r="AM22" s="72">
        <f t="shared" si="14"/>
        <v>0</v>
      </c>
      <c r="AN22" s="72">
        <f t="shared" si="14"/>
        <v>0</v>
      </c>
      <c r="AO22" s="72">
        <f t="shared" si="14"/>
        <v>0</v>
      </c>
      <c r="AP22" s="72">
        <f t="shared" si="14"/>
        <v>0</v>
      </c>
      <c r="AQ22" s="72">
        <f t="shared" si="14"/>
        <v>0</v>
      </c>
    </row>
    <row r="23" spans="1:43" x14ac:dyDescent="0.3">
      <c r="A23" t="s">
        <v>1072</v>
      </c>
      <c r="B23" s="72">
        <f>B$48*$Q$52/10000</f>
        <v>0.10042310821806348</v>
      </c>
      <c r="C23" s="72">
        <f t="shared" ref="C23:AQ23" si="15">C$48*$Q$52/10000</f>
        <v>0.27096400903601581</v>
      </c>
      <c r="D23" s="72">
        <f t="shared" si="15"/>
        <v>0.40803165334652197</v>
      </c>
      <c r="E23" s="72">
        <f t="shared" si="15"/>
        <v>0.60350476439285972</v>
      </c>
      <c r="F23" s="72">
        <f t="shared" si="15"/>
        <v>0.80130844514473842</v>
      </c>
      <c r="G23" s="72">
        <f t="shared" si="15"/>
        <v>1.0163554203969991</v>
      </c>
      <c r="H23" s="72">
        <f t="shared" si="15"/>
        <v>1.2474693949030866</v>
      </c>
      <c r="I23" s="72">
        <f t="shared" si="15"/>
        <v>1.494650368662956</v>
      </c>
      <c r="J23" s="72">
        <f t="shared" si="15"/>
        <v>1.687651287601081</v>
      </c>
      <c r="K23" s="72">
        <f t="shared" si="15"/>
        <v>1.8806522065392623</v>
      </c>
      <c r="L23" s="72">
        <f t="shared" si="15"/>
        <v>2.0736531254774433</v>
      </c>
      <c r="M23" s="72">
        <f t="shared" si="15"/>
        <v>2.2666540444155734</v>
      </c>
      <c r="N23" s="72">
        <f t="shared" si="15"/>
        <v>2.459654963353755</v>
      </c>
      <c r="O23" s="72">
        <f t="shared" si="15"/>
        <v>2.6526558822919362</v>
      </c>
      <c r="P23" s="72">
        <f t="shared" si="15"/>
        <v>2.8456568012300663</v>
      </c>
      <c r="Q23" s="72">
        <f t="shared" si="15"/>
        <v>3.0386577201682474</v>
      </c>
      <c r="R23" s="72">
        <f t="shared" si="15"/>
        <v>3.2316586391063775</v>
      </c>
      <c r="S23" s="72">
        <f t="shared" si="15"/>
        <v>3.4246595580445587</v>
      </c>
      <c r="T23" s="72">
        <f t="shared" si="15"/>
        <v>3.6176604769827403</v>
      </c>
      <c r="U23" s="72">
        <f t="shared" si="15"/>
        <v>3.8106613959208699</v>
      </c>
      <c r="V23" s="72">
        <f t="shared" si="15"/>
        <v>4.0036623148590511</v>
      </c>
      <c r="W23" s="72">
        <f t="shared" si="15"/>
        <v>4.1966632337972332</v>
      </c>
      <c r="X23" s="72">
        <f t="shared" si="15"/>
        <v>4.3896641527353628</v>
      </c>
      <c r="Y23" s="72">
        <f t="shared" si="15"/>
        <v>4.582665071673544</v>
      </c>
      <c r="Z23" s="72">
        <f t="shared" si="15"/>
        <v>4.7756659906117243</v>
      </c>
      <c r="AA23" s="72">
        <f t="shared" si="15"/>
        <v>4.9686669095498557</v>
      </c>
      <c r="AB23" s="72">
        <f t="shared" si="15"/>
        <v>5.1616678284880368</v>
      </c>
      <c r="AC23" s="72">
        <f t="shared" si="15"/>
        <v>5.3546687474262171</v>
      </c>
      <c r="AD23" s="72">
        <f t="shared" si="15"/>
        <v>5.5476696663643477</v>
      </c>
      <c r="AE23" s="72">
        <f t="shared" si="15"/>
        <v>5.7406705853025306</v>
      </c>
      <c r="AF23" s="72">
        <f t="shared" si="15"/>
        <v>5.9336715042407109</v>
      </c>
      <c r="AG23" s="72">
        <f t="shared" si="15"/>
        <v>6.1266724231788405</v>
      </c>
      <c r="AH23" s="72">
        <f t="shared" si="15"/>
        <v>6.3196733421170235</v>
      </c>
      <c r="AI23" s="72">
        <f t="shared" si="15"/>
        <v>6.5126742610552038</v>
      </c>
      <c r="AJ23" s="72">
        <f t="shared" si="15"/>
        <v>6.7056751799933334</v>
      </c>
      <c r="AK23" s="72">
        <f t="shared" si="15"/>
        <v>6.8986760989315155</v>
      </c>
      <c r="AL23" s="72">
        <f t="shared" si="15"/>
        <v>7.0916770178696957</v>
      </c>
      <c r="AM23" s="72">
        <f t="shared" si="15"/>
        <v>7.2846779368078263</v>
      </c>
      <c r="AN23" s="72">
        <f t="shared" si="15"/>
        <v>7.4776788557460083</v>
      </c>
      <c r="AO23" s="72">
        <f t="shared" si="15"/>
        <v>7.6706797746841886</v>
      </c>
      <c r="AP23" s="72">
        <f t="shared" si="15"/>
        <v>7.8636806936223174</v>
      </c>
      <c r="AQ23" s="72">
        <f t="shared" si="15"/>
        <v>8.0566816125605012</v>
      </c>
    </row>
    <row r="24" spans="1:43" x14ac:dyDescent="0.3">
      <c r="A24" t="s">
        <v>1073</v>
      </c>
      <c r="B24" s="72">
        <f>B$48*$R$52/10000</f>
        <v>8.2017900732302695E-3</v>
      </c>
      <c r="C24" s="72">
        <f t="shared" ref="C24:AQ24" si="16">C$48*$R$52/10000</f>
        <v>2.2130264228512712E-2</v>
      </c>
      <c r="D24" s="72">
        <f t="shared" si="16"/>
        <v>3.3324899252414046E-2</v>
      </c>
      <c r="E24" s="72">
        <f t="shared" si="16"/>
        <v>4.9289645317452814E-2</v>
      </c>
      <c r="F24" s="72">
        <f t="shared" si="16"/>
        <v>6.54447344600467E-2</v>
      </c>
      <c r="G24" s="72">
        <f t="shared" si="16"/>
        <v>8.3008123785462254E-2</v>
      </c>
      <c r="H24" s="72">
        <f t="shared" si="16"/>
        <v>0.10188374251031529</v>
      </c>
      <c r="I24" s="72">
        <f t="shared" si="16"/>
        <v>0.12207159063460213</v>
      </c>
      <c r="J24" s="72">
        <f t="shared" si="16"/>
        <v>0.13783442698929585</v>
      </c>
      <c r="K24" s="72">
        <f t="shared" si="16"/>
        <v>0.15359726334399418</v>
      </c>
      <c r="L24" s="72">
        <f t="shared" si="16"/>
        <v>0.16936009969869248</v>
      </c>
      <c r="M24" s="72">
        <f t="shared" si="16"/>
        <v>0.18512293605338664</v>
      </c>
      <c r="N24" s="72">
        <f t="shared" si="16"/>
        <v>0.200885772408085</v>
      </c>
      <c r="O24" s="72">
        <f t="shared" si="16"/>
        <v>0.2166486087627833</v>
      </c>
      <c r="P24" s="72">
        <f t="shared" si="16"/>
        <v>0.23241144511747744</v>
      </c>
      <c r="Q24" s="72">
        <f t="shared" si="16"/>
        <v>0.2481742814721758</v>
      </c>
      <c r="R24" s="72">
        <f t="shared" si="16"/>
        <v>0.2639371178268699</v>
      </c>
      <c r="S24" s="72">
        <f t="shared" si="16"/>
        <v>0.27969995418156823</v>
      </c>
      <c r="T24" s="72">
        <f t="shared" si="16"/>
        <v>0.29546279053626656</v>
      </c>
      <c r="U24" s="72">
        <f t="shared" si="16"/>
        <v>0.31122562689096067</v>
      </c>
      <c r="V24" s="72">
        <f t="shared" si="16"/>
        <v>0.32698846324565906</v>
      </c>
      <c r="W24" s="72">
        <f t="shared" si="16"/>
        <v>0.34275129960035738</v>
      </c>
      <c r="X24" s="72">
        <f t="shared" si="16"/>
        <v>0.35851413595505144</v>
      </c>
      <c r="Y24" s="72">
        <f t="shared" si="16"/>
        <v>0.37427697230974982</v>
      </c>
      <c r="Z24" s="72">
        <f t="shared" si="16"/>
        <v>0.3900398086644481</v>
      </c>
      <c r="AA24" s="72">
        <f t="shared" si="16"/>
        <v>0.40580264501914232</v>
      </c>
      <c r="AB24" s="72">
        <f t="shared" si="16"/>
        <v>0.42156548137384059</v>
      </c>
      <c r="AC24" s="72">
        <f t="shared" si="16"/>
        <v>0.43732831772853886</v>
      </c>
      <c r="AD24" s="72">
        <f t="shared" si="16"/>
        <v>0.45309115408323303</v>
      </c>
      <c r="AE24" s="72">
        <f t="shared" si="16"/>
        <v>0.46885399043793152</v>
      </c>
      <c r="AF24" s="72">
        <f t="shared" si="16"/>
        <v>0.48461682679262974</v>
      </c>
      <c r="AG24" s="72">
        <f t="shared" si="16"/>
        <v>0.50037966314732385</v>
      </c>
      <c r="AH24" s="72">
        <f t="shared" si="16"/>
        <v>0.51614249950202229</v>
      </c>
      <c r="AI24" s="72">
        <f t="shared" si="16"/>
        <v>0.53190533585672051</v>
      </c>
      <c r="AJ24" s="72">
        <f t="shared" si="16"/>
        <v>0.54766817221141462</v>
      </c>
      <c r="AK24" s="72">
        <f t="shared" si="16"/>
        <v>0.56343100856611295</v>
      </c>
      <c r="AL24" s="72">
        <f t="shared" si="16"/>
        <v>0.57919384492081138</v>
      </c>
      <c r="AM24" s="72">
        <f t="shared" si="16"/>
        <v>0.59495668127550538</v>
      </c>
      <c r="AN24" s="72">
        <f t="shared" si="16"/>
        <v>0.61071951763020382</v>
      </c>
      <c r="AO24" s="72">
        <f t="shared" si="16"/>
        <v>0.62648235398490215</v>
      </c>
      <c r="AP24" s="72">
        <f t="shared" si="16"/>
        <v>0.64224519033959615</v>
      </c>
      <c r="AQ24" s="72">
        <f t="shared" si="16"/>
        <v>0.65800802669429459</v>
      </c>
    </row>
    <row r="25" spans="1:43" x14ac:dyDescent="0.3">
      <c r="A25" t="s">
        <v>1074</v>
      </c>
      <c r="B25" s="72">
        <f>B$48*$S$52/10000</f>
        <v>0.18048820179007324</v>
      </c>
      <c r="C25" s="72">
        <f t="shared" ref="C25:AQ25" si="17">C$48*$S$52/10000</f>
        <v>0.48699754079054475</v>
      </c>
      <c r="D25" s="72">
        <f t="shared" si="17"/>
        <v>0.73334614604865922</v>
      </c>
      <c r="E25" s="72">
        <f t="shared" si="17"/>
        <v>1.0846655877298992</v>
      </c>
      <c r="F25" s="72">
        <f t="shared" si="17"/>
        <v>1.4401737101118612</v>
      </c>
      <c r="G25" s="72">
        <f t="shared" si="17"/>
        <v>1.8266728192550832</v>
      </c>
      <c r="H25" s="72">
        <f t="shared" si="17"/>
        <v>2.2420487860752125</v>
      </c>
      <c r="I25" s="72">
        <f t="shared" si="17"/>
        <v>2.6863016105721678</v>
      </c>
      <c r="J25" s="72">
        <f t="shared" si="17"/>
        <v>3.0331778367823028</v>
      </c>
      <c r="K25" s="72">
        <f t="shared" si="17"/>
        <v>3.3800540629925386</v>
      </c>
      <c r="L25" s="72">
        <f t="shared" si="17"/>
        <v>3.7269302892027749</v>
      </c>
      <c r="M25" s="72">
        <f t="shared" si="17"/>
        <v>4.0738065154129197</v>
      </c>
      <c r="N25" s="72">
        <f t="shared" si="17"/>
        <v>4.4206827416231569</v>
      </c>
      <c r="O25" s="72">
        <f t="shared" si="17"/>
        <v>4.7675589678333923</v>
      </c>
      <c r="P25" s="72">
        <f t="shared" si="17"/>
        <v>5.1144351940435371</v>
      </c>
      <c r="Q25" s="72">
        <f t="shared" si="17"/>
        <v>5.4613114202537734</v>
      </c>
      <c r="R25" s="72">
        <f t="shared" si="17"/>
        <v>5.8081876464639182</v>
      </c>
      <c r="S25" s="72">
        <f t="shared" si="17"/>
        <v>6.1550638726741544</v>
      </c>
      <c r="T25" s="72">
        <f t="shared" si="17"/>
        <v>6.5019400988843907</v>
      </c>
      <c r="U25" s="72">
        <f t="shared" si="17"/>
        <v>6.8488163250945346</v>
      </c>
      <c r="V25" s="72">
        <f t="shared" si="17"/>
        <v>7.1956925513047727</v>
      </c>
      <c r="W25" s="72">
        <f t="shared" si="17"/>
        <v>7.542568777515009</v>
      </c>
      <c r="X25" s="72">
        <f t="shared" si="17"/>
        <v>7.889445003725152</v>
      </c>
      <c r="Y25" s="72">
        <f t="shared" si="17"/>
        <v>8.2363212299353883</v>
      </c>
      <c r="Z25" s="72">
        <f t="shared" si="17"/>
        <v>8.5831974561456246</v>
      </c>
      <c r="AA25" s="72">
        <f t="shared" si="17"/>
        <v>8.9300736823557685</v>
      </c>
      <c r="AB25" s="72">
        <f t="shared" si="17"/>
        <v>9.2769499085660065</v>
      </c>
      <c r="AC25" s="72">
        <f t="shared" si="17"/>
        <v>9.623826134776241</v>
      </c>
      <c r="AD25" s="72">
        <f t="shared" si="17"/>
        <v>9.970702360986385</v>
      </c>
      <c r="AE25" s="72">
        <f t="shared" si="17"/>
        <v>10.317578587196625</v>
      </c>
      <c r="AF25" s="72">
        <f t="shared" si="17"/>
        <v>10.664454813406859</v>
      </c>
      <c r="AG25" s="72">
        <f t="shared" si="17"/>
        <v>11.011331039617003</v>
      </c>
      <c r="AH25" s="72">
        <f t="shared" si="17"/>
        <v>11.358207265827241</v>
      </c>
      <c r="AI25" s="72">
        <f t="shared" si="17"/>
        <v>11.705083492037476</v>
      </c>
      <c r="AJ25" s="72">
        <f t="shared" si="17"/>
        <v>12.051959718247621</v>
      </c>
      <c r="AK25" s="72">
        <f t="shared" si="17"/>
        <v>12.398835944457858</v>
      </c>
      <c r="AL25" s="72">
        <f t="shared" si="17"/>
        <v>12.745712170668094</v>
      </c>
      <c r="AM25" s="72">
        <f t="shared" si="17"/>
        <v>13.092588396878238</v>
      </c>
      <c r="AN25" s="72">
        <f t="shared" si="17"/>
        <v>13.439464623088474</v>
      </c>
      <c r="AO25" s="72">
        <f t="shared" si="17"/>
        <v>13.786340849298711</v>
      </c>
      <c r="AP25" s="72">
        <f t="shared" si="17"/>
        <v>14.133217075508853</v>
      </c>
      <c r="AQ25" s="72">
        <f t="shared" si="17"/>
        <v>14.480093301719092</v>
      </c>
    </row>
    <row r="28" spans="1:43" x14ac:dyDescent="0.3">
      <c r="A28" t="s">
        <v>1077</v>
      </c>
      <c r="B28">
        <v>2019</v>
      </c>
      <c r="C28">
        <v>2020</v>
      </c>
      <c r="D28">
        <v>2021</v>
      </c>
      <c r="E28">
        <v>2022</v>
      </c>
      <c r="F28">
        <v>2023</v>
      </c>
      <c r="G28">
        <v>2024</v>
      </c>
      <c r="H28">
        <v>2025</v>
      </c>
      <c r="I28">
        <v>2026</v>
      </c>
      <c r="J28">
        <v>2027</v>
      </c>
      <c r="K28">
        <v>2028</v>
      </c>
      <c r="L28">
        <v>2029</v>
      </c>
      <c r="M28">
        <v>2030</v>
      </c>
      <c r="N28">
        <v>2031</v>
      </c>
      <c r="O28">
        <v>2032</v>
      </c>
      <c r="P28">
        <v>2033</v>
      </c>
      <c r="Q28">
        <v>2034</v>
      </c>
      <c r="R28">
        <v>2035</v>
      </c>
      <c r="S28">
        <v>2036</v>
      </c>
      <c r="T28">
        <v>2037</v>
      </c>
      <c r="U28">
        <v>2038</v>
      </c>
      <c r="V28">
        <v>2039</v>
      </c>
      <c r="W28">
        <v>2040</v>
      </c>
      <c r="X28">
        <v>2041</v>
      </c>
      <c r="Y28">
        <v>2042</v>
      </c>
      <c r="Z28">
        <v>2043</v>
      </c>
      <c r="AA28">
        <v>2044</v>
      </c>
      <c r="AB28">
        <v>2045</v>
      </c>
      <c r="AC28">
        <v>2046</v>
      </c>
      <c r="AD28">
        <v>2047</v>
      </c>
      <c r="AE28">
        <v>2048</v>
      </c>
      <c r="AF28">
        <v>2049</v>
      </c>
      <c r="AG28">
        <v>2050</v>
      </c>
      <c r="AH28">
        <v>2051</v>
      </c>
      <c r="AI28">
        <v>2052</v>
      </c>
      <c r="AJ28">
        <v>2053</v>
      </c>
      <c r="AK28">
        <v>2054</v>
      </c>
      <c r="AL28">
        <v>2055</v>
      </c>
      <c r="AM28">
        <v>2056</v>
      </c>
      <c r="AN28">
        <v>2057</v>
      </c>
      <c r="AO28">
        <v>2058</v>
      </c>
      <c r="AP28">
        <v>2059</v>
      </c>
      <c r="AQ28">
        <v>2060</v>
      </c>
    </row>
    <row r="29" spans="1:43" x14ac:dyDescent="0.3">
      <c r="A29" t="s">
        <v>1078</v>
      </c>
      <c r="B29" s="73">
        <v>14000</v>
      </c>
      <c r="C29" s="73">
        <v>14126.447368421061</v>
      </c>
      <c r="D29" s="73">
        <v>14951.767191631589</v>
      </c>
      <c r="E29" s="73">
        <v>16654.405745368433</v>
      </c>
      <c r="F29" s="73">
        <v>17690.266642342114</v>
      </c>
      <c r="G29" s="73">
        <v>18967.297735768374</v>
      </c>
      <c r="H29" s="73">
        <v>20283.886536394744</v>
      </c>
      <c r="I29" s="73">
        <v>21640.03304422112</v>
      </c>
      <c r="J29" s="73">
        <v>22115.210376347299</v>
      </c>
      <c r="K29" s="73">
        <v>22590.387708473671</v>
      </c>
      <c r="L29" s="73">
        <v>23065.565040599922</v>
      </c>
      <c r="M29" s="73">
        <v>23540.742372726298</v>
      </c>
      <c r="N29" s="73">
        <v>24015.919704852549</v>
      </c>
      <c r="O29" s="73">
        <v>24491.097036978921</v>
      </c>
      <c r="P29" s="73">
        <v>24966.274369105176</v>
      </c>
      <c r="Q29" s="73">
        <v>25441.451701231548</v>
      </c>
      <c r="R29" s="73">
        <v>25916.629033357804</v>
      </c>
      <c r="S29" s="73">
        <v>26391.806365484175</v>
      </c>
      <c r="T29" s="73">
        <v>26866.983697610427</v>
      </c>
      <c r="U29" s="73">
        <v>27342.161029736802</v>
      </c>
      <c r="V29" s="73">
        <v>27817.338361863054</v>
      </c>
      <c r="W29" s="73">
        <v>28292.515693989426</v>
      </c>
      <c r="X29" s="73">
        <v>28767.693026115681</v>
      </c>
      <c r="Y29" s="73">
        <v>29242.870358242053</v>
      </c>
      <c r="Z29" s="73">
        <v>29718.047690368308</v>
      </c>
      <c r="AA29" s="73">
        <v>30193.22502249468</v>
      </c>
      <c r="AB29" s="73">
        <v>30668.402354620932</v>
      </c>
      <c r="AC29" s="73">
        <v>31143.579686747307</v>
      </c>
      <c r="AD29" s="73">
        <v>31618.757018873559</v>
      </c>
      <c r="AE29" s="73">
        <v>32093.934350999931</v>
      </c>
      <c r="AF29" s="73">
        <v>32569.111683126306</v>
      </c>
      <c r="AG29" s="73">
        <v>33044.289015252558</v>
      </c>
      <c r="AH29" s="73">
        <v>33519.466347378933</v>
      </c>
      <c r="AI29" s="73">
        <v>33994.643679505185</v>
      </c>
      <c r="AJ29" s="73">
        <v>34469.82101163156</v>
      </c>
      <c r="AK29" s="73">
        <v>34944.998343757812</v>
      </c>
      <c r="AL29" s="73">
        <v>35420.17567588418</v>
      </c>
      <c r="AM29" s="73">
        <v>35895.353008010439</v>
      </c>
      <c r="AN29" s="73">
        <v>36370.530340136807</v>
      </c>
      <c r="AO29" s="73">
        <v>36845.707672263066</v>
      </c>
      <c r="AP29" s="73">
        <v>37320.885004389434</v>
      </c>
      <c r="AQ29" s="73">
        <v>37796.062336515686</v>
      </c>
    </row>
    <row r="31" spans="1:43" x14ac:dyDescent="0.3">
      <c r="A31" t="s">
        <v>1079</v>
      </c>
      <c r="B31">
        <v>2019</v>
      </c>
      <c r="C31">
        <v>2020</v>
      </c>
      <c r="D31">
        <v>2021</v>
      </c>
      <c r="E31">
        <v>2022</v>
      </c>
      <c r="F31">
        <v>2023</v>
      </c>
      <c r="G31">
        <v>2024</v>
      </c>
      <c r="H31">
        <v>2025</v>
      </c>
      <c r="I31">
        <v>2026</v>
      </c>
      <c r="J31">
        <v>2027</v>
      </c>
      <c r="K31">
        <v>2028</v>
      </c>
      <c r="L31">
        <v>2029</v>
      </c>
      <c r="M31">
        <v>2030</v>
      </c>
      <c r="N31">
        <v>2031</v>
      </c>
      <c r="O31">
        <v>2032</v>
      </c>
      <c r="P31">
        <v>2033</v>
      </c>
      <c r="Q31">
        <v>2034</v>
      </c>
      <c r="R31">
        <v>2035</v>
      </c>
      <c r="S31">
        <v>2036</v>
      </c>
      <c r="T31">
        <v>2037</v>
      </c>
      <c r="U31">
        <v>2038</v>
      </c>
      <c r="V31">
        <v>2039</v>
      </c>
      <c r="W31">
        <v>2040</v>
      </c>
      <c r="X31">
        <v>2041</v>
      </c>
      <c r="Y31">
        <v>2042</v>
      </c>
      <c r="Z31">
        <v>2043</v>
      </c>
      <c r="AA31">
        <v>2044</v>
      </c>
      <c r="AB31">
        <v>2045</v>
      </c>
      <c r="AC31">
        <v>2046</v>
      </c>
      <c r="AD31">
        <v>2047</v>
      </c>
      <c r="AE31">
        <v>2048</v>
      </c>
      <c r="AF31">
        <v>2049</v>
      </c>
      <c r="AG31">
        <v>2050</v>
      </c>
      <c r="AH31">
        <v>2051</v>
      </c>
      <c r="AI31">
        <v>2052</v>
      </c>
      <c r="AJ31">
        <v>2053</v>
      </c>
      <c r="AK31">
        <v>2054</v>
      </c>
      <c r="AL31">
        <v>2055</v>
      </c>
      <c r="AM31">
        <v>2056</v>
      </c>
      <c r="AN31">
        <v>2057</v>
      </c>
      <c r="AO31">
        <v>2058</v>
      </c>
      <c r="AP31">
        <v>2059</v>
      </c>
      <c r="AQ31">
        <v>2060</v>
      </c>
    </row>
    <row r="32" spans="1:43" x14ac:dyDescent="0.3">
      <c r="A32" t="s">
        <v>1078</v>
      </c>
      <c r="B32">
        <v>126000</v>
      </c>
      <c r="C32">
        <v>127138.02631578957</v>
      </c>
      <c r="D32">
        <v>134565.90472468431</v>
      </c>
      <c r="E32">
        <v>149889.65170831588</v>
      </c>
      <c r="F32">
        <v>159212.39978107862</v>
      </c>
      <c r="G32">
        <v>170705.67962191493</v>
      </c>
      <c r="H32">
        <v>182554.97882755121</v>
      </c>
      <c r="I32">
        <v>194760.29739798934</v>
      </c>
      <c r="J32">
        <v>199036.89338712496</v>
      </c>
      <c r="K32">
        <v>203313.48937626125</v>
      </c>
      <c r="L32">
        <v>207590.08536539943</v>
      </c>
      <c r="M32">
        <v>211866.68135453571</v>
      </c>
      <c r="N32">
        <v>216143.277343672</v>
      </c>
      <c r="O32">
        <v>220419.87333280826</v>
      </c>
      <c r="P32">
        <v>224696.46932194647</v>
      </c>
      <c r="Q32">
        <v>228973.06531108276</v>
      </c>
      <c r="R32">
        <v>233249.66130021901</v>
      </c>
      <c r="S32">
        <v>237526.25728935722</v>
      </c>
      <c r="T32">
        <v>241802.85327849351</v>
      </c>
      <c r="U32">
        <v>246079.44926762977</v>
      </c>
      <c r="V32">
        <v>250356.04525676605</v>
      </c>
      <c r="W32">
        <v>254632.64124590426</v>
      </c>
      <c r="X32">
        <v>258909.23723504052</v>
      </c>
      <c r="Y32">
        <v>263185.83322417684</v>
      </c>
      <c r="Z32">
        <v>267462.42921331502</v>
      </c>
      <c r="AA32">
        <v>271739.02520245127</v>
      </c>
      <c r="AB32">
        <v>276015.62119158753</v>
      </c>
      <c r="AC32">
        <v>280292.21718072385</v>
      </c>
      <c r="AD32">
        <v>284568.81316986203</v>
      </c>
      <c r="AE32">
        <v>288845.40915899829</v>
      </c>
      <c r="AF32">
        <v>293122.0051481346</v>
      </c>
      <c r="AG32">
        <v>297398.60113727278</v>
      </c>
      <c r="AH32">
        <v>301675.19712640904</v>
      </c>
      <c r="AI32">
        <v>305951.79311554536</v>
      </c>
      <c r="AJ32">
        <v>310228.38910468161</v>
      </c>
      <c r="AK32">
        <v>314504.98509381979</v>
      </c>
      <c r="AL32">
        <v>318781.58108295611</v>
      </c>
      <c r="AM32">
        <v>323058.17707209237</v>
      </c>
      <c r="AN32">
        <v>327334.77306123055</v>
      </c>
      <c r="AO32">
        <v>331611.36905036686</v>
      </c>
      <c r="AP32">
        <v>335887.96503950312</v>
      </c>
      <c r="AQ32">
        <v>340164.56102863944</v>
      </c>
    </row>
    <row r="34" spans="1:43" x14ac:dyDescent="0.3">
      <c r="A34" t="s">
        <v>1080</v>
      </c>
      <c r="B34">
        <v>2019</v>
      </c>
      <c r="C34">
        <v>2020</v>
      </c>
      <c r="D34">
        <v>2021</v>
      </c>
      <c r="E34">
        <v>2022</v>
      </c>
      <c r="F34">
        <v>2023</v>
      </c>
      <c r="G34">
        <v>2024</v>
      </c>
      <c r="H34">
        <v>2025</v>
      </c>
      <c r="I34">
        <v>2026</v>
      </c>
      <c r="J34">
        <v>2027</v>
      </c>
      <c r="K34">
        <v>2028</v>
      </c>
      <c r="L34">
        <v>2029</v>
      </c>
      <c r="M34">
        <v>2030</v>
      </c>
      <c r="N34">
        <v>2031</v>
      </c>
      <c r="O34">
        <v>2032</v>
      </c>
      <c r="P34">
        <v>2033</v>
      </c>
      <c r="Q34">
        <v>2034</v>
      </c>
      <c r="R34">
        <v>2035</v>
      </c>
      <c r="S34">
        <v>2036</v>
      </c>
      <c r="T34">
        <v>2037</v>
      </c>
      <c r="U34">
        <v>2038</v>
      </c>
      <c r="V34">
        <v>2039</v>
      </c>
      <c r="W34">
        <v>2040</v>
      </c>
      <c r="X34">
        <v>2041</v>
      </c>
      <c r="Y34">
        <v>2042</v>
      </c>
      <c r="Z34">
        <v>2043</v>
      </c>
      <c r="AA34">
        <v>2044</v>
      </c>
      <c r="AB34">
        <v>2045</v>
      </c>
      <c r="AC34">
        <v>2046</v>
      </c>
      <c r="AD34">
        <v>2047</v>
      </c>
      <c r="AE34">
        <v>2048</v>
      </c>
      <c r="AF34">
        <v>2049</v>
      </c>
      <c r="AG34">
        <v>2050</v>
      </c>
      <c r="AH34">
        <v>2051</v>
      </c>
      <c r="AI34">
        <v>2052</v>
      </c>
      <c r="AJ34">
        <v>2053</v>
      </c>
      <c r="AK34">
        <v>2054</v>
      </c>
      <c r="AL34">
        <v>2055</v>
      </c>
      <c r="AM34">
        <v>2056</v>
      </c>
      <c r="AN34">
        <v>2057</v>
      </c>
      <c r="AO34">
        <v>2058</v>
      </c>
      <c r="AP34">
        <v>2059</v>
      </c>
      <c r="AQ34">
        <v>2060</v>
      </c>
    </row>
    <row r="35" spans="1:43" x14ac:dyDescent="0.3">
      <c r="A35" t="s">
        <v>1078</v>
      </c>
      <c r="B35">
        <v>60000</v>
      </c>
      <c r="C35">
        <v>161893.42105263169</v>
      </c>
      <c r="D35">
        <v>243787.50703105275</v>
      </c>
      <c r="E35">
        <v>360577.22675684228</v>
      </c>
      <c r="F35">
        <v>478759.39673450834</v>
      </c>
      <c r="G35">
        <v>607243.95316864946</v>
      </c>
      <c r="H35">
        <v>745328.09253081842</v>
      </c>
      <c r="I35">
        <v>893011.81482098822</v>
      </c>
      <c r="J35">
        <v>1008324.4688681226</v>
      </c>
      <c r="K35">
        <v>1123637.1229152908</v>
      </c>
      <c r="L35">
        <v>1238949.7769624589</v>
      </c>
      <c r="M35">
        <v>1354262.4310095962</v>
      </c>
      <c r="N35">
        <v>1469575.0850567645</v>
      </c>
      <c r="O35">
        <v>1584887.7391039326</v>
      </c>
      <c r="P35">
        <v>1700200.39315107</v>
      </c>
      <c r="Q35">
        <v>1815513.0471982381</v>
      </c>
      <c r="R35">
        <v>1930825.7012453757</v>
      </c>
      <c r="S35">
        <v>2046138.3552925438</v>
      </c>
      <c r="T35">
        <v>2161451.0093397121</v>
      </c>
      <c r="U35">
        <v>2276763.6633868492</v>
      </c>
      <c r="V35">
        <v>2392076.3174340175</v>
      </c>
      <c r="W35">
        <v>2507388.9714811859</v>
      </c>
      <c r="X35">
        <v>2622701.625528323</v>
      </c>
      <c r="Y35">
        <v>2738014.2795754913</v>
      </c>
      <c r="Z35">
        <v>2853326.9336226592</v>
      </c>
      <c r="AA35">
        <v>2968639.5876697968</v>
      </c>
      <c r="AB35">
        <v>3083952.2417169651</v>
      </c>
      <c r="AC35">
        <v>3199264.895764133</v>
      </c>
      <c r="AD35">
        <v>3314577.5498112706</v>
      </c>
      <c r="AE35">
        <v>3429890.2038584389</v>
      </c>
      <c r="AF35">
        <v>3545202.8579056067</v>
      </c>
      <c r="AG35">
        <v>3660515.5119527443</v>
      </c>
      <c r="AH35">
        <v>3775828.1659999127</v>
      </c>
      <c r="AI35">
        <v>3891140.8200470805</v>
      </c>
      <c r="AJ35">
        <v>4006453.4740942181</v>
      </c>
      <c r="AK35">
        <v>4121766.1281413864</v>
      </c>
      <c r="AL35">
        <v>4237078.7821885543</v>
      </c>
      <c r="AM35">
        <v>4352391.4362356914</v>
      </c>
      <c r="AN35">
        <v>4467704.0902828602</v>
      </c>
      <c r="AO35">
        <v>4583016.7443300281</v>
      </c>
      <c r="AP35">
        <v>4698329.3983771652</v>
      </c>
      <c r="AQ35">
        <v>4813642.052424334</v>
      </c>
    </row>
    <row r="38" spans="1:43" x14ac:dyDescent="0.3">
      <c r="A38">
        <v>1</v>
      </c>
      <c r="B38" t="s">
        <v>1081</v>
      </c>
      <c r="C38" t="s">
        <v>1082</v>
      </c>
      <c r="D38">
        <v>12.29</v>
      </c>
      <c r="E38" t="s">
        <v>1083</v>
      </c>
    </row>
    <row r="41" spans="1:43" x14ac:dyDescent="0.3">
      <c r="A41" t="s">
        <v>1084</v>
      </c>
      <c r="B41">
        <v>2019</v>
      </c>
      <c r="C41">
        <v>2020</v>
      </c>
      <c r="D41">
        <v>2021</v>
      </c>
      <c r="E41">
        <v>2022</v>
      </c>
      <c r="F41">
        <v>2023</v>
      </c>
      <c r="G41">
        <v>2024</v>
      </c>
      <c r="H41">
        <v>2025</v>
      </c>
      <c r="I41">
        <v>2026</v>
      </c>
      <c r="J41">
        <v>2027</v>
      </c>
      <c r="K41">
        <v>2028</v>
      </c>
      <c r="L41">
        <v>2029</v>
      </c>
      <c r="M41">
        <v>2030</v>
      </c>
      <c r="N41">
        <v>2031</v>
      </c>
      <c r="O41">
        <v>2032</v>
      </c>
      <c r="P41">
        <v>2033</v>
      </c>
      <c r="Q41">
        <v>2034</v>
      </c>
      <c r="R41">
        <v>2035</v>
      </c>
      <c r="S41">
        <v>2036</v>
      </c>
      <c r="T41">
        <v>2037</v>
      </c>
      <c r="U41">
        <v>2038</v>
      </c>
      <c r="V41">
        <v>2039</v>
      </c>
      <c r="W41">
        <v>2040</v>
      </c>
      <c r="X41">
        <v>2041</v>
      </c>
      <c r="Y41">
        <v>2042</v>
      </c>
      <c r="Z41">
        <v>2043</v>
      </c>
      <c r="AA41">
        <v>2044</v>
      </c>
      <c r="AB41">
        <v>2045</v>
      </c>
      <c r="AC41">
        <v>2046</v>
      </c>
      <c r="AD41">
        <v>2047</v>
      </c>
      <c r="AE41">
        <v>2048</v>
      </c>
      <c r="AF41">
        <v>2049</v>
      </c>
      <c r="AG41">
        <v>2050</v>
      </c>
      <c r="AH41">
        <v>2051</v>
      </c>
      <c r="AI41">
        <v>2052</v>
      </c>
      <c r="AJ41">
        <v>2053</v>
      </c>
      <c r="AK41">
        <v>2054</v>
      </c>
      <c r="AL41">
        <v>2055</v>
      </c>
      <c r="AM41">
        <v>2056</v>
      </c>
      <c r="AN41">
        <v>2057</v>
      </c>
      <c r="AO41">
        <v>2058</v>
      </c>
      <c r="AP41">
        <v>2059</v>
      </c>
      <c r="AQ41">
        <v>2060</v>
      </c>
    </row>
    <row r="42" spans="1:43" x14ac:dyDescent="0.3">
      <c r="A42" t="s">
        <v>1078</v>
      </c>
      <c r="B42">
        <f t="shared" ref="B42:AQ42" si="18">B29/$D$38</f>
        <v>1139.1375101708707</v>
      </c>
      <c r="C42">
        <f t="shared" si="18"/>
        <v>1149.4261487730726</v>
      </c>
      <c r="D42">
        <f t="shared" si="18"/>
        <v>1216.5799179521227</v>
      </c>
      <c r="E42">
        <f t="shared" si="18"/>
        <v>1355.11844958246</v>
      </c>
      <c r="F42">
        <f t="shared" si="18"/>
        <v>1439.4033069440288</v>
      </c>
      <c r="G42">
        <f t="shared" si="18"/>
        <v>1543.3114512423413</v>
      </c>
      <c r="H42">
        <f t="shared" si="18"/>
        <v>1650.4382861183683</v>
      </c>
      <c r="I42">
        <f t="shared" si="18"/>
        <v>1760.7838115721011</v>
      </c>
      <c r="J42">
        <f t="shared" si="18"/>
        <v>1799.4475489298047</v>
      </c>
      <c r="K42">
        <f t="shared" si="18"/>
        <v>1838.1112862875241</v>
      </c>
      <c r="L42">
        <f t="shared" si="18"/>
        <v>1876.7750236452339</v>
      </c>
      <c r="M42">
        <f t="shared" si="18"/>
        <v>1915.4387610029535</v>
      </c>
      <c r="N42">
        <f t="shared" si="18"/>
        <v>1954.1024983606633</v>
      </c>
      <c r="O42">
        <f t="shared" si="18"/>
        <v>1992.7662357183826</v>
      </c>
      <c r="P42">
        <f t="shared" si="18"/>
        <v>2031.4299730760927</v>
      </c>
      <c r="Q42">
        <f t="shared" si="18"/>
        <v>2070.0937104338122</v>
      </c>
      <c r="R42">
        <f t="shared" si="18"/>
        <v>2108.7574477915218</v>
      </c>
      <c r="S42">
        <f t="shared" si="18"/>
        <v>2147.4211851492414</v>
      </c>
      <c r="T42">
        <f t="shared" si="18"/>
        <v>2186.084922506951</v>
      </c>
      <c r="U42">
        <f t="shared" si="18"/>
        <v>2224.748659864671</v>
      </c>
      <c r="V42">
        <f t="shared" si="18"/>
        <v>2263.4123972223806</v>
      </c>
      <c r="W42">
        <f t="shared" si="18"/>
        <v>2302.0761345800997</v>
      </c>
      <c r="X42">
        <f t="shared" si="18"/>
        <v>2340.7398719378098</v>
      </c>
      <c r="Y42">
        <f t="shared" si="18"/>
        <v>2379.4036092955293</v>
      </c>
      <c r="Z42">
        <f t="shared" si="18"/>
        <v>2418.0673466532394</v>
      </c>
      <c r="AA42">
        <f t="shared" si="18"/>
        <v>2456.7310840109585</v>
      </c>
      <c r="AB42">
        <f t="shared" si="18"/>
        <v>2495.3948213686685</v>
      </c>
      <c r="AC42">
        <f t="shared" si="18"/>
        <v>2534.0585587263881</v>
      </c>
      <c r="AD42">
        <f t="shared" si="18"/>
        <v>2572.7222960840977</v>
      </c>
      <c r="AE42">
        <f t="shared" si="18"/>
        <v>2611.3860334418173</v>
      </c>
      <c r="AF42">
        <f t="shared" si="18"/>
        <v>2650.0497707995369</v>
      </c>
      <c r="AG42">
        <f t="shared" si="18"/>
        <v>2688.7135081572465</v>
      </c>
      <c r="AH42">
        <f t="shared" si="18"/>
        <v>2727.3772455149665</v>
      </c>
      <c r="AI42">
        <f t="shared" si="18"/>
        <v>2766.0409828726761</v>
      </c>
      <c r="AJ42">
        <f t="shared" si="18"/>
        <v>2804.7047202303957</v>
      </c>
      <c r="AK42">
        <f t="shared" si="18"/>
        <v>2843.3684575881052</v>
      </c>
      <c r="AL42">
        <f t="shared" si="18"/>
        <v>2882.0321949458244</v>
      </c>
      <c r="AM42">
        <f t="shared" si="18"/>
        <v>2920.6959323035348</v>
      </c>
      <c r="AN42">
        <f t="shared" si="18"/>
        <v>2959.359669661254</v>
      </c>
      <c r="AO42">
        <f t="shared" si="18"/>
        <v>2998.023407018964</v>
      </c>
      <c r="AP42">
        <f t="shared" si="18"/>
        <v>3036.6871443766831</v>
      </c>
      <c r="AQ42">
        <f t="shared" si="18"/>
        <v>3075.3508817343927</v>
      </c>
    </row>
    <row r="44" spans="1:43" x14ac:dyDescent="0.3">
      <c r="A44" t="s">
        <v>1085</v>
      </c>
      <c r="B44">
        <v>2019</v>
      </c>
      <c r="C44">
        <v>2020</v>
      </c>
      <c r="D44">
        <v>2021</v>
      </c>
      <c r="E44">
        <v>2022</v>
      </c>
      <c r="F44">
        <v>2023</v>
      </c>
      <c r="G44">
        <v>2024</v>
      </c>
      <c r="H44">
        <v>2025</v>
      </c>
      <c r="I44">
        <v>2026</v>
      </c>
      <c r="J44">
        <v>2027</v>
      </c>
      <c r="K44">
        <v>2028</v>
      </c>
      <c r="L44">
        <v>2029</v>
      </c>
      <c r="M44">
        <v>2030</v>
      </c>
      <c r="N44">
        <v>2031</v>
      </c>
      <c r="O44">
        <v>2032</v>
      </c>
      <c r="P44">
        <v>2033</v>
      </c>
      <c r="Q44">
        <v>2034</v>
      </c>
      <c r="R44">
        <v>2035</v>
      </c>
      <c r="S44">
        <v>2036</v>
      </c>
      <c r="T44">
        <v>2037</v>
      </c>
      <c r="U44">
        <v>2038</v>
      </c>
      <c r="V44">
        <v>2039</v>
      </c>
      <c r="W44">
        <v>2040</v>
      </c>
      <c r="X44">
        <v>2041</v>
      </c>
      <c r="Y44">
        <v>2042</v>
      </c>
      <c r="Z44">
        <v>2043</v>
      </c>
      <c r="AA44">
        <v>2044</v>
      </c>
      <c r="AB44">
        <v>2045</v>
      </c>
      <c r="AC44">
        <v>2046</v>
      </c>
      <c r="AD44">
        <v>2047</v>
      </c>
      <c r="AE44">
        <v>2048</v>
      </c>
      <c r="AF44">
        <v>2049</v>
      </c>
      <c r="AG44">
        <v>2050</v>
      </c>
      <c r="AH44">
        <v>2051</v>
      </c>
      <c r="AI44">
        <v>2052</v>
      </c>
      <c r="AJ44">
        <v>2053</v>
      </c>
      <c r="AK44">
        <v>2054</v>
      </c>
      <c r="AL44">
        <v>2055</v>
      </c>
      <c r="AM44">
        <v>2056</v>
      </c>
      <c r="AN44">
        <v>2057</v>
      </c>
      <c r="AO44">
        <v>2058</v>
      </c>
      <c r="AP44">
        <v>2059</v>
      </c>
      <c r="AQ44">
        <v>2060</v>
      </c>
    </row>
    <row r="45" spans="1:43" x14ac:dyDescent="0.3">
      <c r="A45" t="s">
        <v>1078</v>
      </c>
      <c r="B45">
        <f>B32/$D$38</f>
        <v>10252.237591537836</v>
      </c>
      <c r="C45">
        <f t="shared" ref="C45:AQ45" si="19">C32/$D$38</f>
        <v>10344.835338957655</v>
      </c>
      <c r="D45">
        <f t="shared" si="19"/>
        <v>10949.219261569107</v>
      </c>
      <c r="E45">
        <f t="shared" si="19"/>
        <v>12196.06604624214</v>
      </c>
      <c r="F45">
        <f t="shared" si="19"/>
        <v>12954.629762496228</v>
      </c>
      <c r="G45">
        <f t="shared" si="19"/>
        <v>13889.803061181037</v>
      </c>
      <c r="H45">
        <f t="shared" si="19"/>
        <v>14853.944575065194</v>
      </c>
      <c r="I45">
        <f t="shared" si="19"/>
        <v>15847.054304148849</v>
      </c>
      <c r="J45">
        <f t="shared" si="19"/>
        <v>16195.027940368183</v>
      </c>
      <c r="K45">
        <f t="shared" si="19"/>
        <v>16543.001576587572</v>
      </c>
      <c r="L45">
        <f t="shared" si="19"/>
        <v>16890.975212807116</v>
      </c>
      <c r="M45">
        <f t="shared" si="19"/>
        <v>17238.948849026503</v>
      </c>
      <c r="N45">
        <f t="shared" si="19"/>
        <v>17586.922485245894</v>
      </c>
      <c r="O45">
        <f t="shared" si="19"/>
        <v>17934.896121465277</v>
      </c>
      <c r="P45">
        <f t="shared" si="19"/>
        <v>18282.869757684824</v>
      </c>
      <c r="Q45">
        <f t="shared" si="19"/>
        <v>18630.843393904212</v>
      </c>
      <c r="R45">
        <f t="shared" si="19"/>
        <v>18978.817030123599</v>
      </c>
      <c r="S45">
        <f t="shared" si="19"/>
        <v>19326.790666343142</v>
      </c>
      <c r="T45">
        <f t="shared" si="19"/>
        <v>19674.764302562533</v>
      </c>
      <c r="U45">
        <f t="shared" si="19"/>
        <v>20022.73793878192</v>
      </c>
      <c r="V45">
        <f t="shared" si="19"/>
        <v>20370.711575001307</v>
      </c>
      <c r="W45">
        <f t="shared" si="19"/>
        <v>20718.685211220854</v>
      </c>
      <c r="X45">
        <f t="shared" si="19"/>
        <v>21066.658847440238</v>
      </c>
      <c r="Y45">
        <f t="shared" si="19"/>
        <v>21414.632483659629</v>
      </c>
      <c r="Z45">
        <f t="shared" si="19"/>
        <v>21762.606119879172</v>
      </c>
      <c r="AA45">
        <f t="shared" si="19"/>
        <v>22110.579756098559</v>
      </c>
      <c r="AB45">
        <f t="shared" si="19"/>
        <v>22458.553392317946</v>
      </c>
      <c r="AC45">
        <f t="shared" si="19"/>
        <v>22806.527028537337</v>
      </c>
      <c r="AD45">
        <f t="shared" si="19"/>
        <v>23154.500664756881</v>
      </c>
      <c r="AE45">
        <f t="shared" si="19"/>
        <v>23502.474300976264</v>
      </c>
      <c r="AF45">
        <f t="shared" si="19"/>
        <v>23850.447937195659</v>
      </c>
      <c r="AG45">
        <f t="shared" si="19"/>
        <v>24198.421573415199</v>
      </c>
      <c r="AH45">
        <f t="shared" si="19"/>
        <v>24546.395209634586</v>
      </c>
      <c r="AI45">
        <f t="shared" si="19"/>
        <v>24894.368845853976</v>
      </c>
      <c r="AJ45">
        <f t="shared" si="19"/>
        <v>25242.342482073363</v>
      </c>
      <c r="AK45">
        <f t="shared" si="19"/>
        <v>25590.316118292907</v>
      </c>
      <c r="AL45">
        <f t="shared" si="19"/>
        <v>25938.289754512298</v>
      </c>
      <c r="AM45">
        <f t="shared" si="19"/>
        <v>26286.263390731685</v>
      </c>
      <c r="AN45">
        <f t="shared" si="19"/>
        <v>26634.237026951225</v>
      </c>
      <c r="AO45">
        <f t="shared" si="19"/>
        <v>26982.210663170616</v>
      </c>
      <c r="AP45">
        <f t="shared" si="19"/>
        <v>27330.184299390003</v>
      </c>
      <c r="AQ45">
        <f t="shared" si="19"/>
        <v>27678.157935609393</v>
      </c>
    </row>
    <row r="47" spans="1:43" x14ac:dyDescent="0.3">
      <c r="A47" t="s">
        <v>1086</v>
      </c>
      <c r="B47">
        <v>2019</v>
      </c>
      <c r="C47">
        <v>2020</v>
      </c>
      <c r="D47">
        <v>2021</v>
      </c>
      <c r="E47">
        <v>2022</v>
      </c>
      <c r="F47">
        <v>2023</v>
      </c>
      <c r="G47">
        <v>2024</v>
      </c>
      <c r="H47">
        <v>2025</v>
      </c>
      <c r="I47">
        <v>2026</v>
      </c>
      <c r="J47">
        <v>2027</v>
      </c>
      <c r="K47">
        <v>2028</v>
      </c>
      <c r="L47">
        <v>2029</v>
      </c>
      <c r="M47">
        <v>2030</v>
      </c>
      <c r="N47">
        <v>2031</v>
      </c>
      <c r="O47">
        <v>2032</v>
      </c>
      <c r="P47">
        <v>2033</v>
      </c>
      <c r="Q47">
        <v>2034</v>
      </c>
      <c r="R47">
        <v>2035</v>
      </c>
      <c r="S47">
        <v>2036</v>
      </c>
      <c r="T47">
        <v>2037</v>
      </c>
      <c r="U47">
        <v>2038</v>
      </c>
      <c r="V47">
        <v>2039</v>
      </c>
      <c r="W47">
        <v>2040</v>
      </c>
      <c r="X47">
        <v>2041</v>
      </c>
      <c r="Y47">
        <v>2042</v>
      </c>
      <c r="Z47">
        <v>2043</v>
      </c>
      <c r="AA47">
        <v>2044</v>
      </c>
      <c r="AB47">
        <v>2045</v>
      </c>
      <c r="AC47">
        <v>2046</v>
      </c>
      <c r="AD47">
        <v>2047</v>
      </c>
      <c r="AE47">
        <v>2048</v>
      </c>
      <c r="AF47">
        <v>2049</v>
      </c>
      <c r="AG47">
        <v>2050</v>
      </c>
      <c r="AH47">
        <v>2051</v>
      </c>
      <c r="AI47">
        <v>2052</v>
      </c>
      <c r="AJ47">
        <v>2053</v>
      </c>
      <c r="AK47">
        <v>2054</v>
      </c>
      <c r="AL47">
        <v>2055</v>
      </c>
      <c r="AM47">
        <v>2056</v>
      </c>
      <c r="AN47">
        <v>2057</v>
      </c>
      <c r="AO47">
        <v>2058</v>
      </c>
      <c r="AP47">
        <v>2059</v>
      </c>
      <c r="AQ47">
        <v>2060</v>
      </c>
    </row>
    <row r="48" spans="1:43" x14ac:dyDescent="0.3">
      <c r="A48" t="s">
        <v>1078</v>
      </c>
      <c r="B48">
        <f>B35/$D$38</f>
        <v>4882.0179007323031</v>
      </c>
      <c r="C48">
        <f t="shared" ref="C48:AQ48" si="20">C35/$D$38</f>
        <v>13172.776326495663</v>
      </c>
      <c r="D48">
        <f t="shared" si="20"/>
        <v>19836.249555008362</v>
      </c>
      <c r="E48">
        <f t="shared" si="20"/>
        <v>29339.074593721914</v>
      </c>
      <c r="F48">
        <f t="shared" si="20"/>
        <v>38955.199083361134</v>
      </c>
      <c r="G48">
        <f t="shared" si="20"/>
        <v>49409.597491346583</v>
      </c>
      <c r="H48">
        <f t="shared" si="20"/>
        <v>60645.084827568629</v>
      </c>
      <c r="I48">
        <f t="shared" si="20"/>
        <v>72661.661092025082</v>
      </c>
      <c r="J48">
        <f t="shared" si="20"/>
        <v>82044.301779342772</v>
      </c>
      <c r="K48">
        <f t="shared" si="20"/>
        <v>91426.942466663211</v>
      </c>
      <c r="L48">
        <f t="shared" si="20"/>
        <v>100809.58315398364</v>
      </c>
      <c r="M48">
        <f t="shared" si="20"/>
        <v>110192.22384130157</v>
      </c>
      <c r="N48">
        <f t="shared" si="20"/>
        <v>119574.86452862203</v>
      </c>
      <c r="O48">
        <f t="shared" si="20"/>
        <v>128957.50521594245</v>
      </c>
      <c r="P48">
        <f t="shared" si="20"/>
        <v>138340.14590326039</v>
      </c>
      <c r="Q48">
        <f t="shared" si="20"/>
        <v>147722.78659058083</v>
      </c>
      <c r="R48">
        <f t="shared" si="20"/>
        <v>157105.42727789877</v>
      </c>
      <c r="S48">
        <f t="shared" si="20"/>
        <v>166488.0679652192</v>
      </c>
      <c r="T48">
        <f t="shared" si="20"/>
        <v>175870.70865253964</v>
      </c>
      <c r="U48">
        <f t="shared" si="20"/>
        <v>185253.34933985755</v>
      </c>
      <c r="V48">
        <f t="shared" si="20"/>
        <v>194635.99002717802</v>
      </c>
      <c r="W48">
        <f t="shared" si="20"/>
        <v>204018.63071449846</v>
      </c>
      <c r="X48">
        <f t="shared" si="20"/>
        <v>213401.27140181637</v>
      </c>
      <c r="Y48">
        <f t="shared" si="20"/>
        <v>222783.91208913681</v>
      </c>
      <c r="Z48">
        <f t="shared" si="20"/>
        <v>232166.55277645722</v>
      </c>
      <c r="AA48">
        <f t="shared" si="20"/>
        <v>241549.19346377518</v>
      </c>
      <c r="AB48">
        <f t="shared" si="20"/>
        <v>250931.83415109562</v>
      </c>
      <c r="AC48">
        <f t="shared" si="20"/>
        <v>260314.47483841603</v>
      </c>
      <c r="AD48">
        <f t="shared" si="20"/>
        <v>269697.11552573397</v>
      </c>
      <c r="AE48">
        <f t="shared" si="20"/>
        <v>279079.75621305447</v>
      </c>
      <c r="AF48">
        <f t="shared" si="20"/>
        <v>288462.39690037485</v>
      </c>
      <c r="AG48">
        <f t="shared" si="20"/>
        <v>297845.03758769279</v>
      </c>
      <c r="AH48">
        <f t="shared" si="20"/>
        <v>307227.67827501328</v>
      </c>
      <c r="AI48">
        <f t="shared" si="20"/>
        <v>316610.31896233367</v>
      </c>
      <c r="AJ48">
        <f t="shared" si="20"/>
        <v>325992.9596496516</v>
      </c>
      <c r="AK48">
        <f t="shared" si="20"/>
        <v>335375.60033697204</v>
      </c>
      <c r="AL48">
        <f t="shared" si="20"/>
        <v>344758.24102429248</v>
      </c>
      <c r="AM48">
        <f t="shared" si="20"/>
        <v>354140.88171161042</v>
      </c>
      <c r="AN48">
        <f t="shared" si="20"/>
        <v>363523.52239893086</v>
      </c>
      <c r="AO48">
        <f t="shared" si="20"/>
        <v>372906.1630862513</v>
      </c>
      <c r="AP48">
        <f t="shared" si="20"/>
        <v>382288.80377356918</v>
      </c>
      <c r="AQ48">
        <f t="shared" si="20"/>
        <v>391671.44446088967</v>
      </c>
    </row>
    <row r="50" spans="1:19" s="2" customFormat="1" ht="54" x14ac:dyDescent="0.3">
      <c r="A50" s="3">
        <v>2018</v>
      </c>
      <c r="B50" s="3" t="s">
        <v>12</v>
      </c>
      <c r="C50" s="3" t="s">
        <v>11</v>
      </c>
      <c r="D50" s="3" t="s">
        <v>28</v>
      </c>
      <c r="E50" s="3" t="s">
        <v>13</v>
      </c>
      <c r="F50" s="3" t="s">
        <v>14</v>
      </c>
      <c r="G50" s="3" t="s">
        <v>15</v>
      </c>
      <c r="H50" s="3" t="s">
        <v>16</v>
      </c>
      <c r="I50" s="3" t="s">
        <v>17</v>
      </c>
      <c r="J50" s="3" t="s">
        <v>29</v>
      </c>
      <c r="K50" s="3" t="s">
        <v>18</v>
      </c>
      <c r="L50" s="3" t="s">
        <v>19</v>
      </c>
      <c r="M50" s="3" t="s">
        <v>20</v>
      </c>
      <c r="N50" s="3" t="s">
        <v>21</v>
      </c>
      <c r="O50" s="3" t="s">
        <v>22</v>
      </c>
      <c r="P50" s="3" t="s">
        <v>30</v>
      </c>
      <c r="Q50" s="3" t="s">
        <v>23</v>
      </c>
      <c r="R50" s="3" t="s">
        <v>24</v>
      </c>
      <c r="S50" s="3" t="s">
        <v>25</v>
      </c>
    </row>
    <row r="51" spans="1:19" x14ac:dyDescent="0.3">
      <c r="A51" s="1" t="s">
        <v>0</v>
      </c>
      <c r="B51" s="74">
        <v>1720641946466.5625</v>
      </c>
      <c r="C51" s="74">
        <v>4411100262759.7324</v>
      </c>
      <c r="D51" s="74">
        <v>0</v>
      </c>
      <c r="E51" s="74">
        <v>1073924356707.1711</v>
      </c>
      <c r="F51" s="74">
        <v>15455321764509.363</v>
      </c>
      <c r="G51" s="74">
        <v>17885429922116.898</v>
      </c>
      <c r="H51" s="74">
        <v>3009296641323.7754</v>
      </c>
      <c r="I51" s="74">
        <v>1023781331584.3771</v>
      </c>
      <c r="J51" s="74">
        <v>0</v>
      </c>
      <c r="K51" s="74">
        <v>1363750126329.8608</v>
      </c>
      <c r="L51" s="74">
        <v>15523231859242.65</v>
      </c>
      <c r="M51" s="74">
        <v>22035326676331.629</v>
      </c>
      <c r="N51" s="74">
        <v>0</v>
      </c>
      <c r="O51" s="74">
        <v>29971816771051.168</v>
      </c>
      <c r="P51" s="74">
        <v>0</v>
      </c>
      <c r="Q51" s="74">
        <v>15118201838659.209</v>
      </c>
      <c r="R51" s="74">
        <v>1234738895913.8293</v>
      </c>
      <c r="S51" s="74">
        <v>27171605346389.449</v>
      </c>
    </row>
    <row r="52" spans="1:19" x14ac:dyDescent="0.3">
      <c r="B52" s="75">
        <f>B51/SUM($B$51:$G$51)</f>
        <v>4.2436348773123432E-2</v>
      </c>
      <c r="C52" s="75">
        <f t="shared" ref="C52:G52" si="21">C51/SUM($B$51:$G$51)</f>
        <v>0.1087913668547346</v>
      </c>
      <c r="D52" s="75">
        <f t="shared" si="21"/>
        <v>0</v>
      </c>
      <c r="E52" s="75">
        <f t="shared" si="21"/>
        <v>2.6486294054823781E-2</v>
      </c>
      <c r="F52" s="75">
        <f t="shared" si="21"/>
        <v>0.38117600593570694</v>
      </c>
      <c r="G52" s="75">
        <f t="shared" si="21"/>
        <v>0.44110998438161125</v>
      </c>
      <c r="H52" s="75">
        <f t="shared" ref="H52:M52" si="22">H51/SUM($H$51:$M$51)</f>
        <v>7.0056327671020283E-2</v>
      </c>
      <c r="I52" s="75">
        <f t="shared" si="22"/>
        <v>2.3833596011790401E-2</v>
      </c>
      <c r="J52" s="75">
        <f t="shared" si="22"/>
        <v>0</v>
      </c>
      <c r="K52" s="75">
        <f t="shared" si="22"/>
        <v>3.1748058466423812E-2</v>
      </c>
      <c r="L52" s="75">
        <f t="shared" si="22"/>
        <v>0.36138033144048509</v>
      </c>
      <c r="M52" s="75">
        <f t="shared" si="22"/>
        <v>0.5129816864102803</v>
      </c>
      <c r="N52" s="75">
        <f>N51/SUM($N$51:$S$51)</f>
        <v>0</v>
      </c>
      <c r="O52" s="75">
        <f t="shared" ref="O52:S52" si="23">O51/SUM($N$51:$S$51)</f>
        <v>0.4078</v>
      </c>
      <c r="P52" s="75">
        <f t="shared" si="23"/>
        <v>0</v>
      </c>
      <c r="Q52" s="75">
        <f t="shared" si="23"/>
        <v>0.20569999999999999</v>
      </c>
      <c r="R52" s="75">
        <f t="shared" si="23"/>
        <v>1.6799999999999999E-2</v>
      </c>
      <c r="S52" s="75">
        <f t="shared" si="23"/>
        <v>0.36970000000000003</v>
      </c>
    </row>
    <row r="53" spans="1:19" x14ac:dyDescent="0.3">
      <c r="G53" s="76">
        <f>SUM(B52:G52)</f>
        <v>1</v>
      </c>
      <c r="M53" s="76">
        <f>SUM(H52:M52)</f>
        <v>0.99999999999999989</v>
      </c>
      <c r="S53" s="76">
        <f>SUM(N52:S52)</f>
        <v>1</v>
      </c>
    </row>
  </sheetData>
  <phoneticPr fontId="3" type="noConversion"/>
  <conditionalFormatting sqref="B51:S51">
    <cfRule type="colorScale" priority="1">
      <colorScale>
        <cfvo type="min"/>
        <cfvo type="max"/>
        <color rgb="FFFCFCFF"/>
        <color rgb="FFF8696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72CB9-271C-4DFF-B5DA-A4196E444FB2}">
  <dimension ref="A1:AR7"/>
  <sheetViews>
    <sheetView workbookViewId="0"/>
  </sheetViews>
  <sheetFormatPr defaultRowHeight="13.5" x14ac:dyDescent="0.3"/>
  <cols>
    <col min="1" max="1" width="26.46484375" customWidth="1"/>
  </cols>
  <sheetData>
    <row r="1" spans="1:44" s="43" customFormat="1" x14ac:dyDescent="0.3">
      <c r="A1" s="43" t="s">
        <v>997</v>
      </c>
      <c r="B1" s="43">
        <v>2018</v>
      </c>
      <c r="C1" s="43">
        <v>2019</v>
      </c>
      <c r="D1" s="43">
        <v>2020</v>
      </c>
      <c r="E1" s="43">
        <v>2021</v>
      </c>
      <c r="F1" s="43">
        <v>2022</v>
      </c>
      <c r="G1" s="43">
        <v>2023</v>
      </c>
      <c r="H1" s="43">
        <v>2024</v>
      </c>
      <c r="I1" s="43">
        <v>2025</v>
      </c>
      <c r="J1" s="43">
        <v>2026</v>
      </c>
      <c r="K1" s="43">
        <v>2027</v>
      </c>
      <c r="L1" s="43">
        <v>2028</v>
      </c>
      <c r="M1" s="43">
        <v>2029</v>
      </c>
      <c r="N1" s="43">
        <v>2030</v>
      </c>
      <c r="O1" s="43">
        <v>2031</v>
      </c>
      <c r="P1" s="43">
        <v>2032</v>
      </c>
      <c r="Q1" s="43">
        <v>2033</v>
      </c>
      <c r="R1" s="43">
        <v>2034</v>
      </c>
      <c r="S1" s="43">
        <v>2035</v>
      </c>
      <c r="T1" s="43">
        <v>2036</v>
      </c>
      <c r="U1" s="43">
        <v>2037</v>
      </c>
      <c r="V1" s="43">
        <v>2038</v>
      </c>
      <c r="W1" s="43">
        <v>2039</v>
      </c>
      <c r="X1" s="43">
        <v>2040</v>
      </c>
      <c r="Y1" s="43">
        <v>2041</v>
      </c>
      <c r="Z1" s="43">
        <v>2042</v>
      </c>
      <c r="AA1" s="43">
        <v>2043</v>
      </c>
      <c r="AB1" s="43">
        <v>2044</v>
      </c>
      <c r="AC1" s="43">
        <v>2045</v>
      </c>
      <c r="AD1" s="43">
        <v>2046</v>
      </c>
      <c r="AE1" s="43">
        <v>2047</v>
      </c>
      <c r="AF1" s="43">
        <v>2048</v>
      </c>
      <c r="AG1" s="43">
        <v>2049</v>
      </c>
      <c r="AH1" s="43">
        <v>2050</v>
      </c>
      <c r="AI1" s="43">
        <v>2051</v>
      </c>
      <c r="AJ1" s="43">
        <v>2052</v>
      </c>
      <c r="AK1" s="43">
        <v>2053</v>
      </c>
      <c r="AL1" s="43">
        <v>2054</v>
      </c>
      <c r="AM1" s="43">
        <v>2055</v>
      </c>
      <c r="AN1" s="43">
        <v>2056</v>
      </c>
      <c r="AO1" s="43">
        <v>2057</v>
      </c>
      <c r="AP1" s="43">
        <v>2058</v>
      </c>
      <c r="AQ1" s="43">
        <v>2059</v>
      </c>
      <c r="AR1" s="43">
        <v>2060</v>
      </c>
    </row>
    <row r="2" spans="1:44" x14ac:dyDescent="0.3">
      <c r="A2" s="43" t="s">
        <v>991</v>
      </c>
      <c r="B2">
        <f>'Component cost amount'!B10</f>
        <v>6665.9029949089427</v>
      </c>
      <c r="C2">
        <f>'Component cost amount'!C10</f>
        <v>5479.0250500656912</v>
      </c>
      <c r="D2">
        <f>'Component cost amount'!D10</f>
        <v>4237.7652136874303</v>
      </c>
      <c r="E2">
        <f>'Component cost amount'!E10</f>
        <v>4478.3217037191598</v>
      </c>
      <c r="F2">
        <f>'Component cost amount'!F10</f>
        <v>4313.1457155641747</v>
      </c>
      <c r="G2">
        <f>'Component cost amount'!G10</f>
        <v>4151.5449752315899</v>
      </c>
      <c r="H2">
        <f>'Component cost amount'!H10</f>
        <v>3993.7018828468949</v>
      </c>
      <c r="I2">
        <f>'Component cost amount'!I10</f>
        <v>3839.7483369754468</v>
      </c>
      <c r="J2">
        <f>'Component cost amount'!J10</f>
        <v>3733.5359310273302</v>
      </c>
      <c r="K2">
        <f>'Component cost amount'!K10</f>
        <v>3629.867645426099</v>
      </c>
      <c r="L2">
        <f>'Component cost amount'!L10</f>
        <v>3522.7755461446704</v>
      </c>
      <c r="M2">
        <f>'Component cost amount'!M10</f>
        <v>3412.9149873031361</v>
      </c>
      <c r="N2">
        <f>'Component cost amount'!N10</f>
        <v>3300.874052746326</v>
      </c>
      <c r="O2">
        <f>'Component cost amount'!O10</f>
        <v>3187.1765633909786</v>
      </c>
      <c r="P2">
        <f>'Component cost amount'!P10</f>
        <v>3072.284888173323</v>
      </c>
      <c r="Q2">
        <f>'Component cost amount'!Q10</f>
        <v>2956.6026151819451</v>
      </c>
      <c r="R2">
        <f>'Component cost amount'!R10</f>
        <v>2840.4783067883218</v>
      </c>
      <c r="S2">
        <f>'Component cost amount'!S10</f>
        <v>2724.2084264837058</v>
      </c>
      <c r="T2">
        <f>'Component cost amount'!T10</f>
        <v>2608.0405033916068</v>
      </c>
      <c r="U2">
        <f>'Component cost amount'!U10</f>
        <v>2492.1767163551367</v>
      </c>
      <c r="V2">
        <f>'Component cost amount'!V10</f>
        <v>2376.776811187734</v>
      </c>
      <c r="W2">
        <f>'Component cost amount'!W10</f>
        <v>2261.9625698133923</v>
      </c>
      <c r="X2">
        <f>'Component cost amount'!X10</f>
        <v>2147.8204888246496</v>
      </c>
      <c r="Y2">
        <f>'Component cost amount'!Y10</f>
        <v>2034.4059955816888</v>
      </c>
      <c r="Z2">
        <f>'Component cost amount'!Z10</f>
        <v>1921.7472096758013</v>
      </c>
      <c r="AA2">
        <f>'Component cost amount'!AA10</f>
        <v>1809.8485565383587</v>
      </c>
      <c r="AB2">
        <f>'Component cost amount'!AB10</f>
        <v>1698.6948466002159</v>
      </c>
      <c r="AC2">
        <f>'Component cost amount'!AC10</f>
        <v>1588.2556302101138</v>
      </c>
      <c r="AD2">
        <f>'Component cost amount'!AD10</f>
        <v>1478.4889491873257</v>
      </c>
      <c r="AE2">
        <f>'Component cost amount'!AE10</f>
        <v>1369.3456808782091</v>
      </c>
      <c r="AF2">
        <f>'Component cost amount'!AF10</f>
        <v>1260.7739510628655</v>
      </c>
      <c r="AG2">
        <f>'Component cost amount'!AG10</f>
        <v>1152.7236162512247</v>
      </c>
      <c r="AH2">
        <f>'Component cost amount'!AH10</f>
        <v>1045.1506733769793</v>
      </c>
      <c r="AI2">
        <f>'Component cost amount'!AI10</f>
        <v>938.02190851229511</v>
      </c>
      <c r="AJ2">
        <f>'Component cost amount'!AJ10</f>
        <v>831.31976076949013</v>
      </c>
      <c r="AK2">
        <f>'Component cost amount'!AK10</f>
        <v>725.04696851652818</v>
      </c>
      <c r="AL2">
        <f>'Component cost amount'!AL10</f>
        <v>619.23160325745198</v>
      </c>
      <c r="AM2">
        <f>'Component cost amount'!AM10</f>
        <v>513.93210307265133</v>
      </c>
      <c r="AN2">
        <f>'Component cost amount'!AN10</f>
        <v>409.2423916583694</v>
      </c>
      <c r="AO2">
        <f>'Component cost amount'!AO10</f>
        <v>305.29717639857068</v>
      </c>
      <c r="AP2">
        <f>'Component cost amount'!AP10</f>
        <v>202.27726726020398</v>
      </c>
      <c r="AQ2">
        <f>'Component cost amount'!AQ10</f>
        <v>100.41502854863806</v>
      </c>
      <c r="AR2">
        <f>'Component cost amount'!AR10</f>
        <v>0</v>
      </c>
    </row>
    <row r="3" spans="1:44" x14ac:dyDescent="0.3">
      <c r="A3" s="43" t="s">
        <v>992</v>
      </c>
      <c r="B3">
        <f>'Component cost amount'!B11</f>
        <v>2680.8805285843582</v>
      </c>
      <c r="C3">
        <f>'Component cost amount'!C11</f>
        <v>2203.5441535175983</v>
      </c>
      <c r="D3">
        <f>'Component cost amount'!D11</f>
        <v>1704.336569968636</v>
      </c>
      <c r="E3">
        <f>'Component cost amount'!E11</f>
        <v>1798.671618577212</v>
      </c>
      <c r="F3">
        <f>'Component cost amount'!F11</f>
        <v>1732.9591142503557</v>
      </c>
      <c r="G3">
        <f>'Component cost amount'!G11</f>
        <v>1668.5947423524599</v>
      </c>
      <c r="H3">
        <f>'Component cost amount'!H11</f>
        <v>1605.65856403677</v>
      </c>
      <c r="I3">
        <f>'Component cost amount'!I11</f>
        <v>1544.2100939679449</v>
      </c>
      <c r="J3">
        <f>'Component cost amount'!J11</f>
        <v>1501.5465703454884</v>
      </c>
      <c r="K3">
        <f>'Component cost amount'!K11</f>
        <v>1459.8534511218324</v>
      </c>
      <c r="L3">
        <f>'Component cost amount'!L11</f>
        <v>1416.7833488494057</v>
      </c>
      <c r="M3">
        <f>'Component cost amount'!M11</f>
        <v>1372.5998326352324</v>
      </c>
      <c r="N3">
        <f>'Component cost amount'!N11</f>
        <v>1327.5394169515432</v>
      </c>
      <c r="O3">
        <f>'Component cost amount'!O11</f>
        <v>1281.8127711250922</v>
      </c>
      <c r="P3">
        <f>'Component cost amount'!P11</f>
        <v>1235.605849838855</v>
      </c>
      <c r="Q3">
        <f>'Component cost amount'!Q11</f>
        <v>1189.0809674032985</v>
      </c>
      <c r="R3">
        <f>'Component cost amount'!R11</f>
        <v>1142.3783079878287</v>
      </c>
      <c r="S3">
        <f>'Component cost amount'!S11</f>
        <v>1095.617102730635</v>
      </c>
      <c r="T3">
        <f>'Component cost amount'!T11</f>
        <v>1048.8969024364592</v>
      </c>
      <c r="U3">
        <f>'Component cost amount'!U11</f>
        <v>1002.2990190182111</v>
      </c>
      <c r="V3">
        <f>'Component cost amount'!V11</f>
        <v>955.88769875146647</v>
      </c>
      <c r="W3">
        <f>'Component cost amount'!W11</f>
        <v>909.71191966501101</v>
      </c>
      <c r="X3">
        <f>'Component cost amount'!X11</f>
        <v>863.80646879833523</v>
      </c>
      <c r="Y3">
        <f>'Component cost amount'!Y11</f>
        <v>818.19363782456708</v>
      </c>
      <c r="Z3">
        <f>'Component cost amount'!Z11</f>
        <v>772.88473582888582</v>
      </c>
      <c r="AA3">
        <f>'Component cost amount'!AA11</f>
        <v>727.88154262308933</v>
      </c>
      <c r="AB3">
        <f>'Component cost amount'!AB11</f>
        <v>683.17794929437321</v>
      </c>
      <c r="AC3">
        <f>'Component cost amount'!AC11</f>
        <v>638.7617096583532</v>
      </c>
      <c r="AD3">
        <f>'Component cost amount'!AD11</f>
        <v>594.61594905156494</v>
      </c>
      <c r="AE3">
        <f>'Component cost amount'!AE11</f>
        <v>550.72091141608757</v>
      </c>
      <c r="AF3">
        <f>'Component cost amount'!AF11</f>
        <v>507.05573407417637</v>
      </c>
      <c r="AG3">
        <f>'Component cost amount'!AG11</f>
        <v>463.6002504098052</v>
      </c>
      <c r="AH3">
        <f>'Component cost amount'!AH11</f>
        <v>420.33676335121186</v>
      </c>
      <c r="AI3">
        <f>'Component cost amount'!AI11</f>
        <v>377.25191498237541</v>
      </c>
      <c r="AJ3">
        <f>'Component cost amount'!AJ11</f>
        <v>334.33864269799159</v>
      </c>
      <c r="AK3">
        <f>'Component cost amount'!AK11</f>
        <v>291.59804780981943</v>
      </c>
      <c r="AL3">
        <f>'Component cost amount'!AL11</f>
        <v>249.04142006339751</v>
      </c>
      <c r="AM3">
        <f>'Component cost amount'!AM11</f>
        <v>206.69226197773392</v>
      </c>
      <c r="AN3">
        <f>'Component cost amount'!AN11</f>
        <v>164.58834761114062</v>
      </c>
      <c r="AO3">
        <f>'Component cost amount'!AO11</f>
        <v>122.78385332997074</v>
      </c>
      <c r="AP3">
        <f>'Component cost amount'!AP11</f>
        <v>81.351496952070903</v>
      </c>
      <c r="AQ3">
        <f>'Component cost amount'!AQ11</f>
        <v>40.384730323691663</v>
      </c>
      <c r="AR3">
        <f>'Component cost amount'!AR11</f>
        <v>0</v>
      </c>
    </row>
    <row r="4" spans="1:44" x14ac:dyDescent="0.3">
      <c r="A4" s="43" t="s">
        <v>993</v>
      </c>
      <c r="B4">
        <f>'Component cost amount'!B12</f>
        <v>0</v>
      </c>
      <c r="C4">
        <f>'Component cost amount'!C12</f>
        <v>0</v>
      </c>
      <c r="D4">
        <f>'Component cost amount'!D12</f>
        <v>0</v>
      </c>
      <c r="E4">
        <f>'Component cost amount'!E12</f>
        <v>0</v>
      </c>
      <c r="F4">
        <f>'Component cost amount'!F12</f>
        <v>0</v>
      </c>
      <c r="G4">
        <f>'Component cost amount'!G12</f>
        <v>0</v>
      </c>
      <c r="H4">
        <f>'Component cost amount'!H12</f>
        <v>0</v>
      </c>
      <c r="I4">
        <f>'Component cost amount'!I12</f>
        <v>0</v>
      </c>
      <c r="J4">
        <f>'Component cost amount'!J12</f>
        <v>0</v>
      </c>
      <c r="K4">
        <f>'Component cost amount'!K12</f>
        <v>0</v>
      </c>
      <c r="L4">
        <f>'Component cost amount'!L12</f>
        <v>0</v>
      </c>
      <c r="M4">
        <f>'Component cost amount'!M12</f>
        <v>0</v>
      </c>
      <c r="N4">
        <f>'Component cost amount'!N12</f>
        <v>0</v>
      </c>
      <c r="O4">
        <f>'Component cost amount'!O12</f>
        <v>0</v>
      </c>
      <c r="P4">
        <f>'Component cost amount'!P12</f>
        <v>0</v>
      </c>
      <c r="Q4">
        <f>'Component cost amount'!Q12</f>
        <v>0</v>
      </c>
      <c r="R4">
        <f>'Component cost amount'!R12</f>
        <v>0</v>
      </c>
      <c r="S4">
        <f>'Component cost amount'!S12</f>
        <v>0</v>
      </c>
      <c r="T4">
        <f>'Component cost amount'!T12</f>
        <v>0</v>
      </c>
      <c r="U4">
        <f>'Component cost amount'!U12</f>
        <v>0</v>
      </c>
      <c r="V4">
        <f>'Component cost amount'!V12</f>
        <v>0</v>
      </c>
      <c r="W4">
        <f>'Component cost amount'!W12</f>
        <v>0</v>
      </c>
      <c r="X4">
        <f>'Component cost amount'!X12</f>
        <v>0</v>
      </c>
      <c r="Y4">
        <f>'Component cost amount'!Y12</f>
        <v>0</v>
      </c>
      <c r="Z4">
        <f>'Component cost amount'!Z12</f>
        <v>0</v>
      </c>
      <c r="AA4">
        <f>'Component cost amount'!AA12</f>
        <v>0</v>
      </c>
      <c r="AB4">
        <f>'Component cost amount'!AB12</f>
        <v>0</v>
      </c>
      <c r="AC4">
        <f>'Component cost amount'!AC12</f>
        <v>0</v>
      </c>
      <c r="AD4">
        <f>'Component cost amount'!AD12</f>
        <v>0</v>
      </c>
      <c r="AE4">
        <f>'Component cost amount'!AE12</f>
        <v>0</v>
      </c>
      <c r="AF4">
        <f>'Component cost amount'!AF12</f>
        <v>0</v>
      </c>
      <c r="AG4">
        <f>'Component cost amount'!AG12</f>
        <v>0</v>
      </c>
      <c r="AH4">
        <f>'Component cost amount'!AH12</f>
        <v>0</v>
      </c>
      <c r="AI4">
        <f>'Component cost amount'!AI12</f>
        <v>0</v>
      </c>
      <c r="AJ4">
        <f>'Component cost amount'!AJ12</f>
        <v>0</v>
      </c>
      <c r="AK4">
        <f>'Component cost amount'!AK12</f>
        <v>0</v>
      </c>
      <c r="AL4">
        <f>'Component cost amount'!AL12</f>
        <v>0</v>
      </c>
      <c r="AM4">
        <f>'Component cost amount'!AM12</f>
        <v>0</v>
      </c>
      <c r="AN4">
        <f>'Component cost amount'!AN12</f>
        <v>0</v>
      </c>
      <c r="AO4">
        <f>'Component cost amount'!AO12</f>
        <v>0</v>
      </c>
      <c r="AP4">
        <f>'Component cost amount'!AP12</f>
        <v>0</v>
      </c>
      <c r="AQ4">
        <f>'Component cost amount'!AQ12</f>
        <v>0</v>
      </c>
      <c r="AR4">
        <f>'Component cost amount'!AR12</f>
        <v>0</v>
      </c>
    </row>
    <row r="5" spans="1:44" x14ac:dyDescent="0.3">
      <c r="A5" s="43" t="s">
        <v>994</v>
      </c>
      <c r="B5">
        <f>'Component cost amount'!B13</f>
        <v>7276.225338696574</v>
      </c>
      <c r="C5">
        <f>'Component cost amount'!C13</f>
        <v>5980.6782263542127</v>
      </c>
      <c r="D5">
        <f>'Component cost amount'!D13</f>
        <v>4625.7700795870342</v>
      </c>
      <c r="E5">
        <f>'Component cost amount'!E13</f>
        <v>4671.2563416309285</v>
      </c>
      <c r="F5">
        <f>'Component cost amount'!F13</f>
        <v>4555.5647652131174</v>
      </c>
      <c r="G5">
        <f>'Component cost amount'!G13</f>
        <v>4435.6957180333811</v>
      </c>
      <c r="H5">
        <f>'Component cost amount'!H13</f>
        <v>4312.4518071175935</v>
      </c>
      <c r="I5">
        <f>'Component cost amount'!I13</f>
        <v>4186.559280489565</v>
      </c>
      <c r="J5">
        <f>'Component cost amount'!J13</f>
        <v>4075.3741488622213</v>
      </c>
      <c r="K5">
        <f>'Component cost amount'!K13</f>
        <v>3962.2141153173261</v>
      </c>
      <c r="L5">
        <f>'Component cost amount'!L13</f>
        <v>3845.3167876843158</v>
      </c>
      <c r="M5">
        <f>'Component cost amount'!M13</f>
        <v>3725.3975235461107</v>
      </c>
      <c r="N5">
        <f>'Component cost amount'!N13</f>
        <v>3603.0982510220229</v>
      </c>
      <c r="O5">
        <f>'Component cost amount'!O13</f>
        <v>3478.9907514641377</v>
      </c>
      <c r="P5">
        <f>'Component cost amount'!P13</f>
        <v>3353.5797277720017</v>
      </c>
      <c r="Q5">
        <f>'Component cost amount'!Q13</f>
        <v>3227.3057200913104</v>
      </c>
      <c r="R5">
        <f>'Component cost amount'!R13</f>
        <v>3100.5492047598354</v>
      </c>
      <c r="S5">
        <f>'Component cost amount'!S13</f>
        <v>2973.6337891221046</v>
      </c>
      <c r="T5">
        <f>'Component cost amount'!T13</f>
        <v>2846.8296657809678</v>
      </c>
      <c r="U5">
        <f>'Component cost amount'!U13</f>
        <v>2720.3575248398256</v>
      </c>
      <c r="V5">
        <f>'Component cost amount'!V13</f>
        <v>2594.3917382534419</v>
      </c>
      <c r="W5">
        <f>'Component cost amount'!W13</f>
        <v>2469.0652381574673</v>
      </c>
      <c r="X5">
        <f>'Component cost amount'!X13</f>
        <v>2344.4724406720925</v>
      </c>
      <c r="Y5">
        <f>'Component cost amount'!Y13</f>
        <v>2220.6738480222848</v>
      </c>
      <c r="Z5">
        <f>'Component cost amount'!Z13</f>
        <v>2097.7001543964884</v>
      </c>
      <c r="AA5">
        <f>'Component cost amount'!AA13</f>
        <v>1975.5561904134361</v>
      </c>
      <c r="AB5">
        <f>'Component cost amount'!AB13</f>
        <v>1854.2253757646563</v>
      </c>
      <c r="AC5">
        <f>'Component cost amount'!AC13</f>
        <v>1733.6744728641511</v>
      </c>
      <c r="AD5">
        <f>'Component cost amount'!AD13</f>
        <v>1613.8576818888505</v>
      </c>
      <c r="AE5">
        <f>'Component cost amount'!AE13</f>
        <v>1494.7213825719414</v>
      </c>
      <c r="AF5">
        <f>'Component cost amount'!AF13</f>
        <v>1376.2089511501408</v>
      </c>
      <c r="AG5">
        <f>'Component cost amount'!AG13</f>
        <v>1258.265653053609</v>
      </c>
      <c r="AH5">
        <f>'Component cost amount'!AH13</f>
        <v>1140.8434563463443</v>
      </c>
      <c r="AI5">
        <f>'Component cost amount'!AI13</f>
        <v>1023.9061060718175</v>
      </c>
      <c r="AJ5">
        <f>'Component cost amount'!AJ13</f>
        <v>907.43443348784695</v>
      </c>
      <c r="AK5">
        <f>'Component cost amount'!AK13</f>
        <v>791.43142768418966</v>
      </c>
      <c r="AL5">
        <f>'Component cost amount'!AL13</f>
        <v>675.92773035922721</v>
      </c>
      <c r="AM5">
        <f>'Component cost amount'!AM13</f>
        <v>560.98713011618429</v>
      </c>
      <c r="AN5">
        <f>'Component cost amount'!AN13</f>
        <v>446.7121501959528</v>
      </c>
      <c r="AO5">
        <f>'Component cost amount'!AO13</f>
        <v>333.24983163427248</v>
      </c>
      <c r="AP5">
        <f>'Component cost amount'!AP13</f>
        <v>220.79753914887274</v>
      </c>
      <c r="AQ5">
        <f>'Component cost amount'!AQ13</f>
        <v>109.6089120513103</v>
      </c>
      <c r="AR5">
        <f>'Component cost amount'!AR13</f>
        <v>0</v>
      </c>
    </row>
    <row r="6" spans="1:44" x14ac:dyDescent="0.3">
      <c r="A6" s="43" t="s">
        <v>995</v>
      </c>
      <c r="B6">
        <f>'Component cost amount'!B14</f>
        <v>267813.67393558309</v>
      </c>
      <c r="C6">
        <f>'Component cost amount'!C14</f>
        <v>220128.89016894993</v>
      </c>
      <c r="D6">
        <f>'Component cost amount'!D14</f>
        <v>170259.22399723515</v>
      </c>
      <c r="E6">
        <f>'Component cost amount'!E14</f>
        <v>175897.4283838608</v>
      </c>
      <c r="F6">
        <f>'Component cost amount'!F14</f>
        <v>170459.51453122572</v>
      </c>
      <c r="G6">
        <f>'Component cost amount'!G14</f>
        <v>165015.37810358018</v>
      </c>
      <c r="H6">
        <f>'Component cost amount'!H14</f>
        <v>159583.54079653407</v>
      </c>
      <c r="I6">
        <f>'Component cost amount'!I14</f>
        <v>154180.10149466261</v>
      </c>
      <c r="J6">
        <f>'Component cost amount'!J14</f>
        <v>150000.9788955226</v>
      </c>
      <c r="K6">
        <f>'Component cost amount'!K14</f>
        <v>145835.9341208426</v>
      </c>
      <c r="L6">
        <f>'Component cost amount'!L14</f>
        <v>141533.33197077559</v>
      </c>
      <c r="M6">
        <f>'Component cost amount'!M14</f>
        <v>137119.50238063021</v>
      </c>
      <c r="N6">
        <f>'Component cost amount'!N14</f>
        <v>132618.07259118499</v>
      </c>
      <c r="O6">
        <f>'Component cost amount'!O14</f>
        <v>128050.08797383253</v>
      </c>
      <c r="P6">
        <f>'Component cost amount'!P14</f>
        <v>123434.12496504675</v>
      </c>
      <c r="Q6">
        <f>'Component cost amount'!Q14</f>
        <v>118786.39838356158</v>
      </c>
      <c r="R6">
        <f>'Component cost amount'!R14</f>
        <v>114120.91229894897</v>
      </c>
      <c r="S6">
        <f>'Component cost amount'!S14</f>
        <v>109449.57762212999</v>
      </c>
      <c r="T6">
        <f>'Component cost amount'!T14</f>
        <v>104782.33924489551</v>
      </c>
      <c r="U6">
        <f>'Component cost amount'!U14</f>
        <v>100127.32003654129</v>
      </c>
      <c r="V6">
        <f>'Component cost amount'!V14</f>
        <v>95490.938049239034</v>
      </c>
      <c r="W6">
        <f>'Component cost amount'!W14</f>
        <v>90878.086073134124</v>
      </c>
      <c r="X6">
        <f>'Component cost amount'!X14</f>
        <v>86292.239251841529</v>
      </c>
      <c r="Y6">
        <f>'Component cost amount'!Y14</f>
        <v>81735.624471197749</v>
      </c>
      <c r="Z6">
        <f>'Component cost amount'!Z14</f>
        <v>77209.371482274655</v>
      </c>
      <c r="AA6">
        <f>'Component cost amount'!AA14</f>
        <v>72713.658084094408</v>
      </c>
      <c r="AB6">
        <f>'Component cost amount'!AB14</f>
        <v>68247.874010602827</v>
      </c>
      <c r="AC6">
        <f>'Component cost amount'!AC14</f>
        <v>63810.79589671646</v>
      </c>
      <c r="AD6">
        <f>'Component cost amount'!AD14</f>
        <v>59400.73800315275</v>
      </c>
      <c r="AE6">
        <f>'Component cost amount'!AE14</f>
        <v>55015.726746084365</v>
      </c>
      <c r="AF6">
        <f>'Component cost amount'!AF14</f>
        <v>50653.677992960278</v>
      </c>
      <c r="AG6">
        <f>'Component cost amount'!AG14</f>
        <v>46312.57714616185</v>
      </c>
      <c r="AH6">
        <f>'Component cost amount'!AH14</f>
        <v>41990.656309747428</v>
      </c>
      <c r="AI6">
        <f>'Component cost amount'!AI14</f>
        <v>37686.581059251796</v>
      </c>
      <c r="AJ6">
        <f>'Component cost amount'!AJ14</f>
        <v>33399.645856977928</v>
      </c>
      <c r="AK6">
        <f>'Component cost amount'!AK14</f>
        <v>29129.960721386251</v>
      </c>
      <c r="AL6">
        <f>'Component cost amount'!AL14</f>
        <v>24878.653471563906</v>
      </c>
      <c r="AM6">
        <f>'Component cost amount'!AM14</f>
        <v>20648.071954009545</v>
      </c>
      <c r="AN6">
        <f>'Component cost amount'!AN14</f>
        <v>16441.989708509089</v>
      </c>
      <c r="AO6">
        <f>'Component cost amount'!AO14</f>
        <v>12265.818826932677</v>
      </c>
      <c r="AP6">
        <f>'Component cost amount'!AP14</f>
        <v>8126.8236486458327</v>
      </c>
      <c r="AQ6">
        <f>'Component cost amount'!AQ14</f>
        <v>4034.3397937978211</v>
      </c>
      <c r="AR6">
        <f>'Component cost amount'!AR14</f>
        <v>0</v>
      </c>
    </row>
    <row r="7" spans="1:44" x14ac:dyDescent="0.3">
      <c r="A7" s="43" t="s">
        <v>996</v>
      </c>
      <c r="B7">
        <f>'Component cost amount'!B15</f>
        <v>0</v>
      </c>
      <c r="C7">
        <f>'Component cost amount'!C15</f>
        <v>0</v>
      </c>
      <c r="D7">
        <f>'Component cost amount'!D15</f>
        <v>0</v>
      </c>
      <c r="E7">
        <f>'Component cost amount'!E15</f>
        <v>0</v>
      </c>
      <c r="F7">
        <f>'Component cost amount'!F15</f>
        <v>0</v>
      </c>
      <c r="G7">
        <f>'Component cost amount'!G15</f>
        <v>0</v>
      </c>
      <c r="H7">
        <f>'Component cost amount'!H15</f>
        <v>0</v>
      </c>
      <c r="I7">
        <f>'Component cost amount'!I15</f>
        <v>0</v>
      </c>
      <c r="J7">
        <f>'Component cost amount'!J15</f>
        <v>0</v>
      </c>
      <c r="K7">
        <f>'Component cost amount'!K15</f>
        <v>0</v>
      </c>
      <c r="L7">
        <f>'Component cost amount'!L15</f>
        <v>0</v>
      </c>
      <c r="M7">
        <f>'Component cost amount'!M15</f>
        <v>0</v>
      </c>
      <c r="N7">
        <f>'Component cost amount'!N15</f>
        <v>0</v>
      </c>
      <c r="O7">
        <f>'Component cost amount'!O15</f>
        <v>0</v>
      </c>
      <c r="P7">
        <f>'Component cost amount'!P15</f>
        <v>0</v>
      </c>
      <c r="Q7">
        <f>'Component cost amount'!Q15</f>
        <v>0</v>
      </c>
      <c r="R7">
        <f>'Component cost amount'!R15</f>
        <v>0</v>
      </c>
      <c r="S7">
        <f>'Component cost amount'!S15</f>
        <v>0</v>
      </c>
      <c r="T7">
        <f>'Component cost amount'!T15</f>
        <v>0</v>
      </c>
      <c r="U7">
        <f>'Component cost amount'!U15</f>
        <v>0</v>
      </c>
      <c r="V7">
        <f>'Component cost amount'!V15</f>
        <v>0</v>
      </c>
      <c r="W7">
        <f>'Component cost amount'!W15</f>
        <v>0</v>
      </c>
      <c r="X7">
        <f>'Component cost amount'!X15</f>
        <v>0</v>
      </c>
      <c r="Y7">
        <f>'Component cost amount'!Y15</f>
        <v>0</v>
      </c>
      <c r="Z7">
        <f>'Component cost amount'!Z15</f>
        <v>0</v>
      </c>
      <c r="AA7">
        <f>'Component cost amount'!AA15</f>
        <v>0</v>
      </c>
      <c r="AB7">
        <f>'Component cost amount'!AB15</f>
        <v>0</v>
      </c>
      <c r="AC7">
        <f>'Component cost amount'!AC15</f>
        <v>0</v>
      </c>
      <c r="AD7">
        <f>'Component cost amount'!AD15</f>
        <v>0</v>
      </c>
      <c r="AE7">
        <f>'Component cost amount'!AE15</f>
        <v>0</v>
      </c>
      <c r="AF7">
        <f>'Component cost amount'!AF15</f>
        <v>0</v>
      </c>
      <c r="AG7">
        <f>'Component cost amount'!AG15</f>
        <v>0</v>
      </c>
      <c r="AH7">
        <f>'Component cost amount'!AH15</f>
        <v>0</v>
      </c>
      <c r="AI7">
        <f>'Component cost amount'!AI15</f>
        <v>0</v>
      </c>
      <c r="AJ7">
        <f>'Component cost amount'!AJ15</f>
        <v>0</v>
      </c>
      <c r="AK7">
        <f>'Component cost amount'!AK15</f>
        <v>0</v>
      </c>
      <c r="AL7">
        <f>'Component cost amount'!AL15</f>
        <v>0</v>
      </c>
      <c r="AM7">
        <f>'Component cost amount'!AM15</f>
        <v>0</v>
      </c>
      <c r="AN7">
        <f>'Component cost amount'!AN15</f>
        <v>0</v>
      </c>
      <c r="AO7">
        <f>'Component cost amount'!AO15</f>
        <v>0</v>
      </c>
      <c r="AP7">
        <f>'Component cost amount'!AP15</f>
        <v>0</v>
      </c>
      <c r="AQ7">
        <f>'Component cost amount'!AQ15</f>
        <v>0</v>
      </c>
      <c r="AR7">
        <f>'Component cost amount'!AR15</f>
        <v>0</v>
      </c>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50600-AB29-4E54-95BE-2269D03C8D6D}">
  <dimension ref="A1:AR7"/>
  <sheetViews>
    <sheetView workbookViewId="0"/>
  </sheetViews>
  <sheetFormatPr defaultRowHeight="13.5" x14ac:dyDescent="0.3"/>
  <cols>
    <col min="1" max="1" width="24.59765625" customWidth="1"/>
  </cols>
  <sheetData>
    <row r="1" spans="1:44" s="43" customFormat="1" x14ac:dyDescent="0.3">
      <c r="A1" s="43" t="s">
        <v>998</v>
      </c>
      <c r="B1" s="43">
        <v>2018</v>
      </c>
      <c r="C1" s="43">
        <v>2019</v>
      </c>
      <c r="D1" s="43">
        <v>2020</v>
      </c>
      <c r="E1" s="43">
        <v>2021</v>
      </c>
      <c r="F1" s="43">
        <v>2022</v>
      </c>
      <c r="G1" s="43">
        <v>2023</v>
      </c>
      <c r="H1" s="43">
        <v>2024</v>
      </c>
      <c r="I1" s="43">
        <v>2025</v>
      </c>
      <c r="J1" s="43">
        <v>2026</v>
      </c>
      <c r="K1" s="43">
        <v>2027</v>
      </c>
      <c r="L1" s="43">
        <v>2028</v>
      </c>
      <c r="M1" s="43">
        <v>2029</v>
      </c>
      <c r="N1" s="43">
        <v>2030</v>
      </c>
      <c r="O1" s="43">
        <v>2031</v>
      </c>
      <c r="P1" s="43">
        <v>2032</v>
      </c>
      <c r="Q1" s="43">
        <v>2033</v>
      </c>
      <c r="R1" s="43">
        <v>2034</v>
      </c>
      <c r="S1" s="43">
        <v>2035</v>
      </c>
      <c r="T1" s="43">
        <v>2036</v>
      </c>
      <c r="U1" s="43">
        <v>2037</v>
      </c>
      <c r="V1" s="43">
        <v>2038</v>
      </c>
      <c r="W1" s="43">
        <v>2039</v>
      </c>
      <c r="X1" s="43">
        <v>2040</v>
      </c>
      <c r="Y1" s="43">
        <v>2041</v>
      </c>
      <c r="Z1" s="43">
        <v>2042</v>
      </c>
      <c r="AA1" s="43">
        <v>2043</v>
      </c>
      <c r="AB1" s="43">
        <v>2044</v>
      </c>
      <c r="AC1" s="43">
        <v>2045</v>
      </c>
      <c r="AD1" s="43">
        <v>2046</v>
      </c>
      <c r="AE1" s="43">
        <v>2047</v>
      </c>
      <c r="AF1" s="43">
        <v>2048</v>
      </c>
      <c r="AG1" s="43">
        <v>2049</v>
      </c>
      <c r="AH1" s="43">
        <v>2050</v>
      </c>
      <c r="AI1" s="43">
        <v>2051</v>
      </c>
      <c r="AJ1" s="43">
        <v>2052</v>
      </c>
      <c r="AK1" s="43">
        <v>2053</v>
      </c>
      <c r="AL1" s="43">
        <v>2054</v>
      </c>
      <c r="AM1" s="43">
        <v>2055</v>
      </c>
      <c r="AN1" s="43">
        <v>2056</v>
      </c>
      <c r="AO1" s="43">
        <v>2057</v>
      </c>
      <c r="AP1" s="43">
        <v>2058</v>
      </c>
      <c r="AQ1" s="43">
        <v>2059</v>
      </c>
      <c r="AR1" s="43">
        <v>2060</v>
      </c>
    </row>
    <row r="2" spans="1:44" x14ac:dyDescent="0.3">
      <c r="A2" s="43" t="s">
        <v>991</v>
      </c>
      <c r="B2">
        <f>'Component cost amount'!B18</f>
        <v>3566.6799835914317</v>
      </c>
      <c r="C2">
        <f>'Component cost amount'!C18</f>
        <v>5441.2668068744306</v>
      </c>
      <c r="D2">
        <f>'Component cost amount'!D18</f>
        <v>5540.0611316538016</v>
      </c>
      <c r="E2">
        <f>'Component cost amount'!E18</f>
        <v>4942.3939505376784</v>
      </c>
      <c r="F2">
        <f>'Component cost amount'!F18</f>
        <v>4910.7488133217767</v>
      </c>
      <c r="G2">
        <f>'Component cost amount'!G18</f>
        <v>4878.8237189146457</v>
      </c>
      <c r="H2">
        <f>'Component cost amount'!H18</f>
        <v>4846.9439597072469</v>
      </c>
      <c r="I2">
        <f>'Component cost amount'!I18</f>
        <v>4815.4147507709931</v>
      </c>
      <c r="J2">
        <f>'Component cost amount'!J18</f>
        <v>4784.5142559190908</v>
      </c>
      <c r="K2">
        <f>'Component cost amount'!K18</f>
        <v>4754.4910386372494</v>
      </c>
      <c r="L2">
        <f>'Component cost amount'!L18</f>
        <v>4725.5735952510659</v>
      </c>
      <c r="M2">
        <f>'Component cost amount'!M18</f>
        <v>4697.9564159594274</v>
      </c>
      <c r="N2">
        <f>'Component cost amount'!N18</f>
        <v>4671.8091905570254</v>
      </c>
      <c r="O2">
        <f>'Component cost amount'!O18</f>
        <v>4647.2747934213212</v>
      </c>
      <c r="P2">
        <f>'Component cost amount'!P18</f>
        <v>4624.4652692163645</v>
      </c>
      <c r="Q2">
        <f>'Component cost amount'!Q18</f>
        <v>4603.4573883785552</v>
      </c>
      <c r="R2">
        <f>'Component cost amount'!R18</f>
        <v>4584.3057945451483</v>
      </c>
      <c r="S2">
        <f>'Component cost amount'!S18</f>
        <v>4567.0306836532754</v>
      </c>
      <c r="T2">
        <f>'Component cost amount'!T18</f>
        <v>4551.6185368914157</v>
      </c>
      <c r="U2">
        <f>'Component cost amount'!U18</f>
        <v>4538.0267055771064</v>
      </c>
      <c r="V2">
        <f>'Component cost amount'!V18</f>
        <v>4526.1702912249493</v>
      </c>
      <c r="W2">
        <f>'Component cost amount'!W18</f>
        <v>4515.9461838424368</v>
      </c>
      <c r="X2">
        <f>'Component cost amount'!X18</f>
        <v>4507.2009357498218</v>
      </c>
      <c r="Y2">
        <f>'Component cost amount'!Y18</f>
        <v>4499.7541592343332</v>
      </c>
      <c r="Z2">
        <f>'Component cost amount'!Z18</f>
        <v>4493.3895172570883</v>
      </c>
      <c r="AA2">
        <f>'Component cost amount'!AA18</f>
        <v>4487.8483647864805</v>
      </c>
      <c r="AB2">
        <f>'Component cost amount'!AB18</f>
        <v>4482.8358853358941</v>
      </c>
      <c r="AC2">
        <f>'Component cost amount'!AC18</f>
        <v>4478.0262108964525</v>
      </c>
      <c r="AD2">
        <f>'Component cost amount'!AD18</f>
        <v>4473.04543353804</v>
      </c>
      <c r="AE2">
        <f>'Component cost amount'!AE18</f>
        <v>4467.4811867592089</v>
      </c>
      <c r="AF2">
        <f>'Component cost amount'!AF18</f>
        <v>4460.882068414332</v>
      </c>
      <c r="AG2">
        <f>'Component cost amount'!AG18</f>
        <v>4452.7570588088938</v>
      </c>
      <c r="AH2">
        <f>'Component cost amount'!AH18</f>
        <v>4442.5691405979169</v>
      </c>
      <c r="AI2">
        <f>'Component cost amount'!AI18</f>
        <v>4429.7379196522043</v>
      </c>
      <c r="AJ2">
        <f>'Component cost amount'!AJ18</f>
        <v>4413.6446359059455</v>
      </c>
      <c r="AK2">
        <f>'Component cost amount'!AK18</f>
        <v>4393.6183004034829</v>
      </c>
      <c r="AL2">
        <f>'Component cost amount'!AL18</f>
        <v>4368.9457419493865</v>
      </c>
      <c r="AM2">
        <f>'Component cost amount'!AM18</f>
        <v>4338.8672456140293</v>
      </c>
      <c r="AN2">
        <f>'Component cost amount'!AN18</f>
        <v>4302.5737017492729</v>
      </c>
      <c r="AO2">
        <f>'Component cost amount'!AO18</f>
        <v>4259.211467262352</v>
      </c>
      <c r="AP2">
        <f>'Component cost amount'!AP18</f>
        <v>4207.8759328771612</v>
      </c>
      <c r="AQ2">
        <f>'Component cost amount'!AQ18</f>
        <v>4147.6083888152434</v>
      </c>
      <c r="AR2">
        <f>'Component cost amount'!AR18</f>
        <v>4077.4067434132639</v>
      </c>
    </row>
    <row r="3" spans="1:44" x14ac:dyDescent="0.3">
      <c r="A3" s="43" t="s">
        <v>992</v>
      </c>
      <c r="B3">
        <f>'Component cost amount'!B19</f>
        <v>336463.76657646714</v>
      </c>
      <c r="C3">
        <f>'Component cost amount'!C19</f>
        <v>510025.42851896555</v>
      </c>
      <c r="D3">
        <f>'Component cost amount'!D19</f>
        <v>519351.30876192183</v>
      </c>
      <c r="E3">
        <f>'Component cost amount'!E19</f>
        <v>464148.98208447453</v>
      </c>
      <c r="F3">
        <f>'Component cost amount'!F19</f>
        <v>461283.76006449788</v>
      </c>
      <c r="G3">
        <f>'Component cost amount'!G19</f>
        <v>458381.88275758963</v>
      </c>
      <c r="H3">
        <f>'Component cost amount'!H19</f>
        <v>455474.40351145528</v>
      </c>
      <c r="I3">
        <f>'Component cost amount'!I19</f>
        <v>452590.48274578643</v>
      </c>
      <c r="J3">
        <f>'Component cost amount'!J19</f>
        <v>449756.74171611085</v>
      </c>
      <c r="K3">
        <f>'Component cost amount'!K19</f>
        <v>446997.02520460961</v>
      </c>
      <c r="L3">
        <f>'Component cost amount'!L19</f>
        <v>444333.28335695312</v>
      </c>
      <c r="M3">
        <f>'Component cost amount'!M19</f>
        <v>441784.28036938101</v>
      </c>
      <c r="N3">
        <f>'Component cost amount'!N19</f>
        <v>439366.44543876348</v>
      </c>
      <c r="O3">
        <f>'Component cost amount'!O19</f>
        <v>437093.68566359521</v>
      </c>
      <c r="P3">
        <f>'Component cost amount'!P19</f>
        <v>434977.01344318781</v>
      </c>
      <c r="Q3">
        <f>'Component cost amount'!Q19</f>
        <v>433024.13347319036</v>
      </c>
      <c r="R3">
        <f>'Component cost amount'!R19</f>
        <v>431240.65908752859</v>
      </c>
      <c r="S3">
        <f>'Component cost amount'!S19</f>
        <v>429628.97107727418</v>
      </c>
      <c r="T3">
        <f>'Component cost amount'!T19</f>
        <v>428188.28407317452</v>
      </c>
      <c r="U3">
        <f>'Component cost amount'!U19</f>
        <v>426915.07005842746</v>
      </c>
      <c r="V3">
        <f>'Component cost amount'!V19</f>
        <v>425801.84232184256</v>
      </c>
      <c r="W3">
        <f>'Component cost amount'!W19</f>
        <v>424839.38021687459</v>
      </c>
      <c r="X3">
        <f>'Component cost amount'!X19</f>
        <v>424013.75407165283</v>
      </c>
      <c r="Y3">
        <f>'Component cost amount'!Y19</f>
        <v>423308.48946336273</v>
      </c>
      <c r="Z3">
        <f>'Component cost amount'!Z19</f>
        <v>422703.73280029197</v>
      </c>
      <c r="AA3">
        <f>'Component cost amount'!AA19</f>
        <v>422175.66110453295</v>
      </c>
      <c r="AB3">
        <f>'Component cost amount'!AB19</f>
        <v>421697.04862465902</v>
      </c>
      <c r="AC3">
        <f>'Component cost amount'!AC19</f>
        <v>421237.74035558396</v>
      </c>
      <c r="AD3">
        <f>'Component cost amount'!AD19</f>
        <v>420763.07805104362</v>
      </c>
      <c r="AE3">
        <f>'Component cost amount'!AE19</f>
        <v>420234.78538739233</v>
      </c>
      <c r="AF3">
        <f>'Component cost amount'!AF19</f>
        <v>419610.91361141851</v>
      </c>
      <c r="AG3">
        <f>'Component cost amount'!AG19</f>
        <v>418845.78673279204</v>
      </c>
      <c r="AH3">
        <f>'Component cost amount'!AH19</f>
        <v>417889.40950163919</v>
      </c>
      <c r="AI3">
        <f>'Component cost amount'!AI19</f>
        <v>416687.70845317771</v>
      </c>
      <c r="AJ3">
        <f>'Component cost amount'!AJ19</f>
        <v>415182.99493902834</v>
      </c>
      <c r="AK3">
        <f>'Component cost amount'!AK19</f>
        <v>413312.68035045452</v>
      </c>
      <c r="AL3">
        <f>'Component cost amount'!AL19</f>
        <v>411010.20453109598</v>
      </c>
      <c r="AM3">
        <f>'Component cost amount'!AM19</f>
        <v>408204.63099153689</v>
      </c>
      <c r="AN3">
        <f>'Component cost amount'!AN19</f>
        <v>404820.38147931994</v>
      </c>
      <c r="AO3">
        <f>'Component cost amount'!AO19</f>
        <v>400777.6847811265</v>
      </c>
      <c r="AP3">
        <f>'Component cost amount'!AP19</f>
        <v>395991.98000038706</v>
      </c>
      <c r="AQ3">
        <f>'Component cost amount'!AQ19</f>
        <v>390373.62453302322</v>
      </c>
      <c r="AR3">
        <f>'Component cost amount'!AR19</f>
        <v>383828.88520166866</v>
      </c>
    </row>
    <row r="4" spans="1:44" x14ac:dyDescent="0.3">
      <c r="A4" s="43" t="s">
        <v>993</v>
      </c>
      <c r="B4">
        <f>'Component cost amount'!B20</f>
        <v>0</v>
      </c>
      <c r="C4">
        <f>'Component cost amount'!C20</f>
        <v>0</v>
      </c>
      <c r="D4">
        <f>'Component cost amount'!D20</f>
        <v>0</v>
      </c>
      <c r="E4">
        <f>'Component cost amount'!E20</f>
        <v>0</v>
      </c>
      <c r="F4">
        <f>'Component cost amount'!F20</f>
        <v>0</v>
      </c>
      <c r="G4">
        <f>'Component cost amount'!G20</f>
        <v>0</v>
      </c>
      <c r="H4">
        <f>'Component cost amount'!H20</f>
        <v>0</v>
      </c>
      <c r="I4">
        <f>'Component cost amount'!I20</f>
        <v>0</v>
      </c>
      <c r="J4">
        <f>'Component cost amount'!J20</f>
        <v>0</v>
      </c>
      <c r="K4">
        <f>'Component cost amount'!K20</f>
        <v>0</v>
      </c>
      <c r="L4">
        <f>'Component cost amount'!L20</f>
        <v>0</v>
      </c>
      <c r="M4">
        <f>'Component cost amount'!M20</f>
        <v>0</v>
      </c>
      <c r="N4">
        <f>'Component cost amount'!N20</f>
        <v>0</v>
      </c>
      <c r="O4">
        <f>'Component cost amount'!O20</f>
        <v>0</v>
      </c>
      <c r="P4">
        <f>'Component cost amount'!P20</f>
        <v>0</v>
      </c>
      <c r="Q4">
        <f>'Component cost amount'!Q20</f>
        <v>0</v>
      </c>
      <c r="R4">
        <f>'Component cost amount'!R20</f>
        <v>0</v>
      </c>
      <c r="S4">
        <f>'Component cost amount'!S20</f>
        <v>0</v>
      </c>
      <c r="T4">
        <f>'Component cost amount'!T20</f>
        <v>0</v>
      </c>
      <c r="U4">
        <f>'Component cost amount'!U20</f>
        <v>0</v>
      </c>
      <c r="V4">
        <f>'Component cost amount'!V20</f>
        <v>0</v>
      </c>
      <c r="W4">
        <f>'Component cost amount'!W20</f>
        <v>0</v>
      </c>
      <c r="X4">
        <f>'Component cost amount'!X20</f>
        <v>0</v>
      </c>
      <c r="Y4">
        <f>'Component cost amount'!Y20</f>
        <v>0</v>
      </c>
      <c r="Z4">
        <f>'Component cost amount'!Z20</f>
        <v>0</v>
      </c>
      <c r="AA4">
        <f>'Component cost amount'!AA20</f>
        <v>0</v>
      </c>
      <c r="AB4">
        <f>'Component cost amount'!AB20</f>
        <v>0</v>
      </c>
      <c r="AC4">
        <f>'Component cost amount'!AC20</f>
        <v>0</v>
      </c>
      <c r="AD4">
        <f>'Component cost amount'!AD20</f>
        <v>0</v>
      </c>
      <c r="AE4">
        <f>'Component cost amount'!AE20</f>
        <v>0</v>
      </c>
      <c r="AF4">
        <f>'Component cost amount'!AF20</f>
        <v>0</v>
      </c>
      <c r="AG4">
        <f>'Component cost amount'!AG20</f>
        <v>0</v>
      </c>
      <c r="AH4">
        <f>'Component cost amount'!AH20</f>
        <v>0</v>
      </c>
      <c r="AI4">
        <f>'Component cost amount'!AI20</f>
        <v>0</v>
      </c>
      <c r="AJ4">
        <f>'Component cost amount'!AJ20</f>
        <v>0</v>
      </c>
      <c r="AK4">
        <f>'Component cost amount'!AK20</f>
        <v>0</v>
      </c>
      <c r="AL4">
        <f>'Component cost amount'!AL20</f>
        <v>0</v>
      </c>
      <c r="AM4">
        <f>'Component cost amount'!AM20</f>
        <v>0</v>
      </c>
      <c r="AN4">
        <f>'Component cost amount'!AN20</f>
        <v>0</v>
      </c>
      <c r="AO4">
        <f>'Component cost amount'!AO20</f>
        <v>0</v>
      </c>
      <c r="AP4">
        <f>'Component cost amount'!AP20</f>
        <v>0</v>
      </c>
      <c r="AQ4">
        <f>'Component cost amount'!AQ20</f>
        <v>0</v>
      </c>
      <c r="AR4">
        <f>'Component cost amount'!AR20</f>
        <v>0</v>
      </c>
    </row>
    <row r="5" spans="1:44" x14ac:dyDescent="0.3">
      <c r="A5" s="43" t="s">
        <v>994</v>
      </c>
      <c r="B5">
        <f>'Component cost amount'!B21</f>
        <v>611928.25067156204</v>
      </c>
      <c r="C5">
        <f>'Component cost amount'!C21</f>
        <v>735802.58898203191</v>
      </c>
      <c r="D5">
        <f>'Component cost amount'!D21</f>
        <v>753119.89047180547</v>
      </c>
      <c r="E5">
        <f>'Component cost amount'!E21</f>
        <v>721688.42420424777</v>
      </c>
      <c r="F5">
        <f>'Component cost amount'!F21</f>
        <v>723499.94145222486</v>
      </c>
      <c r="G5">
        <f>'Component cost amount'!G21</f>
        <v>724645.37531842152</v>
      </c>
      <c r="H5">
        <f>'Component cost amount'!H21</f>
        <v>725202.66248401767</v>
      </c>
      <c r="I5">
        <f>'Component cost amount'!I21</f>
        <v>725246.35964862339</v>
      </c>
      <c r="J5">
        <f>'Component cost amount'!J21</f>
        <v>724847.14994659589</v>
      </c>
      <c r="K5">
        <f>'Component cost amount'!K21</f>
        <v>724071.59611252591</v>
      </c>
      <c r="L5">
        <f>'Component cost amount'!L21</f>
        <v>722982.72176360362</v>
      </c>
      <c r="M5">
        <f>'Component cost amount'!M21</f>
        <v>721639.04499155702</v>
      </c>
      <c r="N5">
        <f>'Component cost amount'!N21</f>
        <v>720095.10363662324</v>
      </c>
      <c r="O5">
        <f>'Component cost amount'!O21</f>
        <v>718401.28981453937</v>
      </c>
      <c r="P5">
        <f>'Component cost amount'!P21</f>
        <v>716603.52850527398</v>
      </c>
      <c r="Q5">
        <f>'Component cost amount'!Q21</f>
        <v>714742.89325308253</v>
      </c>
      <c r="R5">
        <f>'Component cost amount'!R21</f>
        <v>712856.41861358937</v>
      </c>
      <c r="S5">
        <f>'Component cost amount'!S21</f>
        <v>710976.26000652497</v>
      </c>
      <c r="T5">
        <f>'Component cost amount'!T21</f>
        <v>709129.65293158207</v>
      </c>
      <c r="U5">
        <f>'Component cost amount'!U21</f>
        <v>707339.15648734896</v>
      </c>
      <c r="V5">
        <f>'Component cost amount'!V21</f>
        <v>705621.70696832018</v>
      </c>
      <c r="W5">
        <f>'Component cost amount'!W21</f>
        <v>703990.15412078367</v>
      </c>
      <c r="X5">
        <f>'Component cost amount'!X21</f>
        <v>702451.09988241736</v>
      </c>
      <c r="Y5">
        <f>'Component cost amount'!Y21</f>
        <v>701006.32173580898</v>
      </c>
      <c r="Z5">
        <f>'Component cost amount'!Z21</f>
        <v>699652.16060002241</v>
      </c>
      <c r="AA5">
        <f>'Component cost amount'!AA21</f>
        <v>698379.01077073847</v>
      </c>
      <c r="AB5">
        <f>'Component cost amount'!AB21</f>
        <v>697171.63200813206</v>
      </c>
      <c r="AC5">
        <f>'Component cost amount'!AC21</f>
        <v>696009.45665345574</v>
      </c>
      <c r="AD5">
        <f>'Component cost amount'!AD21</f>
        <v>694865.40132482979</v>
      </c>
      <c r="AE5">
        <f>'Component cost amount'!AE21</f>
        <v>693706.38296974672</v>
      </c>
      <c r="AF5">
        <f>'Component cost amount'!AF21</f>
        <v>692493.22505449154</v>
      </c>
      <c r="AG5">
        <f>'Component cost amount'!AG21</f>
        <v>691180.56295159284</v>
      </c>
      <c r="AH5">
        <f>'Component cost amount'!AH21</f>
        <v>689716.34328960872</v>
      </c>
      <c r="AI5">
        <f>'Component cost amount'!AI21</f>
        <v>688041.89986789669</v>
      </c>
      <c r="AJ5">
        <f>'Component cost amount'!AJ21</f>
        <v>686092.23011521448</v>
      </c>
      <c r="AK5">
        <f>'Component cost amount'!AK21</f>
        <v>683795.00344221713</v>
      </c>
      <c r="AL5">
        <f>'Component cost amount'!AL21</f>
        <v>681071.11819801037</v>
      </c>
      <c r="AM5">
        <f>'Component cost amount'!AM21</f>
        <v>677834.35498040693</v>
      </c>
      <c r="AN5">
        <f>'Component cost amount'!AN21</f>
        <v>673991.09974564577</v>
      </c>
      <c r="AO5">
        <f>'Component cost amount'!AO21</f>
        <v>669440.58742314251</v>
      </c>
      <c r="AP5">
        <f>'Component cost amount'!AP21</f>
        <v>664074.40825507371</v>
      </c>
      <c r="AQ5">
        <f>'Component cost amount'!AQ21</f>
        <v>657776.1903896915</v>
      </c>
      <c r="AR5">
        <f>'Component cost amount'!AR21</f>
        <v>650422.23178401194</v>
      </c>
    </row>
    <row r="6" spans="1:44" x14ac:dyDescent="0.3">
      <c r="A6" s="43" t="s">
        <v>995</v>
      </c>
      <c r="B6">
        <f>'Component cost amount'!B22</f>
        <v>1311140.0196159931</v>
      </c>
      <c r="C6">
        <f>'Component cost amount'!C22</f>
        <v>1786747.2325143395</v>
      </c>
      <c r="D6">
        <f>'Component cost amount'!D22</f>
        <v>1823461.4481348249</v>
      </c>
      <c r="E6">
        <f>'Component cost amount'!E22</f>
        <v>1680531.0108177918</v>
      </c>
      <c r="F6">
        <f>'Component cost amount'!F22</f>
        <v>1676715.93781258</v>
      </c>
      <c r="G6">
        <f>'Component cost amount'!G22</f>
        <v>1672130.6375010645</v>
      </c>
      <c r="H6">
        <f>'Component cost amount'!H22</f>
        <v>1666918.5804696316</v>
      </c>
      <c r="I6">
        <f>'Component cost amount'!I22</f>
        <v>1661215.9265187799</v>
      </c>
      <c r="J6">
        <f>'Component cost amount'!J22</f>
        <v>1655149.7199344113</v>
      </c>
      <c r="K6">
        <f>'Component cost amount'!K22</f>
        <v>1648837.1581178326</v>
      </c>
      <c r="L6">
        <f>'Component cost amount'!L22</f>
        <v>1642387.9577176154</v>
      </c>
      <c r="M6">
        <f>'Component cost amount'!M22</f>
        <v>1635900.769211083</v>
      </c>
      <c r="N6">
        <f>'Component cost amount'!N22</f>
        <v>1629465.4228491012</v>
      </c>
      <c r="O6">
        <f>'Component cost amount'!O22</f>
        <v>1623162.3825257514</v>
      </c>
      <c r="P6">
        <f>'Component cost amount'!P22</f>
        <v>1617061.6666809618</v>
      </c>
      <c r="Q6">
        <f>'Component cost amount'!Q22</f>
        <v>1611221.6228451424</v>
      </c>
      <c r="R6">
        <f>'Component cost amount'!R22</f>
        <v>1605692.2024763415</v>
      </c>
      <c r="S6">
        <f>'Component cost amount'!S22</f>
        <v>1600511.8069450448</v>
      </c>
      <c r="T6">
        <f>'Component cost amount'!T22</f>
        <v>1595707.377164297</v>
      </c>
      <c r="U6">
        <f>'Component cost amount'!U22</f>
        <v>1591295.4926406902</v>
      </c>
      <c r="V6">
        <f>'Component cost amount'!V22</f>
        <v>1587278.9570189004</v>
      </c>
      <c r="W6">
        <f>'Component cost amount'!W22</f>
        <v>1583652.840534427</v>
      </c>
      <c r="X6">
        <f>'Component cost amount'!X22</f>
        <v>1580396.2877915134</v>
      </c>
      <c r="Y6">
        <f>'Component cost amount'!Y22</f>
        <v>1577478.3214839525</v>
      </c>
      <c r="Z6">
        <f>'Component cost amount'!Z22</f>
        <v>1574855.5385167</v>
      </c>
      <c r="AA6">
        <f>'Component cost amount'!AA22</f>
        <v>1572470.3996920472</v>
      </c>
      <c r="AB6">
        <f>'Component cost amount'!AB22</f>
        <v>1570252.6857637207</v>
      </c>
      <c r="AC6">
        <f>'Component cost amount'!AC22</f>
        <v>1568120.7627299763</v>
      </c>
      <c r="AD6">
        <f>'Component cost amount'!AD22</f>
        <v>1565977.200722269</v>
      </c>
      <c r="AE6">
        <f>'Component cost amount'!AE22</f>
        <v>1563711.0784949949</v>
      </c>
      <c r="AF6">
        <f>'Component cost amount'!AF22</f>
        <v>1561197.7768997774</v>
      </c>
      <c r="AG6">
        <f>'Component cost amount'!AG22</f>
        <v>1558298.7706126929</v>
      </c>
      <c r="AH6">
        <f>'Component cost amount'!AH22</f>
        <v>1554859.9240710861</v>
      </c>
      <c r="AI6">
        <f>'Component cost amount'!AI22</f>
        <v>1550712.0513941227</v>
      </c>
      <c r="AJ6">
        <f>'Component cost amount'!AJ22</f>
        <v>1545672.1286809982</v>
      </c>
      <c r="AK6">
        <f>'Component cost amount'!AK22</f>
        <v>1539539.6952035001</v>
      </c>
      <c r="AL6">
        <f>'Component cost amount'!AL22</f>
        <v>1532099.2869146205</v>
      </c>
      <c r="AM6">
        <f>'Component cost amount'!AM22</f>
        <v>1523119.2667410092</v>
      </c>
      <c r="AN6">
        <f>'Component cost amount'!AN22</f>
        <v>1512351.0057028201</v>
      </c>
      <c r="AO6">
        <f>'Component cost amount'!AO22</f>
        <v>1499530.0324732217</v>
      </c>
      <c r="AP6">
        <f>'Component cost amount'!AP22</f>
        <v>1484374.3272629355</v>
      </c>
      <c r="AQ6">
        <f>'Component cost amount'!AQ22</f>
        <v>1466583.4075239412</v>
      </c>
      <c r="AR6">
        <f>'Component cost amount'!AR22</f>
        <v>1445840.9649212696</v>
      </c>
    </row>
    <row r="7" spans="1:44" x14ac:dyDescent="0.3">
      <c r="A7" s="43" t="s">
        <v>996</v>
      </c>
      <c r="B7">
        <f>'Component cost amount'!B23</f>
        <v>0</v>
      </c>
      <c r="C7">
        <f>'Component cost amount'!C23</f>
        <v>0</v>
      </c>
      <c r="D7">
        <f>'Component cost amount'!D23</f>
        <v>0</v>
      </c>
      <c r="E7">
        <f>'Component cost amount'!E23</f>
        <v>0</v>
      </c>
      <c r="F7">
        <f>'Component cost amount'!F23</f>
        <v>0</v>
      </c>
      <c r="G7">
        <f>'Component cost amount'!G23</f>
        <v>0</v>
      </c>
      <c r="H7">
        <f>'Component cost amount'!H23</f>
        <v>0</v>
      </c>
      <c r="I7">
        <f>'Component cost amount'!I23</f>
        <v>0</v>
      </c>
      <c r="J7">
        <f>'Component cost amount'!J23</f>
        <v>0</v>
      </c>
      <c r="K7">
        <f>'Component cost amount'!K23</f>
        <v>0</v>
      </c>
      <c r="L7">
        <f>'Component cost amount'!L23</f>
        <v>0</v>
      </c>
      <c r="M7">
        <f>'Component cost amount'!M23</f>
        <v>0</v>
      </c>
      <c r="N7">
        <f>'Component cost amount'!N23</f>
        <v>0</v>
      </c>
      <c r="O7">
        <f>'Component cost amount'!O23</f>
        <v>0</v>
      </c>
      <c r="P7">
        <f>'Component cost amount'!P23</f>
        <v>0</v>
      </c>
      <c r="Q7">
        <f>'Component cost amount'!Q23</f>
        <v>0</v>
      </c>
      <c r="R7">
        <f>'Component cost amount'!R23</f>
        <v>0</v>
      </c>
      <c r="S7">
        <f>'Component cost amount'!S23</f>
        <v>0</v>
      </c>
      <c r="T7">
        <f>'Component cost amount'!T23</f>
        <v>0</v>
      </c>
      <c r="U7">
        <f>'Component cost amount'!U23</f>
        <v>0</v>
      </c>
      <c r="V7">
        <f>'Component cost amount'!V23</f>
        <v>0</v>
      </c>
      <c r="W7">
        <f>'Component cost amount'!W23</f>
        <v>0</v>
      </c>
      <c r="X7">
        <f>'Component cost amount'!X23</f>
        <v>0</v>
      </c>
      <c r="Y7">
        <f>'Component cost amount'!Y23</f>
        <v>0</v>
      </c>
      <c r="Z7">
        <f>'Component cost amount'!Z23</f>
        <v>0</v>
      </c>
      <c r="AA7">
        <f>'Component cost amount'!AA23</f>
        <v>0</v>
      </c>
      <c r="AB7">
        <f>'Component cost amount'!AB23</f>
        <v>0</v>
      </c>
      <c r="AC7">
        <f>'Component cost amount'!AC23</f>
        <v>0</v>
      </c>
      <c r="AD7">
        <f>'Component cost amount'!AD23</f>
        <v>0</v>
      </c>
      <c r="AE7">
        <f>'Component cost amount'!AE23</f>
        <v>0</v>
      </c>
      <c r="AF7">
        <f>'Component cost amount'!AF23</f>
        <v>0</v>
      </c>
      <c r="AG7">
        <f>'Component cost amount'!AG23</f>
        <v>0</v>
      </c>
      <c r="AH7">
        <f>'Component cost amount'!AH23</f>
        <v>0</v>
      </c>
      <c r="AI7">
        <f>'Component cost amount'!AI23</f>
        <v>0</v>
      </c>
      <c r="AJ7">
        <f>'Component cost amount'!AJ23</f>
        <v>0</v>
      </c>
      <c r="AK7">
        <f>'Component cost amount'!AK23</f>
        <v>0</v>
      </c>
      <c r="AL7">
        <f>'Component cost amount'!AL23</f>
        <v>0</v>
      </c>
      <c r="AM7">
        <f>'Component cost amount'!AM23</f>
        <v>0</v>
      </c>
      <c r="AN7">
        <f>'Component cost amount'!AN23</f>
        <v>0</v>
      </c>
      <c r="AO7">
        <f>'Component cost amount'!AO23</f>
        <v>0</v>
      </c>
      <c r="AP7">
        <f>'Component cost amount'!AP23</f>
        <v>0</v>
      </c>
      <c r="AQ7">
        <f>'Component cost amount'!AQ23</f>
        <v>0</v>
      </c>
      <c r="AR7">
        <f>'Component cost amount'!AR23</f>
        <v>0</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0447-35D6-4083-B36A-EAB1E0767049}">
  <dimension ref="A1:AR7"/>
  <sheetViews>
    <sheetView workbookViewId="0"/>
  </sheetViews>
  <sheetFormatPr defaultRowHeight="13.5" x14ac:dyDescent="0.3"/>
  <cols>
    <col min="1" max="1" width="28.9296875" customWidth="1"/>
  </cols>
  <sheetData>
    <row r="1" spans="1:44" x14ac:dyDescent="0.3">
      <c r="A1" t="s">
        <v>990</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3">
      <c r="A2" t="s">
        <v>991</v>
      </c>
      <c r="B2">
        <f>'Component cost amount'!B2</f>
        <v>47815.674160238028</v>
      </c>
      <c r="C2">
        <f>'Component cost amount'!C2</f>
        <v>70159.815042817223</v>
      </c>
      <c r="D2">
        <f>'Component cost amount'!D2</f>
        <v>71484.272875945899</v>
      </c>
      <c r="E2">
        <f>'Component cost amount'!E2</f>
        <v>63471.818907552559</v>
      </c>
      <c r="F2">
        <f>'Component cost amount'!F2</f>
        <v>63047.577434576844</v>
      </c>
      <c r="G2">
        <f>'Component cost amount'!G2</f>
        <v>62619.582795660855</v>
      </c>
      <c r="H2">
        <f>'Component cost amount'!H2</f>
        <v>62192.195930121874</v>
      </c>
      <c r="I2">
        <f>'Component cost amount'!I2</f>
        <v>61769.508616440384</v>
      </c>
      <c r="J2">
        <f>'Component cost amount'!J2</f>
        <v>61355.249978147564</v>
      </c>
      <c r="K2">
        <f>'Component cost amount'!K2</f>
        <v>60952.752310458003</v>
      </c>
      <c r="L2">
        <f>'Component cost amount'!L2</f>
        <v>60565.078883948656</v>
      </c>
      <c r="M2">
        <f>'Component cost amount'!M2</f>
        <v>60194.837075793977</v>
      </c>
      <c r="N2">
        <f>'Component cost amount'!N2</f>
        <v>59844.301783649244</v>
      </c>
      <c r="O2">
        <f>'Component cost amount'!O2</f>
        <v>59515.388411954686</v>
      </c>
      <c r="P2">
        <f>'Component cost amount'!P2</f>
        <v>59209.599055423612</v>
      </c>
      <c r="Q2">
        <f>'Component cost amount'!Q2</f>
        <v>58927.962914934629</v>
      </c>
      <c r="R2">
        <f>'Component cost amount'!R2</f>
        <v>58671.212554767859</v>
      </c>
      <c r="S2">
        <f>'Component cost amount'!S2</f>
        <v>58439.618725972359</v>
      </c>
      <c r="T2">
        <f>'Component cost amount'!T2</f>
        <v>58233.000192471962</v>
      </c>
      <c r="U2">
        <f>'Component cost amount'!U2</f>
        <v>58050.785196914272</v>
      </c>
      <c r="V2">
        <f>'Component cost amount'!V2</f>
        <v>57891.835572058728</v>
      </c>
      <c r="W2">
        <f>'Component cost amount'!W2</f>
        <v>57754.769003308473</v>
      </c>
      <c r="X2">
        <f>'Component cost amount'!X2</f>
        <v>57637.528338272255</v>
      </c>
      <c r="Y2">
        <f>'Component cost amount'!Y2</f>
        <v>57537.695260719323</v>
      </c>
      <c r="Z2">
        <f>'Component cost amount'!Z2</f>
        <v>57452.369510068922</v>
      </c>
      <c r="AA2">
        <f>'Component cost amount'!AA2</f>
        <v>57378.083635746829</v>
      </c>
      <c r="AB2">
        <f>'Component cost amount'!AB2</f>
        <v>57310.885264924167</v>
      </c>
      <c r="AC2">
        <f>'Component cost amount'!AC2</f>
        <v>57246.405741425697</v>
      </c>
      <c r="AD2">
        <f>'Component cost amount'!AD2</f>
        <v>57179.632375626003</v>
      </c>
      <c r="AE2">
        <f>'Component cost amount'!AE2</f>
        <v>57105.036894072444</v>
      </c>
      <c r="AF2">
        <f>'Component cost amount'!AF2</f>
        <v>57016.567703123204</v>
      </c>
      <c r="AG2">
        <f>'Component cost amount'!AG2</f>
        <v>56907.642087808475</v>
      </c>
      <c r="AH2">
        <f>'Component cost amount'!AH2</f>
        <v>56771.060678826609</v>
      </c>
      <c r="AI2">
        <f>'Component cost amount'!AI2</f>
        <v>56599.042588434102</v>
      </c>
      <c r="AJ2">
        <f>'Component cost amount'!AJ2</f>
        <v>56383.292586942662</v>
      </c>
      <c r="AK2">
        <f>'Component cost amount'!AK2</f>
        <v>56114.815253003355</v>
      </c>
      <c r="AL2">
        <f>'Component cost amount'!AL2</f>
        <v>55784.04966114548</v>
      </c>
      <c r="AM2">
        <f>'Component cost amount'!AM2</f>
        <v>55380.810910649678</v>
      </c>
      <c r="AN2">
        <f>'Component cost amount'!AN2</f>
        <v>54894.251904643803</v>
      </c>
      <c r="AO2">
        <f>'Component cost amount'!AO2</f>
        <v>54312.928521378439</v>
      </c>
      <c r="AP2">
        <f>'Component cost amount'!AP2</f>
        <v>53624.713375557403</v>
      </c>
      <c r="AQ2">
        <f>'Component cost amount'!AQ2</f>
        <v>52816.753798987709</v>
      </c>
      <c r="AR2">
        <f>'Component cost amount'!AR2</f>
        <v>51875.615536655176</v>
      </c>
    </row>
    <row r="3" spans="1:44" x14ac:dyDescent="0.3">
      <c r="A3" t="s">
        <v>992</v>
      </c>
      <c r="B3">
        <f>'Component cost amount'!B3</f>
        <v>39734.739807609963</v>
      </c>
      <c r="C3">
        <f>'Component cost amount'!C3</f>
        <v>57960.974173678071</v>
      </c>
      <c r="D3">
        <f>'Component cost amount'!D3</f>
        <v>59062.315422696527</v>
      </c>
      <c r="E3">
        <f>'Component cost amount'!E3</f>
        <v>52543.188238151575</v>
      </c>
      <c r="F3">
        <f>'Component cost amount'!F3</f>
        <v>52204.819406900468</v>
      </c>
      <c r="G3">
        <f>'Component cost amount'!G3</f>
        <v>51862.121763951181</v>
      </c>
      <c r="H3">
        <f>'Component cost amount'!H3</f>
        <v>51518.762559134942</v>
      </c>
      <c r="I3">
        <f>'Component cost amount'!I3</f>
        <v>51178.185496660786</v>
      </c>
      <c r="J3">
        <f>'Component cost amount'!J3</f>
        <v>50843.534417758579</v>
      </c>
      <c r="K3">
        <f>'Component cost amount'!K3</f>
        <v>50517.625275615173</v>
      </c>
      <c r="L3">
        <f>'Component cost amount'!L3</f>
        <v>50203.050276029768</v>
      </c>
      <c r="M3">
        <f>'Component cost amount'!M3</f>
        <v>49902.025379617953</v>
      </c>
      <c r="N3">
        <f>'Component cost amount'!N3</f>
        <v>49616.490794888865</v>
      </c>
      <c r="O3">
        <f>'Component cost amount'!O3</f>
        <v>49348.088882759112</v>
      </c>
      <c r="P3">
        <f>'Component cost amount'!P3</f>
        <v>49098.120154204196</v>
      </c>
      <c r="Q3">
        <f>'Component cost amount'!Q3</f>
        <v>48867.494496431565</v>
      </c>
      <c r="R3">
        <f>'Component cost amount'!R3</f>
        <v>48656.874816967073</v>
      </c>
      <c r="S3">
        <f>'Component cost amount'!S3</f>
        <v>48466.542275694788</v>
      </c>
      <c r="T3">
        <f>'Component cost amount'!T3</f>
        <v>48296.404124313507</v>
      </c>
      <c r="U3">
        <f>'Component cost amount'!U3</f>
        <v>48146.043721141032</v>
      </c>
      <c r="V3">
        <f>'Component cost amount'!V3</f>
        <v>48014.57692187791</v>
      </c>
      <c r="W3">
        <f>'Component cost amount'!W3</f>
        <v>47900.914812864852</v>
      </c>
      <c r="X3">
        <f>'Component cost amount'!X3</f>
        <v>47803.412367378362</v>
      </c>
      <c r="Y3">
        <f>'Component cost amount'!Y3</f>
        <v>47720.124035945119</v>
      </c>
      <c r="Z3">
        <f>'Component cost amount'!Z3</f>
        <v>47648.705205625069</v>
      </c>
      <c r="AA3">
        <f>'Component cost amount'!AA3</f>
        <v>47586.342498209771</v>
      </c>
      <c r="AB3">
        <f>'Component cost amount'!AB3</f>
        <v>47529.820684434999</v>
      </c>
      <c r="AC3">
        <f>'Component cost amount'!AC3</f>
        <v>47475.578604377173</v>
      </c>
      <c r="AD3">
        <f>'Component cost amount'!AD3</f>
        <v>47419.523287160322</v>
      </c>
      <c r="AE3">
        <f>'Component cost amount'!AE3</f>
        <v>47357.134484508497</v>
      </c>
      <c r="AF3">
        <f>'Component cost amount'!AF3</f>
        <v>47283.458252015953</v>
      </c>
      <c r="AG3">
        <f>'Component cost amount'!AG3</f>
        <v>47193.100476641055</v>
      </c>
      <c r="AH3">
        <f>'Component cost amount'!AH3</f>
        <v>47080.15696172895</v>
      </c>
      <c r="AI3">
        <f>'Component cost amount'!AI3</f>
        <v>46938.241893211984</v>
      </c>
      <c r="AJ3">
        <f>'Component cost amount'!AJ3</f>
        <v>46760.542521365569</v>
      </c>
      <c r="AK3">
        <f>'Component cost amount'!AK3</f>
        <v>46539.667434899253</v>
      </c>
      <c r="AL3">
        <f>'Component cost amount'!AL3</f>
        <v>46267.756202000695</v>
      </c>
      <c r="AM3">
        <f>'Component cost amount'!AM3</f>
        <v>45936.431567137828</v>
      </c>
      <c r="AN3">
        <f>'Component cost amount'!AN3</f>
        <v>45536.768105065181</v>
      </c>
      <c r="AO3">
        <f>'Component cost amount'!AO3</f>
        <v>45059.345222184646</v>
      </c>
      <c r="AP3">
        <f>'Component cost amount'!AP3</f>
        <v>44494.176686524414</v>
      </c>
      <c r="AQ3">
        <f>'Component cost amount'!AQ3</f>
        <v>43830.676141090189</v>
      </c>
      <c r="AR3">
        <f>'Component cost amount'!AR3</f>
        <v>43057.774152011087</v>
      </c>
    </row>
    <row r="4" spans="1:44" x14ac:dyDescent="0.3">
      <c r="A4" t="s">
        <v>993</v>
      </c>
      <c r="B4">
        <f>'Component cost amount'!B4</f>
        <v>0</v>
      </c>
      <c r="C4">
        <f>'Component cost amount'!C4</f>
        <v>0</v>
      </c>
      <c r="D4">
        <f>'Component cost amount'!D4</f>
        <v>0</v>
      </c>
      <c r="E4">
        <f>'Component cost amount'!E4</f>
        <v>0</v>
      </c>
      <c r="F4">
        <f>'Component cost amount'!F4</f>
        <v>0</v>
      </c>
      <c r="G4">
        <f>'Component cost amount'!G4</f>
        <v>0</v>
      </c>
      <c r="H4">
        <f>'Component cost amount'!H4</f>
        <v>0</v>
      </c>
      <c r="I4">
        <f>'Component cost amount'!I4</f>
        <v>0</v>
      </c>
      <c r="J4">
        <f>'Component cost amount'!J4</f>
        <v>0</v>
      </c>
      <c r="K4">
        <f>'Component cost amount'!K4</f>
        <v>0</v>
      </c>
      <c r="L4">
        <f>'Component cost amount'!L4</f>
        <v>0</v>
      </c>
      <c r="M4">
        <f>'Component cost amount'!M4</f>
        <v>0</v>
      </c>
      <c r="N4">
        <f>'Component cost amount'!N4</f>
        <v>0</v>
      </c>
      <c r="O4">
        <f>'Component cost amount'!O4</f>
        <v>0</v>
      </c>
      <c r="P4">
        <f>'Component cost amount'!P4</f>
        <v>0</v>
      </c>
      <c r="Q4">
        <f>'Component cost amount'!Q4</f>
        <v>0</v>
      </c>
      <c r="R4">
        <f>'Component cost amount'!R4</f>
        <v>0</v>
      </c>
      <c r="S4">
        <f>'Component cost amount'!S4</f>
        <v>0</v>
      </c>
      <c r="T4">
        <f>'Component cost amount'!T4</f>
        <v>0</v>
      </c>
      <c r="U4">
        <f>'Component cost amount'!U4</f>
        <v>0</v>
      </c>
      <c r="V4">
        <f>'Component cost amount'!V4</f>
        <v>0</v>
      </c>
      <c r="W4">
        <f>'Component cost amount'!W4</f>
        <v>0</v>
      </c>
      <c r="X4">
        <f>'Component cost amount'!X4</f>
        <v>0</v>
      </c>
      <c r="Y4">
        <f>'Component cost amount'!Y4</f>
        <v>0</v>
      </c>
      <c r="Z4">
        <f>'Component cost amount'!Z4</f>
        <v>0</v>
      </c>
      <c r="AA4">
        <f>'Component cost amount'!AA4</f>
        <v>0</v>
      </c>
      <c r="AB4">
        <f>'Component cost amount'!AB4</f>
        <v>0</v>
      </c>
      <c r="AC4">
        <f>'Component cost amount'!AC4</f>
        <v>0</v>
      </c>
      <c r="AD4">
        <f>'Component cost amount'!AD4</f>
        <v>0</v>
      </c>
      <c r="AE4">
        <f>'Component cost amount'!AE4</f>
        <v>0</v>
      </c>
      <c r="AF4">
        <f>'Component cost amount'!AF4</f>
        <v>0</v>
      </c>
      <c r="AG4">
        <f>'Component cost amount'!AG4</f>
        <v>0</v>
      </c>
      <c r="AH4">
        <f>'Component cost amount'!AH4</f>
        <v>0</v>
      </c>
      <c r="AI4">
        <f>'Component cost amount'!AI4</f>
        <v>0</v>
      </c>
      <c r="AJ4">
        <f>'Component cost amount'!AJ4</f>
        <v>0</v>
      </c>
      <c r="AK4">
        <f>'Component cost amount'!AK4</f>
        <v>0</v>
      </c>
      <c r="AL4">
        <f>'Component cost amount'!AL4</f>
        <v>0</v>
      </c>
      <c r="AM4">
        <f>'Component cost amount'!AM4</f>
        <v>0</v>
      </c>
      <c r="AN4">
        <f>'Component cost amount'!AN4</f>
        <v>0</v>
      </c>
      <c r="AO4">
        <f>'Component cost amount'!AO4</f>
        <v>0</v>
      </c>
      <c r="AP4">
        <f>'Component cost amount'!AP4</f>
        <v>0</v>
      </c>
      <c r="AQ4">
        <f>'Component cost amount'!AQ4</f>
        <v>0</v>
      </c>
      <c r="AR4">
        <f>'Component cost amount'!AR4</f>
        <v>0</v>
      </c>
    </row>
    <row r="5" spans="1:44" x14ac:dyDescent="0.3">
      <c r="A5" t="s">
        <v>994</v>
      </c>
      <c r="B5">
        <f>'Component cost amount'!B5</f>
        <v>52193.621805973431</v>
      </c>
      <c r="C5">
        <f>'Component cost amount'!C5</f>
        <v>61695.702349241292</v>
      </c>
      <c r="D5">
        <f>'Component cost amount'!D5</f>
        <v>63172.758987279019</v>
      </c>
      <c r="E5">
        <f>'Component cost amount'!E5</f>
        <v>60491.853078170047</v>
      </c>
      <c r="F5">
        <f>'Component cost amount'!F5</f>
        <v>60646.36407849098</v>
      </c>
      <c r="G5">
        <f>'Component cost amount'!G5</f>
        <v>60744.062365750011</v>
      </c>
      <c r="H5">
        <f>'Component cost amount'!H5</f>
        <v>60791.595447490436</v>
      </c>
      <c r="I5">
        <f>'Component cost amount'!I5</f>
        <v>60795.32254013724</v>
      </c>
      <c r="J5">
        <f>'Component cost amount'!J5</f>
        <v>60761.272469420554</v>
      </c>
      <c r="K5">
        <f>'Component cost amount'!K5</f>
        <v>60695.122616948131</v>
      </c>
      <c r="L5">
        <f>'Component cost amount'!L5</f>
        <v>60602.248499926194</v>
      </c>
      <c r="M5">
        <f>'Component cost amount'!M5</f>
        <v>60487.64134264474</v>
      </c>
      <c r="N5">
        <f>'Component cost amount'!N5</f>
        <v>60355.952879035576</v>
      </c>
      <c r="O5">
        <f>'Component cost amount'!O5</f>
        <v>60211.481238867731</v>
      </c>
      <c r="P5">
        <f>'Component cost amount'!P5</f>
        <v>60058.143533392838</v>
      </c>
      <c r="Q5">
        <f>'Component cost amount'!Q5</f>
        <v>59899.44307698284</v>
      </c>
      <c r="R5">
        <f>'Component cost amount'!R5</f>
        <v>59738.53868374366</v>
      </c>
      <c r="S5">
        <f>'Component cost amount'!S5</f>
        <v>59578.173008250335</v>
      </c>
      <c r="T5">
        <f>'Component cost amount'!T5</f>
        <v>59420.669066917282</v>
      </c>
      <c r="U5">
        <f>'Component cost amount'!U5</f>
        <v>59267.951008627482</v>
      </c>
      <c r="V5">
        <f>'Component cost amount'!V5</f>
        <v>59121.463392524332</v>
      </c>
      <c r="W5">
        <f>'Component cost amount'!W5</f>
        <v>58982.30222095349</v>
      </c>
      <c r="X5">
        <f>'Component cost amount'!X5</f>
        <v>58851.030597575969</v>
      </c>
      <c r="Y5">
        <f>'Component cost amount'!Y5</f>
        <v>58727.8001304504</v>
      </c>
      <c r="Z5">
        <f>'Component cost amount'!Z5</f>
        <v>58612.298723041989</v>
      </c>
      <c r="AA5">
        <f>'Component cost amount'!AA5</f>
        <v>58503.70706933234</v>
      </c>
      <c r="AB5">
        <f>'Component cost amount'!AB5</f>
        <v>58400.725272948803</v>
      </c>
      <c r="AC5">
        <f>'Component cost amount'!AC5</f>
        <v>58301.599042271213</v>
      </c>
      <c r="AD5">
        <f>'Component cost amount'!AD5</f>
        <v>58204.018335575769</v>
      </c>
      <c r="AE5">
        <f>'Component cost amount'!AE5</f>
        <v>58105.161377059841</v>
      </c>
      <c r="AF5">
        <f>'Component cost amount'!AF5</f>
        <v>58001.686655390688</v>
      </c>
      <c r="AG5">
        <f>'Component cost amount'!AG5</f>
        <v>57889.72485385168</v>
      </c>
      <c r="AH5">
        <f>'Component cost amount'!AH5</f>
        <v>57764.836148036025</v>
      </c>
      <c r="AI5">
        <f>'Component cost amount'!AI5</f>
        <v>57622.016680896784</v>
      </c>
      <c r="AJ5">
        <f>'Component cost amount'!AJ5</f>
        <v>57455.722142923805</v>
      </c>
      <c r="AK5">
        <f>'Component cost amount'!AK5</f>
        <v>57259.783190862945</v>
      </c>
      <c r="AL5">
        <f>'Component cost amount'!AL5</f>
        <v>57027.452952598993</v>
      </c>
      <c r="AM5">
        <f>'Component cost amount'!AM5</f>
        <v>56751.377456705944</v>
      </c>
      <c r="AN5">
        <f>'Component cost amount'!AN5</f>
        <v>56423.572015452337</v>
      </c>
      <c r="AO5">
        <f>'Component cost amount'!AO5</f>
        <v>56035.442003602926</v>
      </c>
      <c r="AP5">
        <f>'Component cost amount'!AP5</f>
        <v>55577.740752297854</v>
      </c>
      <c r="AQ5">
        <f>'Component cost amount'!AQ5</f>
        <v>55040.54247626369</v>
      </c>
      <c r="AR5">
        <f>'Component cost amount'!AR5</f>
        <v>54413.296171128444</v>
      </c>
    </row>
    <row r="6" spans="1:44" x14ac:dyDescent="0.3">
      <c r="A6" t="s">
        <v>995</v>
      </c>
      <c r="B6">
        <f>'Component cost amount'!B6</f>
        <v>2186779.3004259006</v>
      </c>
      <c r="C6">
        <f>'Component cost amount'!C6</f>
        <v>2894332.7198253102</v>
      </c>
      <c r="D6">
        <f>'Component cost amount'!D6</f>
        <v>2955566.3680620277</v>
      </c>
      <c r="E6">
        <f>'Component cost amount'!E6</f>
        <v>2717180.4466123502</v>
      </c>
      <c r="F6">
        <f>'Component cost amount'!F6</f>
        <v>2710817.4933406948</v>
      </c>
      <c r="G6">
        <f>'Component cost amount'!G6</f>
        <v>2703169.919734946</v>
      </c>
      <c r="H6">
        <f>'Component cost amount'!H6</f>
        <v>2694477.0126018734</v>
      </c>
      <c r="I6">
        <f>'Component cost amount'!I6</f>
        <v>2684965.8654851341</v>
      </c>
      <c r="J6">
        <f>'Component cost amount'!J6</f>
        <v>2674848.3686561603</v>
      </c>
      <c r="K6">
        <f>'Component cost amount'!K6</f>
        <v>2664319.9893018347</v>
      </c>
      <c r="L6">
        <f>'Component cost amount'!L6</f>
        <v>2653563.7178674331</v>
      </c>
      <c r="M6">
        <f>'Component cost amount'!M6</f>
        <v>2642744.0881316229</v>
      </c>
      <c r="N6">
        <f>'Component cost amount'!N6</f>
        <v>2632010.9230959248</v>
      </c>
      <c r="O6">
        <f>'Component cost amount'!O6</f>
        <v>2621498.4241235531</v>
      </c>
      <c r="P6">
        <f>'Component cost amount'!P6</f>
        <v>2611323.3711714824</v>
      </c>
      <c r="Q6">
        <f>'Component cost amount'!Q6</f>
        <v>2601583.0789199406</v>
      </c>
      <c r="R6">
        <f>'Component cost amount'!R6</f>
        <v>2592360.8586956048</v>
      </c>
      <c r="S6">
        <f>'Component cost amount'!S6</f>
        <v>2583720.7580607529</v>
      </c>
      <c r="T6">
        <f>'Component cost amount'!T6</f>
        <v>2575707.7103025387</v>
      </c>
      <c r="U6">
        <f>'Component cost amount'!U6</f>
        <v>2568349.3674804522</v>
      </c>
      <c r="V6">
        <f>'Component cost amount'!V6</f>
        <v>2561650.4056413295</v>
      </c>
      <c r="W6">
        <f>'Component cost amount'!W6</f>
        <v>2555602.6026984388</v>
      </c>
      <c r="X6">
        <f>'Component cost amount'!X6</f>
        <v>2550171.1750687314</v>
      </c>
      <c r="Y6">
        <f>'Component cost amount'!Y6</f>
        <v>2545304.4573839349</v>
      </c>
      <c r="Z6">
        <f>'Component cost amount'!Z6</f>
        <v>2540930.0599767319</v>
      </c>
      <c r="AA6">
        <f>'Component cost amount'!AA6</f>
        <v>2536952.0163411354</v>
      </c>
      <c r="AB6">
        <f>'Component cost amount'!AB6</f>
        <v>2533253.2116061989</v>
      </c>
      <c r="AC6">
        <f>'Component cost amount'!AC6</f>
        <v>2529697.4928495851</v>
      </c>
      <c r="AD6">
        <f>'Component cost amount'!AD6</f>
        <v>2526122.3620797908</v>
      </c>
      <c r="AE6">
        <f>'Component cost amount'!AE6</f>
        <v>2522342.8197695157</v>
      </c>
      <c r="AF6">
        <f>'Component cost amount'!AF6</f>
        <v>2518151.020402614</v>
      </c>
      <c r="AG6">
        <f>'Component cost amount'!AG6</f>
        <v>2513315.9251072477</v>
      </c>
      <c r="AH6">
        <f>'Component cost amount'!AH6</f>
        <v>2507580.4595413958</v>
      </c>
      <c r="AI6">
        <f>'Component cost amount'!AI6</f>
        <v>2500662.4477538783</v>
      </c>
      <c r="AJ6">
        <f>'Component cost amount'!AJ6</f>
        <v>2492256.6341108521</v>
      </c>
      <c r="AK6">
        <f>'Component cost amount'!AK6</f>
        <v>2482028.6810400886</v>
      </c>
      <c r="AL6">
        <f>'Component cost amount'!AL6</f>
        <v>2469619.2277479824</v>
      </c>
      <c r="AM6">
        <f>'Component cost amount'!AM6</f>
        <v>2454641.939327775</v>
      </c>
      <c r="AN6">
        <f>'Component cost amount'!AN6</f>
        <v>2436682.1409938112</v>
      </c>
      <c r="AO6">
        <f>'Component cost amount'!AO6</f>
        <v>2415298.7353694378</v>
      </c>
      <c r="AP6">
        <f>'Component cost amount'!AP6</f>
        <v>2390021.3569496092</v>
      </c>
      <c r="AQ6">
        <f>'Component cost amount'!AQ6</f>
        <v>2360348.8471957217</v>
      </c>
      <c r="AR6">
        <f>'Component cost amount'!AR6</f>
        <v>2325753.652597758</v>
      </c>
    </row>
    <row r="7" spans="1:44" x14ac:dyDescent="0.3">
      <c r="A7" t="s">
        <v>996</v>
      </c>
      <c r="B7">
        <f>'Component cost amount'!B7</f>
        <v>0</v>
      </c>
      <c r="C7">
        <f>'Component cost amount'!C7</f>
        <v>0</v>
      </c>
      <c r="D7">
        <f>'Component cost amount'!D7</f>
        <v>0</v>
      </c>
      <c r="E7">
        <f>'Component cost amount'!E7</f>
        <v>0</v>
      </c>
      <c r="F7">
        <f>'Component cost amount'!F7</f>
        <v>0</v>
      </c>
      <c r="G7">
        <f>'Component cost amount'!G7</f>
        <v>0</v>
      </c>
      <c r="H7">
        <f>'Component cost amount'!H7</f>
        <v>0</v>
      </c>
      <c r="I7">
        <f>'Component cost amount'!I7</f>
        <v>0</v>
      </c>
      <c r="J7">
        <f>'Component cost amount'!J7</f>
        <v>0</v>
      </c>
      <c r="K7">
        <f>'Component cost amount'!K7</f>
        <v>0</v>
      </c>
      <c r="L7">
        <f>'Component cost amount'!L7</f>
        <v>0</v>
      </c>
      <c r="M7">
        <f>'Component cost amount'!M7</f>
        <v>0</v>
      </c>
      <c r="N7">
        <f>'Component cost amount'!N7</f>
        <v>0</v>
      </c>
      <c r="O7">
        <f>'Component cost amount'!O7</f>
        <v>0</v>
      </c>
      <c r="P7">
        <f>'Component cost amount'!P7</f>
        <v>0</v>
      </c>
      <c r="Q7">
        <f>'Component cost amount'!Q7</f>
        <v>0</v>
      </c>
      <c r="R7">
        <f>'Component cost amount'!R7</f>
        <v>0</v>
      </c>
      <c r="S7">
        <f>'Component cost amount'!S7</f>
        <v>0</v>
      </c>
      <c r="T7">
        <f>'Component cost amount'!T7</f>
        <v>0</v>
      </c>
      <c r="U7">
        <f>'Component cost amount'!U7</f>
        <v>0</v>
      </c>
      <c r="V7">
        <f>'Component cost amount'!V7</f>
        <v>0</v>
      </c>
      <c r="W7">
        <f>'Component cost amount'!W7</f>
        <v>0</v>
      </c>
      <c r="X7">
        <f>'Component cost amount'!X7</f>
        <v>0</v>
      </c>
      <c r="Y7">
        <f>'Component cost amount'!Y7</f>
        <v>0</v>
      </c>
      <c r="Z7">
        <f>'Component cost amount'!Z7</f>
        <v>0</v>
      </c>
      <c r="AA7">
        <f>'Component cost amount'!AA7</f>
        <v>0</v>
      </c>
      <c r="AB7">
        <f>'Component cost amount'!AB7</f>
        <v>0</v>
      </c>
      <c r="AC7">
        <f>'Component cost amount'!AC7</f>
        <v>0</v>
      </c>
      <c r="AD7">
        <f>'Component cost amount'!AD7</f>
        <v>0</v>
      </c>
      <c r="AE7">
        <f>'Component cost amount'!AE7</f>
        <v>0</v>
      </c>
      <c r="AF7">
        <f>'Component cost amount'!AF7</f>
        <v>0</v>
      </c>
      <c r="AG7">
        <f>'Component cost amount'!AG7</f>
        <v>0</v>
      </c>
      <c r="AH7">
        <f>'Component cost amount'!AH7</f>
        <v>0</v>
      </c>
      <c r="AI7">
        <f>'Component cost amount'!AI7</f>
        <v>0</v>
      </c>
      <c r="AJ7">
        <f>'Component cost amount'!AJ7</f>
        <v>0</v>
      </c>
      <c r="AK7">
        <f>'Component cost amount'!AK7</f>
        <v>0</v>
      </c>
      <c r="AL7">
        <f>'Component cost amount'!AL7</f>
        <v>0</v>
      </c>
      <c r="AM7">
        <f>'Component cost amount'!AM7</f>
        <v>0</v>
      </c>
      <c r="AN7">
        <f>'Component cost amount'!AN7</f>
        <v>0</v>
      </c>
      <c r="AO7">
        <f>'Component cost amount'!AO7</f>
        <v>0</v>
      </c>
      <c r="AP7">
        <f>'Component cost amount'!AP7</f>
        <v>0</v>
      </c>
      <c r="AQ7">
        <f>'Component cost amount'!AQ7</f>
        <v>0</v>
      </c>
      <c r="AR7">
        <f>'Component cost amount'!AR7</f>
        <v>0</v>
      </c>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AEEB7-0BEC-4FA6-8A30-AF14AD0691E8}">
  <dimension ref="A1:D7"/>
  <sheetViews>
    <sheetView workbookViewId="0"/>
  </sheetViews>
  <sheetFormatPr defaultRowHeight="13.5" x14ac:dyDescent="0.3"/>
  <cols>
    <col min="1" max="1" width="29.33203125" customWidth="1"/>
    <col min="2" max="2" width="17.796875" customWidth="1"/>
    <col min="3" max="3" width="19" customWidth="1"/>
  </cols>
  <sheetData>
    <row r="1" spans="1:4" ht="15.75" x14ac:dyDescent="0.3">
      <c r="A1" s="12" t="s">
        <v>930</v>
      </c>
      <c r="B1" s="12" t="s">
        <v>1087</v>
      </c>
      <c r="C1" s="12" t="s">
        <v>1088</v>
      </c>
      <c r="D1" s="12" t="s">
        <v>931</v>
      </c>
    </row>
    <row r="2" spans="1:4" ht="15.75" x14ac:dyDescent="0.3">
      <c r="A2" s="12" t="s">
        <v>932</v>
      </c>
      <c r="B2" s="13">
        <f>[3]建筑总能耗计算!$E$18/[3]建筑总能耗计算!$E$4</f>
        <v>0.111359348056274</v>
      </c>
      <c r="C2" s="13">
        <f>[3]建筑总能耗计算!$E$19/[3]建筑总能耗计算!$E$5</f>
        <v>5.0311637445389044E-3</v>
      </c>
      <c r="D2" s="13">
        <f>[3]建筑总能耗计算!$E$17/[3]建筑总能耗计算!$E$3</f>
        <v>5.8296671638866496E-2</v>
      </c>
    </row>
    <row r="3" spans="1:4" ht="15.75" x14ac:dyDescent="0.3">
      <c r="A3" s="12" t="s">
        <v>933</v>
      </c>
      <c r="B3" s="13">
        <f>[3]建筑总能耗计算!$E$18/[3]建筑总能耗计算!$E$4</f>
        <v>0.111359348056274</v>
      </c>
      <c r="C3" s="13">
        <f>[3]建筑总能耗计算!$E$19/[3]建筑总能耗计算!$E$5</f>
        <v>5.0311637445389044E-3</v>
      </c>
      <c r="D3" s="13">
        <f>[3]建筑总能耗计算!$E$17/[3]建筑总能耗计算!$E$3</f>
        <v>5.8296671638866496E-2</v>
      </c>
    </row>
    <row r="4" spans="1:4" ht="15.75" x14ac:dyDescent="0.3">
      <c r="A4" s="12" t="s">
        <v>934</v>
      </c>
      <c r="B4" s="13">
        <f>[3]建筑总能耗计算!$E$18/[3]建筑总能耗计算!$E$4</f>
        <v>0.111359348056274</v>
      </c>
      <c r="C4" s="13">
        <f>[3]建筑总能耗计算!$E$19/[3]建筑总能耗计算!$E$5</f>
        <v>5.0311637445389044E-3</v>
      </c>
      <c r="D4" s="13">
        <f>[3]建筑总能耗计算!$E$17/[3]建筑总能耗计算!$E$3</f>
        <v>5.8296671638866496E-2</v>
      </c>
    </row>
    <row r="5" spans="1:4" ht="15.75" x14ac:dyDescent="0.3">
      <c r="A5" s="12" t="s">
        <v>935</v>
      </c>
      <c r="B5" s="13">
        <f>[3]建筑总能耗计算!$E$18/[3]建筑总能耗计算!$E$4</f>
        <v>0.111359348056274</v>
      </c>
      <c r="C5" s="13">
        <f>[3]建筑总能耗计算!$E$19/[3]建筑总能耗计算!$E$5</f>
        <v>5.0311637445389044E-3</v>
      </c>
      <c r="D5" s="13">
        <f>[3]建筑总能耗计算!$E$17/[3]建筑总能耗计算!$E$3</f>
        <v>5.8296671638866496E-2</v>
      </c>
    </row>
    <row r="6" spans="1:4" ht="15.75" x14ac:dyDescent="0.3">
      <c r="A6" s="12" t="s">
        <v>936</v>
      </c>
      <c r="B6" s="13">
        <f>[3]建筑总能耗计算!$E$18/[3]建筑总能耗计算!$E$4</f>
        <v>0.111359348056274</v>
      </c>
      <c r="C6" s="13">
        <f>[3]建筑总能耗计算!$E$19/[3]建筑总能耗计算!$E$5</f>
        <v>5.0311637445389044E-3</v>
      </c>
      <c r="D6" s="13">
        <f>[3]建筑总能耗计算!$E$17/[3]建筑总能耗计算!$E$3</f>
        <v>5.8296671638866496E-2</v>
      </c>
    </row>
    <row r="7" spans="1:4" ht="15.75" x14ac:dyDescent="0.3">
      <c r="A7" s="12" t="s">
        <v>937</v>
      </c>
      <c r="B7" s="13">
        <f>[3]建筑总能耗计算!$E$18/[3]建筑总能耗计算!$E$4</f>
        <v>0.111359348056274</v>
      </c>
      <c r="C7" s="13">
        <f>[3]建筑总能耗计算!$E$19/[3]建筑总能耗计算!$E$5</f>
        <v>5.0311637445389044E-3</v>
      </c>
      <c r="D7" s="13">
        <f>[3]建筑总能耗计算!$E$17/[3]建筑总能耗计算!$E$3</f>
        <v>5.8296671638866496E-2</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56341-9219-4AA0-9538-52EEDAD97B40}">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consumption'!B100</f>
        <v>99952920920.01709</v>
      </c>
      <c r="C2" s="1">
        <f>'Split BLDG energy consumption'!$C$17*'Split BLDG energy consumption'!C100</f>
        <v>99952920920.01709</v>
      </c>
      <c r="D2" s="1">
        <f>'Split BLDG energy consumption'!$C$17*'Split BLDG energy consumption'!D100</f>
        <v>71259430524.84758</v>
      </c>
      <c r="E2" s="1">
        <f>'Split BLDG energy consumption'!$C$17*'Split BLDG energy consumption'!E100</f>
        <v>66827139873.954117</v>
      </c>
      <c r="F2" s="1">
        <f>'Split BLDG energy consumption'!$C$17*'Split BLDG energy consumption'!F100</f>
        <v>63301292430.642944</v>
      </c>
      <c r="G2" s="1">
        <f>'Split BLDG energy consumption'!$C$17*'Split BLDG energy consumption'!G100</f>
        <v>59275692392.595078</v>
      </c>
      <c r="H2" s="1">
        <f>'Split BLDG energy consumption'!$C$17*'Split BLDG energy consumption'!H100</f>
        <v>55278555314.616203</v>
      </c>
      <c r="I2" s="1">
        <f>'Split BLDG energy consumption'!$C$17*'Split BLDG energy consumption'!I100</f>
        <v>51222498161.436157</v>
      </c>
      <c r="J2" s="1">
        <f>'Split BLDG energy consumption'!$C$17*'Split BLDG energy consumption'!J100</f>
        <v>48325857401.342178</v>
      </c>
      <c r="K2" s="1">
        <f>'Split BLDG energy consumption'!$C$17*'Split BLDG energy consumption'!K100</f>
        <v>45336666021.188065</v>
      </c>
      <c r="L2" s="1">
        <f>'Split BLDG energy consumption'!$C$17*'Split BLDG energy consumption'!L100</f>
        <v>42271110584.302879</v>
      </c>
      <c r="M2" s="1">
        <f>'Split BLDG energy consumption'!$C$17*'Split BLDG energy consumption'!M100</f>
        <v>39143807978.134911</v>
      </c>
      <c r="N2" s="1">
        <f>'Split BLDG energy consumption'!$C$17*'Split BLDG energy consumption'!N100</f>
        <v>35967874707.343208</v>
      </c>
      <c r="O2" s="1">
        <f>'Split BLDG energy consumption'!$C$17*'Split BLDG energy consumption'!O100</f>
        <v>32754993969.069633</v>
      </c>
      <c r="P2" s="1">
        <f>'Split BLDG energy consumption'!$C$17*'Split BLDG energy consumption'!P100</f>
        <v>29515478347.751755</v>
      </c>
      <c r="Q2" s="1">
        <f>'Split BLDG energy consumption'!$C$17*'Split BLDG energy consumption'!Q100</f>
        <v>26258329391.538406</v>
      </c>
      <c r="R2" s="1">
        <f>'Split BLDG energy consumption'!$C$17*'Split BLDG energy consumption'!R100</f>
        <v>22991321365.969299</v>
      </c>
      <c r="S2" s="1">
        <f>'Split BLDG energy consumption'!$C$17*'Split BLDG energy consumption'!S100</f>
        <v>19721066533.561741</v>
      </c>
      <c r="T2" s="1">
        <f>'Split BLDG energy consumption'!$C$17*'Split BLDG energy consumption'!T100</f>
        <v>16453085734.465902</v>
      </c>
      <c r="U2" s="1">
        <f>'Split BLDG energy consumption'!$C$17*'Split BLDG energy consumption'!U100</f>
        <v>13191888325.231565</v>
      </c>
      <c r="V2" s="1">
        <f>'Split BLDG energy consumption'!$C$17*'Split BLDG energy consumption'!V100</f>
        <v>9941037244.5870972</v>
      </c>
      <c r="W2" s="1">
        <f>'Split BLDG energy consumption'!$C$17*'Split BLDG energy consumption'!W100</f>
        <v>6703248692.2501659</v>
      </c>
      <c r="X2" s="1">
        <f>'Split BLDG energy consumption'!$C$17*'Split BLDG energy consumption'!X100</f>
        <v>3480451870.9517007</v>
      </c>
      <c r="Y2" s="1">
        <f>'Split BLDG energy consumption'!$C$17*'Split BLDG energy consumption'!Y100</f>
        <v>273883021.46628976</v>
      </c>
      <c r="Z2" s="1">
        <f>'Split BLDG energy consumption'!$C$17*'Split BLDG energy consumption'!Z100</f>
        <v>0</v>
      </c>
      <c r="AA2" s="1">
        <f>'Split BLDG energy consumption'!$C$17*'Split BLDG energy consumption'!AA100</f>
        <v>0</v>
      </c>
      <c r="AB2" s="1">
        <f>'Split BLDG energy consumption'!$C$17*'Split BLDG energy consumption'!AB100</f>
        <v>0</v>
      </c>
      <c r="AC2" s="1">
        <f>'Split BLDG energy consumption'!$C$17*'Split BLDG energy consumption'!AC100</f>
        <v>0</v>
      </c>
      <c r="AD2" s="1">
        <f>'Split BLDG energy consumption'!$C$17*'Split BLDG energy consumption'!AD100</f>
        <v>0</v>
      </c>
      <c r="AE2" s="1">
        <f>'Split BLDG energy consumption'!$C$17*'Split BLDG energy consumption'!AE100</f>
        <v>0</v>
      </c>
      <c r="AF2" s="1">
        <f>'Split BLDG energy consumption'!$C$17*'Split BLDG energy consumption'!AF100</f>
        <v>0</v>
      </c>
      <c r="AG2" s="1">
        <f>'Split BLDG energy consumption'!$C$17*'Split BLDG energy consumption'!AG100</f>
        <v>0</v>
      </c>
      <c r="AH2" s="1">
        <f>'Split BLDG energy consumption'!$C$17*'Split BLDG energy consumption'!AH100</f>
        <v>0</v>
      </c>
      <c r="AI2" s="1">
        <f>'Split BLDG energy consumption'!$C$17*'Split BLDG energy consumption'!AI100</f>
        <v>0</v>
      </c>
      <c r="AJ2" s="1">
        <f>'Split BLDG energy consumption'!$C$17*'Split BLDG energy consumption'!AJ100</f>
        <v>0</v>
      </c>
      <c r="AK2" s="1">
        <f>'Split BLDG energy consumption'!$C$17*'Split BLDG energy consumption'!AK100</f>
        <v>0</v>
      </c>
      <c r="AL2" s="1">
        <f>'Split BLDG energy consumption'!$C$17*'Split BLDG energy consumption'!AL100</f>
        <v>0</v>
      </c>
      <c r="AM2" s="1">
        <f>'Split BLDG energy consumption'!$C$17*'Split BLDG energy consumption'!AM100</f>
        <v>0</v>
      </c>
      <c r="AN2" s="1">
        <f>'Split BLDG energy consumption'!$C$17*'Split BLDG energy consumption'!AN100</f>
        <v>0</v>
      </c>
      <c r="AO2" s="1">
        <f>'Split BLDG energy consumption'!$C$17*'Split BLDG energy consumption'!AO100</f>
        <v>0</v>
      </c>
      <c r="AP2" s="1">
        <f>'Split BLDG energy consumption'!$C$17*'Split BLDG energy consumption'!AP100</f>
        <v>0</v>
      </c>
      <c r="AQ2" s="1">
        <f>'Split BLDG energy consumption'!$C$17*'Split BLDG energy consumption'!AQ100</f>
        <v>0</v>
      </c>
    </row>
    <row r="3" spans="1:43" x14ac:dyDescent="0.3">
      <c r="A3" t="s">
        <v>1</v>
      </c>
      <c r="B3" s="1">
        <f>'Split BLDG energy consumption'!$C$17*'Split BLDG energy consumption'!B101</f>
        <v>431024016258.38239</v>
      </c>
      <c r="C3" s="1">
        <f>'Split BLDG energy consumption'!$C$17*'Split BLDG energy consumption'!C101</f>
        <v>431024016258.38239</v>
      </c>
      <c r="D3" s="1">
        <f>'Split BLDG energy consumption'!$C$17*'Split BLDG energy consumption'!D101</f>
        <v>332249468172.18658</v>
      </c>
      <c r="E3" s="1">
        <f>'Split BLDG energy consumption'!$C$17*'Split BLDG energy consumption'!E101</f>
        <v>325047111227.29004</v>
      </c>
      <c r="F3" s="1">
        <f>'Split BLDG energy consumption'!$C$17*'Split BLDG energy consumption'!F101</f>
        <v>317688509708.06793</v>
      </c>
      <c r="G3" s="1">
        <f>'Split BLDG energy consumption'!$C$17*'Split BLDG energy consumption'!G101</f>
        <v>309769398568.71252</v>
      </c>
      <c r="H3" s="1">
        <f>'Split BLDG energy consumption'!$C$17*'Split BLDG energy consumption'!H101</f>
        <v>302154754546.54651</v>
      </c>
      <c r="I3" s="1">
        <f>'Split BLDG energy consumption'!$C$17*'Split BLDG energy consumption'!I101</f>
        <v>294530916310.82239</v>
      </c>
      <c r="J3" s="1">
        <f>'Split BLDG energy consumption'!$C$17*'Split BLDG energy consumption'!J101</f>
        <v>286563498438.23761</v>
      </c>
      <c r="K3" s="1">
        <f>'Split BLDG energy consumption'!$C$17*'Split BLDG energy consumption'!K101</f>
        <v>278263870193.69849</v>
      </c>
      <c r="L3" s="1">
        <f>'Split BLDG energy consumption'!$C$17*'Split BLDG energy consumption'!L101</f>
        <v>269690133232.50235</v>
      </c>
      <c r="M3" s="1">
        <f>'Split BLDG energy consumption'!$C$17*'Split BLDG energy consumption'!M101</f>
        <v>260894754859.70499</v>
      </c>
      <c r="N3" s="1">
        <f>'Split BLDG energy consumption'!$C$17*'Split BLDG energy consumption'!N101</f>
        <v>251924816757.62048</v>
      </c>
      <c r="O3" s="1">
        <f>'Split BLDG energy consumption'!$C$17*'Split BLDG energy consumption'!O101</f>
        <v>242822255752.4483</v>
      </c>
      <c r="P3" s="1">
        <f>'Split BLDG energy consumption'!$C$17*'Split BLDG energy consumption'!P101</f>
        <v>233624088857.2533</v>
      </c>
      <c r="Q3" s="1">
        <f>'Split BLDG energy consumption'!$C$17*'Split BLDG energy consumption'!Q101</f>
        <v>224362627121.45404</v>
      </c>
      <c r="R3" s="1">
        <f>'Split BLDG energy consumption'!$C$17*'Split BLDG energy consumption'!R101</f>
        <v>215065776264.59137</v>
      </c>
      <c r="S3" s="1">
        <f>'Split BLDG energy consumption'!$C$17*'Split BLDG energy consumption'!S101</f>
        <v>205757270997.34589</v>
      </c>
      <c r="T3" s="1">
        <f>'Split BLDG energy consumption'!$C$17*'Split BLDG energy consumption'!T101</f>
        <v>196456928370.73669</v>
      </c>
      <c r="U3" s="1">
        <f>'Split BLDG energy consumption'!$C$17*'Split BLDG energy consumption'!U101</f>
        <v>187180934716.26346</v>
      </c>
      <c r="V3" s="1">
        <f>'Split BLDG energy consumption'!$C$17*'Split BLDG energy consumption'!V101</f>
        <v>177942079199.45984</v>
      </c>
      <c r="W3" s="1">
        <f>'Split BLDG energy consumption'!$C$17*'Split BLDG energy consumption'!W101</f>
        <v>168750111616.9024</v>
      </c>
      <c r="X3" s="1">
        <f>'Split BLDG energy consumption'!$C$17*'Split BLDG energy consumption'!X101</f>
        <v>159611956840.14996</v>
      </c>
      <c r="Y3" s="1">
        <f>'Split BLDG energy consumption'!$C$17*'Split BLDG energy consumption'!Y101</f>
        <v>150532052354.41217</v>
      </c>
      <c r="Z3" s="1">
        <f>'Split BLDG energy consumption'!$C$17*'Split BLDG energy consumption'!Z101</f>
        <v>141512649399.33057</v>
      </c>
      <c r="AA3" s="1">
        <f>'Split BLDG energy consumption'!$C$17*'Split BLDG energy consumption'!AA101</f>
        <v>132554102272.60573</v>
      </c>
      <c r="AB3" s="1">
        <f>'Split BLDG energy consumption'!$C$17*'Split BLDG energy consumption'!AB101</f>
        <v>123655194905.34666</v>
      </c>
      <c r="AC3" s="1">
        <f>'Split BLDG energy consumption'!$C$17*'Split BLDG energy consumption'!AC101</f>
        <v>114813489514.54037</v>
      </c>
      <c r="AD3" s="1">
        <f>'Split BLDG energy consumption'!$C$17*'Split BLDG energy consumption'!AD101</f>
        <v>106025626950.37712</v>
      </c>
      <c r="AE3" s="1">
        <f>'Split BLDG energy consumption'!$C$17*'Split BLDG energy consumption'!AE101</f>
        <v>97287674479.125946</v>
      </c>
      <c r="AF3" s="1">
        <f>'Split BLDG energy consumption'!$C$17*'Split BLDG energy consumption'!AF101</f>
        <v>88595479078.113235</v>
      </c>
      <c r="AG3" s="1">
        <f>'Split BLDG energy consumption'!$C$17*'Split BLDG energy consumption'!AG101</f>
        <v>79945026285.9823</v>
      </c>
      <c r="AH3" s="1">
        <f>'Split BLDG energy consumption'!$C$17*'Split BLDG energy consumption'!AH101</f>
        <v>71332793240.462769</v>
      </c>
      <c r="AI3" s="1">
        <f>'Split BLDG energy consumption'!$C$17*'Split BLDG energy consumption'!AI101</f>
        <v>62756120852.017654</v>
      </c>
      <c r="AJ3" s="1">
        <f>'Split BLDG energy consumption'!$C$17*'Split BLDG energy consumption'!AJ101</f>
        <v>54213603205.245178</v>
      </c>
      <c r="AK3" s="1">
        <f>'Split BLDG energy consumption'!$C$17*'Split BLDG energy consumption'!AK101</f>
        <v>45705459532.439568</v>
      </c>
      <c r="AL3" s="1">
        <f>'Split BLDG energy consumption'!$C$17*'Split BLDG energy consumption'!AL101</f>
        <v>37233937223.402573</v>
      </c>
      <c r="AM3" s="1">
        <f>'Split BLDG energy consumption'!$C$17*'Split BLDG energy consumption'!AM101</f>
        <v>28803714800.015255</v>
      </c>
      <c r="AN3" s="1">
        <f>'Split BLDG energy consumption'!$C$17*'Split BLDG energy consumption'!AN101</f>
        <v>20422311743.83987</v>
      </c>
      <c r="AO3" s="1">
        <f>'Split BLDG energy consumption'!$C$17*'Split BLDG energy consumption'!AO101</f>
        <v>12100512656.958138</v>
      </c>
      <c r="AP3" s="1">
        <f>'Split BLDG energy consumption'!$C$17*'Split BLDG energy consumption'!AP101</f>
        <v>3852793089.9193635</v>
      </c>
      <c r="AQ3" s="1">
        <f>'Split BLDG energy consumption'!$C$17*'Split BLDG energy consumption'!AQ101</f>
        <v>1000698779.2592635</v>
      </c>
    </row>
    <row r="4" spans="1:43" x14ac:dyDescent="0.3">
      <c r="A4" t="s">
        <v>2</v>
      </c>
      <c r="B4" s="1">
        <f>'Split BLDG energy consumption'!$C$17*'Split BLDG energy consumption'!B102</f>
        <v>1406692351600.707</v>
      </c>
      <c r="C4" s="1">
        <f>'Split BLDG energy consumption'!$C$17*'Split BLDG energy consumption'!C102</f>
        <v>1406692351600.707</v>
      </c>
      <c r="D4" s="1">
        <f>'Split BLDG energy consumption'!$C$17*'Split BLDG energy consumption'!D102</f>
        <v>1084331192861.0615</v>
      </c>
      <c r="E4" s="1">
        <f>'Split BLDG energy consumption'!$C$17*'Split BLDG energy consumption'!E102</f>
        <v>1060825541097.5397</v>
      </c>
      <c r="F4" s="1">
        <f>'Split BLDG energy consumption'!$C$17*'Split BLDG energy consumption'!F102</f>
        <v>1036809968681.3569</v>
      </c>
      <c r="G4" s="1">
        <f>'Split BLDG energy consumption'!$C$17*'Split BLDG energy consumption'!G102</f>
        <v>1010965113984.1437</v>
      </c>
      <c r="H4" s="1">
        <f>'Split BLDG energy consumption'!$C$17*'Split BLDG energy consumption'!H102</f>
        <v>986113919846.22375</v>
      </c>
      <c r="I4" s="1">
        <f>'Split BLDG energy consumption'!$C$17*'Split BLDG energy consumption'!I102</f>
        <v>961232719422.33569</v>
      </c>
      <c r="J4" s="1">
        <f>'Split BLDG energy consumption'!$C$17*'Split BLDG energy consumption'!J102</f>
        <v>935230210604.69873</v>
      </c>
      <c r="K4" s="1">
        <f>'Split BLDG energy consumption'!$C$17*'Split BLDG energy consumption'!K102</f>
        <v>908143498188.83276</v>
      </c>
      <c r="L4" s="1">
        <f>'Split BLDG energy consumption'!$C$17*'Split BLDG energy consumption'!L102</f>
        <v>880162203056.72778</v>
      </c>
      <c r="M4" s="1">
        <f>'Split BLDG energy consumption'!$C$17*'Split BLDG energy consumption'!M102</f>
        <v>851457557793.91846</v>
      </c>
      <c r="N4" s="1">
        <f>'Split BLDG energy consumption'!$C$17*'Split BLDG energy consumption'!N102</f>
        <v>822183218437.91833</v>
      </c>
      <c r="O4" s="1">
        <f>'Split BLDG energy consumption'!$C$17*'Split BLDG energy consumption'!O102</f>
        <v>792476050245.51111</v>
      </c>
      <c r="P4" s="1">
        <f>'Split BLDG energy consumption'!$C$17*'Split BLDG energy consumption'!P102</f>
        <v>762456862144.25867</v>
      </c>
      <c r="Q4" s="1">
        <f>'Split BLDG energy consumption'!$C$17*'Split BLDG energy consumption'!Q102</f>
        <v>732231104652.86743</v>
      </c>
      <c r="R4" s="1">
        <f>'Split BLDG energy consumption'!$C$17*'Split BLDG energy consumption'!R102</f>
        <v>701889851031.20935</v>
      </c>
      <c r="S4" s="1">
        <f>'Split BLDG energy consumption'!$C$17*'Split BLDG energy consumption'!S102</f>
        <v>671510562011.68604</v>
      </c>
      <c r="T4" s="1">
        <f>'Split BLDG energy consumption'!$C$17*'Split BLDG energy consumption'!T102</f>
        <v>641157912631.06653</v>
      </c>
      <c r="U4" s="1">
        <f>'Split BLDG energy consumption'!$C$17*'Split BLDG energy consumption'!U102</f>
        <v>610884728689.91431</v>
      </c>
      <c r="V4" s="1">
        <f>'Split BLDG energy consumption'!$C$17*'Split BLDG energy consumption'!V102</f>
        <v>580732748979.25012</v>
      </c>
      <c r="W4" s="1">
        <f>'Split BLDG energy consumption'!$C$17*'Split BLDG energy consumption'!W102</f>
        <v>550733792988.83972</v>
      </c>
      <c r="X4" s="1">
        <f>'Split BLDG energy consumption'!$C$17*'Split BLDG energy consumption'!X102</f>
        <v>520910460767.6131</v>
      </c>
      <c r="Y4" s="1">
        <f>'Split BLDG energy consumption'!$C$17*'Split BLDG energy consumption'!Y102</f>
        <v>491277234516.72223</v>
      </c>
      <c r="Z4" s="1">
        <f>'Split BLDG energy consumption'!$C$17*'Split BLDG energy consumption'!Z102</f>
        <v>461841461394.2511</v>
      </c>
      <c r="AA4" s="1">
        <f>'Split BLDG energy consumption'!$C$17*'Split BLDG energy consumption'!AA102</f>
        <v>432604297688.12476</v>
      </c>
      <c r="AB4" s="1">
        <f>'Split BLDG energy consumption'!$C$17*'Split BLDG energy consumption'!AB102</f>
        <v>403561774629.21844</v>
      </c>
      <c r="AC4" s="1">
        <f>'Split BLDG energy consumption'!$C$17*'Split BLDG energy consumption'!AC102</f>
        <v>374705936255.47437</v>
      </c>
      <c r="AD4" s="1">
        <f>'Split BLDG energy consumption'!$C$17*'Split BLDG energy consumption'!AD102</f>
        <v>346025819627.08624</v>
      </c>
      <c r="AE4" s="1">
        <f>'Split BLDG energy consumption'!$C$17*'Split BLDG energy consumption'!AE102</f>
        <v>317508589852.60614</v>
      </c>
      <c r="AF4" s="1">
        <f>'Split BLDG energy consumption'!$C$17*'Split BLDG energy consumption'!AF102</f>
        <v>289140693104.38031</v>
      </c>
      <c r="AG4" s="1">
        <f>'Split BLDG energy consumption'!$C$17*'Split BLDG energy consumption'!AG102</f>
        <v>260909027764.23129</v>
      </c>
      <c r="AH4" s="1">
        <f>'Split BLDG energy consumption'!$C$17*'Split BLDG energy consumption'!AH102</f>
        <v>232802096599.46567</v>
      </c>
      <c r="AI4" s="1">
        <f>'Split BLDG energy consumption'!$C$17*'Split BLDG energy consumption'!AI102</f>
        <v>204811221390.83609</v>
      </c>
      <c r="AJ4" s="1">
        <f>'Split BLDG energy consumption'!$C$17*'Split BLDG energy consumption'!AJ102</f>
        <v>176931813785.09985</v>
      </c>
      <c r="AK4" s="1">
        <f>'Split BLDG energy consumption'!$C$17*'Split BLDG energy consumption'!AK102</f>
        <v>149164589269.97903</v>
      </c>
      <c r="AL4" s="1">
        <f>'Split BLDG energy consumption'!$C$17*'Split BLDG energy consumption'!AL102</f>
        <v>121516882439.19907</v>
      </c>
      <c r="AM4" s="1">
        <f>'Split BLDG energy consumption'!$C$17*'Split BLDG energy consumption'!AM102</f>
        <v>94003962142.51918</v>
      </c>
      <c r="AN4" s="1">
        <f>'Split BLDG energy consumption'!$C$17*'Split BLDG energy consumption'!AN102</f>
        <v>66650369001.349487</v>
      </c>
      <c r="AO4" s="1">
        <f>'Split BLDG energy consumption'!$C$17*'Split BLDG energy consumption'!AO102</f>
        <v>39491299702.396873</v>
      </c>
      <c r="AP4" s="1">
        <f>'Split BLDG energy consumption'!$C$17*'Split BLDG energy consumption'!AP102</f>
        <v>12573996732.100246</v>
      </c>
      <c r="AQ4" s="1">
        <f>'Split BLDG energy consumption'!$C$17*'Split BLDG energy consumption'!AQ102</f>
        <v>3265886043.3343525</v>
      </c>
    </row>
    <row r="5" spans="1:43" x14ac:dyDescent="0.3">
      <c r="A5" t="s">
        <v>3</v>
      </c>
      <c r="B5" s="1">
        <f>'Split BLDG energy consumption'!$C$17*'Split BLDG energy consumption'!B103</f>
        <v>0</v>
      </c>
      <c r="C5" s="1">
        <f>'Split BLDG energy consumption'!$C$17*'Split BLDG energy consumption'!C103</f>
        <v>0</v>
      </c>
      <c r="D5" s="1">
        <f>'Split BLDG energy consumption'!$C$17*'Split BLDG energy consumption'!D103</f>
        <v>0</v>
      </c>
      <c r="E5" s="1">
        <f>'Split BLDG energy consumption'!$C$17*'Split BLDG energy consumption'!E103</f>
        <v>0</v>
      </c>
      <c r="F5" s="1">
        <f>'Split BLDG energy consumption'!$C$17*'Split BLDG energy consumption'!F103</f>
        <v>0</v>
      </c>
      <c r="G5" s="1">
        <f>'Split BLDG energy consumption'!$C$17*'Split BLDG energy consumption'!G103</f>
        <v>0</v>
      </c>
      <c r="H5" s="1">
        <f>'Split BLDG energy consumption'!$C$17*'Split BLDG energy consumption'!H103</f>
        <v>0</v>
      </c>
      <c r="I5" s="1">
        <f>'Split BLDG energy consumption'!$C$17*'Split BLDG energy consumption'!I103</f>
        <v>0</v>
      </c>
      <c r="J5" s="1">
        <f>'Split BLDG energy consumption'!$C$17*'Split BLDG energy consumption'!J103</f>
        <v>0</v>
      </c>
      <c r="K5" s="1">
        <f>'Split BLDG energy consumption'!$C$17*'Split BLDG energy consumption'!K103</f>
        <v>0</v>
      </c>
      <c r="L5" s="1">
        <f>'Split BLDG energy consumption'!$C$17*'Split BLDG energy consumption'!L103</f>
        <v>0</v>
      </c>
      <c r="M5" s="1">
        <f>'Split BLDG energy consumption'!$C$17*'Split BLDG energy consumption'!M103</f>
        <v>0</v>
      </c>
      <c r="N5" s="1">
        <f>'Split BLDG energy consumption'!$C$17*'Split BLDG energy consumption'!N103</f>
        <v>0</v>
      </c>
      <c r="O5" s="1">
        <f>'Split BLDG energy consumption'!$C$17*'Split BLDG energy consumption'!O103</f>
        <v>0</v>
      </c>
      <c r="P5" s="1">
        <f>'Split BLDG energy consumption'!$C$17*'Split BLDG energy consumption'!P103</f>
        <v>0</v>
      </c>
      <c r="Q5" s="1">
        <f>'Split BLDG energy consumption'!$C$17*'Split BLDG energy consumption'!Q103</f>
        <v>0</v>
      </c>
      <c r="R5" s="1">
        <f>'Split BLDG energy consumption'!$C$17*'Split BLDG energy consumption'!R103</f>
        <v>0</v>
      </c>
      <c r="S5" s="1">
        <f>'Split BLDG energy consumption'!$C$17*'Split BLDG energy consumption'!S103</f>
        <v>0</v>
      </c>
      <c r="T5" s="1">
        <f>'Split BLDG energy consumption'!$C$17*'Split BLDG energy consumption'!T103</f>
        <v>0</v>
      </c>
      <c r="U5" s="1">
        <f>'Split BLDG energy consumption'!$C$17*'Split BLDG energy consumption'!U103</f>
        <v>0</v>
      </c>
      <c r="V5" s="1">
        <f>'Split BLDG energy consumption'!$C$17*'Split BLDG energy consumption'!V103</f>
        <v>0</v>
      </c>
      <c r="W5" s="1">
        <f>'Split BLDG energy consumption'!$C$17*'Split BLDG energy consumption'!W103</f>
        <v>0</v>
      </c>
      <c r="X5" s="1">
        <f>'Split BLDG energy consumption'!$C$17*'Split BLDG energy consumption'!X103</f>
        <v>0</v>
      </c>
      <c r="Y5" s="1">
        <f>'Split BLDG energy consumption'!$C$17*'Split BLDG energy consumption'!Y103</f>
        <v>0</v>
      </c>
      <c r="Z5" s="1">
        <f>'Split BLDG energy consumption'!$C$17*'Split BLDG energy consumption'!Z103</f>
        <v>0</v>
      </c>
      <c r="AA5" s="1">
        <f>'Split BLDG energy consumption'!$C$17*'Split BLDG energy consumption'!AA103</f>
        <v>0</v>
      </c>
      <c r="AB5" s="1">
        <f>'Split BLDG energy consumption'!$C$17*'Split BLDG energy consumption'!AB103</f>
        <v>0</v>
      </c>
      <c r="AC5" s="1">
        <f>'Split BLDG energy consumption'!$C$17*'Split BLDG energy consumption'!AC103</f>
        <v>0</v>
      </c>
      <c r="AD5" s="1">
        <f>'Split BLDG energy consumption'!$C$17*'Split BLDG energy consumption'!AD103</f>
        <v>0</v>
      </c>
      <c r="AE5" s="1">
        <f>'Split BLDG energy consumption'!$C$17*'Split BLDG energy consumption'!AE103</f>
        <v>0</v>
      </c>
      <c r="AF5" s="1">
        <f>'Split BLDG energy consumption'!$C$17*'Split BLDG energy consumption'!AF103</f>
        <v>0</v>
      </c>
      <c r="AG5" s="1">
        <f>'Split BLDG energy consumption'!$C$17*'Split BLDG energy consumption'!AG103</f>
        <v>0</v>
      </c>
      <c r="AH5" s="1">
        <f>'Split BLDG energy consumption'!$C$17*'Split BLDG energy consumption'!AH103</f>
        <v>0</v>
      </c>
      <c r="AI5" s="1">
        <f>'Split BLDG energy consumption'!$C$17*'Split BLDG energy consumption'!AI103</f>
        <v>0</v>
      </c>
      <c r="AJ5" s="1">
        <f>'Split BLDG energy consumption'!$C$17*'Split BLDG energy consumption'!AJ103</f>
        <v>0</v>
      </c>
      <c r="AK5" s="1">
        <f>'Split BLDG energy consumption'!$C$17*'Split BLDG energy consumption'!AK103</f>
        <v>0</v>
      </c>
      <c r="AL5" s="1">
        <f>'Split BLDG energy consumption'!$C$17*'Split BLDG energy consumption'!AL103</f>
        <v>0</v>
      </c>
      <c r="AM5" s="1">
        <f>'Split BLDG energy consumption'!$C$17*'Split BLDG energy consumption'!AM103</f>
        <v>0</v>
      </c>
      <c r="AN5" s="1">
        <f>'Split BLDG energy consumption'!$C$17*'Split BLDG energy consumption'!AN103</f>
        <v>0</v>
      </c>
      <c r="AO5" s="1">
        <f>'Split BLDG energy consumption'!$C$17*'Split BLDG energy consumption'!AO103</f>
        <v>0</v>
      </c>
      <c r="AP5" s="1">
        <f>'Split BLDG energy consumption'!$C$17*'Split BLDG energy consumption'!AP103</f>
        <v>0</v>
      </c>
      <c r="AQ5" s="1">
        <f>'Split BLDG energy consumption'!$C$17*'Split BLDG energy consumption'!AQ103</f>
        <v>0</v>
      </c>
    </row>
    <row r="6" spans="1:43" x14ac:dyDescent="0.3">
      <c r="A6" t="s">
        <v>4</v>
      </c>
      <c r="B6" s="1">
        <f>'Split BLDG energy consumption'!$C$17*'Split BLDG energy consumption'!B104</f>
        <v>0</v>
      </c>
      <c r="C6" s="1">
        <f>'Split BLDG energy consumption'!$C$17*'Split BLDG energy consumption'!C104</f>
        <v>0</v>
      </c>
      <c r="D6" s="1">
        <f>'Split BLDG energy consumption'!$C$17*'Split BLDG energy consumption'!D104</f>
        <v>0</v>
      </c>
      <c r="E6" s="1">
        <f>'Split BLDG energy consumption'!$C$17*'Split BLDG energy consumption'!E104</f>
        <v>0</v>
      </c>
      <c r="F6" s="1">
        <f>'Split BLDG energy consumption'!$C$17*'Split BLDG energy consumption'!F104</f>
        <v>0</v>
      </c>
      <c r="G6" s="1">
        <f>'Split BLDG energy consumption'!$C$17*'Split BLDG energy consumption'!G104</f>
        <v>0</v>
      </c>
      <c r="H6" s="1">
        <f>'Split BLDG energy consumption'!$C$17*'Split BLDG energy consumption'!H104</f>
        <v>0</v>
      </c>
      <c r="I6" s="1">
        <f>'Split BLDG energy consumption'!$C$17*'Split BLDG energy consumption'!I104</f>
        <v>0</v>
      </c>
      <c r="J6" s="1">
        <f>'Split BLDG energy consumption'!$C$17*'Split BLDG energy consumption'!J104</f>
        <v>0</v>
      </c>
      <c r="K6" s="1">
        <f>'Split BLDG energy consumption'!$C$17*'Split BLDG energy consumption'!K104</f>
        <v>0</v>
      </c>
      <c r="L6" s="1">
        <f>'Split BLDG energy consumption'!$C$17*'Split BLDG energy consumption'!L104</f>
        <v>0</v>
      </c>
      <c r="M6" s="1">
        <f>'Split BLDG energy consumption'!$C$17*'Split BLDG energy consumption'!M104</f>
        <v>0</v>
      </c>
      <c r="N6" s="1">
        <f>'Split BLDG energy consumption'!$C$17*'Split BLDG energy consumption'!N104</f>
        <v>0</v>
      </c>
      <c r="O6" s="1">
        <f>'Split BLDG energy consumption'!$C$17*'Split BLDG energy consumption'!O104</f>
        <v>0</v>
      </c>
      <c r="P6" s="1">
        <f>'Split BLDG energy consumption'!$C$17*'Split BLDG energy consumption'!P104</f>
        <v>0</v>
      </c>
      <c r="Q6" s="1">
        <f>'Split BLDG energy consumption'!$C$17*'Split BLDG energy consumption'!Q104</f>
        <v>0</v>
      </c>
      <c r="R6" s="1">
        <f>'Split BLDG energy consumption'!$C$17*'Split BLDG energy consumption'!R104</f>
        <v>0</v>
      </c>
      <c r="S6" s="1">
        <f>'Split BLDG energy consumption'!$C$17*'Split BLDG energy consumption'!S104</f>
        <v>0</v>
      </c>
      <c r="T6" s="1">
        <f>'Split BLDG energy consumption'!$C$17*'Split BLDG energy consumption'!T104</f>
        <v>0</v>
      </c>
      <c r="U6" s="1">
        <f>'Split BLDG energy consumption'!$C$17*'Split BLDG energy consumption'!U104</f>
        <v>0</v>
      </c>
      <c r="V6" s="1">
        <f>'Split BLDG energy consumption'!$C$17*'Split BLDG energy consumption'!V104</f>
        <v>0</v>
      </c>
      <c r="W6" s="1">
        <f>'Split BLDG energy consumption'!$C$17*'Split BLDG energy consumption'!W104</f>
        <v>0</v>
      </c>
      <c r="X6" s="1">
        <f>'Split BLDG energy consumption'!$C$17*'Split BLDG energy consumption'!X104</f>
        <v>0</v>
      </c>
      <c r="Y6" s="1">
        <f>'Split BLDG energy consumption'!$C$17*'Split BLDG energy consumption'!Y104</f>
        <v>0</v>
      </c>
      <c r="Z6" s="1">
        <f>'Split BLDG energy consumption'!$C$17*'Split BLDG energy consumption'!Z104</f>
        <v>0</v>
      </c>
      <c r="AA6" s="1">
        <f>'Split BLDG energy consumption'!$C$17*'Split BLDG energy consumption'!AA104</f>
        <v>0</v>
      </c>
      <c r="AB6" s="1">
        <f>'Split BLDG energy consumption'!$C$17*'Split BLDG energy consumption'!AB104</f>
        <v>0</v>
      </c>
      <c r="AC6" s="1">
        <f>'Split BLDG energy consumption'!$C$17*'Split BLDG energy consumption'!AC104</f>
        <v>0</v>
      </c>
      <c r="AD6" s="1">
        <f>'Split BLDG energy consumption'!$C$17*'Split BLDG energy consumption'!AD104</f>
        <v>0</v>
      </c>
      <c r="AE6" s="1">
        <f>'Split BLDG energy consumption'!$C$17*'Split BLDG energy consumption'!AE104</f>
        <v>0</v>
      </c>
      <c r="AF6" s="1">
        <f>'Split BLDG energy consumption'!$C$17*'Split BLDG energy consumption'!AF104</f>
        <v>0</v>
      </c>
      <c r="AG6" s="1">
        <f>'Split BLDG energy consumption'!$C$17*'Split BLDG energy consumption'!AG104</f>
        <v>0</v>
      </c>
      <c r="AH6" s="1">
        <f>'Split BLDG energy consumption'!$C$17*'Split BLDG energy consumption'!AH104</f>
        <v>0</v>
      </c>
      <c r="AI6" s="1">
        <f>'Split BLDG energy consumption'!$C$17*'Split BLDG energy consumption'!AI104</f>
        <v>0</v>
      </c>
      <c r="AJ6" s="1">
        <f>'Split BLDG energy consumption'!$C$17*'Split BLDG energy consumption'!AJ104</f>
        <v>0</v>
      </c>
      <c r="AK6" s="1">
        <f>'Split BLDG energy consumption'!$C$17*'Split BLDG energy consumption'!AK104</f>
        <v>0</v>
      </c>
      <c r="AL6" s="1">
        <f>'Split BLDG energy consumption'!$C$17*'Split BLDG energy consumption'!AL104</f>
        <v>0</v>
      </c>
      <c r="AM6" s="1">
        <f>'Split BLDG energy consumption'!$C$17*'Split BLDG energy consumption'!AM104</f>
        <v>0</v>
      </c>
      <c r="AN6" s="1">
        <f>'Split BLDG energy consumption'!$C$17*'Split BLDG energy consumption'!AN104</f>
        <v>0</v>
      </c>
      <c r="AO6" s="1">
        <f>'Split BLDG energy consumption'!$C$17*'Split BLDG energy consumption'!AO104</f>
        <v>0</v>
      </c>
      <c r="AP6" s="1">
        <f>'Split BLDG energy consumption'!$C$17*'Split BLDG energy consumption'!AP104</f>
        <v>0</v>
      </c>
      <c r="AQ6" s="1">
        <f>'Split BLDG energy consumption'!$C$17*'Split BLDG energy consumption'!AQ104</f>
        <v>0</v>
      </c>
    </row>
    <row r="7" spans="1:43" x14ac:dyDescent="0.3">
      <c r="A7" t="s">
        <v>5</v>
      </c>
      <c r="B7" s="1">
        <f>'Split BLDG energy consumption'!$C$17*'Split BLDG energy consumption'!B105</f>
        <v>0</v>
      </c>
      <c r="C7" s="1">
        <f>'Split BLDG energy consumption'!$C$17*'Split BLDG energy consumption'!C105</f>
        <v>0</v>
      </c>
      <c r="D7" s="1">
        <f>'Split BLDG energy consumption'!$C$17*'Split BLDG energy consumption'!D105</f>
        <v>0</v>
      </c>
      <c r="E7" s="1">
        <f>'Split BLDG energy consumption'!$C$17*'Split BLDG energy consumption'!E105</f>
        <v>0</v>
      </c>
      <c r="F7" s="1">
        <f>'Split BLDG energy consumption'!$C$17*'Split BLDG energy consumption'!F105</f>
        <v>0</v>
      </c>
      <c r="G7" s="1">
        <f>'Split BLDG energy consumption'!$C$17*'Split BLDG energy consumption'!G105</f>
        <v>0</v>
      </c>
      <c r="H7" s="1">
        <f>'Split BLDG energy consumption'!$C$17*'Split BLDG energy consumption'!H105</f>
        <v>0</v>
      </c>
      <c r="I7" s="1">
        <f>'Split BLDG energy consumption'!$C$17*'Split BLDG energy consumption'!I105</f>
        <v>0</v>
      </c>
      <c r="J7" s="1">
        <f>'Split BLDG energy consumption'!$C$17*'Split BLDG energy consumption'!J105</f>
        <v>0</v>
      </c>
      <c r="K7" s="1">
        <f>'Split BLDG energy consumption'!$C$17*'Split BLDG energy consumption'!K105</f>
        <v>0</v>
      </c>
      <c r="L7" s="1">
        <f>'Split BLDG energy consumption'!$C$17*'Split BLDG energy consumption'!L105</f>
        <v>0</v>
      </c>
      <c r="M7" s="1">
        <f>'Split BLDG energy consumption'!$C$17*'Split BLDG energy consumption'!M105</f>
        <v>0</v>
      </c>
      <c r="N7" s="1">
        <f>'Split BLDG energy consumption'!$C$17*'Split BLDG energy consumption'!N105</f>
        <v>0</v>
      </c>
      <c r="O7" s="1">
        <f>'Split BLDG energy consumption'!$C$17*'Split BLDG energy consumption'!O105</f>
        <v>0</v>
      </c>
      <c r="P7" s="1">
        <f>'Split BLDG energy consumption'!$C$17*'Split BLDG energy consumption'!P105</f>
        <v>0</v>
      </c>
      <c r="Q7" s="1">
        <f>'Split BLDG energy consumption'!$C$17*'Split BLDG energy consumption'!Q105</f>
        <v>0</v>
      </c>
      <c r="R7" s="1">
        <f>'Split BLDG energy consumption'!$C$17*'Split BLDG energy consumption'!R105</f>
        <v>0</v>
      </c>
      <c r="S7" s="1">
        <f>'Split BLDG energy consumption'!$C$17*'Split BLDG energy consumption'!S105</f>
        <v>0</v>
      </c>
      <c r="T7" s="1">
        <f>'Split BLDG energy consumption'!$C$17*'Split BLDG energy consumption'!T105</f>
        <v>0</v>
      </c>
      <c r="U7" s="1">
        <f>'Split BLDG energy consumption'!$C$17*'Split BLDG energy consumption'!U105</f>
        <v>0</v>
      </c>
      <c r="V7" s="1">
        <f>'Split BLDG energy consumption'!$C$17*'Split BLDG energy consumption'!V105</f>
        <v>0</v>
      </c>
      <c r="W7" s="1">
        <f>'Split BLDG energy consumption'!$C$17*'Split BLDG energy consumption'!W105</f>
        <v>0</v>
      </c>
      <c r="X7" s="1">
        <f>'Split BLDG energy consumption'!$C$17*'Split BLDG energy consumption'!X105</f>
        <v>0</v>
      </c>
      <c r="Y7" s="1">
        <f>'Split BLDG energy consumption'!$C$17*'Split BLDG energy consumption'!Y105</f>
        <v>0</v>
      </c>
      <c r="Z7" s="1">
        <f>'Split BLDG energy consumption'!$C$17*'Split BLDG energy consumption'!Z105</f>
        <v>0</v>
      </c>
      <c r="AA7" s="1">
        <f>'Split BLDG energy consumption'!$C$17*'Split BLDG energy consumption'!AA105</f>
        <v>0</v>
      </c>
      <c r="AB7" s="1">
        <f>'Split BLDG energy consumption'!$C$17*'Split BLDG energy consumption'!AB105</f>
        <v>0</v>
      </c>
      <c r="AC7" s="1">
        <f>'Split BLDG energy consumption'!$C$17*'Split BLDG energy consumption'!AC105</f>
        <v>0</v>
      </c>
      <c r="AD7" s="1">
        <f>'Split BLDG energy consumption'!$C$17*'Split BLDG energy consumption'!AD105</f>
        <v>0</v>
      </c>
      <c r="AE7" s="1">
        <f>'Split BLDG energy consumption'!$C$17*'Split BLDG energy consumption'!AE105</f>
        <v>0</v>
      </c>
      <c r="AF7" s="1">
        <f>'Split BLDG energy consumption'!$C$17*'Split BLDG energy consumption'!AF105</f>
        <v>0</v>
      </c>
      <c r="AG7" s="1">
        <f>'Split BLDG energy consumption'!$C$17*'Split BLDG energy consumption'!AG105</f>
        <v>0</v>
      </c>
      <c r="AH7" s="1">
        <f>'Split BLDG energy consumption'!$C$17*'Split BLDG energy consumption'!AH105</f>
        <v>0</v>
      </c>
      <c r="AI7" s="1">
        <f>'Split BLDG energy consumption'!$C$17*'Split BLDG energy consumption'!AI105</f>
        <v>0</v>
      </c>
      <c r="AJ7" s="1">
        <f>'Split BLDG energy consumption'!$C$17*'Split BLDG energy consumption'!AJ105</f>
        <v>0</v>
      </c>
      <c r="AK7" s="1">
        <f>'Split BLDG energy consumption'!$C$17*'Split BLDG energy consumption'!AK105</f>
        <v>0</v>
      </c>
      <c r="AL7" s="1">
        <f>'Split BLDG energy consumption'!$C$17*'Split BLDG energy consumption'!AL105</f>
        <v>0</v>
      </c>
      <c r="AM7" s="1">
        <f>'Split BLDG energy consumption'!$C$17*'Split BLDG energy consumption'!AM105</f>
        <v>0</v>
      </c>
      <c r="AN7" s="1">
        <f>'Split BLDG energy consumption'!$C$17*'Split BLDG energy consumption'!AN105</f>
        <v>0</v>
      </c>
      <c r="AO7" s="1">
        <f>'Split BLDG energy consumption'!$C$17*'Split BLDG energy consumption'!AO105</f>
        <v>0</v>
      </c>
      <c r="AP7" s="1">
        <f>'Split BLDG energy consumption'!$C$17*'Split BLDG energy consumption'!AP105</f>
        <v>0</v>
      </c>
      <c r="AQ7" s="1">
        <f>'Split BLDG energy consumption'!$C$17*'Split BLDG energy consumption'!AQ105</f>
        <v>0</v>
      </c>
    </row>
    <row r="8" spans="1:43" x14ac:dyDescent="0.3">
      <c r="A8" t="s">
        <v>6</v>
      </c>
      <c r="B8" s="1">
        <f>'Split BLDG energy consumption'!$C$17*'Split BLDG energy consumption'!B106</f>
        <v>0</v>
      </c>
      <c r="C8" s="1">
        <f>'Split BLDG energy consumption'!$C$17*'Split BLDG energy consumption'!C106</f>
        <v>0</v>
      </c>
      <c r="D8" s="1">
        <f>'Split BLDG energy consumption'!$C$17*'Split BLDG energy consumption'!D106</f>
        <v>0</v>
      </c>
      <c r="E8" s="1">
        <f>'Split BLDG energy consumption'!$C$17*'Split BLDG energy consumption'!E106</f>
        <v>0</v>
      </c>
      <c r="F8" s="1">
        <f>'Split BLDG energy consumption'!$C$17*'Split BLDG energy consumption'!F106</f>
        <v>0</v>
      </c>
      <c r="G8" s="1">
        <f>'Split BLDG energy consumption'!$C$17*'Split BLDG energy consumption'!G106</f>
        <v>0</v>
      </c>
      <c r="H8" s="1">
        <f>'Split BLDG energy consumption'!$C$17*'Split BLDG energy consumption'!H106</f>
        <v>0</v>
      </c>
      <c r="I8" s="1">
        <f>'Split BLDG energy consumption'!$C$17*'Split BLDG energy consumption'!I106</f>
        <v>0</v>
      </c>
      <c r="J8" s="1">
        <f>'Split BLDG energy consumption'!$C$17*'Split BLDG energy consumption'!J106</f>
        <v>0</v>
      </c>
      <c r="K8" s="1">
        <f>'Split BLDG energy consumption'!$C$17*'Split BLDG energy consumption'!K106</f>
        <v>0</v>
      </c>
      <c r="L8" s="1">
        <f>'Split BLDG energy consumption'!$C$17*'Split BLDG energy consumption'!L106</f>
        <v>0</v>
      </c>
      <c r="M8" s="1">
        <f>'Split BLDG energy consumption'!$C$17*'Split BLDG energy consumption'!M106</f>
        <v>0</v>
      </c>
      <c r="N8" s="1">
        <f>'Split BLDG energy consumption'!$C$17*'Split BLDG energy consumption'!N106</f>
        <v>0</v>
      </c>
      <c r="O8" s="1">
        <f>'Split BLDG energy consumption'!$C$17*'Split BLDG energy consumption'!O106</f>
        <v>0</v>
      </c>
      <c r="P8" s="1">
        <f>'Split BLDG energy consumption'!$C$17*'Split BLDG energy consumption'!P106</f>
        <v>0</v>
      </c>
      <c r="Q8" s="1">
        <f>'Split BLDG energy consumption'!$C$17*'Split BLDG energy consumption'!Q106</f>
        <v>0</v>
      </c>
      <c r="R8" s="1">
        <f>'Split BLDG energy consumption'!$C$17*'Split BLDG energy consumption'!R106</f>
        <v>0</v>
      </c>
      <c r="S8" s="1">
        <f>'Split BLDG energy consumption'!$C$17*'Split BLDG energy consumption'!S106</f>
        <v>0</v>
      </c>
      <c r="T8" s="1">
        <f>'Split BLDG energy consumption'!$C$17*'Split BLDG energy consumption'!T106</f>
        <v>0</v>
      </c>
      <c r="U8" s="1">
        <f>'Split BLDG energy consumption'!$C$17*'Split BLDG energy consumption'!U106</f>
        <v>0</v>
      </c>
      <c r="V8" s="1">
        <f>'Split BLDG energy consumption'!$C$17*'Split BLDG energy consumption'!V106</f>
        <v>0</v>
      </c>
      <c r="W8" s="1">
        <f>'Split BLDG energy consumption'!$C$17*'Split BLDG energy consumption'!W106</f>
        <v>0</v>
      </c>
      <c r="X8" s="1">
        <f>'Split BLDG energy consumption'!$C$17*'Split BLDG energy consumption'!X106</f>
        <v>0</v>
      </c>
      <c r="Y8" s="1">
        <f>'Split BLDG energy consumption'!$C$17*'Split BLDG energy consumption'!Y106</f>
        <v>0</v>
      </c>
      <c r="Z8" s="1">
        <f>'Split BLDG energy consumption'!$C$17*'Split BLDG energy consumption'!Z106</f>
        <v>0</v>
      </c>
      <c r="AA8" s="1">
        <f>'Split BLDG energy consumption'!$C$17*'Split BLDG energy consumption'!AA106</f>
        <v>0</v>
      </c>
      <c r="AB8" s="1">
        <f>'Split BLDG energy consumption'!$C$17*'Split BLDG energy consumption'!AB106</f>
        <v>0</v>
      </c>
      <c r="AC8" s="1">
        <f>'Split BLDG energy consumption'!$C$17*'Split BLDG energy consumption'!AC106</f>
        <v>0</v>
      </c>
      <c r="AD8" s="1">
        <f>'Split BLDG energy consumption'!$C$17*'Split BLDG energy consumption'!AD106</f>
        <v>0</v>
      </c>
      <c r="AE8" s="1">
        <f>'Split BLDG energy consumption'!$C$17*'Split BLDG energy consumption'!AE106</f>
        <v>0</v>
      </c>
      <c r="AF8" s="1">
        <f>'Split BLDG energy consumption'!$C$17*'Split BLDG energy consumption'!AF106</f>
        <v>0</v>
      </c>
      <c r="AG8" s="1">
        <f>'Split BLDG energy consumption'!$C$17*'Split BLDG energy consumption'!AG106</f>
        <v>0</v>
      </c>
      <c r="AH8" s="1">
        <f>'Split BLDG energy consumption'!$C$17*'Split BLDG energy consumption'!AH106</f>
        <v>0</v>
      </c>
      <c r="AI8" s="1">
        <f>'Split BLDG energy consumption'!$C$17*'Split BLDG energy consumption'!AI106</f>
        <v>0</v>
      </c>
      <c r="AJ8" s="1">
        <f>'Split BLDG energy consumption'!$C$17*'Split BLDG energy consumption'!AJ106</f>
        <v>0</v>
      </c>
      <c r="AK8" s="1">
        <f>'Split BLDG energy consumption'!$C$17*'Split BLDG energy consumption'!AK106</f>
        <v>0</v>
      </c>
      <c r="AL8" s="1">
        <f>'Split BLDG energy consumption'!$C$17*'Split BLDG energy consumption'!AL106</f>
        <v>0</v>
      </c>
      <c r="AM8" s="1">
        <f>'Split BLDG energy consumption'!$C$17*'Split BLDG energy consumption'!AM106</f>
        <v>0</v>
      </c>
      <c r="AN8" s="1">
        <f>'Split BLDG energy consumption'!$C$17*'Split BLDG energy consumption'!AN106</f>
        <v>0</v>
      </c>
      <c r="AO8" s="1">
        <f>'Split BLDG energy consumption'!$C$17*'Split BLDG energy consumption'!AO106</f>
        <v>0</v>
      </c>
      <c r="AP8" s="1">
        <f>'Split BLDG energy consumption'!$C$17*'Split BLDG energy consumption'!AP106</f>
        <v>0</v>
      </c>
      <c r="AQ8" s="1">
        <f>'Split BLDG energy consumption'!$C$17*'Split BLDG energy consumption'!AQ106</f>
        <v>0</v>
      </c>
    </row>
    <row r="9" spans="1:43" x14ac:dyDescent="0.3">
      <c r="A9" t="s">
        <v>7</v>
      </c>
      <c r="B9" s="1">
        <f>'Split BLDG energy consumption'!$C$17*'Split BLDG energy consumption'!B107</f>
        <v>0</v>
      </c>
      <c r="C9" s="1">
        <f>'Split BLDG energy consumption'!$C$17*'Split BLDG energy consumption'!C107</f>
        <v>0</v>
      </c>
      <c r="D9" s="1">
        <f>'Split BLDG energy consumption'!$C$17*'Split BLDG energy consumption'!D107</f>
        <v>0</v>
      </c>
      <c r="E9" s="1">
        <f>'Split BLDG energy consumption'!$C$17*'Split BLDG energy consumption'!E107</f>
        <v>0</v>
      </c>
      <c r="F9" s="1">
        <f>'Split BLDG energy consumption'!$C$17*'Split BLDG energy consumption'!F107</f>
        <v>0</v>
      </c>
      <c r="G9" s="1">
        <f>'Split BLDG energy consumption'!$C$17*'Split BLDG energy consumption'!G107</f>
        <v>0</v>
      </c>
      <c r="H9" s="1">
        <f>'Split BLDG energy consumption'!$C$17*'Split BLDG energy consumption'!H107</f>
        <v>0</v>
      </c>
      <c r="I9" s="1">
        <f>'Split BLDG energy consumption'!$C$17*'Split BLDG energy consumption'!I107</f>
        <v>0</v>
      </c>
      <c r="J9" s="1">
        <f>'Split BLDG energy consumption'!$C$17*'Split BLDG energy consumption'!J107</f>
        <v>0</v>
      </c>
      <c r="K9" s="1">
        <f>'Split BLDG energy consumption'!$C$17*'Split BLDG energy consumption'!K107</f>
        <v>0</v>
      </c>
      <c r="L9" s="1">
        <f>'Split BLDG energy consumption'!$C$17*'Split BLDG energy consumption'!L107</f>
        <v>0</v>
      </c>
      <c r="M9" s="1">
        <f>'Split BLDG energy consumption'!$C$17*'Split BLDG energy consumption'!M107</f>
        <v>0</v>
      </c>
      <c r="N9" s="1">
        <f>'Split BLDG energy consumption'!$C$17*'Split BLDG energy consumption'!N107</f>
        <v>0</v>
      </c>
      <c r="O9" s="1">
        <f>'Split BLDG energy consumption'!$C$17*'Split BLDG energy consumption'!O107</f>
        <v>0</v>
      </c>
      <c r="P9" s="1">
        <f>'Split BLDG energy consumption'!$C$17*'Split BLDG energy consumption'!P107</f>
        <v>0</v>
      </c>
      <c r="Q9" s="1">
        <f>'Split BLDG energy consumption'!$C$17*'Split BLDG energy consumption'!Q107</f>
        <v>0</v>
      </c>
      <c r="R9" s="1">
        <f>'Split BLDG energy consumption'!$C$17*'Split BLDG energy consumption'!R107</f>
        <v>0</v>
      </c>
      <c r="S9" s="1">
        <f>'Split BLDG energy consumption'!$C$17*'Split BLDG energy consumption'!S107</f>
        <v>0</v>
      </c>
      <c r="T9" s="1">
        <f>'Split BLDG energy consumption'!$C$17*'Split BLDG energy consumption'!T107</f>
        <v>0</v>
      </c>
      <c r="U9" s="1">
        <f>'Split BLDG energy consumption'!$C$17*'Split BLDG energy consumption'!U107</f>
        <v>0</v>
      </c>
      <c r="V9" s="1">
        <f>'Split BLDG energy consumption'!$C$17*'Split BLDG energy consumption'!V107</f>
        <v>0</v>
      </c>
      <c r="W9" s="1">
        <f>'Split BLDG energy consumption'!$C$17*'Split BLDG energy consumption'!W107</f>
        <v>0</v>
      </c>
      <c r="X9" s="1">
        <f>'Split BLDG energy consumption'!$C$17*'Split BLDG energy consumption'!X107</f>
        <v>0</v>
      </c>
      <c r="Y9" s="1">
        <f>'Split BLDG energy consumption'!$C$17*'Split BLDG energy consumption'!Y107</f>
        <v>0</v>
      </c>
      <c r="Z9" s="1">
        <f>'Split BLDG energy consumption'!$C$17*'Split BLDG energy consumption'!Z107</f>
        <v>0</v>
      </c>
      <c r="AA9" s="1">
        <f>'Split BLDG energy consumption'!$C$17*'Split BLDG energy consumption'!AA107</f>
        <v>0</v>
      </c>
      <c r="AB9" s="1">
        <f>'Split BLDG energy consumption'!$C$17*'Split BLDG energy consumption'!AB107</f>
        <v>0</v>
      </c>
      <c r="AC9" s="1">
        <f>'Split BLDG energy consumption'!$C$17*'Split BLDG energy consumption'!AC107</f>
        <v>0</v>
      </c>
      <c r="AD9" s="1">
        <f>'Split BLDG energy consumption'!$C$17*'Split BLDG energy consumption'!AD107</f>
        <v>0</v>
      </c>
      <c r="AE9" s="1">
        <f>'Split BLDG energy consumption'!$C$17*'Split BLDG energy consumption'!AE107</f>
        <v>0</v>
      </c>
      <c r="AF9" s="1">
        <f>'Split BLDG energy consumption'!$C$17*'Split BLDG energy consumption'!AF107</f>
        <v>0</v>
      </c>
      <c r="AG9" s="1">
        <f>'Split BLDG energy consumption'!$C$17*'Split BLDG energy consumption'!AG107</f>
        <v>0</v>
      </c>
      <c r="AH9" s="1">
        <f>'Split BLDG energy consumption'!$C$17*'Split BLDG energy consumption'!AH107</f>
        <v>0</v>
      </c>
      <c r="AI9" s="1">
        <f>'Split BLDG energy consumption'!$C$17*'Split BLDG energy consumption'!AI107</f>
        <v>0</v>
      </c>
      <c r="AJ9" s="1">
        <f>'Split BLDG energy consumption'!$C$17*'Split BLDG energy consumption'!AJ107</f>
        <v>0</v>
      </c>
      <c r="AK9" s="1">
        <f>'Split BLDG energy consumption'!$C$17*'Split BLDG energy consumption'!AK107</f>
        <v>0</v>
      </c>
      <c r="AL9" s="1">
        <f>'Split BLDG energy consumption'!$C$17*'Split BLDG energy consumption'!AL107</f>
        <v>0</v>
      </c>
      <c r="AM9" s="1">
        <f>'Split BLDG energy consumption'!$C$17*'Split BLDG energy consumption'!AM107</f>
        <v>0</v>
      </c>
      <c r="AN9" s="1">
        <f>'Split BLDG energy consumption'!$C$17*'Split BLDG energy consumption'!AN107</f>
        <v>0</v>
      </c>
      <c r="AO9" s="1">
        <f>'Split BLDG energy consumption'!$C$17*'Split BLDG energy consumption'!AO107</f>
        <v>0</v>
      </c>
      <c r="AP9" s="1">
        <f>'Split BLDG energy consumption'!$C$17*'Split BLDG energy consumption'!AP107</f>
        <v>0</v>
      </c>
      <c r="AQ9" s="1">
        <f>'Split BLDG energy consumption'!$C$17*'Split BLDG energy consumption'!AQ107</f>
        <v>0</v>
      </c>
    </row>
    <row r="10" spans="1:43" x14ac:dyDescent="0.3">
      <c r="A10" t="s">
        <v>8</v>
      </c>
      <c r="B10" s="1">
        <f>'Split BLDG energy consumption'!$C$17*'Split BLDG energy consumption'!B108</f>
        <v>15694842705.526619</v>
      </c>
      <c r="C10" s="1">
        <f>'Split BLDG energy consumption'!$C$17*'Split BLDG energy consumption'!C108</f>
        <v>15694842705.526619</v>
      </c>
      <c r="D10" s="1">
        <f>'Split BLDG energy consumption'!$C$17*'Split BLDG energy consumption'!D108</f>
        <v>12098173060.573465</v>
      </c>
      <c r="E10" s="1">
        <f>'Split BLDG energy consumption'!$C$17*'Split BLDG energy consumption'!E108</f>
        <v>11835914218.617327</v>
      </c>
      <c r="F10" s="1">
        <f>'Split BLDG energy consumption'!$C$17*'Split BLDG energy consumption'!F108</f>
        <v>11567966055.590588</v>
      </c>
      <c r="G10" s="1">
        <f>'Split BLDG energy consumption'!$C$17*'Split BLDG energy consumption'!G108</f>
        <v>11279608101.018375</v>
      </c>
      <c r="H10" s="1">
        <f>'Split BLDG energy consumption'!$C$17*'Split BLDG energy consumption'!H108</f>
        <v>11002336683.003393</v>
      </c>
      <c r="I10" s="1">
        <f>'Split BLDG energy consumption'!$C$17*'Split BLDG energy consumption'!I108</f>
        <v>10724730476.832411</v>
      </c>
      <c r="J10" s="1">
        <f>'Split BLDG energy consumption'!$C$17*'Split BLDG energy consumption'!J108</f>
        <v>10434613533.083138</v>
      </c>
      <c r="K10" s="1">
        <f>'Split BLDG energy consumption'!$C$17*'Split BLDG energy consumption'!K108</f>
        <v>10132399839.880713</v>
      </c>
      <c r="L10" s="1">
        <f>'Split BLDG energy consumption'!$C$17*'Split BLDG energy consumption'!L108</f>
        <v>9820205048.1086712</v>
      </c>
      <c r="M10" s="1">
        <f>'Split BLDG energy consumption'!$C$17*'Split BLDG energy consumption'!M108</f>
        <v>9499939645.5100994</v>
      </c>
      <c r="N10" s="1">
        <f>'Split BLDG energy consumption'!$C$17*'Split BLDG energy consumption'!N108</f>
        <v>9173318013.5819778</v>
      </c>
      <c r="O10" s="1">
        <f>'Split BLDG energy consumption'!$C$17*'Split BLDG energy consumption'!O108</f>
        <v>8841867194.5909634</v>
      </c>
      <c r="P10" s="1">
        <f>'Split BLDG energy consumption'!$C$17*'Split BLDG energy consumption'!P108</f>
        <v>8506935086.0452347</v>
      </c>
      <c r="Q10" s="1">
        <f>'Split BLDG energy consumption'!$C$17*'Split BLDG energy consumption'!Q108</f>
        <v>8169698227.5786591</v>
      </c>
      <c r="R10" s="1">
        <f>'Split BLDG energy consumption'!$C$17*'Split BLDG energy consumption'!R108</f>
        <v>7831172747.9039249</v>
      </c>
      <c r="S10" s="1">
        <f>'Split BLDG energy consumption'!$C$17*'Split BLDG energy consumption'!S108</f>
        <v>7492222897.1248312</v>
      </c>
      <c r="T10" s="1">
        <f>'Split BLDG energy consumption'!$C$17*'Split BLDG energy consumption'!T108</f>
        <v>7153570271.9202223</v>
      </c>
      <c r="U10" s="1">
        <f>'Split BLDG energy consumption'!$C$17*'Split BLDG energy consumption'!U108</f>
        <v>6815804263.8721972</v>
      </c>
      <c r="V10" s="1">
        <f>'Split BLDG energy consumption'!$C$17*'Split BLDG energy consumption'!V108</f>
        <v>6479390563.8328085</v>
      </c>
      <c r="W10" s="1">
        <f>'Split BLDG energy consumption'!$C$17*'Split BLDG energy consumption'!W108</f>
        <v>6144684190.3576555</v>
      </c>
      <c r="X10" s="1">
        <f>'Split BLDG energy consumption'!$C$17*'Split BLDG energy consumption'!X108</f>
        <v>5811937298.2357321</v>
      </c>
      <c r="Y10" s="1">
        <f>'Split BLDG energy consumption'!$C$17*'Split BLDG energy consumption'!Y108</f>
        <v>5481311469.257719</v>
      </c>
      <c r="Z10" s="1">
        <f>'Split BLDG energy consumption'!$C$17*'Split BLDG energy consumption'!Z108</f>
        <v>5152888677.6309328</v>
      </c>
      <c r="AA10" s="1">
        <f>'Split BLDG energy consumption'!$C$17*'Split BLDG energy consumption'!AA108</f>
        <v>4826681824.3689375</v>
      </c>
      <c r="AB10" s="1">
        <f>'Split BLDG energy consumption'!$C$17*'Split BLDG energy consumption'!AB108</f>
        <v>4502646628.8533859</v>
      </c>
      <c r="AC10" s="1">
        <f>'Split BLDG energy consumption'!$C$17*'Split BLDG energy consumption'!AC108</f>
        <v>4180694324.2882395</v>
      </c>
      <c r="AD10" s="1">
        <f>'Split BLDG energy consumption'!$C$17*'Split BLDG energy consumption'!AD108</f>
        <v>3860702594.2226744</v>
      </c>
      <c r="AE10" s="1">
        <f>'Split BLDG energy consumption'!$C$17*'Split BLDG energy consumption'!AE108</f>
        <v>3542528236.3408523</v>
      </c>
      <c r="AF10" s="1">
        <f>'Split BLDG energy consumption'!$C$17*'Split BLDG energy consumption'!AF108</f>
        <v>3226020026.9634514</v>
      </c>
      <c r="AG10" s="1">
        <f>'Split BLDG energy consumption'!$C$17*'Split BLDG energy consumption'!AG108</f>
        <v>2911031787.8331947</v>
      </c>
      <c r="AH10" s="1">
        <f>'Split BLDG energy consumption'!$C$17*'Split BLDG energy consumption'!AH108</f>
        <v>2597435241.2506504</v>
      </c>
      <c r="AI10" s="1">
        <f>'Split BLDG energy consumption'!$C$17*'Split BLDG energy consumption'!AI108</f>
        <v>2285133562.0031857</v>
      </c>
      <c r="AJ10" s="1">
        <f>'Split BLDG energy consumption'!$C$17*'Split BLDG energy consumption'!AJ108</f>
        <v>1974075556.6067815</v>
      </c>
      <c r="AK10" s="1">
        <f>'Split BLDG energy consumption'!$C$17*'Split BLDG energy consumption'!AK108</f>
        <v>1664269207.94927</v>
      </c>
      <c r="AL10" s="1">
        <f>'Split BLDG energy consumption'!$C$17*'Split BLDG energy consumption'!AL108</f>
        <v>1355796350.0540588</v>
      </c>
      <c r="AM10" s="1">
        <f>'Split BLDG energy consumption'!$C$17*'Split BLDG energy consumption'!AM108</f>
        <v>1048827341.5606848</v>
      </c>
      <c r="AN10" s="1">
        <f>'Split BLDG energy consumption'!$C$17*'Split BLDG energy consumption'!AN108</f>
        <v>743635988.74419427</v>
      </c>
      <c r="AO10" s="1">
        <f>'Split BLDG energy consumption'!$C$17*'Split BLDG energy consumption'!AO108</f>
        <v>440614990.44949925</v>
      </c>
      <c r="AP10" s="1">
        <f>'Split BLDG energy consumption'!$C$17*'Split BLDG energy consumption'!AP108</f>
        <v>140291443.73007619</v>
      </c>
      <c r="AQ10" s="1">
        <f>'Split BLDG energy consumption'!$C$17*'Split BLDG energy consumption'!AQ108</f>
        <v>36438363.858295113</v>
      </c>
    </row>
    <row r="11" spans="1:43" x14ac:dyDescent="0.3">
      <c r="A11" t="s">
        <v>9</v>
      </c>
      <c r="B11" s="1">
        <f>'Split BLDG energy consumption'!$C$17*'Split BLDG energy consumption'!B109</f>
        <v>0</v>
      </c>
      <c r="C11" s="1">
        <f>'Split BLDG energy consumption'!$C$17*'Split BLDG energy consumption'!C109</f>
        <v>0</v>
      </c>
      <c r="D11" s="1">
        <f>'Split BLDG energy consumption'!$C$17*'Split BLDG energy consumption'!D109</f>
        <v>0</v>
      </c>
      <c r="E11" s="1">
        <f>'Split BLDG energy consumption'!$C$17*'Split BLDG energy consumption'!E109</f>
        <v>0</v>
      </c>
      <c r="F11" s="1">
        <f>'Split BLDG energy consumption'!$C$17*'Split BLDG energy consumption'!F109</f>
        <v>0</v>
      </c>
      <c r="G11" s="1">
        <f>'Split BLDG energy consumption'!$C$17*'Split BLDG energy consumption'!G109</f>
        <v>0</v>
      </c>
      <c r="H11" s="1">
        <f>'Split BLDG energy consumption'!$C$17*'Split BLDG energy consumption'!H109</f>
        <v>0</v>
      </c>
      <c r="I11" s="1">
        <f>'Split BLDG energy consumption'!$C$17*'Split BLDG energy consumption'!I109</f>
        <v>0</v>
      </c>
      <c r="J11" s="1">
        <f>'Split BLDG energy consumption'!$C$17*'Split BLDG energy consumption'!J109</f>
        <v>0</v>
      </c>
      <c r="K11" s="1">
        <f>'Split BLDG energy consumption'!$C$17*'Split BLDG energy consumption'!K109</f>
        <v>0</v>
      </c>
      <c r="L11" s="1">
        <f>'Split BLDG energy consumption'!$C$17*'Split BLDG energy consumption'!L109</f>
        <v>0</v>
      </c>
      <c r="M11" s="1">
        <f>'Split BLDG energy consumption'!$C$17*'Split BLDG energy consumption'!M109</f>
        <v>0</v>
      </c>
      <c r="N11" s="1">
        <f>'Split BLDG energy consumption'!$C$17*'Split BLDG energy consumption'!N109</f>
        <v>0</v>
      </c>
      <c r="O11" s="1">
        <f>'Split BLDG energy consumption'!$C$17*'Split BLDG energy consumption'!O109</f>
        <v>0</v>
      </c>
      <c r="P11" s="1">
        <f>'Split BLDG energy consumption'!$C$17*'Split BLDG energy consumption'!P109</f>
        <v>0</v>
      </c>
      <c r="Q11" s="1">
        <f>'Split BLDG energy consumption'!$C$17*'Split BLDG energy consumption'!Q109</f>
        <v>0</v>
      </c>
      <c r="R11" s="1">
        <f>'Split BLDG energy consumption'!$C$17*'Split BLDG energy consumption'!R109</f>
        <v>0</v>
      </c>
      <c r="S11" s="1">
        <f>'Split BLDG energy consumption'!$C$17*'Split BLDG energy consumption'!S109</f>
        <v>0</v>
      </c>
      <c r="T11" s="1">
        <f>'Split BLDG energy consumption'!$C$17*'Split BLDG energy consumption'!T109</f>
        <v>0</v>
      </c>
      <c r="U11" s="1">
        <f>'Split BLDG energy consumption'!$C$17*'Split BLDG energy consumption'!U109</f>
        <v>0</v>
      </c>
      <c r="V11" s="1">
        <f>'Split BLDG energy consumption'!$C$17*'Split BLDG energy consumption'!V109</f>
        <v>0</v>
      </c>
      <c r="W11" s="1">
        <f>'Split BLDG energy consumption'!$C$17*'Split BLDG energy consumption'!W109</f>
        <v>0</v>
      </c>
      <c r="X11" s="1">
        <f>'Split BLDG energy consumption'!$C$17*'Split BLDG energy consumption'!X109</f>
        <v>0</v>
      </c>
      <c r="Y11" s="1">
        <f>'Split BLDG energy consumption'!$C$17*'Split BLDG energy consumption'!Y109</f>
        <v>0</v>
      </c>
      <c r="Z11" s="1">
        <f>'Split BLDG energy consumption'!$C$17*'Split BLDG energy consumption'!Z109</f>
        <v>0</v>
      </c>
      <c r="AA11" s="1">
        <f>'Split BLDG energy consumption'!$C$17*'Split BLDG energy consumption'!AA109</f>
        <v>0</v>
      </c>
      <c r="AB11" s="1">
        <f>'Split BLDG energy consumption'!$C$17*'Split BLDG energy consumption'!AB109</f>
        <v>0</v>
      </c>
      <c r="AC11" s="1">
        <f>'Split BLDG energy consumption'!$C$17*'Split BLDG energy consumption'!AC109</f>
        <v>0</v>
      </c>
      <c r="AD11" s="1">
        <f>'Split BLDG energy consumption'!$C$17*'Split BLDG energy consumption'!AD109</f>
        <v>0</v>
      </c>
      <c r="AE11" s="1">
        <f>'Split BLDG energy consumption'!$C$17*'Split BLDG energy consumption'!AE109</f>
        <v>0</v>
      </c>
      <c r="AF11" s="1">
        <f>'Split BLDG energy consumption'!$C$17*'Split BLDG energy consumption'!AF109</f>
        <v>0</v>
      </c>
      <c r="AG11" s="1">
        <f>'Split BLDG energy consumption'!$C$17*'Split BLDG energy consumption'!AG109</f>
        <v>0</v>
      </c>
      <c r="AH11" s="1">
        <f>'Split BLDG energy consumption'!$C$17*'Split BLDG energy consumption'!AH109</f>
        <v>0</v>
      </c>
      <c r="AI11" s="1">
        <f>'Split BLDG energy consumption'!$C$17*'Split BLDG energy consumption'!AI109</f>
        <v>0</v>
      </c>
      <c r="AJ11" s="1">
        <f>'Split BLDG energy consumption'!$C$17*'Split BLDG energy consumption'!AJ109</f>
        <v>0</v>
      </c>
      <c r="AK11" s="1">
        <f>'Split BLDG energy consumption'!$C$17*'Split BLDG energy consumption'!AK109</f>
        <v>0</v>
      </c>
      <c r="AL11" s="1">
        <f>'Split BLDG energy consumption'!$C$17*'Split BLDG energy consumption'!AL109</f>
        <v>0</v>
      </c>
      <c r="AM11" s="1">
        <f>'Split BLDG energy consumption'!$C$17*'Split BLDG energy consumption'!AM109</f>
        <v>0</v>
      </c>
      <c r="AN11" s="1">
        <f>'Split BLDG energy consumption'!$C$17*'Split BLDG energy consumption'!AN109</f>
        <v>0</v>
      </c>
      <c r="AO11" s="1">
        <f>'Split BLDG energy consumption'!$C$17*'Split BLDG energy consumption'!AO109</f>
        <v>0</v>
      </c>
      <c r="AP11" s="1">
        <f>'Split BLDG energy consumption'!$C$17*'Split BLDG energy consumption'!AP109</f>
        <v>0</v>
      </c>
      <c r="AQ11" s="1">
        <f>'Split BLDG energy consumption'!$C$17*'Split BLDG energy consumption'!AQ109</f>
        <v>0</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294B-FE80-499D-8CB1-585BA740443F}">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consumption'!B113</f>
        <v>34004601962.480045</v>
      </c>
      <c r="C2" s="1">
        <f>'Split BLDG energy consumption'!$C$17*'Split BLDG energy consumption'!C113</f>
        <v>34004601962.480045</v>
      </c>
      <c r="D2" s="1">
        <f>'Split BLDG energy consumption'!$C$17*'Split BLDG energy consumption'!D113</f>
        <v>24242899044.535778</v>
      </c>
      <c r="E2" s="1">
        <f>'Split BLDG energy consumption'!$C$17*'Split BLDG energy consumption'!E113</f>
        <v>22735006348.870991</v>
      </c>
      <c r="F2" s="1">
        <f>'Split BLDG energy consumption'!$C$17*'Split BLDG energy consumption'!F113</f>
        <v>21535491239.290897</v>
      </c>
      <c r="G2" s="1">
        <f>'Split BLDG energy consumption'!$C$17*'Split BLDG energy consumption'!G113</f>
        <v>20165957205.728218</v>
      </c>
      <c r="H2" s="1">
        <f>'Split BLDG energy consumption'!$C$17*'Split BLDG energy consumption'!H113</f>
        <v>18806106447.24057</v>
      </c>
      <c r="I2" s="1">
        <f>'Split BLDG energy consumption'!$C$17*'Split BLDG energy consumption'!I113</f>
        <v>17426210714.715397</v>
      </c>
      <c r="J2" s="1">
        <f>'Split BLDG energy consumption'!$C$17*'Split BLDG energy consumption'!J113</f>
        <v>16440755610.765898</v>
      </c>
      <c r="K2" s="1">
        <f>'Split BLDG energy consumption'!$C$17*'Split BLDG energy consumption'!K113</f>
        <v>15423814213.393881</v>
      </c>
      <c r="L2" s="1">
        <f>'Split BLDG energy consumption'!$C$17*'Split BLDG energy consumption'!L113</f>
        <v>14380893291.566965</v>
      </c>
      <c r="M2" s="1">
        <f>'Split BLDG energy consumption'!$C$17*'Split BLDG energy consumption'!M113</f>
        <v>13316965600.80879</v>
      </c>
      <c r="N2" s="1">
        <f>'Split BLDG energy consumption'!$C$17*'Split BLDG energy consumption'!N113</f>
        <v>12236493457.137386</v>
      </c>
      <c r="O2" s="1">
        <f>'Split BLDG energy consumption'!$C$17*'Split BLDG energy consumption'!O113</f>
        <v>11143451556.487612</v>
      </c>
      <c r="P2" s="1">
        <f>'Split BLDG energy consumption'!$C$17*'Split BLDG energy consumption'!P113</f>
        <v>10041348303.874311</v>
      </c>
      <c r="Q2" s="1">
        <f>'Split BLDG energy consumption'!$C$17*'Split BLDG energy consumption'!Q113</f>
        <v>8933246081.6573963</v>
      </c>
      <c r="R2" s="1">
        <f>'Split BLDG energy consumption'!$C$17*'Split BLDG energy consumption'!R113</f>
        <v>7821789743.0617237</v>
      </c>
      <c r="S2" s="1">
        <f>'Split BLDG energy consumption'!$C$17*'Split BLDG energy consumption'!S113</f>
        <v>6709228820.6962662</v>
      </c>
      <c r="T2" s="1">
        <f>'Split BLDG energy consumption'!$C$17*'Split BLDG energy consumption'!T113</f>
        <v>5597441538.5296402</v>
      </c>
      <c r="U2" s="1">
        <f>'Split BLDG energy consumption'!$C$17*'Split BLDG energy consumption'!U113</f>
        <v>4487962007.5530119</v>
      </c>
      <c r="V2" s="1">
        <f>'Split BLDG energy consumption'!$C$17*'Split BLDG energy consumption'!V113</f>
        <v>3382002361.5605612</v>
      </c>
      <c r="W2" s="1">
        <f>'Split BLDG energy consumption'!$C$17*'Split BLDG energy consumption'!W113</f>
        <v>2280486668.4974828</v>
      </c>
      <c r="X2" s="1">
        <f>'Split BLDG energy consumption'!$C$17*'Split BLDG energy consumption'!X113</f>
        <v>1184071255.0660458</v>
      </c>
      <c r="Y2" s="1">
        <f>'Split BLDG energy consumption'!$C$17*'Split BLDG energy consumption'!Y113</f>
        <v>93176698.024618775</v>
      </c>
      <c r="Z2" s="1">
        <f>'Split BLDG energy consumption'!$C$17*'Split BLDG energy consumption'!Z113</f>
        <v>0</v>
      </c>
      <c r="AA2" s="1">
        <f>'Split BLDG energy consumption'!$C$17*'Split BLDG energy consumption'!AA113</f>
        <v>0</v>
      </c>
      <c r="AB2" s="1">
        <f>'Split BLDG energy consumption'!$C$17*'Split BLDG energy consumption'!AB113</f>
        <v>0</v>
      </c>
      <c r="AC2" s="1">
        <f>'Split BLDG energy consumption'!$C$17*'Split BLDG energy consumption'!AC113</f>
        <v>0</v>
      </c>
      <c r="AD2" s="1">
        <f>'Split BLDG energy consumption'!$C$17*'Split BLDG energy consumption'!AD113</f>
        <v>0</v>
      </c>
      <c r="AE2" s="1">
        <f>'Split BLDG energy consumption'!$C$17*'Split BLDG energy consumption'!AE113</f>
        <v>0</v>
      </c>
      <c r="AF2" s="1">
        <f>'Split BLDG energy consumption'!$C$17*'Split BLDG energy consumption'!AF113</f>
        <v>0</v>
      </c>
      <c r="AG2" s="1">
        <f>'Split BLDG energy consumption'!$C$17*'Split BLDG energy consumption'!AG113</f>
        <v>0</v>
      </c>
      <c r="AH2" s="1">
        <f>'Split BLDG energy consumption'!$C$17*'Split BLDG energy consumption'!AH113</f>
        <v>0</v>
      </c>
      <c r="AI2" s="1">
        <f>'Split BLDG energy consumption'!$C$17*'Split BLDG energy consumption'!AI113</f>
        <v>0</v>
      </c>
      <c r="AJ2" s="1">
        <f>'Split BLDG energy consumption'!$C$17*'Split BLDG energy consumption'!AJ113</f>
        <v>0</v>
      </c>
      <c r="AK2" s="1">
        <f>'Split BLDG energy consumption'!$C$17*'Split BLDG energy consumption'!AK113</f>
        <v>0</v>
      </c>
      <c r="AL2" s="1">
        <f>'Split BLDG energy consumption'!$C$17*'Split BLDG energy consumption'!AL113</f>
        <v>0</v>
      </c>
      <c r="AM2" s="1">
        <f>'Split BLDG energy consumption'!$C$17*'Split BLDG energy consumption'!AM113</f>
        <v>0</v>
      </c>
      <c r="AN2" s="1">
        <f>'Split BLDG energy consumption'!$C$17*'Split BLDG energy consumption'!AN113</f>
        <v>0</v>
      </c>
      <c r="AO2" s="1">
        <f>'Split BLDG energy consumption'!$C$17*'Split BLDG energy consumption'!AO113</f>
        <v>0</v>
      </c>
      <c r="AP2" s="1">
        <f>'Split BLDG energy consumption'!$C$17*'Split BLDG energy consumption'!AP113</f>
        <v>0</v>
      </c>
      <c r="AQ2" s="1">
        <f>'Split BLDG energy consumption'!$C$17*'Split BLDG energy consumption'!AQ113</f>
        <v>0</v>
      </c>
    </row>
    <row r="3" spans="1:43" x14ac:dyDescent="0.3">
      <c r="A3" t="s">
        <v>1</v>
      </c>
      <c r="B3" s="1">
        <f>'Split BLDG energy consumption'!$C$17*'Split BLDG energy consumption'!B114</f>
        <v>0</v>
      </c>
      <c r="C3" s="1">
        <f>'Split BLDG energy consumption'!$C$17*'Split BLDG energy consumption'!C114</f>
        <v>0</v>
      </c>
      <c r="D3" s="1">
        <f>'Split BLDG energy consumption'!$C$17*'Split BLDG energy consumption'!D114</f>
        <v>0</v>
      </c>
      <c r="E3" s="1">
        <f>'Split BLDG energy consumption'!$C$17*'Split BLDG energy consumption'!E114</f>
        <v>0</v>
      </c>
      <c r="F3" s="1">
        <f>'Split BLDG energy consumption'!$C$17*'Split BLDG energy consumption'!F114</f>
        <v>0</v>
      </c>
      <c r="G3" s="1">
        <f>'Split BLDG energy consumption'!$C$17*'Split BLDG energy consumption'!G114</f>
        <v>0</v>
      </c>
      <c r="H3" s="1">
        <f>'Split BLDG energy consumption'!$C$17*'Split BLDG energy consumption'!H114</f>
        <v>0</v>
      </c>
      <c r="I3" s="1">
        <f>'Split BLDG energy consumption'!$C$17*'Split BLDG energy consumption'!I114</f>
        <v>0</v>
      </c>
      <c r="J3" s="1">
        <f>'Split BLDG energy consumption'!$C$17*'Split BLDG energy consumption'!J114</f>
        <v>0</v>
      </c>
      <c r="K3" s="1">
        <f>'Split BLDG energy consumption'!$C$17*'Split BLDG energy consumption'!K114</f>
        <v>0</v>
      </c>
      <c r="L3" s="1">
        <f>'Split BLDG energy consumption'!$C$17*'Split BLDG energy consumption'!L114</f>
        <v>0</v>
      </c>
      <c r="M3" s="1">
        <f>'Split BLDG energy consumption'!$C$17*'Split BLDG energy consumption'!M114</f>
        <v>0</v>
      </c>
      <c r="N3" s="1">
        <f>'Split BLDG energy consumption'!$C$17*'Split BLDG energy consumption'!N114</f>
        <v>0</v>
      </c>
      <c r="O3" s="1">
        <f>'Split BLDG energy consumption'!$C$17*'Split BLDG energy consumption'!O114</f>
        <v>0</v>
      </c>
      <c r="P3" s="1">
        <f>'Split BLDG energy consumption'!$C$17*'Split BLDG energy consumption'!P114</f>
        <v>0</v>
      </c>
      <c r="Q3" s="1">
        <f>'Split BLDG energy consumption'!$C$17*'Split BLDG energy consumption'!Q114</f>
        <v>0</v>
      </c>
      <c r="R3" s="1">
        <f>'Split BLDG energy consumption'!$C$17*'Split BLDG energy consumption'!R114</f>
        <v>0</v>
      </c>
      <c r="S3" s="1">
        <f>'Split BLDG energy consumption'!$C$17*'Split BLDG energy consumption'!S114</f>
        <v>0</v>
      </c>
      <c r="T3" s="1">
        <f>'Split BLDG energy consumption'!$C$17*'Split BLDG energy consumption'!T114</f>
        <v>0</v>
      </c>
      <c r="U3" s="1">
        <f>'Split BLDG energy consumption'!$C$17*'Split BLDG energy consumption'!U114</f>
        <v>0</v>
      </c>
      <c r="V3" s="1">
        <f>'Split BLDG energy consumption'!$C$17*'Split BLDG energy consumption'!V114</f>
        <v>0</v>
      </c>
      <c r="W3" s="1">
        <f>'Split BLDG energy consumption'!$C$17*'Split BLDG energy consumption'!W114</f>
        <v>0</v>
      </c>
      <c r="X3" s="1">
        <f>'Split BLDG energy consumption'!$C$17*'Split BLDG energy consumption'!X114</f>
        <v>0</v>
      </c>
      <c r="Y3" s="1">
        <f>'Split BLDG energy consumption'!$C$17*'Split BLDG energy consumption'!Y114</f>
        <v>0</v>
      </c>
      <c r="Z3" s="1">
        <f>'Split BLDG energy consumption'!$C$17*'Split BLDG energy consumption'!Z114</f>
        <v>0</v>
      </c>
      <c r="AA3" s="1">
        <f>'Split BLDG energy consumption'!$C$17*'Split BLDG energy consumption'!AA114</f>
        <v>0</v>
      </c>
      <c r="AB3" s="1">
        <f>'Split BLDG energy consumption'!$C$17*'Split BLDG energy consumption'!AB114</f>
        <v>0</v>
      </c>
      <c r="AC3" s="1">
        <f>'Split BLDG energy consumption'!$C$17*'Split BLDG energy consumption'!AC114</f>
        <v>0</v>
      </c>
      <c r="AD3" s="1">
        <f>'Split BLDG energy consumption'!$C$17*'Split BLDG energy consumption'!AD114</f>
        <v>0</v>
      </c>
      <c r="AE3" s="1">
        <f>'Split BLDG energy consumption'!$C$17*'Split BLDG energy consumption'!AE114</f>
        <v>0</v>
      </c>
      <c r="AF3" s="1">
        <f>'Split BLDG energy consumption'!$C$17*'Split BLDG energy consumption'!AF114</f>
        <v>0</v>
      </c>
      <c r="AG3" s="1">
        <f>'Split BLDG energy consumption'!$C$17*'Split BLDG energy consumption'!AG114</f>
        <v>0</v>
      </c>
      <c r="AH3" s="1">
        <f>'Split BLDG energy consumption'!$C$17*'Split BLDG energy consumption'!AH114</f>
        <v>0</v>
      </c>
      <c r="AI3" s="1">
        <f>'Split BLDG energy consumption'!$C$17*'Split BLDG energy consumption'!AI114</f>
        <v>0</v>
      </c>
      <c r="AJ3" s="1">
        <f>'Split BLDG energy consumption'!$C$17*'Split BLDG energy consumption'!AJ114</f>
        <v>0</v>
      </c>
      <c r="AK3" s="1">
        <f>'Split BLDG energy consumption'!$C$17*'Split BLDG energy consumption'!AK114</f>
        <v>0</v>
      </c>
      <c r="AL3" s="1">
        <f>'Split BLDG energy consumption'!$C$17*'Split BLDG energy consumption'!AL114</f>
        <v>0</v>
      </c>
      <c r="AM3" s="1">
        <f>'Split BLDG energy consumption'!$C$17*'Split BLDG energy consumption'!AM114</f>
        <v>0</v>
      </c>
      <c r="AN3" s="1">
        <f>'Split BLDG energy consumption'!$C$17*'Split BLDG energy consumption'!AN114</f>
        <v>0</v>
      </c>
      <c r="AO3" s="1">
        <f>'Split BLDG energy consumption'!$C$17*'Split BLDG energy consumption'!AO114</f>
        <v>0</v>
      </c>
      <c r="AP3" s="1">
        <f>'Split BLDG energy consumption'!$C$17*'Split BLDG energy consumption'!AP114</f>
        <v>0</v>
      </c>
      <c r="AQ3" s="1">
        <f>'Split BLDG energy consumption'!$C$17*'Split BLDG energy consumption'!AQ114</f>
        <v>0</v>
      </c>
    </row>
    <row r="4" spans="1:43" x14ac:dyDescent="0.3">
      <c r="A4" t="s">
        <v>2</v>
      </c>
      <c r="B4" s="1">
        <f>'Split BLDG energy consumption'!$C$17*'Split BLDG energy consumption'!B115</f>
        <v>0</v>
      </c>
      <c r="C4" s="1">
        <f>'Split BLDG energy consumption'!$C$17*'Split BLDG energy consumption'!C115</f>
        <v>0</v>
      </c>
      <c r="D4" s="1">
        <f>'Split BLDG energy consumption'!$C$17*'Split BLDG energy consumption'!D115</f>
        <v>0</v>
      </c>
      <c r="E4" s="1">
        <f>'Split BLDG energy consumption'!$C$17*'Split BLDG energy consumption'!E115</f>
        <v>0</v>
      </c>
      <c r="F4" s="1">
        <f>'Split BLDG energy consumption'!$C$17*'Split BLDG energy consumption'!F115</f>
        <v>0</v>
      </c>
      <c r="G4" s="1">
        <f>'Split BLDG energy consumption'!$C$17*'Split BLDG energy consumption'!G115</f>
        <v>0</v>
      </c>
      <c r="H4" s="1">
        <f>'Split BLDG energy consumption'!$C$17*'Split BLDG energy consumption'!H115</f>
        <v>0</v>
      </c>
      <c r="I4" s="1">
        <f>'Split BLDG energy consumption'!$C$17*'Split BLDG energy consumption'!I115</f>
        <v>0</v>
      </c>
      <c r="J4" s="1">
        <f>'Split BLDG energy consumption'!$C$17*'Split BLDG energy consumption'!J115</f>
        <v>0</v>
      </c>
      <c r="K4" s="1">
        <f>'Split BLDG energy consumption'!$C$17*'Split BLDG energy consumption'!K115</f>
        <v>0</v>
      </c>
      <c r="L4" s="1">
        <f>'Split BLDG energy consumption'!$C$17*'Split BLDG energy consumption'!L115</f>
        <v>0</v>
      </c>
      <c r="M4" s="1">
        <f>'Split BLDG energy consumption'!$C$17*'Split BLDG energy consumption'!M115</f>
        <v>0</v>
      </c>
      <c r="N4" s="1">
        <f>'Split BLDG energy consumption'!$C$17*'Split BLDG energy consumption'!N115</f>
        <v>0</v>
      </c>
      <c r="O4" s="1">
        <f>'Split BLDG energy consumption'!$C$17*'Split BLDG energy consumption'!O115</f>
        <v>0</v>
      </c>
      <c r="P4" s="1">
        <f>'Split BLDG energy consumption'!$C$17*'Split BLDG energy consumption'!P115</f>
        <v>0</v>
      </c>
      <c r="Q4" s="1">
        <f>'Split BLDG energy consumption'!$C$17*'Split BLDG energy consumption'!Q115</f>
        <v>0</v>
      </c>
      <c r="R4" s="1">
        <f>'Split BLDG energy consumption'!$C$17*'Split BLDG energy consumption'!R115</f>
        <v>0</v>
      </c>
      <c r="S4" s="1">
        <f>'Split BLDG energy consumption'!$C$17*'Split BLDG energy consumption'!S115</f>
        <v>0</v>
      </c>
      <c r="T4" s="1">
        <f>'Split BLDG energy consumption'!$C$17*'Split BLDG energy consumption'!T115</f>
        <v>0</v>
      </c>
      <c r="U4" s="1">
        <f>'Split BLDG energy consumption'!$C$17*'Split BLDG energy consumption'!U115</f>
        <v>0</v>
      </c>
      <c r="V4" s="1">
        <f>'Split BLDG energy consumption'!$C$17*'Split BLDG energy consumption'!V115</f>
        <v>0</v>
      </c>
      <c r="W4" s="1">
        <f>'Split BLDG energy consumption'!$C$17*'Split BLDG energy consumption'!W115</f>
        <v>0</v>
      </c>
      <c r="X4" s="1">
        <f>'Split BLDG energy consumption'!$C$17*'Split BLDG energy consumption'!X115</f>
        <v>0</v>
      </c>
      <c r="Y4" s="1">
        <f>'Split BLDG energy consumption'!$C$17*'Split BLDG energy consumption'!Y115</f>
        <v>0</v>
      </c>
      <c r="Z4" s="1">
        <f>'Split BLDG energy consumption'!$C$17*'Split BLDG energy consumption'!Z115</f>
        <v>0</v>
      </c>
      <c r="AA4" s="1">
        <f>'Split BLDG energy consumption'!$C$17*'Split BLDG energy consumption'!AA115</f>
        <v>0</v>
      </c>
      <c r="AB4" s="1">
        <f>'Split BLDG energy consumption'!$C$17*'Split BLDG energy consumption'!AB115</f>
        <v>0</v>
      </c>
      <c r="AC4" s="1">
        <f>'Split BLDG energy consumption'!$C$17*'Split BLDG energy consumption'!AC115</f>
        <v>0</v>
      </c>
      <c r="AD4" s="1">
        <f>'Split BLDG energy consumption'!$C$17*'Split BLDG energy consumption'!AD115</f>
        <v>0</v>
      </c>
      <c r="AE4" s="1">
        <f>'Split BLDG energy consumption'!$C$17*'Split BLDG energy consumption'!AE115</f>
        <v>0</v>
      </c>
      <c r="AF4" s="1">
        <f>'Split BLDG energy consumption'!$C$17*'Split BLDG energy consumption'!AF115</f>
        <v>0</v>
      </c>
      <c r="AG4" s="1">
        <f>'Split BLDG energy consumption'!$C$17*'Split BLDG energy consumption'!AG115</f>
        <v>0</v>
      </c>
      <c r="AH4" s="1">
        <f>'Split BLDG energy consumption'!$C$17*'Split BLDG energy consumption'!AH115</f>
        <v>0</v>
      </c>
      <c r="AI4" s="1">
        <f>'Split BLDG energy consumption'!$C$17*'Split BLDG energy consumption'!AI115</f>
        <v>0</v>
      </c>
      <c r="AJ4" s="1">
        <f>'Split BLDG energy consumption'!$C$17*'Split BLDG energy consumption'!AJ115</f>
        <v>0</v>
      </c>
      <c r="AK4" s="1">
        <f>'Split BLDG energy consumption'!$C$17*'Split BLDG energy consumption'!AK115</f>
        <v>0</v>
      </c>
      <c r="AL4" s="1">
        <f>'Split BLDG energy consumption'!$C$17*'Split BLDG energy consumption'!AL115</f>
        <v>0</v>
      </c>
      <c r="AM4" s="1">
        <f>'Split BLDG energy consumption'!$C$17*'Split BLDG energy consumption'!AM115</f>
        <v>0</v>
      </c>
      <c r="AN4" s="1">
        <f>'Split BLDG energy consumption'!$C$17*'Split BLDG energy consumption'!AN115</f>
        <v>0</v>
      </c>
      <c r="AO4" s="1">
        <f>'Split BLDG energy consumption'!$C$17*'Split BLDG energy consumption'!AO115</f>
        <v>0</v>
      </c>
      <c r="AP4" s="1">
        <f>'Split BLDG energy consumption'!$C$17*'Split BLDG energy consumption'!AP115</f>
        <v>0</v>
      </c>
      <c r="AQ4" s="1">
        <f>'Split BLDG energy consumption'!$C$17*'Split BLDG energy consumption'!AQ115</f>
        <v>0</v>
      </c>
    </row>
    <row r="5" spans="1:43" x14ac:dyDescent="0.3">
      <c r="A5" t="s">
        <v>3</v>
      </c>
      <c r="B5" s="1">
        <f>'Split BLDG energy consumption'!$C$17*'Split BLDG energy consumption'!B116</f>
        <v>0</v>
      </c>
      <c r="C5" s="1">
        <f>'Split BLDG energy consumption'!$C$17*'Split BLDG energy consumption'!C116</f>
        <v>0</v>
      </c>
      <c r="D5" s="1">
        <f>'Split BLDG energy consumption'!$C$17*'Split BLDG energy consumption'!D116</f>
        <v>0</v>
      </c>
      <c r="E5" s="1">
        <f>'Split BLDG energy consumption'!$C$17*'Split BLDG energy consumption'!E116</f>
        <v>0</v>
      </c>
      <c r="F5" s="1">
        <f>'Split BLDG energy consumption'!$C$17*'Split BLDG energy consumption'!F116</f>
        <v>0</v>
      </c>
      <c r="G5" s="1">
        <f>'Split BLDG energy consumption'!$C$17*'Split BLDG energy consumption'!G116</f>
        <v>0</v>
      </c>
      <c r="H5" s="1">
        <f>'Split BLDG energy consumption'!$C$17*'Split BLDG energy consumption'!H116</f>
        <v>0</v>
      </c>
      <c r="I5" s="1">
        <f>'Split BLDG energy consumption'!$C$17*'Split BLDG energy consumption'!I116</f>
        <v>0</v>
      </c>
      <c r="J5" s="1">
        <f>'Split BLDG energy consumption'!$C$17*'Split BLDG energy consumption'!J116</f>
        <v>0</v>
      </c>
      <c r="K5" s="1">
        <f>'Split BLDG energy consumption'!$C$17*'Split BLDG energy consumption'!K116</f>
        <v>0</v>
      </c>
      <c r="L5" s="1">
        <f>'Split BLDG energy consumption'!$C$17*'Split BLDG energy consumption'!L116</f>
        <v>0</v>
      </c>
      <c r="M5" s="1">
        <f>'Split BLDG energy consumption'!$C$17*'Split BLDG energy consumption'!M116</f>
        <v>0</v>
      </c>
      <c r="N5" s="1">
        <f>'Split BLDG energy consumption'!$C$17*'Split BLDG energy consumption'!N116</f>
        <v>0</v>
      </c>
      <c r="O5" s="1">
        <f>'Split BLDG energy consumption'!$C$17*'Split BLDG energy consumption'!O116</f>
        <v>0</v>
      </c>
      <c r="P5" s="1">
        <f>'Split BLDG energy consumption'!$C$17*'Split BLDG energy consumption'!P116</f>
        <v>0</v>
      </c>
      <c r="Q5" s="1">
        <f>'Split BLDG energy consumption'!$C$17*'Split BLDG energy consumption'!Q116</f>
        <v>0</v>
      </c>
      <c r="R5" s="1">
        <f>'Split BLDG energy consumption'!$C$17*'Split BLDG energy consumption'!R116</f>
        <v>0</v>
      </c>
      <c r="S5" s="1">
        <f>'Split BLDG energy consumption'!$C$17*'Split BLDG energy consumption'!S116</f>
        <v>0</v>
      </c>
      <c r="T5" s="1">
        <f>'Split BLDG energy consumption'!$C$17*'Split BLDG energy consumption'!T116</f>
        <v>0</v>
      </c>
      <c r="U5" s="1">
        <f>'Split BLDG energy consumption'!$C$17*'Split BLDG energy consumption'!U116</f>
        <v>0</v>
      </c>
      <c r="V5" s="1">
        <f>'Split BLDG energy consumption'!$C$17*'Split BLDG energy consumption'!V116</f>
        <v>0</v>
      </c>
      <c r="W5" s="1">
        <f>'Split BLDG energy consumption'!$C$17*'Split BLDG energy consumption'!W116</f>
        <v>0</v>
      </c>
      <c r="X5" s="1">
        <f>'Split BLDG energy consumption'!$C$17*'Split BLDG energy consumption'!X116</f>
        <v>0</v>
      </c>
      <c r="Y5" s="1">
        <f>'Split BLDG energy consumption'!$C$17*'Split BLDG energy consumption'!Y116</f>
        <v>0</v>
      </c>
      <c r="Z5" s="1">
        <f>'Split BLDG energy consumption'!$C$17*'Split BLDG energy consumption'!Z116</f>
        <v>0</v>
      </c>
      <c r="AA5" s="1">
        <f>'Split BLDG energy consumption'!$C$17*'Split BLDG energy consumption'!AA116</f>
        <v>0</v>
      </c>
      <c r="AB5" s="1">
        <f>'Split BLDG energy consumption'!$C$17*'Split BLDG energy consumption'!AB116</f>
        <v>0</v>
      </c>
      <c r="AC5" s="1">
        <f>'Split BLDG energy consumption'!$C$17*'Split BLDG energy consumption'!AC116</f>
        <v>0</v>
      </c>
      <c r="AD5" s="1">
        <f>'Split BLDG energy consumption'!$C$17*'Split BLDG energy consumption'!AD116</f>
        <v>0</v>
      </c>
      <c r="AE5" s="1">
        <f>'Split BLDG energy consumption'!$C$17*'Split BLDG energy consumption'!AE116</f>
        <v>0</v>
      </c>
      <c r="AF5" s="1">
        <f>'Split BLDG energy consumption'!$C$17*'Split BLDG energy consumption'!AF116</f>
        <v>0</v>
      </c>
      <c r="AG5" s="1">
        <f>'Split BLDG energy consumption'!$C$17*'Split BLDG energy consumption'!AG116</f>
        <v>0</v>
      </c>
      <c r="AH5" s="1">
        <f>'Split BLDG energy consumption'!$C$17*'Split BLDG energy consumption'!AH116</f>
        <v>0</v>
      </c>
      <c r="AI5" s="1">
        <f>'Split BLDG energy consumption'!$C$17*'Split BLDG energy consumption'!AI116</f>
        <v>0</v>
      </c>
      <c r="AJ5" s="1">
        <f>'Split BLDG energy consumption'!$C$17*'Split BLDG energy consumption'!AJ116</f>
        <v>0</v>
      </c>
      <c r="AK5" s="1">
        <f>'Split BLDG energy consumption'!$C$17*'Split BLDG energy consumption'!AK116</f>
        <v>0</v>
      </c>
      <c r="AL5" s="1">
        <f>'Split BLDG energy consumption'!$C$17*'Split BLDG energy consumption'!AL116</f>
        <v>0</v>
      </c>
      <c r="AM5" s="1">
        <f>'Split BLDG energy consumption'!$C$17*'Split BLDG energy consumption'!AM116</f>
        <v>0</v>
      </c>
      <c r="AN5" s="1">
        <f>'Split BLDG energy consumption'!$C$17*'Split BLDG energy consumption'!AN116</f>
        <v>0</v>
      </c>
      <c r="AO5" s="1">
        <f>'Split BLDG energy consumption'!$C$17*'Split BLDG energy consumption'!AO116</f>
        <v>0</v>
      </c>
      <c r="AP5" s="1">
        <f>'Split BLDG energy consumption'!$C$17*'Split BLDG energy consumption'!AP116</f>
        <v>0</v>
      </c>
      <c r="AQ5" s="1">
        <f>'Split BLDG energy consumption'!$C$17*'Split BLDG energy consumption'!AQ116</f>
        <v>0</v>
      </c>
    </row>
    <row r="6" spans="1:43" x14ac:dyDescent="0.3">
      <c r="A6" t="s">
        <v>4</v>
      </c>
      <c r="B6" s="1">
        <f>'Split BLDG energy consumption'!$C$17*'Split BLDG energy consumption'!B117</f>
        <v>0</v>
      </c>
      <c r="C6" s="1">
        <f>'Split BLDG energy consumption'!$C$17*'Split BLDG energy consumption'!C117</f>
        <v>0</v>
      </c>
      <c r="D6" s="1">
        <f>'Split BLDG energy consumption'!$C$17*'Split BLDG energy consumption'!D117</f>
        <v>0</v>
      </c>
      <c r="E6" s="1">
        <f>'Split BLDG energy consumption'!$C$17*'Split BLDG energy consumption'!E117</f>
        <v>0</v>
      </c>
      <c r="F6" s="1">
        <f>'Split BLDG energy consumption'!$C$17*'Split BLDG energy consumption'!F117</f>
        <v>0</v>
      </c>
      <c r="G6" s="1">
        <f>'Split BLDG energy consumption'!$C$17*'Split BLDG energy consumption'!G117</f>
        <v>0</v>
      </c>
      <c r="H6" s="1">
        <f>'Split BLDG energy consumption'!$C$17*'Split BLDG energy consumption'!H117</f>
        <v>0</v>
      </c>
      <c r="I6" s="1">
        <f>'Split BLDG energy consumption'!$C$17*'Split BLDG energy consumption'!I117</f>
        <v>0</v>
      </c>
      <c r="J6" s="1">
        <f>'Split BLDG energy consumption'!$C$17*'Split BLDG energy consumption'!J117</f>
        <v>0</v>
      </c>
      <c r="K6" s="1">
        <f>'Split BLDG energy consumption'!$C$17*'Split BLDG energy consumption'!K117</f>
        <v>0</v>
      </c>
      <c r="L6" s="1">
        <f>'Split BLDG energy consumption'!$C$17*'Split BLDG energy consumption'!L117</f>
        <v>0</v>
      </c>
      <c r="M6" s="1">
        <f>'Split BLDG energy consumption'!$C$17*'Split BLDG energy consumption'!M117</f>
        <v>0</v>
      </c>
      <c r="N6" s="1">
        <f>'Split BLDG energy consumption'!$C$17*'Split BLDG energy consumption'!N117</f>
        <v>0</v>
      </c>
      <c r="O6" s="1">
        <f>'Split BLDG energy consumption'!$C$17*'Split BLDG energy consumption'!O117</f>
        <v>0</v>
      </c>
      <c r="P6" s="1">
        <f>'Split BLDG energy consumption'!$C$17*'Split BLDG energy consumption'!P117</f>
        <v>0</v>
      </c>
      <c r="Q6" s="1">
        <f>'Split BLDG energy consumption'!$C$17*'Split BLDG energy consumption'!Q117</f>
        <v>0</v>
      </c>
      <c r="R6" s="1">
        <f>'Split BLDG energy consumption'!$C$17*'Split BLDG energy consumption'!R117</f>
        <v>0</v>
      </c>
      <c r="S6" s="1">
        <f>'Split BLDG energy consumption'!$C$17*'Split BLDG energy consumption'!S117</f>
        <v>0</v>
      </c>
      <c r="T6" s="1">
        <f>'Split BLDG energy consumption'!$C$17*'Split BLDG energy consumption'!T117</f>
        <v>0</v>
      </c>
      <c r="U6" s="1">
        <f>'Split BLDG energy consumption'!$C$17*'Split BLDG energy consumption'!U117</f>
        <v>0</v>
      </c>
      <c r="V6" s="1">
        <f>'Split BLDG energy consumption'!$C$17*'Split BLDG energy consumption'!V117</f>
        <v>0</v>
      </c>
      <c r="W6" s="1">
        <f>'Split BLDG energy consumption'!$C$17*'Split BLDG energy consumption'!W117</f>
        <v>0</v>
      </c>
      <c r="X6" s="1">
        <f>'Split BLDG energy consumption'!$C$17*'Split BLDG energy consumption'!X117</f>
        <v>0</v>
      </c>
      <c r="Y6" s="1">
        <f>'Split BLDG energy consumption'!$C$17*'Split BLDG energy consumption'!Y117</f>
        <v>0</v>
      </c>
      <c r="Z6" s="1">
        <f>'Split BLDG energy consumption'!$C$17*'Split BLDG energy consumption'!Z117</f>
        <v>0</v>
      </c>
      <c r="AA6" s="1">
        <f>'Split BLDG energy consumption'!$C$17*'Split BLDG energy consumption'!AA117</f>
        <v>0</v>
      </c>
      <c r="AB6" s="1">
        <f>'Split BLDG energy consumption'!$C$17*'Split BLDG energy consumption'!AB117</f>
        <v>0</v>
      </c>
      <c r="AC6" s="1">
        <f>'Split BLDG energy consumption'!$C$17*'Split BLDG energy consumption'!AC117</f>
        <v>0</v>
      </c>
      <c r="AD6" s="1">
        <f>'Split BLDG energy consumption'!$C$17*'Split BLDG energy consumption'!AD117</f>
        <v>0</v>
      </c>
      <c r="AE6" s="1">
        <f>'Split BLDG energy consumption'!$C$17*'Split BLDG energy consumption'!AE117</f>
        <v>0</v>
      </c>
      <c r="AF6" s="1">
        <f>'Split BLDG energy consumption'!$C$17*'Split BLDG energy consumption'!AF117</f>
        <v>0</v>
      </c>
      <c r="AG6" s="1">
        <f>'Split BLDG energy consumption'!$C$17*'Split BLDG energy consumption'!AG117</f>
        <v>0</v>
      </c>
      <c r="AH6" s="1">
        <f>'Split BLDG energy consumption'!$C$17*'Split BLDG energy consumption'!AH117</f>
        <v>0</v>
      </c>
      <c r="AI6" s="1">
        <f>'Split BLDG energy consumption'!$C$17*'Split BLDG energy consumption'!AI117</f>
        <v>0</v>
      </c>
      <c r="AJ6" s="1">
        <f>'Split BLDG energy consumption'!$C$17*'Split BLDG energy consumption'!AJ117</f>
        <v>0</v>
      </c>
      <c r="AK6" s="1">
        <f>'Split BLDG energy consumption'!$C$17*'Split BLDG energy consumption'!AK117</f>
        <v>0</v>
      </c>
      <c r="AL6" s="1">
        <f>'Split BLDG energy consumption'!$C$17*'Split BLDG energy consumption'!AL117</f>
        <v>0</v>
      </c>
      <c r="AM6" s="1">
        <f>'Split BLDG energy consumption'!$C$17*'Split BLDG energy consumption'!AM117</f>
        <v>0</v>
      </c>
      <c r="AN6" s="1">
        <f>'Split BLDG energy consumption'!$C$17*'Split BLDG energy consumption'!AN117</f>
        <v>0</v>
      </c>
      <c r="AO6" s="1">
        <f>'Split BLDG energy consumption'!$C$17*'Split BLDG energy consumption'!AO117</f>
        <v>0</v>
      </c>
      <c r="AP6" s="1">
        <f>'Split BLDG energy consumption'!$C$17*'Split BLDG energy consumption'!AP117</f>
        <v>0</v>
      </c>
      <c r="AQ6" s="1">
        <f>'Split BLDG energy consumption'!$C$17*'Split BLDG energy consumption'!AQ117</f>
        <v>0</v>
      </c>
    </row>
    <row r="7" spans="1:43" x14ac:dyDescent="0.3">
      <c r="A7" t="s">
        <v>5</v>
      </c>
      <c r="B7" s="1">
        <f>'Split BLDG energy consumption'!$C$17*'Split BLDG energy consumption'!B118</f>
        <v>0</v>
      </c>
      <c r="C7" s="1">
        <f>'Split BLDG energy consumption'!$C$17*'Split BLDG energy consumption'!C118</f>
        <v>0</v>
      </c>
      <c r="D7" s="1">
        <f>'Split BLDG energy consumption'!$C$17*'Split BLDG energy consumption'!D118</f>
        <v>0</v>
      </c>
      <c r="E7" s="1">
        <f>'Split BLDG energy consumption'!$C$17*'Split BLDG energy consumption'!E118</f>
        <v>0</v>
      </c>
      <c r="F7" s="1">
        <f>'Split BLDG energy consumption'!$C$17*'Split BLDG energy consumption'!F118</f>
        <v>0</v>
      </c>
      <c r="G7" s="1">
        <f>'Split BLDG energy consumption'!$C$17*'Split BLDG energy consumption'!G118</f>
        <v>0</v>
      </c>
      <c r="H7" s="1">
        <f>'Split BLDG energy consumption'!$C$17*'Split BLDG energy consumption'!H118</f>
        <v>0</v>
      </c>
      <c r="I7" s="1">
        <f>'Split BLDG energy consumption'!$C$17*'Split BLDG energy consumption'!I118</f>
        <v>0</v>
      </c>
      <c r="J7" s="1">
        <f>'Split BLDG energy consumption'!$C$17*'Split BLDG energy consumption'!J118</f>
        <v>0</v>
      </c>
      <c r="K7" s="1">
        <f>'Split BLDG energy consumption'!$C$17*'Split BLDG energy consumption'!K118</f>
        <v>0</v>
      </c>
      <c r="L7" s="1">
        <f>'Split BLDG energy consumption'!$C$17*'Split BLDG energy consumption'!L118</f>
        <v>0</v>
      </c>
      <c r="M7" s="1">
        <f>'Split BLDG energy consumption'!$C$17*'Split BLDG energy consumption'!M118</f>
        <v>0</v>
      </c>
      <c r="N7" s="1">
        <f>'Split BLDG energy consumption'!$C$17*'Split BLDG energy consumption'!N118</f>
        <v>0</v>
      </c>
      <c r="O7" s="1">
        <f>'Split BLDG energy consumption'!$C$17*'Split BLDG energy consumption'!O118</f>
        <v>0</v>
      </c>
      <c r="P7" s="1">
        <f>'Split BLDG energy consumption'!$C$17*'Split BLDG energy consumption'!P118</f>
        <v>0</v>
      </c>
      <c r="Q7" s="1">
        <f>'Split BLDG energy consumption'!$C$17*'Split BLDG energy consumption'!Q118</f>
        <v>0</v>
      </c>
      <c r="R7" s="1">
        <f>'Split BLDG energy consumption'!$C$17*'Split BLDG energy consumption'!R118</f>
        <v>0</v>
      </c>
      <c r="S7" s="1">
        <f>'Split BLDG energy consumption'!$C$17*'Split BLDG energy consumption'!S118</f>
        <v>0</v>
      </c>
      <c r="T7" s="1">
        <f>'Split BLDG energy consumption'!$C$17*'Split BLDG energy consumption'!T118</f>
        <v>0</v>
      </c>
      <c r="U7" s="1">
        <f>'Split BLDG energy consumption'!$C$17*'Split BLDG energy consumption'!U118</f>
        <v>0</v>
      </c>
      <c r="V7" s="1">
        <f>'Split BLDG energy consumption'!$C$17*'Split BLDG energy consumption'!V118</f>
        <v>0</v>
      </c>
      <c r="W7" s="1">
        <f>'Split BLDG energy consumption'!$C$17*'Split BLDG energy consumption'!W118</f>
        <v>0</v>
      </c>
      <c r="X7" s="1">
        <f>'Split BLDG energy consumption'!$C$17*'Split BLDG energy consumption'!X118</f>
        <v>0</v>
      </c>
      <c r="Y7" s="1">
        <f>'Split BLDG energy consumption'!$C$17*'Split BLDG energy consumption'!Y118</f>
        <v>0</v>
      </c>
      <c r="Z7" s="1">
        <f>'Split BLDG energy consumption'!$C$17*'Split BLDG energy consumption'!Z118</f>
        <v>0</v>
      </c>
      <c r="AA7" s="1">
        <f>'Split BLDG energy consumption'!$C$17*'Split BLDG energy consumption'!AA118</f>
        <v>0</v>
      </c>
      <c r="AB7" s="1">
        <f>'Split BLDG energy consumption'!$C$17*'Split BLDG energy consumption'!AB118</f>
        <v>0</v>
      </c>
      <c r="AC7" s="1">
        <f>'Split BLDG energy consumption'!$C$17*'Split BLDG energy consumption'!AC118</f>
        <v>0</v>
      </c>
      <c r="AD7" s="1">
        <f>'Split BLDG energy consumption'!$C$17*'Split BLDG energy consumption'!AD118</f>
        <v>0</v>
      </c>
      <c r="AE7" s="1">
        <f>'Split BLDG energy consumption'!$C$17*'Split BLDG energy consumption'!AE118</f>
        <v>0</v>
      </c>
      <c r="AF7" s="1">
        <f>'Split BLDG energy consumption'!$C$17*'Split BLDG energy consumption'!AF118</f>
        <v>0</v>
      </c>
      <c r="AG7" s="1">
        <f>'Split BLDG energy consumption'!$C$17*'Split BLDG energy consumption'!AG118</f>
        <v>0</v>
      </c>
      <c r="AH7" s="1">
        <f>'Split BLDG energy consumption'!$C$17*'Split BLDG energy consumption'!AH118</f>
        <v>0</v>
      </c>
      <c r="AI7" s="1">
        <f>'Split BLDG energy consumption'!$C$17*'Split BLDG energy consumption'!AI118</f>
        <v>0</v>
      </c>
      <c r="AJ7" s="1">
        <f>'Split BLDG energy consumption'!$C$17*'Split BLDG energy consumption'!AJ118</f>
        <v>0</v>
      </c>
      <c r="AK7" s="1">
        <f>'Split BLDG energy consumption'!$C$17*'Split BLDG energy consumption'!AK118</f>
        <v>0</v>
      </c>
      <c r="AL7" s="1">
        <f>'Split BLDG energy consumption'!$C$17*'Split BLDG energy consumption'!AL118</f>
        <v>0</v>
      </c>
      <c r="AM7" s="1">
        <f>'Split BLDG energy consumption'!$C$17*'Split BLDG energy consumption'!AM118</f>
        <v>0</v>
      </c>
      <c r="AN7" s="1">
        <f>'Split BLDG energy consumption'!$C$17*'Split BLDG energy consumption'!AN118</f>
        <v>0</v>
      </c>
      <c r="AO7" s="1">
        <f>'Split BLDG energy consumption'!$C$17*'Split BLDG energy consumption'!AO118</f>
        <v>0</v>
      </c>
      <c r="AP7" s="1">
        <f>'Split BLDG energy consumption'!$C$17*'Split BLDG energy consumption'!AP118</f>
        <v>0</v>
      </c>
      <c r="AQ7" s="1">
        <f>'Split BLDG energy consumption'!$C$17*'Split BLDG energy consumption'!AQ118</f>
        <v>0</v>
      </c>
    </row>
    <row r="8" spans="1:43" x14ac:dyDescent="0.3">
      <c r="A8" t="s">
        <v>6</v>
      </c>
      <c r="B8" s="1">
        <f>'Split BLDG energy consumption'!$C$17*'Split BLDG energy consumption'!B119</f>
        <v>0</v>
      </c>
      <c r="C8" s="1">
        <f>'Split BLDG energy consumption'!$C$17*'Split BLDG energy consumption'!C119</f>
        <v>0</v>
      </c>
      <c r="D8" s="1">
        <f>'Split BLDG energy consumption'!$C$17*'Split BLDG energy consumption'!D119</f>
        <v>0</v>
      </c>
      <c r="E8" s="1">
        <f>'Split BLDG energy consumption'!$C$17*'Split BLDG energy consumption'!E119</f>
        <v>0</v>
      </c>
      <c r="F8" s="1">
        <f>'Split BLDG energy consumption'!$C$17*'Split BLDG energy consumption'!F119</f>
        <v>0</v>
      </c>
      <c r="G8" s="1">
        <f>'Split BLDG energy consumption'!$C$17*'Split BLDG energy consumption'!G119</f>
        <v>0</v>
      </c>
      <c r="H8" s="1">
        <f>'Split BLDG energy consumption'!$C$17*'Split BLDG energy consumption'!H119</f>
        <v>0</v>
      </c>
      <c r="I8" s="1">
        <f>'Split BLDG energy consumption'!$C$17*'Split BLDG energy consumption'!I119</f>
        <v>0</v>
      </c>
      <c r="J8" s="1">
        <f>'Split BLDG energy consumption'!$C$17*'Split BLDG energy consumption'!J119</f>
        <v>0</v>
      </c>
      <c r="K8" s="1">
        <f>'Split BLDG energy consumption'!$C$17*'Split BLDG energy consumption'!K119</f>
        <v>0</v>
      </c>
      <c r="L8" s="1">
        <f>'Split BLDG energy consumption'!$C$17*'Split BLDG energy consumption'!L119</f>
        <v>0</v>
      </c>
      <c r="M8" s="1">
        <f>'Split BLDG energy consumption'!$C$17*'Split BLDG energy consumption'!M119</f>
        <v>0</v>
      </c>
      <c r="N8" s="1">
        <f>'Split BLDG energy consumption'!$C$17*'Split BLDG energy consumption'!N119</f>
        <v>0</v>
      </c>
      <c r="O8" s="1">
        <f>'Split BLDG energy consumption'!$C$17*'Split BLDG energy consumption'!O119</f>
        <v>0</v>
      </c>
      <c r="P8" s="1">
        <f>'Split BLDG energy consumption'!$C$17*'Split BLDG energy consumption'!P119</f>
        <v>0</v>
      </c>
      <c r="Q8" s="1">
        <f>'Split BLDG energy consumption'!$C$17*'Split BLDG energy consumption'!Q119</f>
        <v>0</v>
      </c>
      <c r="R8" s="1">
        <f>'Split BLDG energy consumption'!$C$17*'Split BLDG energy consumption'!R119</f>
        <v>0</v>
      </c>
      <c r="S8" s="1">
        <f>'Split BLDG energy consumption'!$C$17*'Split BLDG energy consumption'!S119</f>
        <v>0</v>
      </c>
      <c r="T8" s="1">
        <f>'Split BLDG energy consumption'!$C$17*'Split BLDG energy consumption'!T119</f>
        <v>0</v>
      </c>
      <c r="U8" s="1">
        <f>'Split BLDG energy consumption'!$C$17*'Split BLDG energy consumption'!U119</f>
        <v>0</v>
      </c>
      <c r="V8" s="1">
        <f>'Split BLDG energy consumption'!$C$17*'Split BLDG energy consumption'!V119</f>
        <v>0</v>
      </c>
      <c r="W8" s="1">
        <f>'Split BLDG energy consumption'!$C$17*'Split BLDG energy consumption'!W119</f>
        <v>0</v>
      </c>
      <c r="X8" s="1">
        <f>'Split BLDG energy consumption'!$C$17*'Split BLDG energy consumption'!X119</f>
        <v>0</v>
      </c>
      <c r="Y8" s="1">
        <f>'Split BLDG energy consumption'!$C$17*'Split BLDG energy consumption'!Y119</f>
        <v>0</v>
      </c>
      <c r="Z8" s="1">
        <f>'Split BLDG energy consumption'!$C$17*'Split BLDG energy consumption'!Z119</f>
        <v>0</v>
      </c>
      <c r="AA8" s="1">
        <f>'Split BLDG energy consumption'!$C$17*'Split BLDG energy consumption'!AA119</f>
        <v>0</v>
      </c>
      <c r="AB8" s="1">
        <f>'Split BLDG energy consumption'!$C$17*'Split BLDG energy consumption'!AB119</f>
        <v>0</v>
      </c>
      <c r="AC8" s="1">
        <f>'Split BLDG energy consumption'!$C$17*'Split BLDG energy consumption'!AC119</f>
        <v>0</v>
      </c>
      <c r="AD8" s="1">
        <f>'Split BLDG energy consumption'!$C$17*'Split BLDG energy consumption'!AD119</f>
        <v>0</v>
      </c>
      <c r="AE8" s="1">
        <f>'Split BLDG energy consumption'!$C$17*'Split BLDG energy consumption'!AE119</f>
        <v>0</v>
      </c>
      <c r="AF8" s="1">
        <f>'Split BLDG energy consumption'!$C$17*'Split BLDG energy consumption'!AF119</f>
        <v>0</v>
      </c>
      <c r="AG8" s="1">
        <f>'Split BLDG energy consumption'!$C$17*'Split BLDG energy consumption'!AG119</f>
        <v>0</v>
      </c>
      <c r="AH8" s="1">
        <f>'Split BLDG energy consumption'!$C$17*'Split BLDG energy consumption'!AH119</f>
        <v>0</v>
      </c>
      <c r="AI8" s="1">
        <f>'Split BLDG energy consumption'!$C$17*'Split BLDG energy consumption'!AI119</f>
        <v>0</v>
      </c>
      <c r="AJ8" s="1">
        <f>'Split BLDG energy consumption'!$C$17*'Split BLDG energy consumption'!AJ119</f>
        <v>0</v>
      </c>
      <c r="AK8" s="1">
        <f>'Split BLDG energy consumption'!$C$17*'Split BLDG energy consumption'!AK119</f>
        <v>0</v>
      </c>
      <c r="AL8" s="1">
        <f>'Split BLDG energy consumption'!$C$17*'Split BLDG energy consumption'!AL119</f>
        <v>0</v>
      </c>
      <c r="AM8" s="1">
        <f>'Split BLDG energy consumption'!$C$17*'Split BLDG energy consumption'!AM119</f>
        <v>0</v>
      </c>
      <c r="AN8" s="1">
        <f>'Split BLDG energy consumption'!$C$17*'Split BLDG energy consumption'!AN119</f>
        <v>0</v>
      </c>
      <c r="AO8" s="1">
        <f>'Split BLDG energy consumption'!$C$17*'Split BLDG energy consumption'!AO119</f>
        <v>0</v>
      </c>
      <c r="AP8" s="1">
        <f>'Split BLDG energy consumption'!$C$17*'Split BLDG energy consumption'!AP119</f>
        <v>0</v>
      </c>
      <c r="AQ8" s="1">
        <f>'Split BLDG energy consumption'!$C$17*'Split BLDG energy consumption'!AQ119</f>
        <v>0</v>
      </c>
    </row>
    <row r="9" spans="1:43" x14ac:dyDescent="0.3">
      <c r="A9" t="s">
        <v>7</v>
      </c>
      <c r="B9" s="1">
        <f>'Split BLDG energy consumption'!$C$17*'Split BLDG energy consumption'!B120</f>
        <v>0</v>
      </c>
      <c r="C9" s="1">
        <f>'Split BLDG energy consumption'!$C$17*'Split BLDG energy consumption'!C120</f>
        <v>0</v>
      </c>
      <c r="D9" s="1">
        <f>'Split BLDG energy consumption'!$C$17*'Split BLDG energy consumption'!D120</f>
        <v>0</v>
      </c>
      <c r="E9" s="1">
        <f>'Split BLDG energy consumption'!$C$17*'Split BLDG energy consumption'!E120</f>
        <v>0</v>
      </c>
      <c r="F9" s="1">
        <f>'Split BLDG energy consumption'!$C$17*'Split BLDG energy consumption'!F120</f>
        <v>0</v>
      </c>
      <c r="G9" s="1">
        <f>'Split BLDG energy consumption'!$C$17*'Split BLDG energy consumption'!G120</f>
        <v>0</v>
      </c>
      <c r="H9" s="1">
        <f>'Split BLDG energy consumption'!$C$17*'Split BLDG energy consumption'!H120</f>
        <v>0</v>
      </c>
      <c r="I9" s="1">
        <f>'Split BLDG energy consumption'!$C$17*'Split BLDG energy consumption'!I120</f>
        <v>0</v>
      </c>
      <c r="J9" s="1">
        <f>'Split BLDG energy consumption'!$C$17*'Split BLDG energy consumption'!J120</f>
        <v>0</v>
      </c>
      <c r="K9" s="1">
        <f>'Split BLDG energy consumption'!$C$17*'Split BLDG energy consumption'!K120</f>
        <v>0</v>
      </c>
      <c r="L9" s="1">
        <f>'Split BLDG energy consumption'!$C$17*'Split BLDG energy consumption'!L120</f>
        <v>0</v>
      </c>
      <c r="M9" s="1">
        <f>'Split BLDG energy consumption'!$C$17*'Split BLDG energy consumption'!M120</f>
        <v>0</v>
      </c>
      <c r="N9" s="1">
        <f>'Split BLDG energy consumption'!$C$17*'Split BLDG energy consumption'!N120</f>
        <v>0</v>
      </c>
      <c r="O9" s="1">
        <f>'Split BLDG energy consumption'!$C$17*'Split BLDG energy consumption'!O120</f>
        <v>0</v>
      </c>
      <c r="P9" s="1">
        <f>'Split BLDG energy consumption'!$C$17*'Split BLDG energy consumption'!P120</f>
        <v>0</v>
      </c>
      <c r="Q9" s="1">
        <f>'Split BLDG energy consumption'!$C$17*'Split BLDG energy consumption'!Q120</f>
        <v>0</v>
      </c>
      <c r="R9" s="1">
        <f>'Split BLDG energy consumption'!$C$17*'Split BLDG energy consumption'!R120</f>
        <v>0</v>
      </c>
      <c r="S9" s="1">
        <f>'Split BLDG energy consumption'!$C$17*'Split BLDG energy consumption'!S120</f>
        <v>0</v>
      </c>
      <c r="T9" s="1">
        <f>'Split BLDG energy consumption'!$C$17*'Split BLDG energy consumption'!T120</f>
        <v>0</v>
      </c>
      <c r="U9" s="1">
        <f>'Split BLDG energy consumption'!$C$17*'Split BLDG energy consumption'!U120</f>
        <v>0</v>
      </c>
      <c r="V9" s="1">
        <f>'Split BLDG energy consumption'!$C$17*'Split BLDG energy consumption'!V120</f>
        <v>0</v>
      </c>
      <c r="W9" s="1">
        <f>'Split BLDG energy consumption'!$C$17*'Split BLDG energy consumption'!W120</f>
        <v>0</v>
      </c>
      <c r="X9" s="1">
        <f>'Split BLDG energy consumption'!$C$17*'Split BLDG energy consumption'!X120</f>
        <v>0</v>
      </c>
      <c r="Y9" s="1">
        <f>'Split BLDG energy consumption'!$C$17*'Split BLDG energy consumption'!Y120</f>
        <v>0</v>
      </c>
      <c r="Z9" s="1">
        <f>'Split BLDG energy consumption'!$C$17*'Split BLDG energy consumption'!Z120</f>
        <v>0</v>
      </c>
      <c r="AA9" s="1">
        <f>'Split BLDG energy consumption'!$C$17*'Split BLDG energy consumption'!AA120</f>
        <v>0</v>
      </c>
      <c r="AB9" s="1">
        <f>'Split BLDG energy consumption'!$C$17*'Split BLDG energy consumption'!AB120</f>
        <v>0</v>
      </c>
      <c r="AC9" s="1">
        <f>'Split BLDG energy consumption'!$C$17*'Split BLDG energy consumption'!AC120</f>
        <v>0</v>
      </c>
      <c r="AD9" s="1">
        <f>'Split BLDG energy consumption'!$C$17*'Split BLDG energy consumption'!AD120</f>
        <v>0</v>
      </c>
      <c r="AE9" s="1">
        <f>'Split BLDG energy consumption'!$C$17*'Split BLDG energy consumption'!AE120</f>
        <v>0</v>
      </c>
      <c r="AF9" s="1">
        <f>'Split BLDG energy consumption'!$C$17*'Split BLDG energy consumption'!AF120</f>
        <v>0</v>
      </c>
      <c r="AG9" s="1">
        <f>'Split BLDG energy consumption'!$C$17*'Split BLDG energy consumption'!AG120</f>
        <v>0</v>
      </c>
      <c r="AH9" s="1">
        <f>'Split BLDG energy consumption'!$C$17*'Split BLDG energy consumption'!AH120</f>
        <v>0</v>
      </c>
      <c r="AI9" s="1">
        <f>'Split BLDG energy consumption'!$C$17*'Split BLDG energy consumption'!AI120</f>
        <v>0</v>
      </c>
      <c r="AJ9" s="1">
        <f>'Split BLDG energy consumption'!$C$17*'Split BLDG energy consumption'!AJ120</f>
        <v>0</v>
      </c>
      <c r="AK9" s="1">
        <f>'Split BLDG energy consumption'!$C$17*'Split BLDG energy consumption'!AK120</f>
        <v>0</v>
      </c>
      <c r="AL9" s="1">
        <f>'Split BLDG energy consumption'!$C$17*'Split BLDG energy consumption'!AL120</f>
        <v>0</v>
      </c>
      <c r="AM9" s="1">
        <f>'Split BLDG energy consumption'!$C$17*'Split BLDG energy consumption'!AM120</f>
        <v>0</v>
      </c>
      <c r="AN9" s="1">
        <f>'Split BLDG energy consumption'!$C$17*'Split BLDG energy consumption'!AN120</f>
        <v>0</v>
      </c>
      <c r="AO9" s="1">
        <f>'Split BLDG energy consumption'!$C$17*'Split BLDG energy consumption'!AO120</f>
        <v>0</v>
      </c>
      <c r="AP9" s="1">
        <f>'Split BLDG energy consumption'!$C$17*'Split BLDG energy consumption'!AP120</f>
        <v>0</v>
      </c>
      <c r="AQ9" s="1">
        <f>'Split BLDG energy consumption'!$C$17*'Split BLDG energy consumption'!AQ120</f>
        <v>0</v>
      </c>
    </row>
    <row r="10" spans="1:43" x14ac:dyDescent="0.3">
      <c r="A10" t="s">
        <v>8</v>
      </c>
      <c r="B10" s="1">
        <f>'Split BLDG energy consumption'!$C$17*'Split BLDG energy consumption'!B121</f>
        <v>0</v>
      </c>
      <c r="C10" s="1">
        <f>'Split BLDG energy consumption'!$C$17*'Split BLDG energy consumption'!C121</f>
        <v>0</v>
      </c>
      <c r="D10" s="1">
        <f>'Split BLDG energy consumption'!$C$17*'Split BLDG energy consumption'!D121</f>
        <v>0</v>
      </c>
      <c r="E10" s="1">
        <f>'Split BLDG energy consumption'!$C$17*'Split BLDG energy consumption'!E121</f>
        <v>0</v>
      </c>
      <c r="F10" s="1">
        <f>'Split BLDG energy consumption'!$C$17*'Split BLDG energy consumption'!F121</f>
        <v>0</v>
      </c>
      <c r="G10" s="1">
        <f>'Split BLDG energy consumption'!$C$17*'Split BLDG energy consumption'!G121</f>
        <v>0</v>
      </c>
      <c r="H10" s="1">
        <f>'Split BLDG energy consumption'!$C$17*'Split BLDG energy consumption'!H121</f>
        <v>0</v>
      </c>
      <c r="I10" s="1">
        <f>'Split BLDG energy consumption'!$C$17*'Split BLDG energy consumption'!I121</f>
        <v>0</v>
      </c>
      <c r="J10" s="1">
        <f>'Split BLDG energy consumption'!$C$17*'Split BLDG energy consumption'!J121</f>
        <v>0</v>
      </c>
      <c r="K10" s="1">
        <f>'Split BLDG energy consumption'!$C$17*'Split BLDG energy consumption'!K121</f>
        <v>0</v>
      </c>
      <c r="L10" s="1">
        <f>'Split BLDG energy consumption'!$C$17*'Split BLDG energy consumption'!L121</f>
        <v>0</v>
      </c>
      <c r="M10" s="1">
        <f>'Split BLDG energy consumption'!$C$17*'Split BLDG energy consumption'!M121</f>
        <v>0</v>
      </c>
      <c r="N10" s="1">
        <f>'Split BLDG energy consumption'!$C$17*'Split BLDG energy consumption'!N121</f>
        <v>0</v>
      </c>
      <c r="O10" s="1">
        <f>'Split BLDG energy consumption'!$C$17*'Split BLDG energy consumption'!O121</f>
        <v>0</v>
      </c>
      <c r="P10" s="1">
        <f>'Split BLDG energy consumption'!$C$17*'Split BLDG energy consumption'!P121</f>
        <v>0</v>
      </c>
      <c r="Q10" s="1">
        <f>'Split BLDG energy consumption'!$C$17*'Split BLDG energy consumption'!Q121</f>
        <v>0</v>
      </c>
      <c r="R10" s="1">
        <f>'Split BLDG energy consumption'!$C$17*'Split BLDG energy consumption'!R121</f>
        <v>0</v>
      </c>
      <c r="S10" s="1">
        <f>'Split BLDG energy consumption'!$C$17*'Split BLDG energy consumption'!S121</f>
        <v>0</v>
      </c>
      <c r="T10" s="1">
        <f>'Split BLDG energy consumption'!$C$17*'Split BLDG energy consumption'!T121</f>
        <v>0</v>
      </c>
      <c r="U10" s="1">
        <f>'Split BLDG energy consumption'!$C$17*'Split BLDG energy consumption'!U121</f>
        <v>0</v>
      </c>
      <c r="V10" s="1">
        <f>'Split BLDG energy consumption'!$C$17*'Split BLDG energy consumption'!V121</f>
        <v>0</v>
      </c>
      <c r="W10" s="1">
        <f>'Split BLDG energy consumption'!$C$17*'Split BLDG energy consumption'!W121</f>
        <v>0</v>
      </c>
      <c r="X10" s="1">
        <f>'Split BLDG energy consumption'!$C$17*'Split BLDG energy consumption'!X121</f>
        <v>0</v>
      </c>
      <c r="Y10" s="1">
        <f>'Split BLDG energy consumption'!$C$17*'Split BLDG energy consumption'!Y121</f>
        <v>0</v>
      </c>
      <c r="Z10" s="1">
        <f>'Split BLDG energy consumption'!$C$17*'Split BLDG energy consumption'!Z121</f>
        <v>0</v>
      </c>
      <c r="AA10" s="1">
        <f>'Split BLDG energy consumption'!$C$17*'Split BLDG energy consumption'!AA121</f>
        <v>0</v>
      </c>
      <c r="AB10" s="1">
        <f>'Split BLDG energy consumption'!$C$17*'Split BLDG energy consumption'!AB121</f>
        <v>0</v>
      </c>
      <c r="AC10" s="1">
        <f>'Split BLDG energy consumption'!$C$17*'Split BLDG energy consumption'!AC121</f>
        <v>0</v>
      </c>
      <c r="AD10" s="1">
        <f>'Split BLDG energy consumption'!$C$17*'Split BLDG energy consumption'!AD121</f>
        <v>0</v>
      </c>
      <c r="AE10" s="1">
        <f>'Split BLDG energy consumption'!$C$17*'Split BLDG energy consumption'!AE121</f>
        <v>0</v>
      </c>
      <c r="AF10" s="1">
        <f>'Split BLDG energy consumption'!$C$17*'Split BLDG energy consumption'!AF121</f>
        <v>0</v>
      </c>
      <c r="AG10" s="1">
        <f>'Split BLDG energy consumption'!$C$17*'Split BLDG energy consumption'!AG121</f>
        <v>0</v>
      </c>
      <c r="AH10" s="1">
        <f>'Split BLDG energy consumption'!$C$17*'Split BLDG energy consumption'!AH121</f>
        <v>0</v>
      </c>
      <c r="AI10" s="1">
        <f>'Split BLDG energy consumption'!$C$17*'Split BLDG energy consumption'!AI121</f>
        <v>0</v>
      </c>
      <c r="AJ10" s="1">
        <f>'Split BLDG energy consumption'!$C$17*'Split BLDG energy consumption'!AJ121</f>
        <v>0</v>
      </c>
      <c r="AK10" s="1">
        <f>'Split BLDG energy consumption'!$C$17*'Split BLDG energy consumption'!AK121</f>
        <v>0</v>
      </c>
      <c r="AL10" s="1">
        <f>'Split BLDG energy consumption'!$C$17*'Split BLDG energy consumption'!AL121</f>
        <v>0</v>
      </c>
      <c r="AM10" s="1">
        <f>'Split BLDG energy consumption'!$C$17*'Split BLDG energy consumption'!AM121</f>
        <v>0</v>
      </c>
      <c r="AN10" s="1">
        <f>'Split BLDG energy consumption'!$C$17*'Split BLDG energy consumption'!AN121</f>
        <v>0</v>
      </c>
      <c r="AO10" s="1">
        <f>'Split BLDG energy consumption'!$C$17*'Split BLDG energy consumption'!AO121</f>
        <v>0</v>
      </c>
      <c r="AP10" s="1">
        <f>'Split BLDG energy consumption'!$C$17*'Split BLDG energy consumption'!AP121</f>
        <v>0</v>
      </c>
      <c r="AQ10" s="1">
        <f>'Split BLDG energy consumption'!$C$17*'Split BLDG energy consumption'!AQ121</f>
        <v>0</v>
      </c>
    </row>
    <row r="11" spans="1:43" x14ac:dyDescent="0.3">
      <c r="A11" t="s">
        <v>9</v>
      </c>
      <c r="B11" s="1">
        <f>'Split BLDG energy consumption'!$C$17*'Split BLDG energy consumption'!B122</f>
        <v>0</v>
      </c>
      <c r="C11" s="1">
        <f>'Split BLDG energy consumption'!$C$17*'Split BLDG energy consumption'!C122</f>
        <v>0</v>
      </c>
      <c r="D11" s="1">
        <f>'Split BLDG energy consumption'!$C$17*'Split BLDG energy consumption'!D122</f>
        <v>0</v>
      </c>
      <c r="E11" s="1">
        <f>'Split BLDG energy consumption'!$C$17*'Split BLDG energy consumption'!E122</f>
        <v>0</v>
      </c>
      <c r="F11" s="1">
        <f>'Split BLDG energy consumption'!$C$17*'Split BLDG energy consumption'!F122</f>
        <v>0</v>
      </c>
      <c r="G11" s="1">
        <f>'Split BLDG energy consumption'!$C$17*'Split BLDG energy consumption'!G122</f>
        <v>0</v>
      </c>
      <c r="H11" s="1">
        <f>'Split BLDG energy consumption'!$C$17*'Split BLDG energy consumption'!H122</f>
        <v>0</v>
      </c>
      <c r="I11" s="1">
        <f>'Split BLDG energy consumption'!$C$17*'Split BLDG energy consumption'!I122</f>
        <v>0</v>
      </c>
      <c r="J11" s="1">
        <f>'Split BLDG energy consumption'!$C$17*'Split BLDG energy consumption'!J122</f>
        <v>0</v>
      </c>
      <c r="K11" s="1">
        <f>'Split BLDG energy consumption'!$C$17*'Split BLDG energy consumption'!K122</f>
        <v>0</v>
      </c>
      <c r="L11" s="1">
        <f>'Split BLDG energy consumption'!$C$17*'Split BLDG energy consumption'!L122</f>
        <v>0</v>
      </c>
      <c r="M11" s="1">
        <f>'Split BLDG energy consumption'!$C$17*'Split BLDG energy consumption'!M122</f>
        <v>0</v>
      </c>
      <c r="N11" s="1">
        <f>'Split BLDG energy consumption'!$C$17*'Split BLDG energy consumption'!N122</f>
        <v>0</v>
      </c>
      <c r="O11" s="1">
        <f>'Split BLDG energy consumption'!$C$17*'Split BLDG energy consumption'!O122</f>
        <v>0</v>
      </c>
      <c r="P11" s="1">
        <f>'Split BLDG energy consumption'!$C$17*'Split BLDG energy consumption'!P122</f>
        <v>0</v>
      </c>
      <c r="Q11" s="1">
        <f>'Split BLDG energy consumption'!$C$17*'Split BLDG energy consumption'!Q122</f>
        <v>0</v>
      </c>
      <c r="R11" s="1">
        <f>'Split BLDG energy consumption'!$C$17*'Split BLDG energy consumption'!R122</f>
        <v>0</v>
      </c>
      <c r="S11" s="1">
        <f>'Split BLDG energy consumption'!$C$17*'Split BLDG energy consumption'!S122</f>
        <v>0</v>
      </c>
      <c r="T11" s="1">
        <f>'Split BLDG energy consumption'!$C$17*'Split BLDG energy consumption'!T122</f>
        <v>0</v>
      </c>
      <c r="U11" s="1">
        <f>'Split BLDG energy consumption'!$C$17*'Split BLDG energy consumption'!U122</f>
        <v>0</v>
      </c>
      <c r="V11" s="1">
        <f>'Split BLDG energy consumption'!$C$17*'Split BLDG energy consumption'!V122</f>
        <v>0</v>
      </c>
      <c r="W11" s="1">
        <f>'Split BLDG energy consumption'!$C$17*'Split BLDG energy consumption'!W122</f>
        <v>0</v>
      </c>
      <c r="X11" s="1">
        <f>'Split BLDG energy consumption'!$C$17*'Split BLDG energy consumption'!X122</f>
        <v>0</v>
      </c>
      <c r="Y11" s="1">
        <f>'Split BLDG energy consumption'!$C$17*'Split BLDG energy consumption'!Y122</f>
        <v>0</v>
      </c>
      <c r="Z11" s="1">
        <f>'Split BLDG energy consumption'!$C$17*'Split BLDG energy consumption'!Z122</f>
        <v>0</v>
      </c>
      <c r="AA11" s="1">
        <f>'Split BLDG energy consumption'!$C$17*'Split BLDG energy consumption'!AA122</f>
        <v>0</v>
      </c>
      <c r="AB11" s="1">
        <f>'Split BLDG energy consumption'!$C$17*'Split BLDG energy consumption'!AB122</f>
        <v>0</v>
      </c>
      <c r="AC11" s="1">
        <f>'Split BLDG energy consumption'!$C$17*'Split BLDG energy consumption'!AC122</f>
        <v>0</v>
      </c>
      <c r="AD11" s="1">
        <f>'Split BLDG energy consumption'!$C$17*'Split BLDG energy consumption'!AD122</f>
        <v>0</v>
      </c>
      <c r="AE11" s="1">
        <f>'Split BLDG energy consumption'!$C$17*'Split BLDG energy consumption'!AE122</f>
        <v>0</v>
      </c>
      <c r="AF11" s="1">
        <f>'Split BLDG energy consumption'!$C$17*'Split BLDG energy consumption'!AF122</f>
        <v>0</v>
      </c>
      <c r="AG11" s="1">
        <f>'Split BLDG energy consumption'!$C$17*'Split BLDG energy consumption'!AG122</f>
        <v>0</v>
      </c>
      <c r="AH11" s="1">
        <f>'Split BLDG energy consumption'!$C$17*'Split BLDG energy consumption'!AH122</f>
        <v>0</v>
      </c>
      <c r="AI11" s="1">
        <f>'Split BLDG energy consumption'!$C$17*'Split BLDG energy consumption'!AI122</f>
        <v>0</v>
      </c>
      <c r="AJ11" s="1">
        <f>'Split BLDG energy consumption'!$C$17*'Split BLDG energy consumption'!AJ122</f>
        <v>0</v>
      </c>
      <c r="AK11" s="1">
        <f>'Split BLDG energy consumption'!$C$17*'Split BLDG energy consumption'!AK122</f>
        <v>0</v>
      </c>
      <c r="AL11" s="1">
        <f>'Split BLDG energy consumption'!$C$17*'Split BLDG energy consumption'!AL122</f>
        <v>0</v>
      </c>
      <c r="AM11" s="1">
        <f>'Split BLDG energy consumption'!$C$17*'Split BLDG energy consumption'!AM122</f>
        <v>0</v>
      </c>
      <c r="AN11" s="1">
        <f>'Split BLDG energy consumption'!$C$17*'Split BLDG energy consumption'!AN122</f>
        <v>0</v>
      </c>
      <c r="AO11" s="1">
        <f>'Split BLDG energy consumption'!$C$17*'Split BLDG energy consumption'!AO122</f>
        <v>0</v>
      </c>
      <c r="AP11" s="1">
        <f>'Split BLDG energy consumption'!$C$17*'Split BLDG energy consumption'!AP122</f>
        <v>0</v>
      </c>
      <c r="AQ11" s="1">
        <f>'Split BLDG energy consumption'!$C$17*'Split BLDG energy consumption'!AQ122</f>
        <v>0</v>
      </c>
    </row>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1CD76-C0DD-490C-9937-C2B6AC940B8E}">
  <sheetPr>
    <tabColor theme="3" tint="0.39997558519241921"/>
  </sheetPr>
  <dimension ref="A1:AQ11"/>
  <sheetViews>
    <sheetView workbookViewId="0"/>
  </sheetViews>
  <sheetFormatPr defaultRowHeight="13.5" x14ac:dyDescent="0.3"/>
  <cols>
    <col min="1" max="2" width="37.265625" customWidth="1"/>
    <col min="3" max="43" width="15.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consumption'!B139</f>
        <v>45296567530.062271</v>
      </c>
      <c r="C2" s="1">
        <f>'Split BLDG energy consumption'!$C$17*'Split BLDG energy consumption'!C139</f>
        <v>45296567530.062271</v>
      </c>
      <c r="D2" s="1">
        <f>'Split BLDG energy consumption'!$C$17*'Split BLDG energy consumption'!D139</f>
        <v>32293279448.085861</v>
      </c>
      <c r="E2" s="1">
        <f>'Split BLDG energy consumption'!$C$17*'Split BLDG energy consumption'!E139</f>
        <v>30284658279.908939</v>
      </c>
      <c r="F2" s="1">
        <f>'Split BLDG energy consumption'!$C$17*'Split BLDG energy consumption'!F139</f>
        <v>28686818163.316036</v>
      </c>
      <c r="G2" s="1">
        <f>'Split BLDG energy consumption'!$C$17*'Split BLDG energy consumption'!G139</f>
        <v>26862500651.691017</v>
      </c>
      <c r="H2" s="1">
        <f>'Split BLDG energy consumption'!$C$17*'Split BLDG energy consumption'!H139</f>
        <v>25051081956.638908</v>
      </c>
      <c r="I2" s="1">
        <f>'Split BLDG energy consumption'!$C$17*'Split BLDG energy consumption'!I139</f>
        <v>23212961919.188171</v>
      </c>
      <c r="J2" s="1">
        <f>'Split BLDG energy consumption'!$C$17*'Split BLDG energy consumption'!J139</f>
        <v>21900265075.591961</v>
      </c>
      <c r="K2" s="1">
        <f>'Split BLDG energy consumption'!$C$17*'Split BLDG energy consumption'!K139</f>
        <v>20545626231.972992</v>
      </c>
      <c r="L2" s="1">
        <f>'Split BLDG energy consumption'!$C$17*'Split BLDG energy consumption'!L139</f>
        <v>19156380799.364422</v>
      </c>
      <c r="M2" s="1">
        <f>'Split BLDG energy consumption'!$C$17*'Split BLDG energy consumption'!M139</f>
        <v>17739152844.609787</v>
      </c>
      <c r="N2" s="1">
        <f>'Split BLDG energy consumption'!$C$17*'Split BLDG energy consumption'!N139</f>
        <v>16299886492.538851</v>
      </c>
      <c r="O2" s="1">
        <f>'Split BLDG energy consumption'!$C$17*'Split BLDG energy consumption'!O139</f>
        <v>14843876323.07416</v>
      </c>
      <c r="P2" s="1">
        <f>'Split BLDG energy consumption'!$C$17*'Split BLDG energy consumption'!P139</f>
        <v>13375795783.205404</v>
      </c>
      <c r="Q2" s="1">
        <f>'Split BLDG energy consumption'!$C$17*'Split BLDG energy consumption'!Q139</f>
        <v>11899724185.771553</v>
      </c>
      <c r="R2" s="1">
        <f>'Split BLDG energy consumption'!$C$17*'Split BLDG energy consumption'!R139</f>
        <v>10419184664.871864</v>
      </c>
      <c r="S2" s="1">
        <f>'Split BLDG energy consumption'!$C$17*'Split BLDG energy consumption'!S139</f>
        <v>8937173759.2056198</v>
      </c>
      <c r="T2" s="1">
        <f>'Split BLDG energy consumption'!$C$17*'Split BLDG energy consumption'!T139</f>
        <v>7456193397.7447948</v>
      </c>
      <c r="U2" s="1">
        <f>'Split BLDG energy consumption'!$C$17*'Split BLDG energy consumption'!U139</f>
        <v>5978287126.3067245</v>
      </c>
      <c r="V2" s="1">
        <f>'Split BLDG energy consumption'!$C$17*'Split BLDG energy consumption'!V139</f>
        <v>4505069594.0004864</v>
      </c>
      <c r="W2" s="1">
        <f>'Split BLDG energy consumption'!$C$17*'Split BLDG energy consumption'!W139</f>
        <v>3037771725.5734997</v>
      </c>
      <c r="X2" s="1">
        <f>'Split BLDG energy consumption'!$C$17*'Split BLDG energy consumption'!X139</f>
        <v>1577267795.243825</v>
      </c>
      <c r="Y2" s="1">
        <f>'Split BLDG energy consumption'!$C$17*'Split BLDG energy consumption'!Y139</f>
        <v>124118041.40384763</v>
      </c>
      <c r="Z2" s="1">
        <f>'Split BLDG energy consumption'!$C$17*'Split BLDG energy consumption'!Z139</f>
        <v>0</v>
      </c>
      <c r="AA2" s="1">
        <f>'Split BLDG energy consumption'!$C$17*'Split BLDG energy consumption'!AA139</f>
        <v>0</v>
      </c>
      <c r="AB2" s="1">
        <f>'Split BLDG energy consumption'!$C$17*'Split BLDG energy consumption'!AB139</f>
        <v>0</v>
      </c>
      <c r="AC2" s="1">
        <f>'Split BLDG energy consumption'!$C$17*'Split BLDG energy consumption'!AC139</f>
        <v>0</v>
      </c>
      <c r="AD2" s="1">
        <f>'Split BLDG energy consumption'!$C$17*'Split BLDG energy consumption'!AD139</f>
        <v>0</v>
      </c>
      <c r="AE2" s="1">
        <f>'Split BLDG energy consumption'!$C$17*'Split BLDG energy consumption'!AE139</f>
        <v>0</v>
      </c>
      <c r="AF2" s="1">
        <f>'Split BLDG energy consumption'!$C$17*'Split BLDG energy consumption'!AF139</f>
        <v>0</v>
      </c>
      <c r="AG2" s="1">
        <f>'Split BLDG energy consumption'!$C$17*'Split BLDG energy consumption'!AG139</f>
        <v>0</v>
      </c>
      <c r="AH2" s="1">
        <f>'Split BLDG energy consumption'!$C$17*'Split BLDG energy consumption'!AH139</f>
        <v>0</v>
      </c>
      <c r="AI2" s="1">
        <f>'Split BLDG energy consumption'!$C$17*'Split BLDG energy consumption'!AI139</f>
        <v>0</v>
      </c>
      <c r="AJ2" s="1">
        <f>'Split BLDG energy consumption'!$C$17*'Split BLDG energy consumption'!AJ139</f>
        <v>0</v>
      </c>
      <c r="AK2" s="1">
        <f>'Split BLDG energy consumption'!$C$17*'Split BLDG energy consumption'!AK139</f>
        <v>0</v>
      </c>
      <c r="AL2" s="1">
        <f>'Split BLDG energy consumption'!$C$17*'Split BLDG energy consumption'!AL139</f>
        <v>0</v>
      </c>
      <c r="AM2" s="1">
        <f>'Split BLDG energy consumption'!$C$17*'Split BLDG energy consumption'!AM139</f>
        <v>0</v>
      </c>
      <c r="AN2" s="1">
        <f>'Split BLDG energy consumption'!$C$17*'Split BLDG energy consumption'!AN139</f>
        <v>0</v>
      </c>
      <c r="AO2" s="1">
        <f>'Split BLDG energy consumption'!$C$17*'Split BLDG energy consumption'!AO139</f>
        <v>0</v>
      </c>
      <c r="AP2" s="1">
        <f>'Split BLDG energy consumption'!$C$17*'Split BLDG energy consumption'!AP139</f>
        <v>0</v>
      </c>
      <c r="AQ2" s="1">
        <f>'Split BLDG energy consumption'!$C$17*'Split BLDG energy consumption'!AQ139</f>
        <v>0</v>
      </c>
    </row>
    <row r="3" spans="1:43" x14ac:dyDescent="0.3">
      <c r="A3" t="s">
        <v>1</v>
      </c>
      <c r="B3" s="1">
        <f>'Split BLDG energy consumption'!$C$17*'Split BLDG energy consumption'!B140</f>
        <v>0</v>
      </c>
      <c r="C3" s="1">
        <f>'Split BLDG energy consumption'!$C$17*'Split BLDG energy consumption'!C140</f>
        <v>0</v>
      </c>
      <c r="D3" s="1">
        <f>'Split BLDG energy consumption'!$C$17*'Split BLDG energy consumption'!D140</f>
        <v>0</v>
      </c>
      <c r="E3" s="1">
        <f>'Split BLDG energy consumption'!$C$17*'Split BLDG energy consumption'!E140</f>
        <v>0</v>
      </c>
      <c r="F3" s="1">
        <f>'Split BLDG energy consumption'!$C$17*'Split BLDG energy consumption'!F140</f>
        <v>0</v>
      </c>
      <c r="G3" s="1">
        <f>'Split BLDG energy consumption'!$C$17*'Split BLDG energy consumption'!G140</f>
        <v>0</v>
      </c>
      <c r="H3" s="1">
        <f>'Split BLDG energy consumption'!$C$17*'Split BLDG energy consumption'!H140</f>
        <v>0</v>
      </c>
      <c r="I3" s="1">
        <f>'Split BLDG energy consumption'!$C$17*'Split BLDG energy consumption'!I140</f>
        <v>0</v>
      </c>
      <c r="J3" s="1">
        <f>'Split BLDG energy consumption'!$C$17*'Split BLDG energy consumption'!J140</f>
        <v>0</v>
      </c>
      <c r="K3" s="1">
        <f>'Split BLDG energy consumption'!$C$17*'Split BLDG energy consumption'!K140</f>
        <v>0</v>
      </c>
      <c r="L3" s="1">
        <f>'Split BLDG energy consumption'!$C$17*'Split BLDG energy consumption'!L140</f>
        <v>0</v>
      </c>
      <c r="M3" s="1">
        <f>'Split BLDG energy consumption'!$C$17*'Split BLDG energy consumption'!M140</f>
        <v>0</v>
      </c>
      <c r="N3" s="1">
        <f>'Split BLDG energy consumption'!$C$17*'Split BLDG energy consumption'!N140</f>
        <v>0</v>
      </c>
      <c r="O3" s="1">
        <f>'Split BLDG energy consumption'!$C$17*'Split BLDG energy consumption'!O140</f>
        <v>0</v>
      </c>
      <c r="P3" s="1">
        <f>'Split BLDG energy consumption'!$C$17*'Split BLDG energy consumption'!P140</f>
        <v>0</v>
      </c>
      <c r="Q3" s="1">
        <f>'Split BLDG energy consumption'!$C$17*'Split BLDG energy consumption'!Q140</f>
        <v>0</v>
      </c>
      <c r="R3" s="1">
        <f>'Split BLDG energy consumption'!$C$17*'Split BLDG energy consumption'!R140</f>
        <v>0</v>
      </c>
      <c r="S3" s="1">
        <f>'Split BLDG energy consumption'!$C$17*'Split BLDG energy consumption'!S140</f>
        <v>0</v>
      </c>
      <c r="T3" s="1">
        <f>'Split BLDG energy consumption'!$C$17*'Split BLDG energy consumption'!T140</f>
        <v>0</v>
      </c>
      <c r="U3" s="1">
        <f>'Split BLDG energy consumption'!$C$17*'Split BLDG energy consumption'!U140</f>
        <v>0</v>
      </c>
      <c r="V3" s="1">
        <f>'Split BLDG energy consumption'!$C$17*'Split BLDG energy consumption'!V140</f>
        <v>0</v>
      </c>
      <c r="W3" s="1">
        <f>'Split BLDG energy consumption'!$C$17*'Split BLDG energy consumption'!W140</f>
        <v>0</v>
      </c>
      <c r="X3" s="1">
        <f>'Split BLDG energy consumption'!$C$17*'Split BLDG energy consumption'!X140</f>
        <v>0</v>
      </c>
      <c r="Y3" s="1">
        <f>'Split BLDG energy consumption'!$C$17*'Split BLDG energy consumption'!Y140</f>
        <v>0</v>
      </c>
      <c r="Z3" s="1">
        <f>'Split BLDG energy consumption'!$C$17*'Split BLDG energy consumption'!Z140</f>
        <v>0</v>
      </c>
      <c r="AA3" s="1">
        <f>'Split BLDG energy consumption'!$C$17*'Split BLDG energy consumption'!AA140</f>
        <v>0</v>
      </c>
      <c r="AB3" s="1">
        <f>'Split BLDG energy consumption'!$C$17*'Split BLDG energy consumption'!AB140</f>
        <v>0</v>
      </c>
      <c r="AC3" s="1">
        <f>'Split BLDG energy consumption'!$C$17*'Split BLDG energy consumption'!AC140</f>
        <v>0</v>
      </c>
      <c r="AD3" s="1">
        <f>'Split BLDG energy consumption'!$C$17*'Split BLDG energy consumption'!AD140</f>
        <v>0</v>
      </c>
      <c r="AE3" s="1">
        <f>'Split BLDG energy consumption'!$C$17*'Split BLDG energy consumption'!AE140</f>
        <v>0</v>
      </c>
      <c r="AF3" s="1">
        <f>'Split BLDG energy consumption'!$C$17*'Split BLDG energy consumption'!AF140</f>
        <v>0</v>
      </c>
      <c r="AG3" s="1">
        <f>'Split BLDG energy consumption'!$C$17*'Split BLDG energy consumption'!AG140</f>
        <v>0</v>
      </c>
      <c r="AH3" s="1">
        <f>'Split BLDG energy consumption'!$C$17*'Split BLDG energy consumption'!AH140</f>
        <v>0</v>
      </c>
      <c r="AI3" s="1">
        <f>'Split BLDG energy consumption'!$C$17*'Split BLDG energy consumption'!AI140</f>
        <v>0</v>
      </c>
      <c r="AJ3" s="1">
        <f>'Split BLDG energy consumption'!$C$17*'Split BLDG energy consumption'!AJ140</f>
        <v>0</v>
      </c>
      <c r="AK3" s="1">
        <f>'Split BLDG energy consumption'!$C$17*'Split BLDG energy consumption'!AK140</f>
        <v>0</v>
      </c>
      <c r="AL3" s="1">
        <f>'Split BLDG energy consumption'!$C$17*'Split BLDG energy consumption'!AL140</f>
        <v>0</v>
      </c>
      <c r="AM3" s="1">
        <f>'Split BLDG energy consumption'!$C$17*'Split BLDG energy consumption'!AM140</f>
        <v>0</v>
      </c>
      <c r="AN3" s="1">
        <f>'Split BLDG energy consumption'!$C$17*'Split BLDG energy consumption'!AN140</f>
        <v>0</v>
      </c>
      <c r="AO3" s="1">
        <f>'Split BLDG energy consumption'!$C$17*'Split BLDG energy consumption'!AO140</f>
        <v>0</v>
      </c>
      <c r="AP3" s="1">
        <f>'Split BLDG energy consumption'!$C$17*'Split BLDG energy consumption'!AP140</f>
        <v>0</v>
      </c>
      <c r="AQ3" s="1">
        <f>'Split BLDG energy consumption'!$C$17*'Split BLDG energy consumption'!AQ140</f>
        <v>0</v>
      </c>
    </row>
    <row r="4" spans="1:43" x14ac:dyDescent="0.3">
      <c r="A4" t="s">
        <v>2</v>
      </c>
      <c r="B4" s="1">
        <f>'Split BLDG energy consumption'!$C$17*'Split BLDG energy consumption'!B141</f>
        <v>0</v>
      </c>
      <c r="C4" s="1">
        <f>'Split BLDG energy consumption'!$C$17*'Split BLDG energy consumption'!C141</f>
        <v>0</v>
      </c>
      <c r="D4" s="1">
        <f>'Split BLDG energy consumption'!$C$17*'Split BLDG energy consumption'!D141</f>
        <v>0</v>
      </c>
      <c r="E4" s="1">
        <f>'Split BLDG energy consumption'!$C$17*'Split BLDG energy consumption'!E141</f>
        <v>0</v>
      </c>
      <c r="F4" s="1">
        <f>'Split BLDG energy consumption'!$C$17*'Split BLDG energy consumption'!F141</f>
        <v>0</v>
      </c>
      <c r="G4" s="1">
        <f>'Split BLDG energy consumption'!$C$17*'Split BLDG energy consumption'!G141</f>
        <v>0</v>
      </c>
      <c r="H4" s="1">
        <f>'Split BLDG energy consumption'!$C$17*'Split BLDG energy consumption'!H141</f>
        <v>0</v>
      </c>
      <c r="I4" s="1">
        <f>'Split BLDG energy consumption'!$C$17*'Split BLDG energy consumption'!I141</f>
        <v>0</v>
      </c>
      <c r="J4" s="1">
        <f>'Split BLDG energy consumption'!$C$17*'Split BLDG energy consumption'!J141</f>
        <v>0</v>
      </c>
      <c r="K4" s="1">
        <f>'Split BLDG energy consumption'!$C$17*'Split BLDG energy consumption'!K141</f>
        <v>0</v>
      </c>
      <c r="L4" s="1">
        <f>'Split BLDG energy consumption'!$C$17*'Split BLDG energy consumption'!L141</f>
        <v>0</v>
      </c>
      <c r="M4" s="1">
        <f>'Split BLDG energy consumption'!$C$17*'Split BLDG energy consumption'!M141</f>
        <v>0</v>
      </c>
      <c r="N4" s="1">
        <f>'Split BLDG energy consumption'!$C$17*'Split BLDG energy consumption'!N141</f>
        <v>0</v>
      </c>
      <c r="O4" s="1">
        <f>'Split BLDG energy consumption'!$C$17*'Split BLDG energy consumption'!O141</f>
        <v>0</v>
      </c>
      <c r="P4" s="1">
        <f>'Split BLDG energy consumption'!$C$17*'Split BLDG energy consumption'!P141</f>
        <v>0</v>
      </c>
      <c r="Q4" s="1">
        <f>'Split BLDG energy consumption'!$C$17*'Split BLDG energy consumption'!Q141</f>
        <v>0</v>
      </c>
      <c r="R4" s="1">
        <f>'Split BLDG energy consumption'!$C$17*'Split BLDG energy consumption'!R141</f>
        <v>0</v>
      </c>
      <c r="S4" s="1">
        <f>'Split BLDG energy consumption'!$C$17*'Split BLDG energy consumption'!S141</f>
        <v>0</v>
      </c>
      <c r="T4" s="1">
        <f>'Split BLDG energy consumption'!$C$17*'Split BLDG energy consumption'!T141</f>
        <v>0</v>
      </c>
      <c r="U4" s="1">
        <f>'Split BLDG energy consumption'!$C$17*'Split BLDG energy consumption'!U141</f>
        <v>0</v>
      </c>
      <c r="V4" s="1">
        <f>'Split BLDG energy consumption'!$C$17*'Split BLDG energy consumption'!V141</f>
        <v>0</v>
      </c>
      <c r="W4" s="1">
        <f>'Split BLDG energy consumption'!$C$17*'Split BLDG energy consumption'!W141</f>
        <v>0</v>
      </c>
      <c r="X4" s="1">
        <f>'Split BLDG energy consumption'!$C$17*'Split BLDG energy consumption'!X141</f>
        <v>0</v>
      </c>
      <c r="Y4" s="1">
        <f>'Split BLDG energy consumption'!$C$17*'Split BLDG energy consumption'!Y141</f>
        <v>0</v>
      </c>
      <c r="Z4" s="1">
        <f>'Split BLDG energy consumption'!$C$17*'Split BLDG energy consumption'!Z141</f>
        <v>0</v>
      </c>
      <c r="AA4" s="1">
        <f>'Split BLDG energy consumption'!$C$17*'Split BLDG energy consumption'!AA141</f>
        <v>0</v>
      </c>
      <c r="AB4" s="1">
        <f>'Split BLDG energy consumption'!$C$17*'Split BLDG energy consumption'!AB141</f>
        <v>0</v>
      </c>
      <c r="AC4" s="1">
        <f>'Split BLDG energy consumption'!$C$17*'Split BLDG energy consumption'!AC141</f>
        <v>0</v>
      </c>
      <c r="AD4" s="1">
        <f>'Split BLDG energy consumption'!$C$17*'Split BLDG energy consumption'!AD141</f>
        <v>0</v>
      </c>
      <c r="AE4" s="1">
        <f>'Split BLDG energy consumption'!$C$17*'Split BLDG energy consumption'!AE141</f>
        <v>0</v>
      </c>
      <c r="AF4" s="1">
        <f>'Split BLDG energy consumption'!$C$17*'Split BLDG energy consumption'!AF141</f>
        <v>0</v>
      </c>
      <c r="AG4" s="1">
        <f>'Split BLDG energy consumption'!$C$17*'Split BLDG energy consumption'!AG141</f>
        <v>0</v>
      </c>
      <c r="AH4" s="1">
        <f>'Split BLDG energy consumption'!$C$17*'Split BLDG energy consumption'!AH141</f>
        <v>0</v>
      </c>
      <c r="AI4" s="1">
        <f>'Split BLDG energy consumption'!$C$17*'Split BLDG energy consumption'!AI141</f>
        <v>0</v>
      </c>
      <c r="AJ4" s="1">
        <f>'Split BLDG energy consumption'!$C$17*'Split BLDG energy consumption'!AJ141</f>
        <v>0</v>
      </c>
      <c r="AK4" s="1">
        <f>'Split BLDG energy consumption'!$C$17*'Split BLDG energy consumption'!AK141</f>
        <v>0</v>
      </c>
      <c r="AL4" s="1">
        <f>'Split BLDG energy consumption'!$C$17*'Split BLDG energy consumption'!AL141</f>
        <v>0</v>
      </c>
      <c r="AM4" s="1">
        <f>'Split BLDG energy consumption'!$C$17*'Split BLDG energy consumption'!AM141</f>
        <v>0</v>
      </c>
      <c r="AN4" s="1">
        <f>'Split BLDG energy consumption'!$C$17*'Split BLDG energy consumption'!AN141</f>
        <v>0</v>
      </c>
      <c r="AO4" s="1">
        <f>'Split BLDG energy consumption'!$C$17*'Split BLDG energy consumption'!AO141</f>
        <v>0</v>
      </c>
      <c r="AP4" s="1">
        <f>'Split BLDG energy consumption'!$C$17*'Split BLDG energy consumption'!AP141</f>
        <v>0</v>
      </c>
      <c r="AQ4" s="1">
        <f>'Split BLDG energy consumption'!$C$17*'Split BLDG energy consumption'!AQ141</f>
        <v>0</v>
      </c>
    </row>
    <row r="5" spans="1:43" x14ac:dyDescent="0.3">
      <c r="A5" t="s">
        <v>3</v>
      </c>
      <c r="B5" s="1">
        <f>'Split BLDG energy consumption'!$C$17*'Split BLDG energy consumption'!B142</f>
        <v>0</v>
      </c>
      <c r="C5" s="1">
        <f>'Split BLDG energy consumption'!$C$17*'Split BLDG energy consumption'!C142</f>
        <v>0</v>
      </c>
      <c r="D5" s="1">
        <f>'Split BLDG energy consumption'!$C$17*'Split BLDG energy consumption'!D142</f>
        <v>0</v>
      </c>
      <c r="E5" s="1">
        <f>'Split BLDG energy consumption'!$C$17*'Split BLDG energy consumption'!E142</f>
        <v>0</v>
      </c>
      <c r="F5" s="1">
        <f>'Split BLDG energy consumption'!$C$17*'Split BLDG energy consumption'!F142</f>
        <v>0</v>
      </c>
      <c r="G5" s="1">
        <f>'Split BLDG energy consumption'!$C$17*'Split BLDG energy consumption'!G142</f>
        <v>0</v>
      </c>
      <c r="H5" s="1">
        <f>'Split BLDG energy consumption'!$C$17*'Split BLDG energy consumption'!H142</f>
        <v>0</v>
      </c>
      <c r="I5" s="1">
        <f>'Split BLDG energy consumption'!$C$17*'Split BLDG energy consumption'!I142</f>
        <v>0</v>
      </c>
      <c r="J5" s="1">
        <f>'Split BLDG energy consumption'!$C$17*'Split BLDG energy consumption'!J142</f>
        <v>0</v>
      </c>
      <c r="K5" s="1">
        <f>'Split BLDG energy consumption'!$C$17*'Split BLDG energy consumption'!K142</f>
        <v>0</v>
      </c>
      <c r="L5" s="1">
        <f>'Split BLDG energy consumption'!$C$17*'Split BLDG energy consumption'!L142</f>
        <v>0</v>
      </c>
      <c r="M5" s="1">
        <f>'Split BLDG energy consumption'!$C$17*'Split BLDG energy consumption'!M142</f>
        <v>0</v>
      </c>
      <c r="N5" s="1">
        <f>'Split BLDG energy consumption'!$C$17*'Split BLDG energy consumption'!N142</f>
        <v>0</v>
      </c>
      <c r="O5" s="1">
        <f>'Split BLDG energy consumption'!$C$17*'Split BLDG energy consumption'!O142</f>
        <v>0</v>
      </c>
      <c r="P5" s="1">
        <f>'Split BLDG energy consumption'!$C$17*'Split BLDG energy consumption'!P142</f>
        <v>0</v>
      </c>
      <c r="Q5" s="1">
        <f>'Split BLDG energy consumption'!$C$17*'Split BLDG energy consumption'!Q142</f>
        <v>0</v>
      </c>
      <c r="R5" s="1">
        <f>'Split BLDG energy consumption'!$C$17*'Split BLDG energy consumption'!R142</f>
        <v>0</v>
      </c>
      <c r="S5" s="1">
        <f>'Split BLDG energy consumption'!$C$17*'Split BLDG energy consumption'!S142</f>
        <v>0</v>
      </c>
      <c r="T5" s="1">
        <f>'Split BLDG energy consumption'!$C$17*'Split BLDG energy consumption'!T142</f>
        <v>0</v>
      </c>
      <c r="U5" s="1">
        <f>'Split BLDG energy consumption'!$C$17*'Split BLDG energy consumption'!U142</f>
        <v>0</v>
      </c>
      <c r="V5" s="1">
        <f>'Split BLDG energy consumption'!$C$17*'Split BLDG energy consumption'!V142</f>
        <v>0</v>
      </c>
      <c r="W5" s="1">
        <f>'Split BLDG energy consumption'!$C$17*'Split BLDG energy consumption'!W142</f>
        <v>0</v>
      </c>
      <c r="X5" s="1">
        <f>'Split BLDG energy consumption'!$C$17*'Split BLDG energy consumption'!X142</f>
        <v>0</v>
      </c>
      <c r="Y5" s="1">
        <f>'Split BLDG energy consumption'!$C$17*'Split BLDG energy consumption'!Y142</f>
        <v>0</v>
      </c>
      <c r="Z5" s="1">
        <f>'Split BLDG energy consumption'!$C$17*'Split BLDG energy consumption'!Z142</f>
        <v>0</v>
      </c>
      <c r="AA5" s="1">
        <f>'Split BLDG energy consumption'!$C$17*'Split BLDG energy consumption'!AA142</f>
        <v>0</v>
      </c>
      <c r="AB5" s="1">
        <f>'Split BLDG energy consumption'!$C$17*'Split BLDG energy consumption'!AB142</f>
        <v>0</v>
      </c>
      <c r="AC5" s="1">
        <f>'Split BLDG energy consumption'!$C$17*'Split BLDG energy consumption'!AC142</f>
        <v>0</v>
      </c>
      <c r="AD5" s="1">
        <f>'Split BLDG energy consumption'!$C$17*'Split BLDG energy consumption'!AD142</f>
        <v>0</v>
      </c>
      <c r="AE5" s="1">
        <f>'Split BLDG energy consumption'!$C$17*'Split BLDG energy consumption'!AE142</f>
        <v>0</v>
      </c>
      <c r="AF5" s="1">
        <f>'Split BLDG energy consumption'!$C$17*'Split BLDG energy consumption'!AF142</f>
        <v>0</v>
      </c>
      <c r="AG5" s="1">
        <f>'Split BLDG energy consumption'!$C$17*'Split BLDG energy consumption'!AG142</f>
        <v>0</v>
      </c>
      <c r="AH5" s="1">
        <f>'Split BLDG energy consumption'!$C$17*'Split BLDG energy consumption'!AH142</f>
        <v>0</v>
      </c>
      <c r="AI5" s="1">
        <f>'Split BLDG energy consumption'!$C$17*'Split BLDG energy consumption'!AI142</f>
        <v>0</v>
      </c>
      <c r="AJ5" s="1">
        <f>'Split BLDG energy consumption'!$C$17*'Split BLDG energy consumption'!AJ142</f>
        <v>0</v>
      </c>
      <c r="AK5" s="1">
        <f>'Split BLDG energy consumption'!$C$17*'Split BLDG energy consumption'!AK142</f>
        <v>0</v>
      </c>
      <c r="AL5" s="1">
        <f>'Split BLDG energy consumption'!$C$17*'Split BLDG energy consumption'!AL142</f>
        <v>0</v>
      </c>
      <c r="AM5" s="1">
        <f>'Split BLDG energy consumption'!$C$17*'Split BLDG energy consumption'!AM142</f>
        <v>0</v>
      </c>
      <c r="AN5" s="1">
        <f>'Split BLDG energy consumption'!$C$17*'Split BLDG energy consumption'!AN142</f>
        <v>0</v>
      </c>
      <c r="AO5" s="1">
        <f>'Split BLDG energy consumption'!$C$17*'Split BLDG energy consumption'!AO142</f>
        <v>0</v>
      </c>
      <c r="AP5" s="1">
        <f>'Split BLDG energy consumption'!$C$17*'Split BLDG energy consumption'!AP142</f>
        <v>0</v>
      </c>
      <c r="AQ5" s="1">
        <f>'Split BLDG energy consumption'!$C$17*'Split BLDG energy consumption'!AQ142</f>
        <v>0</v>
      </c>
    </row>
    <row r="6" spans="1:43" x14ac:dyDescent="0.3">
      <c r="A6" t="s">
        <v>4</v>
      </c>
      <c r="B6" s="1">
        <f>'Split BLDG energy consumption'!$C$17*'Split BLDG energy consumption'!B143</f>
        <v>0</v>
      </c>
      <c r="C6" s="1">
        <f>'Split BLDG energy consumption'!$C$17*'Split BLDG energy consumption'!C143</f>
        <v>0</v>
      </c>
      <c r="D6" s="1">
        <f>'Split BLDG energy consumption'!$C$17*'Split BLDG energy consumption'!D143</f>
        <v>0</v>
      </c>
      <c r="E6" s="1">
        <f>'Split BLDG energy consumption'!$C$17*'Split BLDG energy consumption'!E143</f>
        <v>0</v>
      </c>
      <c r="F6" s="1">
        <f>'Split BLDG energy consumption'!$C$17*'Split BLDG energy consumption'!F143</f>
        <v>0</v>
      </c>
      <c r="G6" s="1">
        <f>'Split BLDG energy consumption'!$C$17*'Split BLDG energy consumption'!G143</f>
        <v>0</v>
      </c>
      <c r="H6" s="1">
        <f>'Split BLDG energy consumption'!$C$17*'Split BLDG energy consumption'!H143</f>
        <v>0</v>
      </c>
      <c r="I6" s="1">
        <f>'Split BLDG energy consumption'!$C$17*'Split BLDG energy consumption'!I143</f>
        <v>0</v>
      </c>
      <c r="J6" s="1">
        <f>'Split BLDG energy consumption'!$C$17*'Split BLDG energy consumption'!J143</f>
        <v>0</v>
      </c>
      <c r="K6" s="1">
        <f>'Split BLDG energy consumption'!$C$17*'Split BLDG energy consumption'!K143</f>
        <v>0</v>
      </c>
      <c r="L6" s="1">
        <f>'Split BLDG energy consumption'!$C$17*'Split BLDG energy consumption'!L143</f>
        <v>0</v>
      </c>
      <c r="M6" s="1">
        <f>'Split BLDG energy consumption'!$C$17*'Split BLDG energy consumption'!M143</f>
        <v>0</v>
      </c>
      <c r="N6" s="1">
        <f>'Split BLDG energy consumption'!$C$17*'Split BLDG energy consumption'!N143</f>
        <v>0</v>
      </c>
      <c r="O6" s="1">
        <f>'Split BLDG energy consumption'!$C$17*'Split BLDG energy consumption'!O143</f>
        <v>0</v>
      </c>
      <c r="P6" s="1">
        <f>'Split BLDG energy consumption'!$C$17*'Split BLDG energy consumption'!P143</f>
        <v>0</v>
      </c>
      <c r="Q6" s="1">
        <f>'Split BLDG energy consumption'!$C$17*'Split BLDG energy consumption'!Q143</f>
        <v>0</v>
      </c>
      <c r="R6" s="1">
        <f>'Split BLDG energy consumption'!$C$17*'Split BLDG energy consumption'!R143</f>
        <v>0</v>
      </c>
      <c r="S6" s="1">
        <f>'Split BLDG energy consumption'!$C$17*'Split BLDG energy consumption'!S143</f>
        <v>0</v>
      </c>
      <c r="T6" s="1">
        <f>'Split BLDG energy consumption'!$C$17*'Split BLDG energy consumption'!T143</f>
        <v>0</v>
      </c>
      <c r="U6" s="1">
        <f>'Split BLDG energy consumption'!$C$17*'Split BLDG energy consumption'!U143</f>
        <v>0</v>
      </c>
      <c r="V6" s="1">
        <f>'Split BLDG energy consumption'!$C$17*'Split BLDG energy consumption'!V143</f>
        <v>0</v>
      </c>
      <c r="W6" s="1">
        <f>'Split BLDG energy consumption'!$C$17*'Split BLDG energy consumption'!W143</f>
        <v>0</v>
      </c>
      <c r="X6" s="1">
        <f>'Split BLDG energy consumption'!$C$17*'Split BLDG energy consumption'!X143</f>
        <v>0</v>
      </c>
      <c r="Y6" s="1">
        <f>'Split BLDG energy consumption'!$C$17*'Split BLDG energy consumption'!Y143</f>
        <v>0</v>
      </c>
      <c r="Z6" s="1">
        <f>'Split BLDG energy consumption'!$C$17*'Split BLDG energy consumption'!Z143</f>
        <v>0</v>
      </c>
      <c r="AA6" s="1">
        <f>'Split BLDG energy consumption'!$C$17*'Split BLDG energy consumption'!AA143</f>
        <v>0</v>
      </c>
      <c r="AB6" s="1">
        <f>'Split BLDG energy consumption'!$C$17*'Split BLDG energy consumption'!AB143</f>
        <v>0</v>
      </c>
      <c r="AC6" s="1">
        <f>'Split BLDG energy consumption'!$C$17*'Split BLDG energy consumption'!AC143</f>
        <v>0</v>
      </c>
      <c r="AD6" s="1">
        <f>'Split BLDG energy consumption'!$C$17*'Split BLDG energy consumption'!AD143</f>
        <v>0</v>
      </c>
      <c r="AE6" s="1">
        <f>'Split BLDG energy consumption'!$C$17*'Split BLDG energy consumption'!AE143</f>
        <v>0</v>
      </c>
      <c r="AF6" s="1">
        <f>'Split BLDG energy consumption'!$C$17*'Split BLDG energy consumption'!AF143</f>
        <v>0</v>
      </c>
      <c r="AG6" s="1">
        <f>'Split BLDG energy consumption'!$C$17*'Split BLDG energy consumption'!AG143</f>
        <v>0</v>
      </c>
      <c r="AH6" s="1">
        <f>'Split BLDG energy consumption'!$C$17*'Split BLDG energy consumption'!AH143</f>
        <v>0</v>
      </c>
      <c r="AI6" s="1">
        <f>'Split BLDG energy consumption'!$C$17*'Split BLDG energy consumption'!AI143</f>
        <v>0</v>
      </c>
      <c r="AJ6" s="1">
        <f>'Split BLDG energy consumption'!$C$17*'Split BLDG energy consumption'!AJ143</f>
        <v>0</v>
      </c>
      <c r="AK6" s="1">
        <f>'Split BLDG energy consumption'!$C$17*'Split BLDG energy consumption'!AK143</f>
        <v>0</v>
      </c>
      <c r="AL6" s="1">
        <f>'Split BLDG energy consumption'!$C$17*'Split BLDG energy consumption'!AL143</f>
        <v>0</v>
      </c>
      <c r="AM6" s="1">
        <f>'Split BLDG energy consumption'!$C$17*'Split BLDG energy consumption'!AM143</f>
        <v>0</v>
      </c>
      <c r="AN6" s="1">
        <f>'Split BLDG energy consumption'!$C$17*'Split BLDG energy consumption'!AN143</f>
        <v>0</v>
      </c>
      <c r="AO6" s="1">
        <f>'Split BLDG energy consumption'!$C$17*'Split BLDG energy consumption'!AO143</f>
        <v>0</v>
      </c>
      <c r="AP6" s="1">
        <f>'Split BLDG energy consumption'!$C$17*'Split BLDG energy consumption'!AP143</f>
        <v>0</v>
      </c>
      <c r="AQ6" s="1">
        <f>'Split BLDG energy consumption'!$C$17*'Split BLDG energy consumption'!AQ143</f>
        <v>0</v>
      </c>
    </row>
    <row r="7" spans="1:43" x14ac:dyDescent="0.3">
      <c r="A7" t="s">
        <v>5</v>
      </c>
      <c r="B7" s="1">
        <f>'Split BLDG energy consumption'!$C$17*'Split BLDG energy consumption'!B144</f>
        <v>0</v>
      </c>
      <c r="C7" s="1">
        <f>'Split BLDG energy consumption'!$C$17*'Split BLDG energy consumption'!C144</f>
        <v>0</v>
      </c>
      <c r="D7" s="1">
        <f>'Split BLDG energy consumption'!$C$17*'Split BLDG energy consumption'!D144</f>
        <v>0</v>
      </c>
      <c r="E7" s="1">
        <f>'Split BLDG energy consumption'!$C$17*'Split BLDG energy consumption'!E144</f>
        <v>0</v>
      </c>
      <c r="F7" s="1">
        <f>'Split BLDG energy consumption'!$C$17*'Split BLDG energy consumption'!F144</f>
        <v>0</v>
      </c>
      <c r="G7" s="1">
        <f>'Split BLDG energy consumption'!$C$17*'Split BLDG energy consumption'!G144</f>
        <v>0</v>
      </c>
      <c r="H7" s="1">
        <f>'Split BLDG energy consumption'!$C$17*'Split BLDG energy consumption'!H144</f>
        <v>0</v>
      </c>
      <c r="I7" s="1">
        <f>'Split BLDG energy consumption'!$C$17*'Split BLDG energy consumption'!I144</f>
        <v>0</v>
      </c>
      <c r="J7" s="1">
        <f>'Split BLDG energy consumption'!$C$17*'Split BLDG energy consumption'!J144</f>
        <v>0</v>
      </c>
      <c r="K7" s="1">
        <f>'Split BLDG energy consumption'!$C$17*'Split BLDG energy consumption'!K144</f>
        <v>0</v>
      </c>
      <c r="L7" s="1">
        <f>'Split BLDG energy consumption'!$C$17*'Split BLDG energy consumption'!L144</f>
        <v>0</v>
      </c>
      <c r="M7" s="1">
        <f>'Split BLDG energy consumption'!$C$17*'Split BLDG energy consumption'!M144</f>
        <v>0</v>
      </c>
      <c r="N7" s="1">
        <f>'Split BLDG energy consumption'!$C$17*'Split BLDG energy consumption'!N144</f>
        <v>0</v>
      </c>
      <c r="O7" s="1">
        <f>'Split BLDG energy consumption'!$C$17*'Split BLDG energy consumption'!O144</f>
        <v>0</v>
      </c>
      <c r="P7" s="1">
        <f>'Split BLDG energy consumption'!$C$17*'Split BLDG energy consumption'!P144</f>
        <v>0</v>
      </c>
      <c r="Q7" s="1">
        <f>'Split BLDG energy consumption'!$C$17*'Split BLDG energy consumption'!Q144</f>
        <v>0</v>
      </c>
      <c r="R7" s="1">
        <f>'Split BLDG energy consumption'!$C$17*'Split BLDG energy consumption'!R144</f>
        <v>0</v>
      </c>
      <c r="S7" s="1">
        <f>'Split BLDG energy consumption'!$C$17*'Split BLDG energy consumption'!S144</f>
        <v>0</v>
      </c>
      <c r="T7" s="1">
        <f>'Split BLDG energy consumption'!$C$17*'Split BLDG energy consumption'!T144</f>
        <v>0</v>
      </c>
      <c r="U7" s="1">
        <f>'Split BLDG energy consumption'!$C$17*'Split BLDG energy consumption'!U144</f>
        <v>0</v>
      </c>
      <c r="V7" s="1">
        <f>'Split BLDG energy consumption'!$C$17*'Split BLDG energy consumption'!V144</f>
        <v>0</v>
      </c>
      <c r="W7" s="1">
        <f>'Split BLDG energy consumption'!$C$17*'Split BLDG energy consumption'!W144</f>
        <v>0</v>
      </c>
      <c r="X7" s="1">
        <f>'Split BLDG energy consumption'!$C$17*'Split BLDG energy consumption'!X144</f>
        <v>0</v>
      </c>
      <c r="Y7" s="1">
        <f>'Split BLDG energy consumption'!$C$17*'Split BLDG energy consumption'!Y144</f>
        <v>0</v>
      </c>
      <c r="Z7" s="1">
        <f>'Split BLDG energy consumption'!$C$17*'Split BLDG energy consumption'!Z144</f>
        <v>0</v>
      </c>
      <c r="AA7" s="1">
        <f>'Split BLDG energy consumption'!$C$17*'Split BLDG energy consumption'!AA144</f>
        <v>0</v>
      </c>
      <c r="AB7" s="1">
        <f>'Split BLDG energy consumption'!$C$17*'Split BLDG energy consumption'!AB144</f>
        <v>0</v>
      </c>
      <c r="AC7" s="1">
        <f>'Split BLDG energy consumption'!$C$17*'Split BLDG energy consumption'!AC144</f>
        <v>0</v>
      </c>
      <c r="AD7" s="1">
        <f>'Split BLDG energy consumption'!$C$17*'Split BLDG energy consumption'!AD144</f>
        <v>0</v>
      </c>
      <c r="AE7" s="1">
        <f>'Split BLDG energy consumption'!$C$17*'Split BLDG energy consumption'!AE144</f>
        <v>0</v>
      </c>
      <c r="AF7" s="1">
        <f>'Split BLDG energy consumption'!$C$17*'Split BLDG energy consumption'!AF144</f>
        <v>0</v>
      </c>
      <c r="AG7" s="1">
        <f>'Split BLDG energy consumption'!$C$17*'Split BLDG energy consumption'!AG144</f>
        <v>0</v>
      </c>
      <c r="AH7" s="1">
        <f>'Split BLDG energy consumption'!$C$17*'Split BLDG energy consumption'!AH144</f>
        <v>0</v>
      </c>
      <c r="AI7" s="1">
        <f>'Split BLDG energy consumption'!$C$17*'Split BLDG energy consumption'!AI144</f>
        <v>0</v>
      </c>
      <c r="AJ7" s="1">
        <f>'Split BLDG energy consumption'!$C$17*'Split BLDG energy consumption'!AJ144</f>
        <v>0</v>
      </c>
      <c r="AK7" s="1">
        <f>'Split BLDG energy consumption'!$C$17*'Split BLDG energy consumption'!AK144</f>
        <v>0</v>
      </c>
      <c r="AL7" s="1">
        <f>'Split BLDG energy consumption'!$C$17*'Split BLDG energy consumption'!AL144</f>
        <v>0</v>
      </c>
      <c r="AM7" s="1">
        <f>'Split BLDG energy consumption'!$C$17*'Split BLDG energy consumption'!AM144</f>
        <v>0</v>
      </c>
      <c r="AN7" s="1">
        <f>'Split BLDG energy consumption'!$C$17*'Split BLDG energy consumption'!AN144</f>
        <v>0</v>
      </c>
      <c r="AO7" s="1">
        <f>'Split BLDG energy consumption'!$C$17*'Split BLDG energy consumption'!AO144</f>
        <v>0</v>
      </c>
      <c r="AP7" s="1">
        <f>'Split BLDG energy consumption'!$C$17*'Split BLDG energy consumption'!AP144</f>
        <v>0</v>
      </c>
      <c r="AQ7" s="1">
        <f>'Split BLDG energy consumption'!$C$17*'Split BLDG energy consumption'!AQ144</f>
        <v>0</v>
      </c>
    </row>
    <row r="8" spans="1:43" x14ac:dyDescent="0.3">
      <c r="A8" t="s">
        <v>6</v>
      </c>
      <c r="B8" s="1">
        <f>'Split BLDG energy consumption'!$C$17*'Split BLDG energy consumption'!B145</f>
        <v>0</v>
      </c>
      <c r="C8" s="1">
        <f>'Split BLDG energy consumption'!$C$17*'Split BLDG energy consumption'!C145</f>
        <v>0</v>
      </c>
      <c r="D8" s="1">
        <f>'Split BLDG energy consumption'!$C$17*'Split BLDG energy consumption'!D145</f>
        <v>0</v>
      </c>
      <c r="E8" s="1">
        <f>'Split BLDG energy consumption'!$C$17*'Split BLDG energy consumption'!E145</f>
        <v>0</v>
      </c>
      <c r="F8" s="1">
        <f>'Split BLDG energy consumption'!$C$17*'Split BLDG energy consumption'!F145</f>
        <v>0</v>
      </c>
      <c r="G8" s="1">
        <f>'Split BLDG energy consumption'!$C$17*'Split BLDG energy consumption'!G145</f>
        <v>0</v>
      </c>
      <c r="H8" s="1">
        <f>'Split BLDG energy consumption'!$C$17*'Split BLDG energy consumption'!H145</f>
        <v>0</v>
      </c>
      <c r="I8" s="1">
        <f>'Split BLDG energy consumption'!$C$17*'Split BLDG energy consumption'!I145</f>
        <v>0</v>
      </c>
      <c r="J8" s="1">
        <f>'Split BLDG energy consumption'!$C$17*'Split BLDG energy consumption'!J145</f>
        <v>0</v>
      </c>
      <c r="K8" s="1">
        <f>'Split BLDG energy consumption'!$C$17*'Split BLDG energy consumption'!K145</f>
        <v>0</v>
      </c>
      <c r="L8" s="1">
        <f>'Split BLDG energy consumption'!$C$17*'Split BLDG energy consumption'!L145</f>
        <v>0</v>
      </c>
      <c r="M8" s="1">
        <f>'Split BLDG energy consumption'!$C$17*'Split BLDG energy consumption'!M145</f>
        <v>0</v>
      </c>
      <c r="N8" s="1">
        <f>'Split BLDG energy consumption'!$C$17*'Split BLDG energy consumption'!N145</f>
        <v>0</v>
      </c>
      <c r="O8" s="1">
        <f>'Split BLDG energy consumption'!$C$17*'Split BLDG energy consumption'!O145</f>
        <v>0</v>
      </c>
      <c r="P8" s="1">
        <f>'Split BLDG energy consumption'!$C$17*'Split BLDG energy consumption'!P145</f>
        <v>0</v>
      </c>
      <c r="Q8" s="1">
        <f>'Split BLDG energy consumption'!$C$17*'Split BLDG energy consumption'!Q145</f>
        <v>0</v>
      </c>
      <c r="R8" s="1">
        <f>'Split BLDG energy consumption'!$C$17*'Split BLDG energy consumption'!R145</f>
        <v>0</v>
      </c>
      <c r="S8" s="1">
        <f>'Split BLDG energy consumption'!$C$17*'Split BLDG energy consumption'!S145</f>
        <v>0</v>
      </c>
      <c r="T8" s="1">
        <f>'Split BLDG energy consumption'!$C$17*'Split BLDG energy consumption'!T145</f>
        <v>0</v>
      </c>
      <c r="U8" s="1">
        <f>'Split BLDG energy consumption'!$C$17*'Split BLDG energy consumption'!U145</f>
        <v>0</v>
      </c>
      <c r="V8" s="1">
        <f>'Split BLDG energy consumption'!$C$17*'Split BLDG energy consumption'!V145</f>
        <v>0</v>
      </c>
      <c r="W8" s="1">
        <f>'Split BLDG energy consumption'!$C$17*'Split BLDG energy consumption'!W145</f>
        <v>0</v>
      </c>
      <c r="X8" s="1">
        <f>'Split BLDG energy consumption'!$C$17*'Split BLDG energy consumption'!X145</f>
        <v>0</v>
      </c>
      <c r="Y8" s="1">
        <f>'Split BLDG energy consumption'!$C$17*'Split BLDG energy consumption'!Y145</f>
        <v>0</v>
      </c>
      <c r="Z8" s="1">
        <f>'Split BLDG energy consumption'!$C$17*'Split BLDG energy consumption'!Z145</f>
        <v>0</v>
      </c>
      <c r="AA8" s="1">
        <f>'Split BLDG energy consumption'!$C$17*'Split BLDG energy consumption'!AA145</f>
        <v>0</v>
      </c>
      <c r="AB8" s="1">
        <f>'Split BLDG energy consumption'!$C$17*'Split BLDG energy consumption'!AB145</f>
        <v>0</v>
      </c>
      <c r="AC8" s="1">
        <f>'Split BLDG energy consumption'!$C$17*'Split BLDG energy consumption'!AC145</f>
        <v>0</v>
      </c>
      <c r="AD8" s="1">
        <f>'Split BLDG energy consumption'!$C$17*'Split BLDG energy consumption'!AD145</f>
        <v>0</v>
      </c>
      <c r="AE8" s="1">
        <f>'Split BLDG energy consumption'!$C$17*'Split BLDG energy consumption'!AE145</f>
        <v>0</v>
      </c>
      <c r="AF8" s="1">
        <f>'Split BLDG energy consumption'!$C$17*'Split BLDG energy consumption'!AF145</f>
        <v>0</v>
      </c>
      <c r="AG8" s="1">
        <f>'Split BLDG energy consumption'!$C$17*'Split BLDG energy consumption'!AG145</f>
        <v>0</v>
      </c>
      <c r="AH8" s="1">
        <f>'Split BLDG energy consumption'!$C$17*'Split BLDG energy consumption'!AH145</f>
        <v>0</v>
      </c>
      <c r="AI8" s="1">
        <f>'Split BLDG energy consumption'!$C$17*'Split BLDG energy consumption'!AI145</f>
        <v>0</v>
      </c>
      <c r="AJ8" s="1">
        <f>'Split BLDG energy consumption'!$C$17*'Split BLDG energy consumption'!AJ145</f>
        <v>0</v>
      </c>
      <c r="AK8" s="1">
        <f>'Split BLDG energy consumption'!$C$17*'Split BLDG energy consumption'!AK145</f>
        <v>0</v>
      </c>
      <c r="AL8" s="1">
        <f>'Split BLDG energy consumption'!$C$17*'Split BLDG energy consumption'!AL145</f>
        <v>0</v>
      </c>
      <c r="AM8" s="1">
        <f>'Split BLDG energy consumption'!$C$17*'Split BLDG energy consumption'!AM145</f>
        <v>0</v>
      </c>
      <c r="AN8" s="1">
        <f>'Split BLDG energy consumption'!$C$17*'Split BLDG energy consumption'!AN145</f>
        <v>0</v>
      </c>
      <c r="AO8" s="1">
        <f>'Split BLDG energy consumption'!$C$17*'Split BLDG energy consumption'!AO145</f>
        <v>0</v>
      </c>
      <c r="AP8" s="1">
        <f>'Split BLDG energy consumption'!$C$17*'Split BLDG energy consumption'!AP145</f>
        <v>0</v>
      </c>
      <c r="AQ8" s="1">
        <f>'Split BLDG energy consumption'!$C$17*'Split BLDG energy consumption'!AQ145</f>
        <v>0</v>
      </c>
    </row>
    <row r="9" spans="1:43" x14ac:dyDescent="0.3">
      <c r="A9" t="s">
        <v>7</v>
      </c>
      <c r="B9" s="1">
        <f>'Split BLDG energy consumption'!$C$17*'Split BLDG energy consumption'!B146</f>
        <v>0</v>
      </c>
      <c r="C9" s="1">
        <f>'Split BLDG energy consumption'!$C$17*'Split BLDG energy consumption'!C146</f>
        <v>0</v>
      </c>
      <c r="D9" s="1">
        <f>'Split BLDG energy consumption'!$C$17*'Split BLDG energy consumption'!D146</f>
        <v>0</v>
      </c>
      <c r="E9" s="1">
        <f>'Split BLDG energy consumption'!$C$17*'Split BLDG energy consumption'!E146</f>
        <v>0</v>
      </c>
      <c r="F9" s="1">
        <f>'Split BLDG energy consumption'!$C$17*'Split BLDG energy consumption'!F146</f>
        <v>0</v>
      </c>
      <c r="G9" s="1">
        <f>'Split BLDG energy consumption'!$C$17*'Split BLDG energy consumption'!G146</f>
        <v>0</v>
      </c>
      <c r="H9" s="1">
        <f>'Split BLDG energy consumption'!$C$17*'Split BLDG energy consumption'!H146</f>
        <v>0</v>
      </c>
      <c r="I9" s="1">
        <f>'Split BLDG energy consumption'!$C$17*'Split BLDG energy consumption'!I146</f>
        <v>0</v>
      </c>
      <c r="J9" s="1">
        <f>'Split BLDG energy consumption'!$C$17*'Split BLDG energy consumption'!J146</f>
        <v>0</v>
      </c>
      <c r="K9" s="1">
        <f>'Split BLDG energy consumption'!$C$17*'Split BLDG energy consumption'!K146</f>
        <v>0</v>
      </c>
      <c r="L9" s="1">
        <f>'Split BLDG energy consumption'!$C$17*'Split BLDG energy consumption'!L146</f>
        <v>0</v>
      </c>
      <c r="M9" s="1">
        <f>'Split BLDG energy consumption'!$C$17*'Split BLDG energy consumption'!M146</f>
        <v>0</v>
      </c>
      <c r="N9" s="1">
        <f>'Split BLDG energy consumption'!$C$17*'Split BLDG energy consumption'!N146</f>
        <v>0</v>
      </c>
      <c r="O9" s="1">
        <f>'Split BLDG energy consumption'!$C$17*'Split BLDG energy consumption'!O146</f>
        <v>0</v>
      </c>
      <c r="P9" s="1">
        <f>'Split BLDG energy consumption'!$C$17*'Split BLDG energy consumption'!P146</f>
        <v>0</v>
      </c>
      <c r="Q9" s="1">
        <f>'Split BLDG energy consumption'!$C$17*'Split BLDG energy consumption'!Q146</f>
        <v>0</v>
      </c>
      <c r="R9" s="1">
        <f>'Split BLDG energy consumption'!$C$17*'Split BLDG energy consumption'!R146</f>
        <v>0</v>
      </c>
      <c r="S9" s="1">
        <f>'Split BLDG energy consumption'!$C$17*'Split BLDG energy consumption'!S146</f>
        <v>0</v>
      </c>
      <c r="T9" s="1">
        <f>'Split BLDG energy consumption'!$C$17*'Split BLDG energy consumption'!T146</f>
        <v>0</v>
      </c>
      <c r="U9" s="1">
        <f>'Split BLDG energy consumption'!$C$17*'Split BLDG energy consumption'!U146</f>
        <v>0</v>
      </c>
      <c r="V9" s="1">
        <f>'Split BLDG energy consumption'!$C$17*'Split BLDG energy consumption'!V146</f>
        <v>0</v>
      </c>
      <c r="W9" s="1">
        <f>'Split BLDG energy consumption'!$C$17*'Split BLDG energy consumption'!W146</f>
        <v>0</v>
      </c>
      <c r="X9" s="1">
        <f>'Split BLDG energy consumption'!$C$17*'Split BLDG energy consumption'!X146</f>
        <v>0</v>
      </c>
      <c r="Y9" s="1">
        <f>'Split BLDG energy consumption'!$C$17*'Split BLDG energy consumption'!Y146</f>
        <v>0</v>
      </c>
      <c r="Z9" s="1">
        <f>'Split BLDG energy consumption'!$C$17*'Split BLDG energy consumption'!Z146</f>
        <v>0</v>
      </c>
      <c r="AA9" s="1">
        <f>'Split BLDG energy consumption'!$C$17*'Split BLDG energy consumption'!AA146</f>
        <v>0</v>
      </c>
      <c r="AB9" s="1">
        <f>'Split BLDG energy consumption'!$C$17*'Split BLDG energy consumption'!AB146</f>
        <v>0</v>
      </c>
      <c r="AC9" s="1">
        <f>'Split BLDG energy consumption'!$C$17*'Split BLDG energy consumption'!AC146</f>
        <v>0</v>
      </c>
      <c r="AD9" s="1">
        <f>'Split BLDG energy consumption'!$C$17*'Split BLDG energy consumption'!AD146</f>
        <v>0</v>
      </c>
      <c r="AE9" s="1">
        <f>'Split BLDG energy consumption'!$C$17*'Split BLDG energy consumption'!AE146</f>
        <v>0</v>
      </c>
      <c r="AF9" s="1">
        <f>'Split BLDG energy consumption'!$C$17*'Split BLDG energy consumption'!AF146</f>
        <v>0</v>
      </c>
      <c r="AG9" s="1">
        <f>'Split BLDG energy consumption'!$C$17*'Split BLDG energy consumption'!AG146</f>
        <v>0</v>
      </c>
      <c r="AH9" s="1">
        <f>'Split BLDG energy consumption'!$C$17*'Split BLDG energy consumption'!AH146</f>
        <v>0</v>
      </c>
      <c r="AI9" s="1">
        <f>'Split BLDG energy consumption'!$C$17*'Split BLDG energy consumption'!AI146</f>
        <v>0</v>
      </c>
      <c r="AJ9" s="1">
        <f>'Split BLDG energy consumption'!$C$17*'Split BLDG energy consumption'!AJ146</f>
        <v>0</v>
      </c>
      <c r="AK9" s="1">
        <f>'Split BLDG energy consumption'!$C$17*'Split BLDG energy consumption'!AK146</f>
        <v>0</v>
      </c>
      <c r="AL9" s="1">
        <f>'Split BLDG energy consumption'!$C$17*'Split BLDG energy consumption'!AL146</f>
        <v>0</v>
      </c>
      <c r="AM9" s="1">
        <f>'Split BLDG energy consumption'!$C$17*'Split BLDG energy consumption'!AM146</f>
        <v>0</v>
      </c>
      <c r="AN9" s="1">
        <f>'Split BLDG energy consumption'!$C$17*'Split BLDG energy consumption'!AN146</f>
        <v>0</v>
      </c>
      <c r="AO9" s="1">
        <f>'Split BLDG energy consumption'!$C$17*'Split BLDG energy consumption'!AO146</f>
        <v>0</v>
      </c>
      <c r="AP9" s="1">
        <f>'Split BLDG energy consumption'!$C$17*'Split BLDG energy consumption'!AP146</f>
        <v>0</v>
      </c>
      <c r="AQ9" s="1">
        <f>'Split BLDG energy consumption'!$C$17*'Split BLDG energy consumption'!AQ146</f>
        <v>0</v>
      </c>
    </row>
    <row r="10" spans="1:43" x14ac:dyDescent="0.3">
      <c r="A10" t="s">
        <v>8</v>
      </c>
      <c r="B10" s="1">
        <f>'Split BLDG energy consumption'!$C$17*'Split BLDG energy consumption'!B147</f>
        <v>0</v>
      </c>
      <c r="C10" s="1">
        <f>'Split BLDG energy consumption'!$C$17*'Split BLDG energy consumption'!C147</f>
        <v>0</v>
      </c>
      <c r="D10" s="1">
        <f>'Split BLDG energy consumption'!$C$17*'Split BLDG energy consumption'!D147</f>
        <v>0</v>
      </c>
      <c r="E10" s="1">
        <f>'Split BLDG energy consumption'!$C$17*'Split BLDG energy consumption'!E147</f>
        <v>0</v>
      </c>
      <c r="F10" s="1">
        <f>'Split BLDG energy consumption'!$C$17*'Split BLDG energy consumption'!F147</f>
        <v>0</v>
      </c>
      <c r="G10" s="1">
        <f>'Split BLDG energy consumption'!$C$17*'Split BLDG energy consumption'!G147</f>
        <v>0</v>
      </c>
      <c r="H10" s="1">
        <f>'Split BLDG energy consumption'!$C$17*'Split BLDG energy consumption'!H147</f>
        <v>0</v>
      </c>
      <c r="I10" s="1">
        <f>'Split BLDG energy consumption'!$C$17*'Split BLDG energy consumption'!I147</f>
        <v>0</v>
      </c>
      <c r="J10" s="1">
        <f>'Split BLDG energy consumption'!$C$17*'Split BLDG energy consumption'!J147</f>
        <v>0</v>
      </c>
      <c r="K10" s="1">
        <f>'Split BLDG energy consumption'!$C$17*'Split BLDG energy consumption'!K147</f>
        <v>0</v>
      </c>
      <c r="L10" s="1">
        <f>'Split BLDG energy consumption'!$C$17*'Split BLDG energy consumption'!L147</f>
        <v>0</v>
      </c>
      <c r="M10" s="1">
        <f>'Split BLDG energy consumption'!$C$17*'Split BLDG energy consumption'!M147</f>
        <v>0</v>
      </c>
      <c r="N10" s="1">
        <f>'Split BLDG energy consumption'!$C$17*'Split BLDG energy consumption'!N147</f>
        <v>0</v>
      </c>
      <c r="O10" s="1">
        <f>'Split BLDG energy consumption'!$C$17*'Split BLDG energy consumption'!O147</f>
        <v>0</v>
      </c>
      <c r="P10" s="1">
        <f>'Split BLDG energy consumption'!$C$17*'Split BLDG energy consumption'!P147</f>
        <v>0</v>
      </c>
      <c r="Q10" s="1">
        <f>'Split BLDG energy consumption'!$C$17*'Split BLDG energy consumption'!Q147</f>
        <v>0</v>
      </c>
      <c r="R10" s="1">
        <f>'Split BLDG energy consumption'!$C$17*'Split BLDG energy consumption'!R147</f>
        <v>0</v>
      </c>
      <c r="S10" s="1">
        <f>'Split BLDG energy consumption'!$C$17*'Split BLDG energy consumption'!S147</f>
        <v>0</v>
      </c>
      <c r="T10" s="1">
        <f>'Split BLDG energy consumption'!$C$17*'Split BLDG energy consumption'!T147</f>
        <v>0</v>
      </c>
      <c r="U10" s="1">
        <f>'Split BLDG energy consumption'!$C$17*'Split BLDG energy consumption'!U147</f>
        <v>0</v>
      </c>
      <c r="V10" s="1">
        <f>'Split BLDG energy consumption'!$C$17*'Split BLDG energy consumption'!V147</f>
        <v>0</v>
      </c>
      <c r="W10" s="1">
        <f>'Split BLDG energy consumption'!$C$17*'Split BLDG energy consumption'!W147</f>
        <v>0</v>
      </c>
      <c r="X10" s="1">
        <f>'Split BLDG energy consumption'!$C$17*'Split BLDG energy consumption'!X147</f>
        <v>0</v>
      </c>
      <c r="Y10" s="1">
        <f>'Split BLDG energy consumption'!$C$17*'Split BLDG energy consumption'!Y147</f>
        <v>0</v>
      </c>
      <c r="Z10" s="1">
        <f>'Split BLDG energy consumption'!$C$17*'Split BLDG energy consumption'!Z147</f>
        <v>0</v>
      </c>
      <c r="AA10" s="1">
        <f>'Split BLDG energy consumption'!$C$17*'Split BLDG energy consumption'!AA147</f>
        <v>0</v>
      </c>
      <c r="AB10" s="1">
        <f>'Split BLDG energy consumption'!$C$17*'Split BLDG energy consumption'!AB147</f>
        <v>0</v>
      </c>
      <c r="AC10" s="1">
        <f>'Split BLDG energy consumption'!$C$17*'Split BLDG energy consumption'!AC147</f>
        <v>0</v>
      </c>
      <c r="AD10" s="1">
        <f>'Split BLDG energy consumption'!$C$17*'Split BLDG energy consumption'!AD147</f>
        <v>0</v>
      </c>
      <c r="AE10" s="1">
        <f>'Split BLDG energy consumption'!$C$17*'Split BLDG energy consumption'!AE147</f>
        <v>0</v>
      </c>
      <c r="AF10" s="1">
        <f>'Split BLDG energy consumption'!$C$17*'Split BLDG energy consumption'!AF147</f>
        <v>0</v>
      </c>
      <c r="AG10" s="1">
        <f>'Split BLDG energy consumption'!$C$17*'Split BLDG energy consumption'!AG147</f>
        <v>0</v>
      </c>
      <c r="AH10" s="1">
        <f>'Split BLDG energy consumption'!$C$17*'Split BLDG energy consumption'!AH147</f>
        <v>0</v>
      </c>
      <c r="AI10" s="1">
        <f>'Split BLDG energy consumption'!$C$17*'Split BLDG energy consumption'!AI147</f>
        <v>0</v>
      </c>
      <c r="AJ10" s="1">
        <f>'Split BLDG energy consumption'!$C$17*'Split BLDG energy consumption'!AJ147</f>
        <v>0</v>
      </c>
      <c r="AK10" s="1">
        <f>'Split BLDG energy consumption'!$C$17*'Split BLDG energy consumption'!AK147</f>
        <v>0</v>
      </c>
      <c r="AL10" s="1">
        <f>'Split BLDG energy consumption'!$C$17*'Split BLDG energy consumption'!AL147</f>
        <v>0</v>
      </c>
      <c r="AM10" s="1">
        <f>'Split BLDG energy consumption'!$C$17*'Split BLDG energy consumption'!AM147</f>
        <v>0</v>
      </c>
      <c r="AN10" s="1">
        <f>'Split BLDG energy consumption'!$C$17*'Split BLDG energy consumption'!AN147</f>
        <v>0</v>
      </c>
      <c r="AO10" s="1">
        <f>'Split BLDG energy consumption'!$C$17*'Split BLDG energy consumption'!AO147</f>
        <v>0</v>
      </c>
      <c r="AP10" s="1">
        <f>'Split BLDG energy consumption'!$C$17*'Split BLDG energy consumption'!AP147</f>
        <v>0</v>
      </c>
      <c r="AQ10" s="1">
        <f>'Split BLDG energy consumption'!$C$17*'Split BLDG energy consumption'!AQ147</f>
        <v>0</v>
      </c>
    </row>
    <row r="11" spans="1:43" x14ac:dyDescent="0.3">
      <c r="A11" t="s">
        <v>9</v>
      </c>
      <c r="B11" s="1">
        <f>'Split BLDG energy consumption'!$C$17*'Split BLDG energy consumption'!B148</f>
        <v>0</v>
      </c>
      <c r="C11" s="1">
        <f>'Split BLDG energy consumption'!$C$17*'Split BLDG energy consumption'!C148</f>
        <v>0</v>
      </c>
      <c r="D11" s="1">
        <f>'Split BLDG energy consumption'!$C$17*'Split BLDG energy consumption'!D148</f>
        <v>0</v>
      </c>
      <c r="E11" s="1">
        <f>'Split BLDG energy consumption'!$C$17*'Split BLDG energy consumption'!E148</f>
        <v>0</v>
      </c>
      <c r="F11" s="1">
        <f>'Split BLDG energy consumption'!$C$17*'Split BLDG energy consumption'!F148</f>
        <v>0</v>
      </c>
      <c r="G11" s="1">
        <f>'Split BLDG energy consumption'!$C$17*'Split BLDG energy consumption'!G148</f>
        <v>0</v>
      </c>
      <c r="H11" s="1">
        <f>'Split BLDG energy consumption'!$C$17*'Split BLDG energy consumption'!H148</f>
        <v>0</v>
      </c>
      <c r="I11" s="1">
        <f>'Split BLDG energy consumption'!$C$17*'Split BLDG energy consumption'!I148</f>
        <v>0</v>
      </c>
      <c r="J11" s="1">
        <f>'Split BLDG energy consumption'!$C$17*'Split BLDG energy consumption'!J148</f>
        <v>0</v>
      </c>
      <c r="K11" s="1">
        <f>'Split BLDG energy consumption'!$C$17*'Split BLDG energy consumption'!K148</f>
        <v>0</v>
      </c>
      <c r="L11" s="1">
        <f>'Split BLDG energy consumption'!$C$17*'Split BLDG energy consumption'!L148</f>
        <v>0</v>
      </c>
      <c r="M11" s="1">
        <f>'Split BLDG energy consumption'!$C$17*'Split BLDG energy consumption'!M148</f>
        <v>0</v>
      </c>
      <c r="N11" s="1">
        <f>'Split BLDG energy consumption'!$C$17*'Split BLDG energy consumption'!N148</f>
        <v>0</v>
      </c>
      <c r="O11" s="1">
        <f>'Split BLDG energy consumption'!$C$17*'Split BLDG energy consumption'!O148</f>
        <v>0</v>
      </c>
      <c r="P11" s="1">
        <f>'Split BLDG energy consumption'!$C$17*'Split BLDG energy consumption'!P148</f>
        <v>0</v>
      </c>
      <c r="Q11" s="1">
        <f>'Split BLDG energy consumption'!$C$17*'Split BLDG energy consumption'!Q148</f>
        <v>0</v>
      </c>
      <c r="R11" s="1">
        <f>'Split BLDG energy consumption'!$C$17*'Split BLDG energy consumption'!R148</f>
        <v>0</v>
      </c>
      <c r="S11" s="1">
        <f>'Split BLDG energy consumption'!$C$17*'Split BLDG energy consumption'!S148</f>
        <v>0</v>
      </c>
      <c r="T11" s="1">
        <f>'Split BLDG energy consumption'!$C$17*'Split BLDG energy consumption'!T148</f>
        <v>0</v>
      </c>
      <c r="U11" s="1">
        <f>'Split BLDG energy consumption'!$C$17*'Split BLDG energy consumption'!U148</f>
        <v>0</v>
      </c>
      <c r="V11" s="1">
        <f>'Split BLDG energy consumption'!$C$17*'Split BLDG energy consumption'!V148</f>
        <v>0</v>
      </c>
      <c r="W11" s="1">
        <f>'Split BLDG energy consumption'!$C$17*'Split BLDG energy consumption'!W148</f>
        <v>0</v>
      </c>
      <c r="X11" s="1">
        <f>'Split BLDG energy consumption'!$C$17*'Split BLDG energy consumption'!X148</f>
        <v>0</v>
      </c>
      <c r="Y11" s="1">
        <f>'Split BLDG energy consumption'!$C$17*'Split BLDG energy consumption'!Y148</f>
        <v>0</v>
      </c>
      <c r="Z11" s="1">
        <f>'Split BLDG energy consumption'!$C$17*'Split BLDG energy consumption'!Z148</f>
        <v>0</v>
      </c>
      <c r="AA11" s="1">
        <f>'Split BLDG energy consumption'!$C$17*'Split BLDG energy consumption'!AA148</f>
        <v>0</v>
      </c>
      <c r="AB11" s="1">
        <f>'Split BLDG energy consumption'!$C$17*'Split BLDG energy consumption'!AB148</f>
        <v>0</v>
      </c>
      <c r="AC11" s="1">
        <f>'Split BLDG energy consumption'!$C$17*'Split BLDG energy consumption'!AC148</f>
        <v>0</v>
      </c>
      <c r="AD11" s="1">
        <f>'Split BLDG energy consumption'!$C$17*'Split BLDG energy consumption'!AD148</f>
        <v>0</v>
      </c>
      <c r="AE11" s="1">
        <f>'Split BLDG energy consumption'!$C$17*'Split BLDG energy consumption'!AE148</f>
        <v>0</v>
      </c>
      <c r="AF11" s="1">
        <f>'Split BLDG energy consumption'!$C$17*'Split BLDG energy consumption'!AF148</f>
        <v>0</v>
      </c>
      <c r="AG11" s="1">
        <f>'Split BLDG energy consumption'!$C$17*'Split BLDG energy consumption'!AG148</f>
        <v>0</v>
      </c>
      <c r="AH11" s="1">
        <f>'Split BLDG energy consumption'!$C$17*'Split BLDG energy consumption'!AH148</f>
        <v>0</v>
      </c>
      <c r="AI11" s="1">
        <f>'Split BLDG energy consumption'!$C$17*'Split BLDG energy consumption'!AI148</f>
        <v>0</v>
      </c>
      <c r="AJ11" s="1">
        <f>'Split BLDG energy consumption'!$C$17*'Split BLDG energy consumption'!AJ148</f>
        <v>0</v>
      </c>
      <c r="AK11" s="1">
        <f>'Split BLDG energy consumption'!$C$17*'Split BLDG energy consumption'!AK148</f>
        <v>0</v>
      </c>
      <c r="AL11" s="1">
        <f>'Split BLDG energy consumption'!$C$17*'Split BLDG energy consumption'!AL148</f>
        <v>0</v>
      </c>
      <c r="AM11" s="1">
        <f>'Split BLDG energy consumption'!$C$17*'Split BLDG energy consumption'!AM148</f>
        <v>0</v>
      </c>
      <c r="AN11" s="1">
        <f>'Split BLDG energy consumption'!$C$17*'Split BLDG energy consumption'!AN148</f>
        <v>0</v>
      </c>
      <c r="AO11" s="1">
        <f>'Split BLDG energy consumption'!$C$17*'Split BLDG energy consumption'!AO148</f>
        <v>0</v>
      </c>
      <c r="AP11" s="1">
        <f>'Split BLDG energy consumption'!$C$17*'Split BLDG energy consumption'!AP148</f>
        <v>0</v>
      </c>
      <c r="AQ11" s="1">
        <f>'Split BLDG energy consumption'!$C$17*'Split BLDG energy consumption'!AQ148</f>
        <v>0</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6C92-5AA0-431D-9152-15CEB0455888}">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consumption'!B152</f>
        <v>515599673738.85516</v>
      </c>
      <c r="C2" s="1">
        <f>'Split BLDG energy consumption'!$C$17*'Split BLDG energy consumption'!C152</f>
        <v>515599673738.85516</v>
      </c>
      <c r="D2" s="1">
        <f>'Split BLDG energy consumption'!$C$17*'Split BLDG energy consumption'!D152</f>
        <v>367586447611.95789</v>
      </c>
      <c r="E2" s="1">
        <f>'Split BLDG energy consumption'!$C$17*'Split BLDG energy consumption'!E152</f>
        <v>344722807485.37109</v>
      </c>
      <c r="F2" s="1">
        <f>'Split BLDG energy consumption'!$C$17*'Split BLDG energy consumption'!F152</f>
        <v>326534986912.5343</v>
      </c>
      <c r="G2" s="1">
        <f>'Split BLDG energy consumption'!$C$17*'Split BLDG energy consumption'!G152</f>
        <v>305769229922.98596</v>
      </c>
      <c r="H2" s="1">
        <f>'Split BLDG energy consumption'!$C$17*'Split BLDG energy consumption'!H152</f>
        <v>285150296986.10333</v>
      </c>
      <c r="I2" s="1">
        <f>'Split BLDG energy consumption'!$C$17*'Split BLDG energy consumption'!I152</f>
        <v>264227429244.0065</v>
      </c>
      <c r="J2" s="1">
        <f>'Split BLDG energy consumption'!$C$17*'Split BLDG energy consumption'!J152</f>
        <v>249285324330.05157</v>
      </c>
      <c r="K2" s="1">
        <f>'Split BLDG energy consumption'!$C$17*'Split BLDG energy consumption'!K152</f>
        <v>233865803958.21826</v>
      </c>
      <c r="L2" s="1">
        <f>'Split BLDG energy consumption'!$C$17*'Split BLDG energy consumption'!L152</f>
        <v>218052365305.92334</v>
      </c>
      <c r="M2" s="1">
        <f>'Split BLDG energy consumption'!$C$17*'Split BLDG energy consumption'!M152</f>
        <v>201920408494.8447</v>
      </c>
      <c r="N2" s="1">
        <f>'Split BLDG energy consumption'!$C$17*'Split BLDG energy consumption'!N152</f>
        <v>185537594034.15555</v>
      </c>
      <c r="O2" s="1">
        <f>'Split BLDG energy consumption'!$C$17*'Split BLDG energy consumption'!O152</f>
        <v>168964188823.30341</v>
      </c>
      <c r="P2" s="1">
        <f>'Split BLDG energy consumption'!$C$17*'Split BLDG energy consumption'!P152</f>
        <v>152253389558.51746</v>
      </c>
      <c r="Q2" s="1">
        <f>'Split BLDG energy consumption'!$C$17*'Split BLDG energy consumption'!Q152</f>
        <v>135451630053.29686</v>
      </c>
      <c r="R2" s="1">
        <f>'Split BLDG energy consumption'!$C$17*'Split BLDG energy consumption'!R152</f>
        <v>118599013275.50839</v>
      </c>
      <c r="S2" s="1">
        <f>'Split BLDG energy consumption'!$C$17*'Split BLDG energy consumption'!S152</f>
        <v>101729648087.25629</v>
      </c>
      <c r="T2" s="1">
        <f>'Split BLDG energy consumption'!$C$17*'Split BLDG energy consumption'!T152</f>
        <v>84872013329.919006</v>
      </c>
      <c r="U2" s="1">
        <f>'Split BLDG energy consumption'!$C$17*'Split BLDG energy consumption'!U152</f>
        <v>68049370182.304123</v>
      </c>
      <c r="V2" s="1">
        <f>'Split BLDG energy consumption'!$C$17*'Split BLDG energy consumption'!V152</f>
        <v>51280097797.606628</v>
      </c>
      <c r="W2" s="1">
        <f>'Split BLDG energy consumption'!$C$17*'Split BLDG energy consumption'!W152</f>
        <v>34578207489.106392</v>
      </c>
      <c r="X2" s="1">
        <f>'Split BLDG energy consumption'!$C$17*'Split BLDG energy consumption'!X152</f>
        <v>17953650904.934265</v>
      </c>
      <c r="Y2" s="1">
        <f>'Split BLDG energy consumption'!$C$17*'Split BLDG energy consumption'!Y152</f>
        <v>1412805100.7497458</v>
      </c>
      <c r="Z2" s="1">
        <f>'Split BLDG energy consumption'!$C$17*'Split BLDG energy consumption'!Z152</f>
        <v>0</v>
      </c>
      <c r="AA2" s="1">
        <f>'Split BLDG energy consumption'!$C$17*'Split BLDG energy consumption'!AA152</f>
        <v>0</v>
      </c>
      <c r="AB2" s="1">
        <f>'Split BLDG energy consumption'!$C$17*'Split BLDG energy consumption'!AB152</f>
        <v>0</v>
      </c>
      <c r="AC2" s="1">
        <f>'Split BLDG energy consumption'!$C$17*'Split BLDG energy consumption'!AC152</f>
        <v>0</v>
      </c>
      <c r="AD2" s="1">
        <f>'Split BLDG energy consumption'!$C$17*'Split BLDG energy consumption'!AD152</f>
        <v>0</v>
      </c>
      <c r="AE2" s="1">
        <f>'Split BLDG energy consumption'!$C$17*'Split BLDG energy consumption'!AE152</f>
        <v>0</v>
      </c>
      <c r="AF2" s="1">
        <f>'Split BLDG energy consumption'!$C$17*'Split BLDG energy consumption'!AF152</f>
        <v>0</v>
      </c>
      <c r="AG2" s="1">
        <f>'Split BLDG energy consumption'!$C$17*'Split BLDG energy consumption'!AG152</f>
        <v>0</v>
      </c>
      <c r="AH2" s="1">
        <f>'Split BLDG energy consumption'!$C$17*'Split BLDG energy consumption'!AH152</f>
        <v>0</v>
      </c>
      <c r="AI2" s="1">
        <f>'Split BLDG energy consumption'!$C$17*'Split BLDG energy consumption'!AI152</f>
        <v>0</v>
      </c>
      <c r="AJ2" s="1">
        <f>'Split BLDG energy consumption'!$C$17*'Split BLDG energy consumption'!AJ152</f>
        <v>0</v>
      </c>
      <c r="AK2" s="1">
        <f>'Split BLDG energy consumption'!$C$17*'Split BLDG energy consumption'!AK152</f>
        <v>0</v>
      </c>
      <c r="AL2" s="1">
        <f>'Split BLDG energy consumption'!$C$17*'Split BLDG energy consumption'!AL152</f>
        <v>0</v>
      </c>
      <c r="AM2" s="1">
        <f>'Split BLDG energy consumption'!$C$17*'Split BLDG energy consumption'!AM152</f>
        <v>0</v>
      </c>
      <c r="AN2" s="1">
        <f>'Split BLDG energy consumption'!$C$17*'Split BLDG energy consumption'!AN152</f>
        <v>0</v>
      </c>
      <c r="AO2" s="1">
        <f>'Split BLDG energy consumption'!$C$17*'Split BLDG energy consumption'!AO152</f>
        <v>0</v>
      </c>
      <c r="AP2" s="1">
        <f>'Split BLDG energy consumption'!$C$17*'Split BLDG energy consumption'!AP152</f>
        <v>0</v>
      </c>
      <c r="AQ2" s="1">
        <f>'Split BLDG energy consumption'!$C$17*'Split BLDG energy consumption'!AQ152</f>
        <v>0</v>
      </c>
    </row>
    <row r="3" spans="1:43" x14ac:dyDescent="0.3">
      <c r="A3" t="s">
        <v>1</v>
      </c>
      <c r="B3" s="1">
        <f>'Split BLDG energy consumption'!$C$17*'Split BLDG energy consumption'!B153</f>
        <v>22600510215.795338</v>
      </c>
      <c r="C3" s="1">
        <f>'Split BLDG energy consumption'!$C$17*'Split BLDG energy consumption'!C153</f>
        <v>22600510215.795338</v>
      </c>
      <c r="D3" s="1">
        <f>'Split BLDG energy consumption'!$C$17*'Split BLDG energy consumption'!D153</f>
        <v>17421320428.504169</v>
      </c>
      <c r="E3" s="1">
        <f>'Split BLDG energy consumption'!$C$17*'Split BLDG energy consumption'!E153</f>
        <v>17043668753.490868</v>
      </c>
      <c r="F3" s="1">
        <f>'Split BLDG energy consumption'!$C$17*'Split BLDG energy consumption'!F153</f>
        <v>16657824479.074726</v>
      </c>
      <c r="G3" s="1">
        <f>'Split BLDG energy consumption'!$C$17*'Split BLDG energy consumption'!G153</f>
        <v>16242590187.123507</v>
      </c>
      <c r="H3" s="1">
        <f>'Split BLDG energy consumption'!$C$17*'Split BLDG energy consumption'!H153</f>
        <v>15843320463.114803</v>
      </c>
      <c r="I3" s="1">
        <f>'Split BLDG energy consumption'!$C$17*'Split BLDG energy consumption'!I153</f>
        <v>15443568645.511293</v>
      </c>
      <c r="J3" s="1">
        <f>'Split BLDG energy consumption'!$C$17*'Split BLDG energy consumption'!J153</f>
        <v>15025801416.237183</v>
      </c>
      <c r="K3" s="1">
        <f>'Split BLDG energy consumption'!$C$17*'Split BLDG energy consumption'!K153</f>
        <v>14590614916.523521</v>
      </c>
      <c r="L3" s="1">
        <f>'Split BLDG energy consumption'!$C$17*'Split BLDG energy consumption'!L153</f>
        <v>14141055675.112486</v>
      </c>
      <c r="M3" s="1">
        <f>'Split BLDG energy consumption'!$C$17*'Split BLDG energy consumption'!M153</f>
        <v>13679874786.651201</v>
      </c>
      <c r="N3" s="1">
        <f>'Split BLDG energy consumption'!$C$17*'Split BLDG energy consumption'!N153</f>
        <v>13209540953.583101</v>
      </c>
      <c r="O3" s="1">
        <f>'Split BLDG energy consumption'!$C$17*'Split BLDG energy consumption'!O153</f>
        <v>12732253110.615271</v>
      </c>
      <c r="P3" s="1">
        <f>'Split BLDG energy consumption'!$C$17*'Split BLDG energy consumption'!P153</f>
        <v>12249952224.724894</v>
      </c>
      <c r="Q3" s="1">
        <f>'Split BLDG energy consumption'!$C$17*'Split BLDG energy consumption'!Q153</f>
        <v>11764332508.241039</v>
      </c>
      <c r="R3" s="1">
        <f>'Split BLDG energy consumption'!$C$17*'Split BLDG energy consumption'!R153</f>
        <v>11276857182.413033</v>
      </c>
      <c r="S3" s="1">
        <f>'Split BLDG energy consumption'!$C$17*'Split BLDG energy consumption'!S153</f>
        <v>10788770763.905779</v>
      </c>
      <c r="T3" s="1">
        <f>'Split BLDG energy consumption'!$C$17*'Split BLDG energy consumption'!T153</f>
        <v>10301112349.027395</v>
      </c>
      <c r="U3" s="1">
        <f>'Split BLDG energy consumption'!$C$17*'Split BLDG energy consumption'!U153</f>
        <v>9814730659.2797375</v>
      </c>
      <c r="V3" s="1">
        <f>'Split BLDG energy consumption'!$C$17*'Split BLDG energy consumption'!V153</f>
        <v>9330296287.6121292</v>
      </c>
      <c r="W3" s="1">
        <f>'Split BLDG energy consumption'!$C$17*'Split BLDG energy consumption'!W153</f>
        <v>8848320459.3132362</v>
      </c>
      <c r="X3" s="1">
        <f>'Split BLDG energy consumption'!$C$17*'Split BLDG energy consumption'!X153</f>
        <v>8369166276.2625465</v>
      </c>
      <c r="Y3" s="1">
        <f>'Split BLDG energy consumption'!$C$17*'Split BLDG energy consumption'!Y153</f>
        <v>7893066415.5871572</v>
      </c>
      <c r="Z3" s="1">
        <f>'Split BLDG energy consumption'!$C$17*'Split BLDG energy consumption'!Z153</f>
        <v>7420138919.8150883</v>
      </c>
      <c r="AA3" s="1">
        <f>'Split BLDG energy consumption'!$C$17*'Split BLDG energy consumption'!AA153</f>
        <v>6950402366.3538599</v>
      </c>
      <c r="AB3" s="1">
        <f>'Split BLDG energy consumption'!$C$17*'Split BLDG energy consumption'!AB153</f>
        <v>6483792991.2915869</v>
      </c>
      <c r="AC3" s="1">
        <f>'Split BLDG energy consumption'!$C$17*'Split BLDG energy consumption'!AC153</f>
        <v>6020182970.7998714</v>
      </c>
      <c r="AD3" s="1">
        <f>'Split BLDG energy consumption'!$C$17*'Split BLDG energy consumption'!AD153</f>
        <v>5559396169.6826973</v>
      </c>
      <c r="AE3" s="1">
        <f>'Split BLDG energy consumption'!$C$17*'Split BLDG energy consumption'!AE153</f>
        <v>5101226377.1826353</v>
      </c>
      <c r="AF3" s="1">
        <f>'Split BLDG energy consumption'!$C$17*'Split BLDG energy consumption'!AF153</f>
        <v>4645455831.811183</v>
      </c>
      <c r="AG3" s="1">
        <f>'Split BLDG energy consumption'!$C$17*'Split BLDG energy consumption'!AG153</f>
        <v>4191874037.4672365</v>
      </c>
      <c r="AH3" s="1">
        <f>'Split BLDG energy consumption'!$C$17*'Split BLDG energy consumption'!AH153</f>
        <v>3740296274.7808208</v>
      </c>
      <c r="AI3" s="1">
        <f>'Split BLDG energy consumption'!$C$17*'Split BLDG energy consumption'!AI153</f>
        <v>3290583115.836133</v>
      </c>
      <c r="AJ3" s="1">
        <f>'Split BLDG energy consumption'!$C$17*'Split BLDG energy consumption'!AJ153</f>
        <v>2842660842.2225943</v>
      </c>
      <c r="AK3" s="1">
        <f>'Split BLDG energy consumption'!$C$17*'Split BLDG energy consumption'!AK153</f>
        <v>2396540949.2664948</v>
      </c>
      <c r="AL3" s="1">
        <f>'Split BLDG energy consumption'!$C$17*'Split BLDG energy consumption'!AL153</f>
        <v>1952341277.6315961</v>
      </c>
      <c r="AM3" s="1">
        <f>'Split BLDG energy consumption'!$C$17*'Split BLDG energy consumption'!AM153</f>
        <v>1510307143.0719614</v>
      </c>
      <c r="AN3" s="1">
        <f>'Split BLDG energy consumption'!$C$17*'Split BLDG energy consumption'!AN153</f>
        <v>1070832825.519694</v>
      </c>
      <c r="AO3" s="1">
        <f>'Split BLDG energy consumption'!$C$17*'Split BLDG energy consumption'!AO153</f>
        <v>634483809.72814214</v>
      </c>
      <c r="AP3" s="1">
        <f>'Split BLDG energy consumption'!$C$17*'Split BLDG energy consumption'!AP153</f>
        <v>202019113.32910529</v>
      </c>
      <c r="AQ3" s="1">
        <f>'Split BLDG energy consumption'!$C$17*'Split BLDG energy consumption'!AQ153</f>
        <v>52471097.039811581</v>
      </c>
    </row>
    <row r="4" spans="1:43" x14ac:dyDescent="0.3">
      <c r="A4" t="s">
        <v>2</v>
      </c>
      <c r="B4" s="1">
        <f>'Split BLDG energy consumption'!$C$17*'Split BLDG energy consumption'!B154</f>
        <v>9738639357235.666</v>
      </c>
      <c r="C4" s="1">
        <f>'Split BLDG energy consumption'!$C$17*'Split BLDG energy consumption'!C154</f>
        <v>9738639357235.666</v>
      </c>
      <c r="D4" s="1">
        <f>'Split BLDG energy consumption'!$C$17*'Split BLDG energy consumption'!D154</f>
        <v>7506908258268.8887</v>
      </c>
      <c r="E4" s="1">
        <f>'Split BLDG energy consumption'!$C$17*'Split BLDG energy consumption'!E154</f>
        <v>7344176822982.9678</v>
      </c>
      <c r="F4" s="1">
        <f>'Split BLDG energy consumption'!$C$17*'Split BLDG energy consumption'!F154</f>
        <v>7177915167794.0107</v>
      </c>
      <c r="G4" s="1">
        <f>'Split BLDG energy consumption'!$C$17*'Split BLDG energy consumption'!G154</f>
        <v>6998989250659.4561</v>
      </c>
      <c r="H4" s="1">
        <f>'Split BLDG energy consumption'!$C$17*'Split BLDG energy consumption'!H154</f>
        <v>6826942522012.3193</v>
      </c>
      <c r="I4" s="1">
        <f>'Split BLDG energy consumption'!$C$17*'Split BLDG energy consumption'!I154</f>
        <v>6654688057539.2471</v>
      </c>
      <c r="J4" s="1">
        <f>'Split BLDG energy consumption'!$C$17*'Split BLDG energy consumption'!J154</f>
        <v>6474670688801.7607</v>
      </c>
      <c r="K4" s="1">
        <f>'Split BLDG energy consumption'!$C$17*'Split BLDG energy consumption'!K154</f>
        <v>6287147295153.457</v>
      </c>
      <c r="L4" s="1">
        <f>'Split BLDG energy consumption'!$C$17*'Split BLDG energy consumption'!L154</f>
        <v>6093430636546.5781</v>
      </c>
      <c r="M4" s="1">
        <f>'Split BLDG energy consumption'!$C$17*'Split BLDG energy consumption'!M154</f>
        <v>5894706169342.5117</v>
      </c>
      <c r="N4" s="1">
        <f>'Split BLDG energy consumption'!$C$17*'Split BLDG energy consumption'!N154</f>
        <v>5692037666108.665</v>
      </c>
      <c r="O4" s="1">
        <f>'Split BLDG energy consumption'!$C$17*'Split BLDG energy consumption'!O154</f>
        <v>5486372655545.8467</v>
      </c>
      <c r="P4" s="1">
        <f>'Split BLDG energy consumption'!$C$17*'Split BLDG energy consumption'!P154</f>
        <v>5278547507152.5615</v>
      </c>
      <c r="Q4" s="1">
        <f>'Split BLDG energy consumption'!$C$17*'Split BLDG energy consumption'!Q154</f>
        <v>5069292262981.3887</v>
      </c>
      <c r="R4" s="1">
        <f>'Split BLDG energy consumption'!$C$17*'Split BLDG energy consumption'!R154</f>
        <v>4859237430216.0654</v>
      </c>
      <c r="S4" s="1">
        <f>'Split BLDG energy consumption'!$C$17*'Split BLDG energy consumption'!S154</f>
        <v>4648919275465.5176</v>
      </c>
      <c r="T4" s="1">
        <f>'Split BLDG energy consumption'!$C$17*'Split BLDG energy consumption'!T154</f>
        <v>4438785548984.3057</v>
      </c>
      <c r="U4" s="1">
        <f>'Split BLDG energy consumption'!$C$17*'Split BLDG energy consumption'!U154</f>
        <v>4229201967853.2529</v>
      </c>
      <c r="V4" s="1">
        <f>'Split BLDG energy consumption'!$C$17*'Split BLDG energy consumption'!V154</f>
        <v>4020457492933.271</v>
      </c>
      <c r="W4" s="1">
        <f>'Split BLDG energy consumption'!$C$17*'Split BLDG energy consumption'!W154</f>
        <v>3812772412999.6597</v>
      </c>
      <c r="X4" s="1">
        <f>'Split BLDG energy consumption'!$C$17*'Split BLDG energy consumption'!X154</f>
        <v>3606303189929.6289</v>
      </c>
      <c r="Y4" s="1">
        <f>'Split BLDG energy consumption'!$C$17*'Split BLDG energy consumption'!Y154</f>
        <v>3401150085115.769</v>
      </c>
      <c r="Z4" s="1">
        <f>'Split BLDG energy consumption'!$C$17*'Split BLDG energy consumption'!Z154</f>
        <v>3197363963498.6611</v>
      </c>
      <c r="AA4" s="1">
        <f>'Split BLDG energy consumption'!$C$17*'Split BLDG energy consumption'!AA154</f>
        <v>2994952830148.5562</v>
      </c>
      <c r="AB4" s="1">
        <f>'Split BLDG energy consumption'!$C$17*'Split BLDG energy consumption'!AB154</f>
        <v>2793889208971.5122</v>
      </c>
      <c r="AC4" s="1">
        <f>'Split BLDG energy consumption'!$C$17*'Split BLDG energy consumption'!AC154</f>
        <v>2594118020230.207</v>
      </c>
      <c r="AD4" s="1">
        <f>'Split BLDG energy consumption'!$C$17*'Split BLDG energy consumption'!AD154</f>
        <v>2395563366649.0586</v>
      </c>
      <c r="AE4" s="1">
        <f>'Split BLDG energy consumption'!$C$17*'Split BLDG energy consumption'!AE154</f>
        <v>2198136391287.2737</v>
      </c>
      <c r="AF4" s="1">
        <f>'Split BLDG energy consumption'!$C$17*'Split BLDG energy consumption'!AF154</f>
        <v>2001743259953.4021</v>
      </c>
      <c r="AG4" s="1">
        <f>'Split BLDG energy consumption'!$C$17*'Split BLDG energy consumption'!AG154</f>
        <v>1806293269136.9858</v>
      </c>
      <c r="AH4" s="1">
        <f>'Split BLDG energy consumption'!$C$17*'Split BLDG energy consumption'!AH154</f>
        <v>1611706822611.6855</v>
      </c>
      <c r="AI4" s="1">
        <f>'Split BLDG energy consumption'!$C$17*'Split BLDG energy consumption'!AI154</f>
        <v>1417923840398.0962</v>
      </c>
      <c r="AJ4" s="1">
        <f>'Split BLDG energy consumption'!$C$17*'Split BLDG energy consumption'!AJ154</f>
        <v>1224912556973.7683</v>
      </c>
      <c r="AK4" s="1">
        <f>'Split BLDG energy consumption'!$C$17*'Split BLDG energy consumption'!AK154</f>
        <v>1032677925715.2395</v>
      </c>
      <c r="AL4" s="1">
        <f>'Split BLDG energy consumption'!$C$17*'Split BLDG energy consumption'!AL154</f>
        <v>841270724579.07031</v>
      </c>
      <c r="AM4" s="1">
        <f>'Split BLDG energy consumption'!$C$17*'Split BLDG energy consumption'!AM154</f>
        <v>650796660986.67126</v>
      </c>
      <c r="AN4" s="1">
        <f>'Split BLDG energy consumption'!$C$17*'Split BLDG energy consumption'!AN154</f>
        <v>461425631547.8042</v>
      </c>
      <c r="AO4" s="1">
        <f>'Split BLDG energy consumption'!$C$17*'Split BLDG energy consumption'!AO154</f>
        <v>273401305631.97839</v>
      </c>
      <c r="AP4" s="1">
        <f>'Split BLDG energy consumption'!$C$17*'Split BLDG energy consumption'!AP154</f>
        <v>87050746606.847885</v>
      </c>
      <c r="AQ4" s="1">
        <f>'Split BLDG energy consumption'!$C$17*'Split BLDG energy consumption'!AQ154</f>
        <v>22609980300.007057</v>
      </c>
    </row>
    <row r="5" spans="1:43" x14ac:dyDescent="0.3">
      <c r="A5" t="s">
        <v>3</v>
      </c>
      <c r="B5" s="1">
        <f>'Split BLDG energy consumption'!$C$17*'Split BLDG energy consumption'!B155</f>
        <v>128520598551.32539</v>
      </c>
      <c r="C5" s="1">
        <f>'Split BLDG energy consumption'!$C$17*'Split BLDG energy consumption'!C155</f>
        <v>128520598551.32539</v>
      </c>
      <c r="D5" s="1">
        <f>'Split BLDG energy consumption'!$C$17*'Split BLDG energy consumption'!D155</f>
        <v>99068494810.394501</v>
      </c>
      <c r="E5" s="1">
        <f>'Split BLDG energy consumption'!$C$17*'Split BLDG energy consumption'!E155</f>
        <v>96920931819.418365</v>
      </c>
      <c r="F5" s="1">
        <f>'Split BLDG energy consumption'!$C$17*'Split BLDG energy consumption'!F155</f>
        <v>94726780597.96022</v>
      </c>
      <c r="G5" s="1">
        <f>'Split BLDG energy consumption'!$C$17*'Split BLDG energy consumption'!G155</f>
        <v>92365499404.259171</v>
      </c>
      <c r="H5" s="1">
        <f>'Split BLDG energy consumption'!$C$17*'Split BLDG energy consumption'!H155</f>
        <v>90095002702.058258</v>
      </c>
      <c r="I5" s="1">
        <f>'Split BLDG energy consumption'!$C$17*'Split BLDG energy consumption'!I155</f>
        <v>87821764514.962967</v>
      </c>
      <c r="J5" s="1">
        <f>'Split BLDG energy consumption'!$C$17*'Split BLDG energy consumption'!J155</f>
        <v>85446079459.679901</v>
      </c>
      <c r="K5" s="1">
        <f>'Split BLDG energy consumption'!$C$17*'Split BLDG energy consumption'!K155</f>
        <v>82971337567.102325</v>
      </c>
      <c r="L5" s="1">
        <f>'Split BLDG energy consumption'!$C$17*'Split BLDG energy consumption'!L155</f>
        <v>80414863299.983978</v>
      </c>
      <c r="M5" s="1">
        <f>'Split BLDG energy consumption'!$C$17*'Split BLDG energy consumption'!M155</f>
        <v>77792301098.531906</v>
      </c>
      <c r="N5" s="1">
        <f>'Split BLDG energy consumption'!$C$17*'Split BLDG energy consumption'!N155</f>
        <v>75117689544.73587</v>
      </c>
      <c r="O5" s="1">
        <f>'Split BLDG energy consumption'!$C$17*'Split BLDG energy consumption'!O155</f>
        <v>72403533152.964432</v>
      </c>
      <c r="P5" s="1">
        <f>'Split BLDG energy consumption'!$C$17*'Split BLDG energy consumption'!P155</f>
        <v>69660869472.162033</v>
      </c>
      <c r="Q5" s="1">
        <f>'Split BLDG energy consumption'!$C$17*'Split BLDG energy consumption'!Q155</f>
        <v>66899332850.426353</v>
      </c>
      <c r="R5" s="1">
        <f>'Split BLDG energy consumption'!$C$17*'Split BLDG energy consumption'!R155</f>
        <v>64127244076.490997</v>
      </c>
      <c r="S5" s="1">
        <f>'Split BLDG energy consumption'!$C$17*'Split BLDG energy consumption'!S155</f>
        <v>61351680248.401665</v>
      </c>
      <c r="T5" s="1">
        <f>'Split BLDG energy consumption'!$C$17*'Split BLDG energy consumption'!T155</f>
        <v>58578550315.920853</v>
      </c>
      <c r="U5" s="1">
        <f>'Split BLDG energy consumption'!$C$17*'Split BLDG energy consumption'!U155</f>
        <v>55812680638.91301</v>
      </c>
      <c r="V5" s="1">
        <f>'Split BLDG energy consumption'!$C$17*'Split BLDG energy consumption'!V155</f>
        <v>53057884627.182129</v>
      </c>
      <c r="W5" s="1">
        <f>'Split BLDG energy consumption'!$C$17*'Split BLDG energy consumption'!W155</f>
        <v>50317069426.60527</v>
      </c>
      <c r="X5" s="1">
        <f>'Split BLDG energy consumption'!$C$17*'Split BLDG energy consumption'!X155</f>
        <v>47592299860.960358</v>
      </c>
      <c r="Y5" s="1">
        <f>'Split BLDG energy consumption'!$C$17*'Split BLDG energy consumption'!Y155</f>
        <v>44884899077.528511</v>
      </c>
      <c r="Z5" s="1">
        <f>'Split BLDG energy consumption'!$C$17*'Split BLDG energy consumption'!Z155</f>
        <v>42195538339.755165</v>
      </c>
      <c r="AA5" s="1">
        <f>'Split BLDG energy consumption'!$C$17*'Split BLDG energy consumption'!AA155</f>
        <v>39524323290.367424</v>
      </c>
      <c r="AB5" s="1">
        <f>'Split BLDG energy consumption'!$C$17*'Split BLDG energy consumption'!AB155</f>
        <v>36870891327.98848</v>
      </c>
      <c r="AC5" s="1">
        <f>'Split BLDG energy consumption'!$C$17*'Split BLDG energy consumption'!AC155</f>
        <v>34234515566.597702</v>
      </c>
      <c r="AD5" s="1">
        <f>'Split BLDG energy consumption'!$C$17*'Split BLDG energy consumption'!AD155</f>
        <v>31614194391.603119</v>
      </c>
      <c r="AE5" s="1">
        <f>'Split BLDG energy consumption'!$C$17*'Split BLDG energy consumption'!AE155</f>
        <v>29008755160.010433</v>
      </c>
      <c r="AF5" s="1">
        <f>'Split BLDG energy consumption'!$C$17*'Split BLDG energy consumption'!AF155</f>
        <v>26416959544.163456</v>
      </c>
      <c r="AG5" s="1">
        <f>'Split BLDG energy consumption'!$C$17*'Split BLDG energy consumption'!AG155</f>
        <v>23837610531.930695</v>
      </c>
      <c r="AH5" s="1">
        <f>'Split BLDG energy consumption'!$C$17*'Split BLDG energy consumption'!AH155</f>
        <v>21269657693.752514</v>
      </c>
      <c r="AI5" s="1">
        <f>'Split BLDG energy consumption'!$C$17*'Split BLDG energy consumption'!AI155</f>
        <v>18712308155.529068</v>
      </c>
      <c r="AJ5" s="1">
        <f>'Split BLDG energy consumption'!$C$17*'Split BLDG energy consumption'!AJ155</f>
        <v>16165142708.39464</v>
      </c>
      <c r="AK5" s="1">
        <f>'Split BLDG energy consumption'!$C$17*'Split BLDG energy consumption'!AK155</f>
        <v>13628226721.944933</v>
      </c>
      <c r="AL5" s="1">
        <f>'Split BLDG energy consumption'!$C$17*'Split BLDG energy consumption'!AL155</f>
        <v>11102230311.699272</v>
      </c>
      <c r="AM5" s="1">
        <f>'Split BLDG energy consumption'!$C$17*'Split BLDG energy consumption'!AM155</f>
        <v>8588548496.0552654</v>
      </c>
      <c r="AN5" s="1">
        <f>'Split BLDG energy consumption'!$C$17*'Split BLDG energy consumption'!AN155</f>
        <v>6089423396.6458664</v>
      </c>
      <c r="AO5" s="1">
        <f>'Split BLDG energy consumption'!$C$17*'Split BLDG energy consumption'!AO155</f>
        <v>3608070712.5096402</v>
      </c>
      <c r="AP5" s="1">
        <f>'Split BLDG energy consumption'!$C$17*'Split BLDG energy consumption'!AP155</f>
        <v>1148806691.3515456</v>
      </c>
      <c r="AQ5" s="1">
        <f>'Split BLDG energy consumption'!$C$17*'Split BLDG energy consumption'!AQ155</f>
        <v>298383387.53468478</v>
      </c>
    </row>
    <row r="6" spans="1:43" x14ac:dyDescent="0.3">
      <c r="A6" t="s">
        <v>4</v>
      </c>
      <c r="B6" s="1">
        <f>'Split BLDG energy consumption'!$C$17*'Split BLDG energy consumption'!B156</f>
        <v>0</v>
      </c>
      <c r="C6" s="1">
        <f>'Split BLDG energy consumption'!$C$17*'Split BLDG energy consumption'!C156</f>
        <v>0</v>
      </c>
      <c r="D6" s="1">
        <f>'Split BLDG energy consumption'!$C$17*'Split BLDG energy consumption'!D156</f>
        <v>0</v>
      </c>
      <c r="E6" s="1">
        <f>'Split BLDG energy consumption'!$C$17*'Split BLDG energy consumption'!E156</f>
        <v>0</v>
      </c>
      <c r="F6" s="1">
        <f>'Split BLDG energy consumption'!$C$17*'Split BLDG energy consumption'!F156</f>
        <v>0</v>
      </c>
      <c r="G6" s="1">
        <f>'Split BLDG energy consumption'!$C$17*'Split BLDG energy consumption'!G156</f>
        <v>0</v>
      </c>
      <c r="H6" s="1">
        <f>'Split BLDG energy consumption'!$C$17*'Split BLDG energy consumption'!H156</f>
        <v>0</v>
      </c>
      <c r="I6" s="1">
        <f>'Split BLDG energy consumption'!$C$17*'Split BLDG energy consumption'!I156</f>
        <v>0</v>
      </c>
      <c r="J6" s="1">
        <f>'Split BLDG energy consumption'!$C$17*'Split BLDG energy consumption'!J156</f>
        <v>0</v>
      </c>
      <c r="K6" s="1">
        <f>'Split BLDG energy consumption'!$C$17*'Split BLDG energy consumption'!K156</f>
        <v>0</v>
      </c>
      <c r="L6" s="1">
        <f>'Split BLDG energy consumption'!$C$17*'Split BLDG energy consumption'!L156</f>
        <v>0</v>
      </c>
      <c r="M6" s="1">
        <f>'Split BLDG energy consumption'!$C$17*'Split BLDG energy consumption'!M156</f>
        <v>0</v>
      </c>
      <c r="N6" s="1">
        <f>'Split BLDG energy consumption'!$C$17*'Split BLDG energy consumption'!N156</f>
        <v>0</v>
      </c>
      <c r="O6" s="1">
        <f>'Split BLDG energy consumption'!$C$17*'Split BLDG energy consumption'!O156</f>
        <v>0</v>
      </c>
      <c r="P6" s="1">
        <f>'Split BLDG energy consumption'!$C$17*'Split BLDG energy consumption'!P156</f>
        <v>0</v>
      </c>
      <c r="Q6" s="1">
        <f>'Split BLDG energy consumption'!$C$17*'Split BLDG energy consumption'!Q156</f>
        <v>0</v>
      </c>
      <c r="R6" s="1">
        <f>'Split BLDG energy consumption'!$C$17*'Split BLDG energy consumption'!R156</f>
        <v>0</v>
      </c>
      <c r="S6" s="1">
        <f>'Split BLDG energy consumption'!$C$17*'Split BLDG energy consumption'!S156</f>
        <v>0</v>
      </c>
      <c r="T6" s="1">
        <f>'Split BLDG energy consumption'!$C$17*'Split BLDG energy consumption'!T156</f>
        <v>0</v>
      </c>
      <c r="U6" s="1">
        <f>'Split BLDG energy consumption'!$C$17*'Split BLDG energy consumption'!U156</f>
        <v>0</v>
      </c>
      <c r="V6" s="1">
        <f>'Split BLDG energy consumption'!$C$17*'Split BLDG energy consumption'!V156</f>
        <v>0</v>
      </c>
      <c r="W6" s="1">
        <f>'Split BLDG energy consumption'!$C$17*'Split BLDG energy consumption'!W156</f>
        <v>0</v>
      </c>
      <c r="X6" s="1">
        <f>'Split BLDG energy consumption'!$C$17*'Split BLDG energy consumption'!X156</f>
        <v>0</v>
      </c>
      <c r="Y6" s="1">
        <f>'Split BLDG energy consumption'!$C$17*'Split BLDG energy consumption'!Y156</f>
        <v>0</v>
      </c>
      <c r="Z6" s="1">
        <f>'Split BLDG energy consumption'!$C$17*'Split BLDG energy consumption'!Z156</f>
        <v>0</v>
      </c>
      <c r="AA6" s="1">
        <f>'Split BLDG energy consumption'!$C$17*'Split BLDG energy consumption'!AA156</f>
        <v>0</v>
      </c>
      <c r="AB6" s="1">
        <f>'Split BLDG energy consumption'!$C$17*'Split BLDG energy consumption'!AB156</f>
        <v>0</v>
      </c>
      <c r="AC6" s="1">
        <f>'Split BLDG energy consumption'!$C$17*'Split BLDG energy consumption'!AC156</f>
        <v>0</v>
      </c>
      <c r="AD6" s="1">
        <f>'Split BLDG energy consumption'!$C$17*'Split BLDG energy consumption'!AD156</f>
        <v>0</v>
      </c>
      <c r="AE6" s="1">
        <f>'Split BLDG energy consumption'!$C$17*'Split BLDG energy consumption'!AE156</f>
        <v>0</v>
      </c>
      <c r="AF6" s="1">
        <f>'Split BLDG energy consumption'!$C$17*'Split BLDG energy consumption'!AF156</f>
        <v>0</v>
      </c>
      <c r="AG6" s="1">
        <f>'Split BLDG energy consumption'!$C$17*'Split BLDG energy consumption'!AG156</f>
        <v>0</v>
      </c>
      <c r="AH6" s="1">
        <f>'Split BLDG energy consumption'!$C$17*'Split BLDG energy consumption'!AH156</f>
        <v>0</v>
      </c>
      <c r="AI6" s="1">
        <f>'Split BLDG energy consumption'!$C$17*'Split BLDG energy consumption'!AI156</f>
        <v>0</v>
      </c>
      <c r="AJ6" s="1">
        <f>'Split BLDG energy consumption'!$C$17*'Split BLDG energy consumption'!AJ156</f>
        <v>0</v>
      </c>
      <c r="AK6" s="1">
        <f>'Split BLDG energy consumption'!$C$17*'Split BLDG energy consumption'!AK156</f>
        <v>0</v>
      </c>
      <c r="AL6" s="1">
        <f>'Split BLDG energy consumption'!$C$17*'Split BLDG energy consumption'!AL156</f>
        <v>0</v>
      </c>
      <c r="AM6" s="1">
        <f>'Split BLDG energy consumption'!$C$17*'Split BLDG energy consumption'!AM156</f>
        <v>0</v>
      </c>
      <c r="AN6" s="1">
        <f>'Split BLDG energy consumption'!$C$17*'Split BLDG energy consumption'!AN156</f>
        <v>0</v>
      </c>
      <c r="AO6" s="1">
        <f>'Split BLDG energy consumption'!$C$17*'Split BLDG energy consumption'!AO156</f>
        <v>0</v>
      </c>
      <c r="AP6" s="1">
        <f>'Split BLDG energy consumption'!$C$17*'Split BLDG energy consumption'!AP156</f>
        <v>0</v>
      </c>
      <c r="AQ6" s="1">
        <f>'Split BLDG energy consumption'!$C$17*'Split BLDG energy consumption'!AQ156</f>
        <v>0</v>
      </c>
    </row>
    <row r="7" spans="1:43" x14ac:dyDescent="0.3">
      <c r="A7" t="s">
        <v>5</v>
      </c>
      <c r="B7" s="1">
        <f>'Split BLDG energy consumption'!$C$17*'Split BLDG energy consumption'!B157</f>
        <v>0</v>
      </c>
      <c r="C7" s="1">
        <f>'Split BLDG energy consumption'!$C$17*'Split BLDG energy consumption'!C157</f>
        <v>0</v>
      </c>
      <c r="D7" s="1">
        <f>'Split BLDG energy consumption'!$C$17*'Split BLDG energy consumption'!D157</f>
        <v>0</v>
      </c>
      <c r="E7" s="1">
        <f>'Split BLDG energy consumption'!$C$17*'Split BLDG energy consumption'!E157</f>
        <v>0</v>
      </c>
      <c r="F7" s="1">
        <f>'Split BLDG energy consumption'!$C$17*'Split BLDG energy consumption'!F157</f>
        <v>0</v>
      </c>
      <c r="G7" s="1">
        <f>'Split BLDG energy consumption'!$C$17*'Split BLDG energy consumption'!G157</f>
        <v>0</v>
      </c>
      <c r="H7" s="1">
        <f>'Split BLDG energy consumption'!$C$17*'Split BLDG energy consumption'!H157</f>
        <v>0</v>
      </c>
      <c r="I7" s="1">
        <f>'Split BLDG energy consumption'!$C$17*'Split BLDG energy consumption'!I157</f>
        <v>0</v>
      </c>
      <c r="J7" s="1">
        <f>'Split BLDG energy consumption'!$C$17*'Split BLDG energy consumption'!J157</f>
        <v>0</v>
      </c>
      <c r="K7" s="1">
        <f>'Split BLDG energy consumption'!$C$17*'Split BLDG energy consumption'!K157</f>
        <v>0</v>
      </c>
      <c r="L7" s="1">
        <f>'Split BLDG energy consumption'!$C$17*'Split BLDG energy consumption'!L157</f>
        <v>0</v>
      </c>
      <c r="M7" s="1">
        <f>'Split BLDG energy consumption'!$C$17*'Split BLDG energy consumption'!M157</f>
        <v>0</v>
      </c>
      <c r="N7" s="1">
        <f>'Split BLDG energy consumption'!$C$17*'Split BLDG energy consumption'!N157</f>
        <v>0</v>
      </c>
      <c r="O7" s="1">
        <f>'Split BLDG energy consumption'!$C$17*'Split BLDG energy consumption'!O157</f>
        <v>0</v>
      </c>
      <c r="P7" s="1">
        <f>'Split BLDG energy consumption'!$C$17*'Split BLDG energy consumption'!P157</f>
        <v>0</v>
      </c>
      <c r="Q7" s="1">
        <f>'Split BLDG energy consumption'!$C$17*'Split BLDG energy consumption'!Q157</f>
        <v>0</v>
      </c>
      <c r="R7" s="1">
        <f>'Split BLDG energy consumption'!$C$17*'Split BLDG energy consumption'!R157</f>
        <v>0</v>
      </c>
      <c r="S7" s="1">
        <f>'Split BLDG energy consumption'!$C$17*'Split BLDG energy consumption'!S157</f>
        <v>0</v>
      </c>
      <c r="T7" s="1">
        <f>'Split BLDG energy consumption'!$C$17*'Split BLDG energy consumption'!T157</f>
        <v>0</v>
      </c>
      <c r="U7" s="1">
        <f>'Split BLDG energy consumption'!$C$17*'Split BLDG energy consumption'!U157</f>
        <v>0</v>
      </c>
      <c r="V7" s="1">
        <f>'Split BLDG energy consumption'!$C$17*'Split BLDG energy consumption'!V157</f>
        <v>0</v>
      </c>
      <c r="W7" s="1">
        <f>'Split BLDG energy consumption'!$C$17*'Split BLDG energy consumption'!W157</f>
        <v>0</v>
      </c>
      <c r="X7" s="1">
        <f>'Split BLDG energy consumption'!$C$17*'Split BLDG energy consumption'!X157</f>
        <v>0</v>
      </c>
      <c r="Y7" s="1">
        <f>'Split BLDG energy consumption'!$C$17*'Split BLDG energy consumption'!Y157</f>
        <v>0</v>
      </c>
      <c r="Z7" s="1">
        <f>'Split BLDG energy consumption'!$C$17*'Split BLDG energy consumption'!Z157</f>
        <v>0</v>
      </c>
      <c r="AA7" s="1">
        <f>'Split BLDG energy consumption'!$C$17*'Split BLDG energy consumption'!AA157</f>
        <v>0</v>
      </c>
      <c r="AB7" s="1">
        <f>'Split BLDG energy consumption'!$C$17*'Split BLDG energy consumption'!AB157</f>
        <v>0</v>
      </c>
      <c r="AC7" s="1">
        <f>'Split BLDG energy consumption'!$C$17*'Split BLDG energy consumption'!AC157</f>
        <v>0</v>
      </c>
      <c r="AD7" s="1">
        <f>'Split BLDG energy consumption'!$C$17*'Split BLDG energy consumption'!AD157</f>
        <v>0</v>
      </c>
      <c r="AE7" s="1">
        <f>'Split BLDG energy consumption'!$C$17*'Split BLDG energy consumption'!AE157</f>
        <v>0</v>
      </c>
      <c r="AF7" s="1">
        <f>'Split BLDG energy consumption'!$C$17*'Split BLDG energy consumption'!AF157</f>
        <v>0</v>
      </c>
      <c r="AG7" s="1">
        <f>'Split BLDG energy consumption'!$C$17*'Split BLDG energy consumption'!AG157</f>
        <v>0</v>
      </c>
      <c r="AH7" s="1">
        <f>'Split BLDG energy consumption'!$C$17*'Split BLDG energy consumption'!AH157</f>
        <v>0</v>
      </c>
      <c r="AI7" s="1">
        <f>'Split BLDG energy consumption'!$C$17*'Split BLDG energy consumption'!AI157</f>
        <v>0</v>
      </c>
      <c r="AJ7" s="1">
        <f>'Split BLDG energy consumption'!$C$17*'Split BLDG energy consumption'!AJ157</f>
        <v>0</v>
      </c>
      <c r="AK7" s="1">
        <f>'Split BLDG energy consumption'!$C$17*'Split BLDG energy consumption'!AK157</f>
        <v>0</v>
      </c>
      <c r="AL7" s="1">
        <f>'Split BLDG energy consumption'!$C$17*'Split BLDG energy consumption'!AL157</f>
        <v>0</v>
      </c>
      <c r="AM7" s="1">
        <f>'Split BLDG energy consumption'!$C$17*'Split BLDG energy consumption'!AM157</f>
        <v>0</v>
      </c>
      <c r="AN7" s="1">
        <f>'Split BLDG energy consumption'!$C$17*'Split BLDG energy consumption'!AN157</f>
        <v>0</v>
      </c>
      <c r="AO7" s="1">
        <f>'Split BLDG energy consumption'!$C$17*'Split BLDG energy consumption'!AO157</f>
        <v>0</v>
      </c>
      <c r="AP7" s="1">
        <f>'Split BLDG energy consumption'!$C$17*'Split BLDG energy consumption'!AP157</f>
        <v>0</v>
      </c>
      <c r="AQ7" s="1">
        <f>'Split BLDG energy consumption'!$C$17*'Split BLDG energy consumption'!AQ157</f>
        <v>0</v>
      </c>
    </row>
    <row r="8" spans="1:43" x14ac:dyDescent="0.3">
      <c r="A8" t="s">
        <v>6</v>
      </c>
      <c r="B8" s="1">
        <f>'Split BLDG energy consumption'!$C$17*'Split BLDG energy consumption'!B158</f>
        <v>0</v>
      </c>
      <c r="C8" s="1">
        <f>'Split BLDG energy consumption'!$C$17*'Split BLDG energy consumption'!C158</f>
        <v>0</v>
      </c>
      <c r="D8" s="1">
        <f>'Split BLDG energy consumption'!$C$17*'Split BLDG energy consumption'!D158</f>
        <v>0</v>
      </c>
      <c r="E8" s="1">
        <f>'Split BLDG energy consumption'!$C$17*'Split BLDG energy consumption'!E158</f>
        <v>0</v>
      </c>
      <c r="F8" s="1">
        <f>'Split BLDG energy consumption'!$C$17*'Split BLDG energy consumption'!F158</f>
        <v>0</v>
      </c>
      <c r="G8" s="1">
        <f>'Split BLDG energy consumption'!$C$17*'Split BLDG energy consumption'!G158</f>
        <v>0</v>
      </c>
      <c r="H8" s="1">
        <f>'Split BLDG energy consumption'!$C$17*'Split BLDG energy consumption'!H158</f>
        <v>0</v>
      </c>
      <c r="I8" s="1">
        <f>'Split BLDG energy consumption'!$C$17*'Split BLDG energy consumption'!I158</f>
        <v>0</v>
      </c>
      <c r="J8" s="1">
        <f>'Split BLDG energy consumption'!$C$17*'Split BLDG energy consumption'!J158</f>
        <v>0</v>
      </c>
      <c r="K8" s="1">
        <f>'Split BLDG energy consumption'!$C$17*'Split BLDG energy consumption'!K158</f>
        <v>0</v>
      </c>
      <c r="L8" s="1">
        <f>'Split BLDG energy consumption'!$C$17*'Split BLDG energy consumption'!L158</f>
        <v>0</v>
      </c>
      <c r="M8" s="1">
        <f>'Split BLDG energy consumption'!$C$17*'Split BLDG energy consumption'!M158</f>
        <v>0</v>
      </c>
      <c r="N8" s="1">
        <f>'Split BLDG energy consumption'!$C$17*'Split BLDG energy consumption'!N158</f>
        <v>0</v>
      </c>
      <c r="O8" s="1">
        <f>'Split BLDG energy consumption'!$C$17*'Split BLDG energy consumption'!O158</f>
        <v>0</v>
      </c>
      <c r="P8" s="1">
        <f>'Split BLDG energy consumption'!$C$17*'Split BLDG energy consumption'!P158</f>
        <v>0</v>
      </c>
      <c r="Q8" s="1">
        <f>'Split BLDG energy consumption'!$C$17*'Split BLDG energy consumption'!Q158</f>
        <v>0</v>
      </c>
      <c r="R8" s="1">
        <f>'Split BLDG energy consumption'!$C$17*'Split BLDG energy consumption'!R158</f>
        <v>0</v>
      </c>
      <c r="S8" s="1">
        <f>'Split BLDG energy consumption'!$C$17*'Split BLDG energy consumption'!S158</f>
        <v>0</v>
      </c>
      <c r="T8" s="1">
        <f>'Split BLDG energy consumption'!$C$17*'Split BLDG energy consumption'!T158</f>
        <v>0</v>
      </c>
      <c r="U8" s="1">
        <f>'Split BLDG energy consumption'!$C$17*'Split BLDG energy consumption'!U158</f>
        <v>0</v>
      </c>
      <c r="V8" s="1">
        <f>'Split BLDG energy consumption'!$C$17*'Split BLDG energy consumption'!V158</f>
        <v>0</v>
      </c>
      <c r="W8" s="1">
        <f>'Split BLDG energy consumption'!$C$17*'Split BLDG energy consumption'!W158</f>
        <v>0</v>
      </c>
      <c r="X8" s="1">
        <f>'Split BLDG energy consumption'!$C$17*'Split BLDG energy consumption'!X158</f>
        <v>0</v>
      </c>
      <c r="Y8" s="1">
        <f>'Split BLDG energy consumption'!$C$17*'Split BLDG energy consumption'!Y158</f>
        <v>0</v>
      </c>
      <c r="Z8" s="1">
        <f>'Split BLDG energy consumption'!$C$17*'Split BLDG energy consumption'!Z158</f>
        <v>0</v>
      </c>
      <c r="AA8" s="1">
        <f>'Split BLDG energy consumption'!$C$17*'Split BLDG energy consumption'!AA158</f>
        <v>0</v>
      </c>
      <c r="AB8" s="1">
        <f>'Split BLDG energy consumption'!$C$17*'Split BLDG energy consumption'!AB158</f>
        <v>0</v>
      </c>
      <c r="AC8" s="1">
        <f>'Split BLDG energy consumption'!$C$17*'Split BLDG energy consumption'!AC158</f>
        <v>0</v>
      </c>
      <c r="AD8" s="1">
        <f>'Split BLDG energy consumption'!$C$17*'Split BLDG energy consumption'!AD158</f>
        <v>0</v>
      </c>
      <c r="AE8" s="1">
        <f>'Split BLDG energy consumption'!$C$17*'Split BLDG energy consumption'!AE158</f>
        <v>0</v>
      </c>
      <c r="AF8" s="1">
        <f>'Split BLDG energy consumption'!$C$17*'Split BLDG energy consumption'!AF158</f>
        <v>0</v>
      </c>
      <c r="AG8" s="1">
        <f>'Split BLDG energy consumption'!$C$17*'Split BLDG energy consumption'!AG158</f>
        <v>0</v>
      </c>
      <c r="AH8" s="1">
        <f>'Split BLDG energy consumption'!$C$17*'Split BLDG energy consumption'!AH158</f>
        <v>0</v>
      </c>
      <c r="AI8" s="1">
        <f>'Split BLDG energy consumption'!$C$17*'Split BLDG energy consumption'!AI158</f>
        <v>0</v>
      </c>
      <c r="AJ8" s="1">
        <f>'Split BLDG energy consumption'!$C$17*'Split BLDG energy consumption'!AJ158</f>
        <v>0</v>
      </c>
      <c r="AK8" s="1">
        <f>'Split BLDG energy consumption'!$C$17*'Split BLDG energy consumption'!AK158</f>
        <v>0</v>
      </c>
      <c r="AL8" s="1">
        <f>'Split BLDG energy consumption'!$C$17*'Split BLDG energy consumption'!AL158</f>
        <v>0</v>
      </c>
      <c r="AM8" s="1">
        <f>'Split BLDG energy consumption'!$C$17*'Split BLDG energy consumption'!AM158</f>
        <v>0</v>
      </c>
      <c r="AN8" s="1">
        <f>'Split BLDG energy consumption'!$C$17*'Split BLDG energy consumption'!AN158</f>
        <v>0</v>
      </c>
      <c r="AO8" s="1">
        <f>'Split BLDG energy consumption'!$C$17*'Split BLDG energy consumption'!AO158</f>
        <v>0</v>
      </c>
      <c r="AP8" s="1">
        <f>'Split BLDG energy consumption'!$C$17*'Split BLDG energy consumption'!AP158</f>
        <v>0</v>
      </c>
      <c r="AQ8" s="1">
        <f>'Split BLDG energy consumption'!$C$17*'Split BLDG energy consumption'!AQ158</f>
        <v>0</v>
      </c>
    </row>
    <row r="9" spans="1:43" x14ac:dyDescent="0.3">
      <c r="A9" t="s">
        <v>7</v>
      </c>
      <c r="B9" s="1">
        <f>'Split BLDG energy consumption'!$C$17*'Split BLDG energy consumption'!B159</f>
        <v>1928192509766.1572</v>
      </c>
      <c r="C9" s="1">
        <f>'Split BLDG energy consumption'!$C$17*'Split BLDG energy consumption'!C159</f>
        <v>1928192509766.1572</v>
      </c>
      <c r="D9" s="1">
        <f>'Split BLDG energy consumption'!$C$17*'Split BLDG energy consumption'!D159</f>
        <v>1486323062609.4854</v>
      </c>
      <c r="E9" s="1">
        <f>'Split BLDG energy consumption'!$C$17*'Split BLDG energy consumption'!E159</f>
        <v>1454103208981.9167</v>
      </c>
      <c r="F9" s="1">
        <f>'Split BLDG energy consumption'!$C$17*'Split BLDG energy consumption'!F159</f>
        <v>1421184392868.4028</v>
      </c>
      <c r="G9" s="1">
        <f>'Split BLDG energy consumption'!$C$17*'Split BLDG energy consumption'!G159</f>
        <v>1385758128421.5574</v>
      </c>
      <c r="H9" s="1">
        <f>'Split BLDG energy consumption'!$C$17*'Split BLDG energy consumption'!H159</f>
        <v>1351693902266.5244</v>
      </c>
      <c r="I9" s="1">
        <f>'Split BLDG energy consumption'!$C$17*'Split BLDG energy consumption'!I159</f>
        <v>1317588545656.9294</v>
      </c>
      <c r="J9" s="1">
        <f>'Split BLDG energy consumption'!$C$17*'Split BLDG energy consumption'!J159</f>
        <v>1281946180302.3137</v>
      </c>
      <c r="K9" s="1">
        <f>'Split BLDG energy consumption'!$C$17*'Split BLDG energy consumption'!K159</f>
        <v>1244817666782.6157</v>
      </c>
      <c r="L9" s="1">
        <f>'Split BLDG energy consumption'!$C$17*'Split BLDG energy consumption'!L159</f>
        <v>1206462923738.8464</v>
      </c>
      <c r="M9" s="1">
        <f>'Split BLDG energy consumption'!$C$17*'Split BLDG energy consumption'!M159</f>
        <v>1167116664460.2896</v>
      </c>
      <c r="N9" s="1">
        <f>'Split BLDG energy consumption'!$C$17*'Split BLDG energy consumption'!N159</f>
        <v>1126989509570.7644</v>
      </c>
      <c r="O9" s="1">
        <f>'Split BLDG energy consumption'!$C$17*'Split BLDG energy consumption'!O159</f>
        <v>1086269064101.8024</v>
      </c>
      <c r="P9" s="1">
        <f>'Split BLDG energy consumption'!$C$17*'Split BLDG energy consumption'!P159</f>
        <v>1045120924225.8513</v>
      </c>
      <c r="Q9" s="1">
        <f>'Split BLDG energy consumption'!$C$17*'Split BLDG energy consumption'!Q159</f>
        <v>1003689633915.223</v>
      </c>
      <c r="R9" s="1">
        <f>'Split BLDG energy consumption'!$C$17*'Split BLDG energy consumption'!R159</f>
        <v>962100029831.84021</v>
      </c>
      <c r="S9" s="1">
        <f>'Split BLDG energy consumption'!$C$17*'Split BLDG energy consumption'!S159</f>
        <v>920458289565.8822</v>
      </c>
      <c r="T9" s="1">
        <f>'Split BLDG energy consumption'!$C$17*'Split BLDG energy consumption'!T159</f>
        <v>878853064997.28979</v>
      </c>
      <c r="U9" s="1">
        <f>'Split BLDG energy consumption'!$C$17*'Split BLDG energy consumption'!U159</f>
        <v>837356765926.86438</v>
      </c>
      <c r="V9" s="1">
        <f>'Split BLDG energy consumption'!$C$17*'Split BLDG energy consumption'!V159</f>
        <v>796026604881.65356</v>
      </c>
      <c r="W9" s="1">
        <f>'Split BLDG energy consumption'!$C$17*'Split BLDG energy consumption'!W159</f>
        <v>754906197725.3252</v>
      </c>
      <c r="X9" s="1">
        <f>'Split BLDG energy consumption'!$C$17*'Split BLDG energy consumption'!X159</f>
        <v>714026522976.40051</v>
      </c>
      <c r="Y9" s="1">
        <f>'Split BLDG energy consumption'!$C$17*'Split BLDG energy consumption'!Y159</f>
        <v>673407431792.63574</v>
      </c>
      <c r="Z9" s="1">
        <f>'Split BLDG energy consumption'!$C$17*'Split BLDG energy consumption'!Z159</f>
        <v>633058995128.89856</v>
      </c>
      <c r="AA9" s="1">
        <f>'Split BLDG energy consumption'!$C$17*'Split BLDG energy consumption'!AA159</f>
        <v>592982797941.35474</v>
      </c>
      <c r="AB9" s="1">
        <f>'Split BLDG energy consumption'!$C$17*'Split BLDG energy consumption'!AB159</f>
        <v>553173400127.27612</v>
      </c>
      <c r="AC9" s="1">
        <f>'Split BLDG energy consumption'!$C$17*'Split BLDG energy consumption'!AC159</f>
        <v>513619896227.17841</v>
      </c>
      <c r="AD9" s="1">
        <f>'Split BLDG energy consumption'!$C$17*'Split BLDG energy consumption'!AD159</f>
        <v>474307259033.16107</v>
      </c>
      <c r="AE9" s="1">
        <f>'Split BLDG energy consumption'!$C$17*'Split BLDG energy consumption'!AE159</f>
        <v>435217895400.90533</v>
      </c>
      <c r="AF9" s="1">
        <f>'Split BLDG energy consumption'!$C$17*'Split BLDG energy consumption'!AF159</f>
        <v>396333226720.14813</v>
      </c>
      <c r="AG9" s="1">
        <f>'Split BLDG energy consumption'!$C$17*'Split BLDG energy consumption'!AG159</f>
        <v>357635294236.7901</v>
      </c>
      <c r="AH9" s="1">
        <f>'Split BLDG energy consumption'!$C$17*'Split BLDG energy consumption'!AH159</f>
        <v>319108338372.74237</v>
      </c>
      <c r="AI9" s="1">
        <f>'Split BLDG energy consumption'!$C$17*'Split BLDG energy consumption'!AI159</f>
        <v>280740463650.41022</v>
      </c>
      <c r="AJ9" s="1">
        <f>'Split BLDG energy consumption'!$C$17*'Split BLDG energy consumption'!AJ159</f>
        <v>242525380685.8038</v>
      </c>
      <c r="AK9" s="1">
        <f>'Split BLDG energy consumption'!$C$17*'Split BLDG energy consumption'!AK159</f>
        <v>204464070217.93488</v>
      </c>
      <c r="AL9" s="1">
        <f>'Split BLDG energy consumption'!$C$17*'Split BLDG energy consumption'!AL159</f>
        <v>166566585979.35361</v>
      </c>
      <c r="AM9" s="1">
        <f>'Split BLDG energy consumption'!$C$17*'Split BLDG energy consumption'!AM159</f>
        <v>128853857409.04158</v>
      </c>
      <c r="AN9" s="1">
        <f>'Split BLDG energy consumption'!$C$17*'Split BLDG energy consumption'!AN159</f>
        <v>91359523022.438217</v>
      </c>
      <c r="AO9" s="1">
        <f>'Split BLDG energy consumption'!$C$17*'Split BLDG energy consumption'!AO159</f>
        <v>54131827901.419197</v>
      </c>
      <c r="AP9" s="1">
        <f>'Split BLDG energy consumption'!$C$17*'Split BLDG energy consumption'!AP159</f>
        <v>17235528642.116241</v>
      </c>
      <c r="AQ9" s="1">
        <f>'Split BLDG energy consumption'!$C$17*'Split BLDG energy consumption'!AQ159</f>
        <v>4476641249.4824047</v>
      </c>
    </row>
    <row r="10" spans="1:43" x14ac:dyDescent="0.3">
      <c r="A10" t="s">
        <v>8</v>
      </c>
      <c r="B10" s="1">
        <f>'Split BLDG energy consumption'!$C$17*'Split BLDG energy consumption'!B160</f>
        <v>6183768025977.4873</v>
      </c>
      <c r="C10" s="1">
        <f>'Split BLDG energy consumption'!$C$17*'Split BLDG energy consumption'!C160</f>
        <v>6183768025977.4873</v>
      </c>
      <c r="D10" s="1">
        <f>'Split BLDG energy consumption'!$C$17*'Split BLDG energy consumption'!D160</f>
        <v>4766680185865.9443</v>
      </c>
      <c r="E10" s="1">
        <f>'Split BLDG energy consumption'!$C$17*'Split BLDG energy consumption'!E160</f>
        <v>4663350202135.2256</v>
      </c>
      <c r="F10" s="1">
        <f>'Split BLDG energy consumption'!$C$17*'Split BLDG energy consumption'!F160</f>
        <v>4557778625902.6914</v>
      </c>
      <c r="G10" s="1">
        <f>'Split BLDG energy consumption'!$C$17*'Split BLDG energy consumption'!G160</f>
        <v>4444165591801.2383</v>
      </c>
      <c r="H10" s="1">
        <f>'Split BLDG energy consumption'!$C$17*'Split BLDG energy consumption'!H160</f>
        <v>4334920653103.3364</v>
      </c>
      <c r="I10" s="1">
        <f>'Split BLDG energy consumption'!$C$17*'Split BLDG energy consumption'!I160</f>
        <v>4225543807871.9702</v>
      </c>
      <c r="J10" s="1">
        <f>'Split BLDG energy consumption'!$C$17*'Split BLDG energy consumption'!J160</f>
        <v>4111237732034.7554</v>
      </c>
      <c r="K10" s="1">
        <f>'Split BLDG energy consumption'!$C$17*'Split BLDG energy consumption'!K160</f>
        <v>3992165536913.0005</v>
      </c>
      <c r="L10" s="1">
        <f>'Split BLDG energy consumption'!$C$17*'Split BLDG energy consumption'!L160</f>
        <v>3869160788954.8164</v>
      </c>
      <c r="M10" s="1">
        <f>'Split BLDG energy consumption'!$C$17*'Split BLDG energy consumption'!M160</f>
        <v>3742976220330.979</v>
      </c>
      <c r="N10" s="1">
        <f>'Split BLDG energy consumption'!$C$17*'Split BLDG energy consumption'!N160</f>
        <v>3614287297351.2988</v>
      </c>
      <c r="O10" s="1">
        <f>'Split BLDG energy consumption'!$C$17*'Split BLDG energy consumption'!O160</f>
        <v>3483695674668.8389</v>
      </c>
      <c r="P10" s="1">
        <f>'Split BLDG energy consumption'!$C$17*'Split BLDG energy consumption'!P160</f>
        <v>3351732423901.8218</v>
      </c>
      <c r="Q10" s="1">
        <f>'Split BLDG energy consumption'!$C$17*'Split BLDG energy consumption'!Q160</f>
        <v>3218861101665.9917</v>
      </c>
      <c r="R10" s="1">
        <f>'Split BLDG energy consumption'!$C$17*'Split BLDG energy consumption'!R160</f>
        <v>3085482062674.146</v>
      </c>
      <c r="S10" s="1">
        <f>'Split BLDG energy consumption'!$C$17*'Split BLDG energy consumption'!S160</f>
        <v>2951935821467.1831</v>
      </c>
      <c r="T10" s="1">
        <f>'Split BLDG energy consumption'!$C$17*'Split BLDG energy consumption'!T160</f>
        <v>2818506687136.5674</v>
      </c>
      <c r="U10" s="1">
        <f>'Split BLDG energy consumption'!$C$17*'Split BLDG energy consumption'!U160</f>
        <v>2685426879965.646</v>
      </c>
      <c r="V10" s="1">
        <f>'Split BLDG energy consumption'!$C$17*'Split BLDG energy consumption'!V160</f>
        <v>2552879882150.1265</v>
      </c>
      <c r="W10" s="1">
        <f>'Split BLDG energy consumption'!$C$17*'Split BLDG energy consumption'!W160</f>
        <v>2421005571000.9165</v>
      </c>
      <c r="X10" s="1">
        <f>'Split BLDG energy consumption'!$C$17*'Split BLDG energy consumption'!X160</f>
        <v>2289903295504.8779</v>
      </c>
      <c r="Y10" s="1">
        <f>'Split BLDG energy consumption'!$C$17*'Split BLDG energy consumption'!Y160</f>
        <v>2159636718887.541</v>
      </c>
      <c r="Z10" s="1">
        <f>'Split BLDG energy consumption'!$C$17*'Split BLDG energy consumption'!Z160</f>
        <v>2030238138986.5872</v>
      </c>
      <c r="AA10" s="1">
        <f>'Split BLDG energy consumption'!$C$17*'Split BLDG energy consumption'!AA160</f>
        <v>1901712638801.3611</v>
      </c>
      <c r="AB10" s="1">
        <f>'Split BLDG energy consumption'!$C$17*'Split BLDG energy consumption'!AB160</f>
        <v>1774042771768.2339</v>
      </c>
      <c r="AC10" s="1">
        <f>'Split BLDG energy consumption'!$C$17*'Split BLDG energy consumption'!AC160</f>
        <v>1647193563769.5664</v>
      </c>
      <c r="AD10" s="1">
        <f>'Split BLDG energy consumption'!$C$17*'Split BLDG energy consumption'!AD160</f>
        <v>1521116822123.7336</v>
      </c>
      <c r="AE10" s="1">
        <f>'Split BLDG energy consumption'!$C$17*'Split BLDG energy consumption'!AE160</f>
        <v>1395756125118.2957</v>
      </c>
      <c r="AF10" s="1">
        <f>'Split BLDG energy consumption'!$C$17*'Split BLDG energy consumption'!AF160</f>
        <v>1271051890623.5999</v>
      </c>
      <c r="AG10" s="1">
        <f>'Split BLDG energy consumption'!$C$17*'Split BLDG energy consumption'!AG160</f>
        <v>1146946524406.2786</v>
      </c>
      <c r="AH10" s="1">
        <f>'Split BLDG energy consumption'!$C$17*'Split BLDG energy consumption'!AH160</f>
        <v>1023389485052.7561</v>
      </c>
      <c r="AI10" s="1">
        <f>'Split BLDG energy consumption'!$C$17*'Split BLDG energy consumption'!AI160</f>
        <v>900342623429.255</v>
      </c>
      <c r="AJ10" s="1">
        <f>'Split BLDG energy consumption'!$C$17*'Split BLDG energy consumption'!AJ160</f>
        <v>777785769303.0719</v>
      </c>
      <c r="AK10" s="1">
        <f>'Split BLDG energy consumption'!$C$17*'Split BLDG energy consumption'!AK160</f>
        <v>655722067932.01221</v>
      </c>
      <c r="AL10" s="1">
        <f>'Split BLDG energy consumption'!$C$17*'Split BLDG energy consumption'!AL160</f>
        <v>534183761921.29895</v>
      </c>
      <c r="AM10" s="1">
        <f>'Split BLDG energy consumption'!$C$17*'Split BLDG energy consumption'!AM160</f>
        <v>413237972574.90973</v>
      </c>
      <c r="AN10" s="1">
        <f>'Split BLDG energy consumption'!$C$17*'Split BLDG energy consumption'!AN160</f>
        <v>292992579565.21246</v>
      </c>
      <c r="AO10" s="1">
        <f>'Split BLDG energy consumption'!$C$17*'Split BLDG energy consumption'!AO160</f>
        <v>173602306237.10269</v>
      </c>
      <c r="AP10" s="1">
        <f>'Split BLDG energy consumption'!$C$17*'Split BLDG energy consumption'!AP160</f>
        <v>55274828829.650009</v>
      </c>
      <c r="AQ10" s="1">
        <f>'Split BLDG energy consumption'!$C$17*'Split BLDG energy consumption'!AQ160</f>
        <v>14356715360.168272</v>
      </c>
    </row>
    <row r="11" spans="1:43" x14ac:dyDescent="0.3">
      <c r="A11" t="s">
        <v>9</v>
      </c>
      <c r="B11" s="1">
        <f>'Split BLDG energy consumption'!$C$17*'Split BLDG energy consumption'!B161</f>
        <v>0</v>
      </c>
      <c r="C11" s="1">
        <f>'Split BLDG energy consumption'!$C$17*'Split BLDG energy consumption'!C161</f>
        <v>0</v>
      </c>
      <c r="D11" s="1">
        <f>'Split BLDG energy consumption'!$C$17*'Split BLDG energy consumption'!D161</f>
        <v>0</v>
      </c>
      <c r="E11" s="1">
        <f>'Split BLDG energy consumption'!$C$17*'Split BLDG energy consumption'!E161</f>
        <v>0</v>
      </c>
      <c r="F11" s="1">
        <f>'Split BLDG energy consumption'!$C$17*'Split BLDG energy consumption'!F161</f>
        <v>0</v>
      </c>
      <c r="G11" s="1">
        <f>'Split BLDG energy consumption'!$C$17*'Split BLDG energy consumption'!G161</f>
        <v>0</v>
      </c>
      <c r="H11" s="1">
        <f>'Split BLDG energy consumption'!$C$17*'Split BLDG energy consumption'!H161</f>
        <v>0</v>
      </c>
      <c r="I11" s="1">
        <f>'Split BLDG energy consumption'!$C$17*'Split BLDG energy consumption'!I161</f>
        <v>0</v>
      </c>
      <c r="J11" s="1">
        <f>'Split BLDG energy consumption'!$C$17*'Split BLDG energy consumption'!J161</f>
        <v>0</v>
      </c>
      <c r="K11" s="1">
        <f>'Split BLDG energy consumption'!$C$17*'Split BLDG energy consumption'!K161</f>
        <v>0</v>
      </c>
      <c r="L11" s="1">
        <f>'Split BLDG energy consumption'!$C$17*'Split BLDG energy consumption'!L161</f>
        <v>0</v>
      </c>
      <c r="M11" s="1">
        <f>'Split BLDG energy consumption'!$C$17*'Split BLDG energy consumption'!M161</f>
        <v>0</v>
      </c>
      <c r="N11" s="1">
        <f>'Split BLDG energy consumption'!$C$17*'Split BLDG energy consumption'!N161</f>
        <v>0</v>
      </c>
      <c r="O11" s="1">
        <f>'Split BLDG energy consumption'!$C$17*'Split BLDG energy consumption'!O161</f>
        <v>0</v>
      </c>
      <c r="P11" s="1">
        <f>'Split BLDG energy consumption'!$C$17*'Split BLDG energy consumption'!P161</f>
        <v>0</v>
      </c>
      <c r="Q11" s="1">
        <f>'Split BLDG energy consumption'!$C$17*'Split BLDG energy consumption'!Q161</f>
        <v>0</v>
      </c>
      <c r="R11" s="1">
        <f>'Split BLDG energy consumption'!$C$17*'Split BLDG energy consumption'!R161</f>
        <v>0</v>
      </c>
      <c r="S11" s="1">
        <f>'Split BLDG energy consumption'!$C$17*'Split BLDG energy consumption'!S161</f>
        <v>0</v>
      </c>
      <c r="T11" s="1">
        <f>'Split BLDG energy consumption'!$C$17*'Split BLDG energy consumption'!T161</f>
        <v>0</v>
      </c>
      <c r="U11" s="1">
        <f>'Split BLDG energy consumption'!$C$17*'Split BLDG energy consumption'!U161</f>
        <v>0</v>
      </c>
      <c r="V11" s="1">
        <f>'Split BLDG energy consumption'!$C$17*'Split BLDG energy consumption'!V161</f>
        <v>0</v>
      </c>
      <c r="W11" s="1">
        <f>'Split BLDG energy consumption'!$C$17*'Split BLDG energy consumption'!W161</f>
        <v>0</v>
      </c>
      <c r="X11" s="1">
        <f>'Split BLDG energy consumption'!$C$17*'Split BLDG energy consumption'!X161</f>
        <v>0</v>
      </c>
      <c r="Y11" s="1">
        <f>'Split BLDG energy consumption'!$C$17*'Split BLDG energy consumption'!Y161</f>
        <v>0</v>
      </c>
      <c r="Z11" s="1">
        <f>'Split BLDG energy consumption'!$C$17*'Split BLDG energy consumption'!Z161</f>
        <v>0</v>
      </c>
      <c r="AA11" s="1">
        <f>'Split BLDG energy consumption'!$C$17*'Split BLDG energy consumption'!AA161</f>
        <v>0</v>
      </c>
      <c r="AB11" s="1">
        <f>'Split BLDG energy consumption'!$C$17*'Split BLDG energy consumption'!AB161</f>
        <v>0</v>
      </c>
      <c r="AC11" s="1">
        <f>'Split BLDG energy consumption'!$C$17*'Split BLDG energy consumption'!AC161</f>
        <v>0</v>
      </c>
      <c r="AD11" s="1">
        <f>'Split BLDG energy consumption'!$C$17*'Split BLDG energy consumption'!AD161</f>
        <v>0</v>
      </c>
      <c r="AE11" s="1">
        <f>'Split BLDG energy consumption'!$C$17*'Split BLDG energy consumption'!AE161</f>
        <v>0</v>
      </c>
      <c r="AF11" s="1">
        <f>'Split BLDG energy consumption'!$C$17*'Split BLDG energy consumption'!AF161</f>
        <v>0</v>
      </c>
      <c r="AG11" s="1">
        <f>'Split BLDG energy consumption'!$C$17*'Split BLDG energy consumption'!AG161</f>
        <v>0</v>
      </c>
      <c r="AH11" s="1">
        <f>'Split BLDG energy consumption'!$C$17*'Split BLDG energy consumption'!AH161</f>
        <v>0</v>
      </c>
      <c r="AI11" s="1">
        <f>'Split BLDG energy consumption'!$C$17*'Split BLDG energy consumption'!AI161</f>
        <v>0</v>
      </c>
      <c r="AJ11" s="1">
        <f>'Split BLDG energy consumption'!$C$17*'Split BLDG energy consumption'!AJ161</f>
        <v>0</v>
      </c>
      <c r="AK11" s="1">
        <f>'Split BLDG energy consumption'!$C$17*'Split BLDG energy consumption'!AK161</f>
        <v>0</v>
      </c>
      <c r="AL11" s="1">
        <f>'Split BLDG energy consumption'!$C$17*'Split BLDG energy consumption'!AL161</f>
        <v>0</v>
      </c>
      <c r="AM11" s="1">
        <f>'Split BLDG energy consumption'!$C$17*'Split BLDG energy consumption'!AM161</f>
        <v>0</v>
      </c>
      <c r="AN11" s="1">
        <f>'Split BLDG energy consumption'!$C$17*'Split BLDG energy consumption'!AN161</f>
        <v>0</v>
      </c>
      <c r="AO11" s="1">
        <f>'Split BLDG energy consumption'!$C$17*'Split BLDG energy consumption'!AO161</f>
        <v>0</v>
      </c>
      <c r="AP11" s="1">
        <f>'Split BLDG energy consumption'!$C$17*'Split BLDG energy consumption'!AP161</f>
        <v>0</v>
      </c>
      <c r="AQ11" s="1">
        <f>'Split BLDG energy consumption'!$C$17*'Split BLDG energy consumption'!AQ161</f>
        <v>0</v>
      </c>
    </row>
  </sheetData>
  <phoneticPr fontId="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9578-B780-4FB6-8B37-38BA24C86B8C}">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consumption'!B165</f>
        <v>879269700202.49133</v>
      </c>
      <c r="C2" s="1">
        <f>'Split BLDG energy consumption'!$C$17*'Split BLDG energy consumption'!C165</f>
        <v>879269700202.49133</v>
      </c>
      <c r="D2" s="1">
        <f>'Split BLDG energy consumption'!$C$17*'Split BLDG energy consumption'!D165</f>
        <v>677774043330.96558</v>
      </c>
      <c r="E2" s="1">
        <f>'Split BLDG energy consumption'!$C$17*'Split BLDG energy consumption'!E165</f>
        <v>663081557546.38184</v>
      </c>
      <c r="F2" s="1">
        <f>'Split BLDG energy consumption'!$C$17*'Split BLDG energy consumption'!F165</f>
        <v>648070339823.80042</v>
      </c>
      <c r="G2" s="1">
        <f>'Split BLDG energy consumption'!$C$17*'Split BLDG energy consumption'!G165</f>
        <v>631915707564.98645</v>
      </c>
      <c r="H2" s="1">
        <f>'Split BLDG energy consumption'!$C$17*'Split BLDG energy consumption'!H165</f>
        <v>616382174597.05774</v>
      </c>
      <c r="I2" s="1">
        <f>'Split BLDG energy consumption'!$C$17*'Split BLDG energy consumption'!I165</f>
        <v>600829885845.01062</v>
      </c>
      <c r="J2" s="1">
        <f>'Split BLDG energy consumption'!$C$17*'Split BLDG energy consumption'!J165</f>
        <v>584576710012.65503</v>
      </c>
      <c r="K2" s="1">
        <f>'Split BLDG energy consumption'!$C$17*'Split BLDG energy consumption'!K165</f>
        <v>567645839891.50281</v>
      </c>
      <c r="L2" s="1">
        <f>'Split BLDG energy consumption'!$C$17*'Split BLDG energy consumption'!L165</f>
        <v>550155800257.68616</v>
      </c>
      <c r="M2" s="1">
        <f>'Split BLDG energy consumption'!$C$17*'Split BLDG energy consumption'!M165</f>
        <v>532213622065.04205</v>
      </c>
      <c r="N2" s="1">
        <f>'Split BLDG energy consumption'!$C$17*'Split BLDG energy consumption'!N165</f>
        <v>513915349838.07922</v>
      </c>
      <c r="O2" s="1">
        <f>'Split BLDG energy consumption'!$C$17*'Split BLDG energy consumption'!O165</f>
        <v>495346532825.12012</v>
      </c>
      <c r="P2" s="1">
        <f>'Split BLDG energy consumption'!$C$17*'Split BLDG energy consumption'!P165</f>
        <v>476582684075.9071</v>
      </c>
      <c r="Q2" s="1">
        <f>'Split BLDG energy consumption'!$C$17*'Split BLDG energy consumption'!Q165</f>
        <v>457689716684.98694</v>
      </c>
      <c r="R2" s="1">
        <f>'Split BLDG energy consumption'!$C$17*'Split BLDG energy consumption'!R165</f>
        <v>438724557071.1416</v>
      </c>
      <c r="S2" s="1">
        <f>'Split BLDG energy consumption'!$C$17*'Split BLDG energy consumption'!S165</f>
        <v>419735622981.77551</v>
      </c>
      <c r="T2" s="1">
        <f>'Split BLDG energy consumption'!$C$17*'Split BLDG energy consumption'!T165</f>
        <v>400763340313.94159</v>
      </c>
      <c r="U2" s="1">
        <f>'Split BLDG energy consumption'!$C$17*'Split BLDG energy consumption'!U165</f>
        <v>381840728459.38635</v>
      </c>
      <c r="V2" s="1">
        <f>'Split BLDG energy consumption'!$C$17*'Split BLDG energy consumption'!V165</f>
        <v>362993876743.34558</v>
      </c>
      <c r="W2" s="1">
        <f>'Split BLDG energy consumption'!$C$17*'Split BLDG energy consumption'!W165</f>
        <v>344242674314.42731</v>
      </c>
      <c r="X2" s="1">
        <f>'Split BLDG energy consumption'!$C$17*'Split BLDG energy consumption'!X165</f>
        <v>325601247600.6488</v>
      </c>
      <c r="Y2" s="1">
        <f>'Split BLDG energy consumption'!$C$17*'Split BLDG energy consumption'!Y165</f>
        <v>307078648873.21271</v>
      </c>
      <c r="Z2" s="1">
        <f>'Split BLDG energy consumption'!$C$17*'Split BLDG energy consumption'!Z165</f>
        <v>288679470560.2204</v>
      </c>
      <c r="AA2" s="1">
        <f>'Split BLDG energy consumption'!$C$17*'Split BLDG energy consumption'!AA165</f>
        <v>270404435413.1225</v>
      </c>
      <c r="AB2" s="1">
        <f>'Split BLDG energy consumption'!$C$17*'Split BLDG energy consumption'!AB165</f>
        <v>252251062705.81351</v>
      </c>
      <c r="AC2" s="1">
        <f>'Split BLDG energy consumption'!$C$17*'Split BLDG energy consumption'!AC165</f>
        <v>234214379470.06406</v>
      </c>
      <c r="AD2" s="1">
        <f>'Split BLDG energy consumption'!$C$17*'Split BLDG energy consumption'!AD165</f>
        <v>216287533190.62015</v>
      </c>
      <c r="AE2" s="1">
        <f>'Split BLDG energy consumption'!$C$17*'Split BLDG energy consumption'!AE165</f>
        <v>198462501266.70306</v>
      </c>
      <c r="AF2" s="1">
        <f>'Split BLDG energy consumption'!$C$17*'Split BLDG energy consumption'!AF165</f>
        <v>180730811717.95093</v>
      </c>
      <c r="AG2" s="1">
        <f>'Split BLDG energy consumption'!$C$17*'Split BLDG energy consumption'!AG165</f>
        <v>163084275222.88647</v>
      </c>
      <c r="AH2" s="1">
        <f>'Split BLDG energy consumption'!$C$17*'Split BLDG energy consumption'!AH165</f>
        <v>145515705300.16431</v>
      </c>
      <c r="AI2" s="1">
        <f>'Split BLDG energy consumption'!$C$17*'Split BLDG energy consumption'!AI165</f>
        <v>128019677526.1517</v>
      </c>
      <c r="AJ2" s="1">
        <f>'Split BLDG energy consumption'!$C$17*'Split BLDG energy consumption'!AJ165</f>
        <v>110593323896.3589</v>
      </c>
      <c r="AK2" s="1">
        <f>'Split BLDG energy consumption'!$C$17*'Split BLDG energy consumption'!AK165</f>
        <v>93237091634.853165</v>
      </c>
      <c r="AL2" s="1">
        <f>'Split BLDG energy consumption'!$C$17*'Split BLDG energy consumption'!AL165</f>
        <v>75955565316.235153</v>
      </c>
      <c r="AM2" s="1">
        <f>'Split BLDG energy consumption'!$C$17*'Split BLDG energy consumption'!AM165</f>
        <v>58758288915.728004</v>
      </c>
      <c r="AN2" s="1">
        <f>'Split BLDG energy consumption'!$C$17*'Split BLDG energy consumption'!AN165</f>
        <v>41660601839.140991</v>
      </c>
      <c r="AO2" s="1">
        <f>'Split BLDG energy consumption'!$C$17*'Split BLDG energy consumption'!AO165</f>
        <v>24684504191.993774</v>
      </c>
      <c r="AP2" s="1">
        <f>'Split BLDG energy consumption'!$C$17*'Split BLDG energy consumption'!AP165</f>
        <v>7859525449.4702368</v>
      </c>
      <c r="AQ2" s="1">
        <f>'Split BLDG energy consumption'!$C$17*'Split BLDG energy consumption'!AQ165</f>
        <v>2041380717.6462178</v>
      </c>
    </row>
    <row r="3" spans="1:43" x14ac:dyDescent="0.3">
      <c r="A3" t="s">
        <v>1</v>
      </c>
      <c r="B3" s="1">
        <f>'Split BLDG energy consumption'!$C$17*'Split BLDG energy consumption'!B166</f>
        <v>0</v>
      </c>
      <c r="C3" s="1">
        <f>'Split BLDG energy consumption'!$C$17*'Split BLDG energy consumption'!C166</f>
        <v>0</v>
      </c>
      <c r="D3" s="1">
        <f>'Split BLDG energy consumption'!$C$17*'Split BLDG energy consumption'!D166</f>
        <v>0</v>
      </c>
      <c r="E3" s="1">
        <f>'Split BLDG energy consumption'!$C$17*'Split BLDG energy consumption'!E166</f>
        <v>0</v>
      </c>
      <c r="F3" s="1">
        <f>'Split BLDG energy consumption'!$C$17*'Split BLDG energy consumption'!F166</f>
        <v>0</v>
      </c>
      <c r="G3" s="1">
        <f>'Split BLDG energy consumption'!$C$17*'Split BLDG energy consumption'!G166</f>
        <v>0</v>
      </c>
      <c r="H3" s="1">
        <f>'Split BLDG energy consumption'!$C$17*'Split BLDG energy consumption'!H166</f>
        <v>0</v>
      </c>
      <c r="I3" s="1">
        <f>'Split BLDG energy consumption'!$C$17*'Split BLDG energy consumption'!I166</f>
        <v>0</v>
      </c>
      <c r="J3" s="1">
        <f>'Split BLDG energy consumption'!$C$17*'Split BLDG energy consumption'!J166</f>
        <v>0</v>
      </c>
      <c r="K3" s="1">
        <f>'Split BLDG energy consumption'!$C$17*'Split BLDG energy consumption'!K166</f>
        <v>0</v>
      </c>
      <c r="L3" s="1">
        <f>'Split BLDG energy consumption'!$C$17*'Split BLDG energy consumption'!L166</f>
        <v>0</v>
      </c>
      <c r="M3" s="1">
        <f>'Split BLDG energy consumption'!$C$17*'Split BLDG energy consumption'!M166</f>
        <v>0</v>
      </c>
      <c r="N3" s="1">
        <f>'Split BLDG energy consumption'!$C$17*'Split BLDG energy consumption'!N166</f>
        <v>0</v>
      </c>
      <c r="O3" s="1">
        <f>'Split BLDG energy consumption'!$C$17*'Split BLDG energy consumption'!O166</f>
        <v>0</v>
      </c>
      <c r="P3" s="1">
        <f>'Split BLDG energy consumption'!$C$17*'Split BLDG energy consumption'!P166</f>
        <v>0</v>
      </c>
      <c r="Q3" s="1">
        <f>'Split BLDG energy consumption'!$C$17*'Split BLDG energy consumption'!Q166</f>
        <v>0</v>
      </c>
      <c r="R3" s="1">
        <f>'Split BLDG energy consumption'!$C$17*'Split BLDG energy consumption'!R166</f>
        <v>0</v>
      </c>
      <c r="S3" s="1">
        <f>'Split BLDG energy consumption'!$C$17*'Split BLDG energy consumption'!S166</f>
        <v>0</v>
      </c>
      <c r="T3" s="1">
        <f>'Split BLDG energy consumption'!$C$17*'Split BLDG energy consumption'!T166</f>
        <v>0</v>
      </c>
      <c r="U3" s="1">
        <f>'Split BLDG energy consumption'!$C$17*'Split BLDG energy consumption'!U166</f>
        <v>0</v>
      </c>
      <c r="V3" s="1">
        <f>'Split BLDG energy consumption'!$C$17*'Split BLDG energy consumption'!V166</f>
        <v>0</v>
      </c>
      <c r="W3" s="1">
        <f>'Split BLDG energy consumption'!$C$17*'Split BLDG energy consumption'!W166</f>
        <v>0</v>
      </c>
      <c r="X3" s="1">
        <f>'Split BLDG energy consumption'!$C$17*'Split BLDG energy consumption'!X166</f>
        <v>0</v>
      </c>
      <c r="Y3" s="1">
        <f>'Split BLDG energy consumption'!$C$17*'Split BLDG energy consumption'!Y166</f>
        <v>0</v>
      </c>
      <c r="Z3" s="1">
        <f>'Split BLDG energy consumption'!$C$17*'Split BLDG energy consumption'!Z166</f>
        <v>0</v>
      </c>
      <c r="AA3" s="1">
        <f>'Split BLDG energy consumption'!$C$17*'Split BLDG energy consumption'!AA166</f>
        <v>0</v>
      </c>
      <c r="AB3" s="1">
        <f>'Split BLDG energy consumption'!$C$17*'Split BLDG energy consumption'!AB166</f>
        <v>0</v>
      </c>
      <c r="AC3" s="1">
        <f>'Split BLDG energy consumption'!$C$17*'Split BLDG energy consumption'!AC166</f>
        <v>0</v>
      </c>
      <c r="AD3" s="1">
        <f>'Split BLDG energy consumption'!$C$17*'Split BLDG energy consumption'!AD166</f>
        <v>0</v>
      </c>
      <c r="AE3" s="1">
        <f>'Split BLDG energy consumption'!$C$17*'Split BLDG energy consumption'!AE166</f>
        <v>0</v>
      </c>
      <c r="AF3" s="1">
        <f>'Split BLDG energy consumption'!$C$17*'Split BLDG energy consumption'!AF166</f>
        <v>0</v>
      </c>
      <c r="AG3" s="1">
        <f>'Split BLDG energy consumption'!$C$17*'Split BLDG energy consumption'!AG166</f>
        <v>0</v>
      </c>
      <c r="AH3" s="1">
        <f>'Split BLDG energy consumption'!$C$17*'Split BLDG energy consumption'!AH166</f>
        <v>0</v>
      </c>
      <c r="AI3" s="1">
        <f>'Split BLDG energy consumption'!$C$17*'Split BLDG energy consumption'!AI166</f>
        <v>0</v>
      </c>
      <c r="AJ3" s="1">
        <f>'Split BLDG energy consumption'!$C$17*'Split BLDG energy consumption'!AJ166</f>
        <v>0</v>
      </c>
      <c r="AK3" s="1">
        <f>'Split BLDG energy consumption'!$C$17*'Split BLDG energy consumption'!AK166</f>
        <v>0</v>
      </c>
      <c r="AL3" s="1">
        <f>'Split BLDG energy consumption'!$C$17*'Split BLDG energy consumption'!AL166</f>
        <v>0</v>
      </c>
      <c r="AM3" s="1">
        <f>'Split BLDG energy consumption'!$C$17*'Split BLDG energy consumption'!AM166</f>
        <v>0</v>
      </c>
      <c r="AN3" s="1">
        <f>'Split BLDG energy consumption'!$C$17*'Split BLDG energy consumption'!AN166</f>
        <v>0</v>
      </c>
      <c r="AO3" s="1">
        <f>'Split BLDG energy consumption'!$C$17*'Split BLDG energy consumption'!AO166</f>
        <v>0</v>
      </c>
      <c r="AP3" s="1">
        <f>'Split BLDG energy consumption'!$C$17*'Split BLDG energy consumption'!AP166</f>
        <v>0</v>
      </c>
      <c r="AQ3" s="1">
        <f>'Split BLDG energy consumption'!$C$17*'Split BLDG energy consumption'!AQ166</f>
        <v>0</v>
      </c>
    </row>
    <row r="4" spans="1:43" x14ac:dyDescent="0.3">
      <c r="A4" t="s">
        <v>2</v>
      </c>
      <c r="B4" s="1">
        <f>'Split BLDG energy consumption'!$C$17*'Split BLDG energy consumption'!B167</f>
        <v>0</v>
      </c>
      <c r="C4" s="1">
        <f>'Split BLDG energy consumption'!$C$17*'Split BLDG energy consumption'!C167</f>
        <v>0</v>
      </c>
      <c r="D4" s="1">
        <f>'Split BLDG energy consumption'!$C$17*'Split BLDG energy consumption'!D167</f>
        <v>0</v>
      </c>
      <c r="E4" s="1">
        <f>'Split BLDG energy consumption'!$C$17*'Split BLDG energy consumption'!E167</f>
        <v>0</v>
      </c>
      <c r="F4" s="1">
        <f>'Split BLDG energy consumption'!$C$17*'Split BLDG energy consumption'!F167</f>
        <v>0</v>
      </c>
      <c r="G4" s="1">
        <f>'Split BLDG energy consumption'!$C$17*'Split BLDG energy consumption'!G167</f>
        <v>0</v>
      </c>
      <c r="H4" s="1">
        <f>'Split BLDG energy consumption'!$C$17*'Split BLDG energy consumption'!H167</f>
        <v>0</v>
      </c>
      <c r="I4" s="1">
        <f>'Split BLDG energy consumption'!$C$17*'Split BLDG energy consumption'!I167</f>
        <v>0</v>
      </c>
      <c r="J4" s="1">
        <f>'Split BLDG energy consumption'!$C$17*'Split BLDG energy consumption'!J167</f>
        <v>0</v>
      </c>
      <c r="K4" s="1">
        <f>'Split BLDG energy consumption'!$C$17*'Split BLDG energy consumption'!K167</f>
        <v>0</v>
      </c>
      <c r="L4" s="1">
        <f>'Split BLDG energy consumption'!$C$17*'Split BLDG energy consumption'!L167</f>
        <v>0</v>
      </c>
      <c r="M4" s="1">
        <f>'Split BLDG energy consumption'!$C$17*'Split BLDG energy consumption'!M167</f>
        <v>0</v>
      </c>
      <c r="N4" s="1">
        <f>'Split BLDG energy consumption'!$C$17*'Split BLDG energy consumption'!N167</f>
        <v>0</v>
      </c>
      <c r="O4" s="1">
        <f>'Split BLDG energy consumption'!$C$17*'Split BLDG energy consumption'!O167</f>
        <v>0</v>
      </c>
      <c r="P4" s="1">
        <f>'Split BLDG energy consumption'!$C$17*'Split BLDG energy consumption'!P167</f>
        <v>0</v>
      </c>
      <c r="Q4" s="1">
        <f>'Split BLDG energy consumption'!$C$17*'Split BLDG energy consumption'!Q167</f>
        <v>0</v>
      </c>
      <c r="R4" s="1">
        <f>'Split BLDG energy consumption'!$C$17*'Split BLDG energy consumption'!R167</f>
        <v>0</v>
      </c>
      <c r="S4" s="1">
        <f>'Split BLDG energy consumption'!$C$17*'Split BLDG energy consumption'!S167</f>
        <v>0</v>
      </c>
      <c r="T4" s="1">
        <f>'Split BLDG energy consumption'!$C$17*'Split BLDG energy consumption'!T167</f>
        <v>0</v>
      </c>
      <c r="U4" s="1">
        <f>'Split BLDG energy consumption'!$C$17*'Split BLDG energy consumption'!U167</f>
        <v>0</v>
      </c>
      <c r="V4" s="1">
        <f>'Split BLDG energy consumption'!$C$17*'Split BLDG energy consumption'!V167</f>
        <v>0</v>
      </c>
      <c r="W4" s="1">
        <f>'Split BLDG energy consumption'!$C$17*'Split BLDG energy consumption'!W167</f>
        <v>0</v>
      </c>
      <c r="X4" s="1">
        <f>'Split BLDG energy consumption'!$C$17*'Split BLDG energy consumption'!X167</f>
        <v>0</v>
      </c>
      <c r="Y4" s="1">
        <f>'Split BLDG energy consumption'!$C$17*'Split BLDG energy consumption'!Y167</f>
        <v>0</v>
      </c>
      <c r="Z4" s="1">
        <f>'Split BLDG energy consumption'!$C$17*'Split BLDG energy consumption'!Z167</f>
        <v>0</v>
      </c>
      <c r="AA4" s="1">
        <f>'Split BLDG energy consumption'!$C$17*'Split BLDG energy consumption'!AA167</f>
        <v>0</v>
      </c>
      <c r="AB4" s="1">
        <f>'Split BLDG energy consumption'!$C$17*'Split BLDG energy consumption'!AB167</f>
        <v>0</v>
      </c>
      <c r="AC4" s="1">
        <f>'Split BLDG energy consumption'!$C$17*'Split BLDG energy consumption'!AC167</f>
        <v>0</v>
      </c>
      <c r="AD4" s="1">
        <f>'Split BLDG energy consumption'!$C$17*'Split BLDG energy consumption'!AD167</f>
        <v>0</v>
      </c>
      <c r="AE4" s="1">
        <f>'Split BLDG energy consumption'!$C$17*'Split BLDG energy consumption'!AE167</f>
        <v>0</v>
      </c>
      <c r="AF4" s="1">
        <f>'Split BLDG energy consumption'!$C$17*'Split BLDG energy consumption'!AF167</f>
        <v>0</v>
      </c>
      <c r="AG4" s="1">
        <f>'Split BLDG energy consumption'!$C$17*'Split BLDG energy consumption'!AG167</f>
        <v>0</v>
      </c>
      <c r="AH4" s="1">
        <f>'Split BLDG energy consumption'!$C$17*'Split BLDG energy consumption'!AH167</f>
        <v>0</v>
      </c>
      <c r="AI4" s="1">
        <f>'Split BLDG energy consumption'!$C$17*'Split BLDG energy consumption'!AI167</f>
        <v>0</v>
      </c>
      <c r="AJ4" s="1">
        <f>'Split BLDG energy consumption'!$C$17*'Split BLDG energy consumption'!AJ167</f>
        <v>0</v>
      </c>
      <c r="AK4" s="1">
        <f>'Split BLDG energy consumption'!$C$17*'Split BLDG energy consumption'!AK167</f>
        <v>0</v>
      </c>
      <c r="AL4" s="1">
        <f>'Split BLDG energy consumption'!$C$17*'Split BLDG energy consumption'!AL167</f>
        <v>0</v>
      </c>
      <c r="AM4" s="1">
        <f>'Split BLDG energy consumption'!$C$17*'Split BLDG energy consumption'!AM167</f>
        <v>0</v>
      </c>
      <c r="AN4" s="1">
        <f>'Split BLDG energy consumption'!$C$17*'Split BLDG energy consumption'!AN167</f>
        <v>0</v>
      </c>
      <c r="AO4" s="1">
        <f>'Split BLDG energy consumption'!$C$17*'Split BLDG energy consumption'!AO167</f>
        <v>0</v>
      </c>
      <c r="AP4" s="1">
        <f>'Split BLDG energy consumption'!$C$17*'Split BLDG energy consumption'!AP167</f>
        <v>0</v>
      </c>
      <c r="AQ4" s="1">
        <f>'Split BLDG energy consumption'!$C$17*'Split BLDG energy consumption'!AQ167</f>
        <v>0</v>
      </c>
    </row>
    <row r="5" spans="1:43" x14ac:dyDescent="0.3">
      <c r="A5" t="s">
        <v>3</v>
      </c>
      <c r="B5" s="1">
        <f>'Split BLDG energy consumption'!$C$17*'Split BLDG energy consumption'!B168</f>
        <v>0</v>
      </c>
      <c r="C5" s="1">
        <f>'Split BLDG energy consumption'!$C$17*'Split BLDG energy consumption'!C168</f>
        <v>0</v>
      </c>
      <c r="D5" s="1">
        <f>'Split BLDG energy consumption'!$C$17*'Split BLDG energy consumption'!D168</f>
        <v>0</v>
      </c>
      <c r="E5" s="1">
        <f>'Split BLDG energy consumption'!$C$17*'Split BLDG energy consumption'!E168</f>
        <v>0</v>
      </c>
      <c r="F5" s="1">
        <f>'Split BLDG energy consumption'!$C$17*'Split BLDG energy consumption'!F168</f>
        <v>0</v>
      </c>
      <c r="G5" s="1">
        <f>'Split BLDG energy consumption'!$C$17*'Split BLDG energy consumption'!G168</f>
        <v>0</v>
      </c>
      <c r="H5" s="1">
        <f>'Split BLDG energy consumption'!$C$17*'Split BLDG energy consumption'!H168</f>
        <v>0</v>
      </c>
      <c r="I5" s="1">
        <f>'Split BLDG energy consumption'!$C$17*'Split BLDG energy consumption'!I168</f>
        <v>0</v>
      </c>
      <c r="J5" s="1">
        <f>'Split BLDG energy consumption'!$C$17*'Split BLDG energy consumption'!J168</f>
        <v>0</v>
      </c>
      <c r="K5" s="1">
        <f>'Split BLDG energy consumption'!$C$17*'Split BLDG energy consumption'!K168</f>
        <v>0</v>
      </c>
      <c r="L5" s="1">
        <f>'Split BLDG energy consumption'!$C$17*'Split BLDG energy consumption'!L168</f>
        <v>0</v>
      </c>
      <c r="M5" s="1">
        <f>'Split BLDG energy consumption'!$C$17*'Split BLDG energy consumption'!M168</f>
        <v>0</v>
      </c>
      <c r="N5" s="1">
        <f>'Split BLDG energy consumption'!$C$17*'Split BLDG energy consumption'!N168</f>
        <v>0</v>
      </c>
      <c r="O5" s="1">
        <f>'Split BLDG energy consumption'!$C$17*'Split BLDG energy consumption'!O168</f>
        <v>0</v>
      </c>
      <c r="P5" s="1">
        <f>'Split BLDG energy consumption'!$C$17*'Split BLDG energy consumption'!P168</f>
        <v>0</v>
      </c>
      <c r="Q5" s="1">
        <f>'Split BLDG energy consumption'!$C$17*'Split BLDG energy consumption'!Q168</f>
        <v>0</v>
      </c>
      <c r="R5" s="1">
        <f>'Split BLDG energy consumption'!$C$17*'Split BLDG energy consumption'!R168</f>
        <v>0</v>
      </c>
      <c r="S5" s="1">
        <f>'Split BLDG energy consumption'!$C$17*'Split BLDG energy consumption'!S168</f>
        <v>0</v>
      </c>
      <c r="T5" s="1">
        <f>'Split BLDG energy consumption'!$C$17*'Split BLDG energy consumption'!T168</f>
        <v>0</v>
      </c>
      <c r="U5" s="1">
        <f>'Split BLDG energy consumption'!$C$17*'Split BLDG energy consumption'!U168</f>
        <v>0</v>
      </c>
      <c r="V5" s="1">
        <f>'Split BLDG energy consumption'!$C$17*'Split BLDG energy consumption'!V168</f>
        <v>0</v>
      </c>
      <c r="W5" s="1">
        <f>'Split BLDG energy consumption'!$C$17*'Split BLDG energy consumption'!W168</f>
        <v>0</v>
      </c>
      <c r="X5" s="1">
        <f>'Split BLDG energy consumption'!$C$17*'Split BLDG energy consumption'!X168</f>
        <v>0</v>
      </c>
      <c r="Y5" s="1">
        <f>'Split BLDG energy consumption'!$C$17*'Split BLDG energy consumption'!Y168</f>
        <v>0</v>
      </c>
      <c r="Z5" s="1">
        <f>'Split BLDG energy consumption'!$C$17*'Split BLDG energy consumption'!Z168</f>
        <v>0</v>
      </c>
      <c r="AA5" s="1">
        <f>'Split BLDG energy consumption'!$C$17*'Split BLDG energy consumption'!AA168</f>
        <v>0</v>
      </c>
      <c r="AB5" s="1">
        <f>'Split BLDG energy consumption'!$C$17*'Split BLDG energy consumption'!AB168</f>
        <v>0</v>
      </c>
      <c r="AC5" s="1">
        <f>'Split BLDG energy consumption'!$C$17*'Split BLDG energy consumption'!AC168</f>
        <v>0</v>
      </c>
      <c r="AD5" s="1">
        <f>'Split BLDG energy consumption'!$C$17*'Split BLDG energy consumption'!AD168</f>
        <v>0</v>
      </c>
      <c r="AE5" s="1">
        <f>'Split BLDG energy consumption'!$C$17*'Split BLDG energy consumption'!AE168</f>
        <v>0</v>
      </c>
      <c r="AF5" s="1">
        <f>'Split BLDG energy consumption'!$C$17*'Split BLDG energy consumption'!AF168</f>
        <v>0</v>
      </c>
      <c r="AG5" s="1">
        <f>'Split BLDG energy consumption'!$C$17*'Split BLDG energy consumption'!AG168</f>
        <v>0</v>
      </c>
      <c r="AH5" s="1">
        <f>'Split BLDG energy consumption'!$C$17*'Split BLDG energy consumption'!AH168</f>
        <v>0</v>
      </c>
      <c r="AI5" s="1">
        <f>'Split BLDG energy consumption'!$C$17*'Split BLDG energy consumption'!AI168</f>
        <v>0</v>
      </c>
      <c r="AJ5" s="1">
        <f>'Split BLDG energy consumption'!$C$17*'Split BLDG energy consumption'!AJ168</f>
        <v>0</v>
      </c>
      <c r="AK5" s="1">
        <f>'Split BLDG energy consumption'!$C$17*'Split BLDG energy consumption'!AK168</f>
        <v>0</v>
      </c>
      <c r="AL5" s="1">
        <f>'Split BLDG energy consumption'!$C$17*'Split BLDG energy consumption'!AL168</f>
        <v>0</v>
      </c>
      <c r="AM5" s="1">
        <f>'Split BLDG energy consumption'!$C$17*'Split BLDG energy consumption'!AM168</f>
        <v>0</v>
      </c>
      <c r="AN5" s="1">
        <f>'Split BLDG energy consumption'!$C$17*'Split BLDG energy consumption'!AN168</f>
        <v>0</v>
      </c>
      <c r="AO5" s="1">
        <f>'Split BLDG energy consumption'!$C$17*'Split BLDG energy consumption'!AO168</f>
        <v>0</v>
      </c>
      <c r="AP5" s="1">
        <f>'Split BLDG energy consumption'!$C$17*'Split BLDG energy consumption'!AP168</f>
        <v>0</v>
      </c>
      <c r="AQ5" s="1">
        <f>'Split BLDG energy consumption'!$C$17*'Split BLDG energy consumption'!AQ168</f>
        <v>0</v>
      </c>
    </row>
    <row r="6" spans="1:43" x14ac:dyDescent="0.3">
      <c r="A6" t="s">
        <v>4</v>
      </c>
      <c r="B6" s="1">
        <f>'Split BLDG energy consumption'!$C$17*'Split BLDG energy consumption'!B169</f>
        <v>0</v>
      </c>
      <c r="C6" s="1">
        <f>'Split BLDG energy consumption'!$C$17*'Split BLDG energy consumption'!C169</f>
        <v>0</v>
      </c>
      <c r="D6" s="1">
        <f>'Split BLDG energy consumption'!$C$17*'Split BLDG energy consumption'!D169</f>
        <v>0</v>
      </c>
      <c r="E6" s="1">
        <f>'Split BLDG energy consumption'!$C$17*'Split BLDG energy consumption'!E169</f>
        <v>0</v>
      </c>
      <c r="F6" s="1">
        <f>'Split BLDG energy consumption'!$C$17*'Split BLDG energy consumption'!F169</f>
        <v>0</v>
      </c>
      <c r="G6" s="1">
        <f>'Split BLDG energy consumption'!$C$17*'Split BLDG energy consumption'!G169</f>
        <v>0</v>
      </c>
      <c r="H6" s="1">
        <f>'Split BLDG energy consumption'!$C$17*'Split BLDG energy consumption'!H169</f>
        <v>0</v>
      </c>
      <c r="I6" s="1">
        <f>'Split BLDG energy consumption'!$C$17*'Split BLDG energy consumption'!I169</f>
        <v>0</v>
      </c>
      <c r="J6" s="1">
        <f>'Split BLDG energy consumption'!$C$17*'Split BLDG energy consumption'!J169</f>
        <v>0</v>
      </c>
      <c r="K6" s="1">
        <f>'Split BLDG energy consumption'!$C$17*'Split BLDG energy consumption'!K169</f>
        <v>0</v>
      </c>
      <c r="L6" s="1">
        <f>'Split BLDG energy consumption'!$C$17*'Split BLDG energy consumption'!L169</f>
        <v>0</v>
      </c>
      <c r="M6" s="1">
        <f>'Split BLDG energy consumption'!$C$17*'Split BLDG energy consumption'!M169</f>
        <v>0</v>
      </c>
      <c r="N6" s="1">
        <f>'Split BLDG energy consumption'!$C$17*'Split BLDG energy consumption'!N169</f>
        <v>0</v>
      </c>
      <c r="O6" s="1">
        <f>'Split BLDG energy consumption'!$C$17*'Split BLDG energy consumption'!O169</f>
        <v>0</v>
      </c>
      <c r="P6" s="1">
        <f>'Split BLDG energy consumption'!$C$17*'Split BLDG energy consumption'!P169</f>
        <v>0</v>
      </c>
      <c r="Q6" s="1">
        <f>'Split BLDG energy consumption'!$C$17*'Split BLDG energy consumption'!Q169</f>
        <v>0</v>
      </c>
      <c r="R6" s="1">
        <f>'Split BLDG energy consumption'!$C$17*'Split BLDG energy consumption'!R169</f>
        <v>0</v>
      </c>
      <c r="S6" s="1">
        <f>'Split BLDG energy consumption'!$C$17*'Split BLDG energy consumption'!S169</f>
        <v>0</v>
      </c>
      <c r="T6" s="1">
        <f>'Split BLDG energy consumption'!$C$17*'Split BLDG energy consumption'!T169</f>
        <v>0</v>
      </c>
      <c r="U6" s="1">
        <f>'Split BLDG energy consumption'!$C$17*'Split BLDG energy consumption'!U169</f>
        <v>0</v>
      </c>
      <c r="V6" s="1">
        <f>'Split BLDG energy consumption'!$C$17*'Split BLDG energy consumption'!V169</f>
        <v>0</v>
      </c>
      <c r="W6" s="1">
        <f>'Split BLDG energy consumption'!$C$17*'Split BLDG energy consumption'!W169</f>
        <v>0</v>
      </c>
      <c r="X6" s="1">
        <f>'Split BLDG energy consumption'!$C$17*'Split BLDG energy consumption'!X169</f>
        <v>0</v>
      </c>
      <c r="Y6" s="1">
        <f>'Split BLDG energy consumption'!$C$17*'Split BLDG energy consumption'!Y169</f>
        <v>0</v>
      </c>
      <c r="Z6" s="1">
        <f>'Split BLDG energy consumption'!$C$17*'Split BLDG energy consumption'!Z169</f>
        <v>0</v>
      </c>
      <c r="AA6" s="1">
        <f>'Split BLDG energy consumption'!$C$17*'Split BLDG energy consumption'!AA169</f>
        <v>0</v>
      </c>
      <c r="AB6" s="1">
        <f>'Split BLDG energy consumption'!$C$17*'Split BLDG energy consumption'!AB169</f>
        <v>0</v>
      </c>
      <c r="AC6" s="1">
        <f>'Split BLDG energy consumption'!$C$17*'Split BLDG energy consumption'!AC169</f>
        <v>0</v>
      </c>
      <c r="AD6" s="1">
        <f>'Split BLDG energy consumption'!$C$17*'Split BLDG energy consumption'!AD169</f>
        <v>0</v>
      </c>
      <c r="AE6" s="1">
        <f>'Split BLDG energy consumption'!$C$17*'Split BLDG energy consumption'!AE169</f>
        <v>0</v>
      </c>
      <c r="AF6" s="1">
        <f>'Split BLDG energy consumption'!$C$17*'Split BLDG energy consumption'!AF169</f>
        <v>0</v>
      </c>
      <c r="AG6" s="1">
        <f>'Split BLDG energy consumption'!$C$17*'Split BLDG energy consumption'!AG169</f>
        <v>0</v>
      </c>
      <c r="AH6" s="1">
        <f>'Split BLDG energy consumption'!$C$17*'Split BLDG energy consumption'!AH169</f>
        <v>0</v>
      </c>
      <c r="AI6" s="1">
        <f>'Split BLDG energy consumption'!$C$17*'Split BLDG energy consumption'!AI169</f>
        <v>0</v>
      </c>
      <c r="AJ6" s="1">
        <f>'Split BLDG energy consumption'!$C$17*'Split BLDG energy consumption'!AJ169</f>
        <v>0</v>
      </c>
      <c r="AK6" s="1">
        <f>'Split BLDG energy consumption'!$C$17*'Split BLDG energy consumption'!AK169</f>
        <v>0</v>
      </c>
      <c r="AL6" s="1">
        <f>'Split BLDG energy consumption'!$C$17*'Split BLDG energy consumption'!AL169</f>
        <v>0</v>
      </c>
      <c r="AM6" s="1">
        <f>'Split BLDG energy consumption'!$C$17*'Split BLDG energy consumption'!AM169</f>
        <v>0</v>
      </c>
      <c r="AN6" s="1">
        <f>'Split BLDG energy consumption'!$C$17*'Split BLDG energy consumption'!AN169</f>
        <v>0</v>
      </c>
      <c r="AO6" s="1">
        <f>'Split BLDG energy consumption'!$C$17*'Split BLDG energy consumption'!AO169</f>
        <v>0</v>
      </c>
      <c r="AP6" s="1">
        <f>'Split BLDG energy consumption'!$C$17*'Split BLDG energy consumption'!AP169</f>
        <v>0</v>
      </c>
      <c r="AQ6" s="1">
        <f>'Split BLDG energy consumption'!$C$17*'Split BLDG energy consumption'!AQ169</f>
        <v>0</v>
      </c>
    </row>
    <row r="7" spans="1:43" x14ac:dyDescent="0.3">
      <c r="A7" t="s">
        <v>5</v>
      </c>
      <c r="B7" s="1">
        <f>'Split BLDG energy consumption'!$C$17*'Split BLDG energy consumption'!B170</f>
        <v>0</v>
      </c>
      <c r="C7" s="1">
        <f>'Split BLDG energy consumption'!$C$17*'Split BLDG energy consumption'!C170</f>
        <v>0</v>
      </c>
      <c r="D7" s="1">
        <f>'Split BLDG energy consumption'!$C$17*'Split BLDG energy consumption'!D170</f>
        <v>0</v>
      </c>
      <c r="E7" s="1">
        <f>'Split BLDG energy consumption'!$C$17*'Split BLDG energy consumption'!E170</f>
        <v>0</v>
      </c>
      <c r="F7" s="1">
        <f>'Split BLDG energy consumption'!$C$17*'Split BLDG energy consumption'!F170</f>
        <v>0</v>
      </c>
      <c r="G7" s="1">
        <f>'Split BLDG energy consumption'!$C$17*'Split BLDG energy consumption'!G170</f>
        <v>0</v>
      </c>
      <c r="H7" s="1">
        <f>'Split BLDG energy consumption'!$C$17*'Split BLDG energy consumption'!H170</f>
        <v>0</v>
      </c>
      <c r="I7" s="1">
        <f>'Split BLDG energy consumption'!$C$17*'Split BLDG energy consumption'!I170</f>
        <v>0</v>
      </c>
      <c r="J7" s="1">
        <f>'Split BLDG energy consumption'!$C$17*'Split BLDG energy consumption'!J170</f>
        <v>0</v>
      </c>
      <c r="K7" s="1">
        <f>'Split BLDG energy consumption'!$C$17*'Split BLDG energy consumption'!K170</f>
        <v>0</v>
      </c>
      <c r="L7" s="1">
        <f>'Split BLDG energy consumption'!$C$17*'Split BLDG energy consumption'!L170</f>
        <v>0</v>
      </c>
      <c r="M7" s="1">
        <f>'Split BLDG energy consumption'!$C$17*'Split BLDG energy consumption'!M170</f>
        <v>0</v>
      </c>
      <c r="N7" s="1">
        <f>'Split BLDG energy consumption'!$C$17*'Split BLDG energy consumption'!N170</f>
        <v>0</v>
      </c>
      <c r="O7" s="1">
        <f>'Split BLDG energy consumption'!$C$17*'Split BLDG energy consumption'!O170</f>
        <v>0</v>
      </c>
      <c r="P7" s="1">
        <f>'Split BLDG energy consumption'!$C$17*'Split BLDG energy consumption'!P170</f>
        <v>0</v>
      </c>
      <c r="Q7" s="1">
        <f>'Split BLDG energy consumption'!$C$17*'Split BLDG energy consumption'!Q170</f>
        <v>0</v>
      </c>
      <c r="R7" s="1">
        <f>'Split BLDG energy consumption'!$C$17*'Split BLDG energy consumption'!R170</f>
        <v>0</v>
      </c>
      <c r="S7" s="1">
        <f>'Split BLDG energy consumption'!$C$17*'Split BLDG energy consumption'!S170</f>
        <v>0</v>
      </c>
      <c r="T7" s="1">
        <f>'Split BLDG energy consumption'!$C$17*'Split BLDG energy consumption'!T170</f>
        <v>0</v>
      </c>
      <c r="U7" s="1">
        <f>'Split BLDG energy consumption'!$C$17*'Split BLDG energy consumption'!U170</f>
        <v>0</v>
      </c>
      <c r="V7" s="1">
        <f>'Split BLDG energy consumption'!$C$17*'Split BLDG energy consumption'!V170</f>
        <v>0</v>
      </c>
      <c r="W7" s="1">
        <f>'Split BLDG energy consumption'!$C$17*'Split BLDG energy consumption'!W170</f>
        <v>0</v>
      </c>
      <c r="X7" s="1">
        <f>'Split BLDG energy consumption'!$C$17*'Split BLDG energy consumption'!X170</f>
        <v>0</v>
      </c>
      <c r="Y7" s="1">
        <f>'Split BLDG energy consumption'!$C$17*'Split BLDG energy consumption'!Y170</f>
        <v>0</v>
      </c>
      <c r="Z7" s="1">
        <f>'Split BLDG energy consumption'!$C$17*'Split BLDG energy consumption'!Z170</f>
        <v>0</v>
      </c>
      <c r="AA7" s="1">
        <f>'Split BLDG energy consumption'!$C$17*'Split BLDG energy consumption'!AA170</f>
        <v>0</v>
      </c>
      <c r="AB7" s="1">
        <f>'Split BLDG energy consumption'!$C$17*'Split BLDG energy consumption'!AB170</f>
        <v>0</v>
      </c>
      <c r="AC7" s="1">
        <f>'Split BLDG energy consumption'!$C$17*'Split BLDG energy consumption'!AC170</f>
        <v>0</v>
      </c>
      <c r="AD7" s="1">
        <f>'Split BLDG energy consumption'!$C$17*'Split BLDG energy consumption'!AD170</f>
        <v>0</v>
      </c>
      <c r="AE7" s="1">
        <f>'Split BLDG energy consumption'!$C$17*'Split BLDG energy consumption'!AE170</f>
        <v>0</v>
      </c>
      <c r="AF7" s="1">
        <f>'Split BLDG energy consumption'!$C$17*'Split BLDG energy consumption'!AF170</f>
        <v>0</v>
      </c>
      <c r="AG7" s="1">
        <f>'Split BLDG energy consumption'!$C$17*'Split BLDG energy consumption'!AG170</f>
        <v>0</v>
      </c>
      <c r="AH7" s="1">
        <f>'Split BLDG energy consumption'!$C$17*'Split BLDG energy consumption'!AH170</f>
        <v>0</v>
      </c>
      <c r="AI7" s="1">
        <f>'Split BLDG energy consumption'!$C$17*'Split BLDG energy consumption'!AI170</f>
        <v>0</v>
      </c>
      <c r="AJ7" s="1">
        <f>'Split BLDG energy consumption'!$C$17*'Split BLDG energy consumption'!AJ170</f>
        <v>0</v>
      </c>
      <c r="AK7" s="1">
        <f>'Split BLDG energy consumption'!$C$17*'Split BLDG energy consumption'!AK170</f>
        <v>0</v>
      </c>
      <c r="AL7" s="1">
        <f>'Split BLDG energy consumption'!$C$17*'Split BLDG energy consumption'!AL170</f>
        <v>0</v>
      </c>
      <c r="AM7" s="1">
        <f>'Split BLDG energy consumption'!$C$17*'Split BLDG energy consumption'!AM170</f>
        <v>0</v>
      </c>
      <c r="AN7" s="1">
        <f>'Split BLDG energy consumption'!$C$17*'Split BLDG energy consumption'!AN170</f>
        <v>0</v>
      </c>
      <c r="AO7" s="1">
        <f>'Split BLDG energy consumption'!$C$17*'Split BLDG energy consumption'!AO170</f>
        <v>0</v>
      </c>
      <c r="AP7" s="1">
        <f>'Split BLDG energy consumption'!$C$17*'Split BLDG energy consumption'!AP170</f>
        <v>0</v>
      </c>
      <c r="AQ7" s="1">
        <f>'Split BLDG energy consumption'!$C$17*'Split BLDG energy consumption'!AQ170</f>
        <v>0</v>
      </c>
    </row>
    <row r="8" spans="1:43" x14ac:dyDescent="0.3">
      <c r="A8" t="s">
        <v>6</v>
      </c>
      <c r="B8" s="1">
        <f>'Split BLDG energy consumption'!$C$17*'Split BLDG energy consumption'!B171</f>
        <v>0</v>
      </c>
      <c r="C8" s="1">
        <f>'Split BLDG energy consumption'!$C$17*'Split BLDG energy consumption'!C171</f>
        <v>0</v>
      </c>
      <c r="D8" s="1">
        <f>'Split BLDG energy consumption'!$C$17*'Split BLDG energy consumption'!D171</f>
        <v>0</v>
      </c>
      <c r="E8" s="1">
        <f>'Split BLDG energy consumption'!$C$17*'Split BLDG energy consumption'!E171</f>
        <v>0</v>
      </c>
      <c r="F8" s="1">
        <f>'Split BLDG energy consumption'!$C$17*'Split BLDG energy consumption'!F171</f>
        <v>0</v>
      </c>
      <c r="G8" s="1">
        <f>'Split BLDG energy consumption'!$C$17*'Split BLDG energy consumption'!G171</f>
        <v>0</v>
      </c>
      <c r="H8" s="1">
        <f>'Split BLDG energy consumption'!$C$17*'Split BLDG energy consumption'!H171</f>
        <v>0</v>
      </c>
      <c r="I8" s="1">
        <f>'Split BLDG energy consumption'!$C$17*'Split BLDG energy consumption'!I171</f>
        <v>0</v>
      </c>
      <c r="J8" s="1">
        <f>'Split BLDG energy consumption'!$C$17*'Split BLDG energy consumption'!J171</f>
        <v>0</v>
      </c>
      <c r="K8" s="1">
        <f>'Split BLDG energy consumption'!$C$17*'Split BLDG energy consumption'!K171</f>
        <v>0</v>
      </c>
      <c r="L8" s="1">
        <f>'Split BLDG energy consumption'!$C$17*'Split BLDG energy consumption'!L171</f>
        <v>0</v>
      </c>
      <c r="M8" s="1">
        <f>'Split BLDG energy consumption'!$C$17*'Split BLDG energy consumption'!M171</f>
        <v>0</v>
      </c>
      <c r="N8" s="1">
        <f>'Split BLDG energy consumption'!$C$17*'Split BLDG energy consumption'!N171</f>
        <v>0</v>
      </c>
      <c r="O8" s="1">
        <f>'Split BLDG energy consumption'!$C$17*'Split BLDG energy consumption'!O171</f>
        <v>0</v>
      </c>
      <c r="P8" s="1">
        <f>'Split BLDG energy consumption'!$C$17*'Split BLDG energy consumption'!P171</f>
        <v>0</v>
      </c>
      <c r="Q8" s="1">
        <f>'Split BLDG energy consumption'!$C$17*'Split BLDG energy consumption'!Q171</f>
        <v>0</v>
      </c>
      <c r="R8" s="1">
        <f>'Split BLDG energy consumption'!$C$17*'Split BLDG energy consumption'!R171</f>
        <v>0</v>
      </c>
      <c r="S8" s="1">
        <f>'Split BLDG energy consumption'!$C$17*'Split BLDG energy consumption'!S171</f>
        <v>0</v>
      </c>
      <c r="T8" s="1">
        <f>'Split BLDG energy consumption'!$C$17*'Split BLDG energy consumption'!T171</f>
        <v>0</v>
      </c>
      <c r="U8" s="1">
        <f>'Split BLDG energy consumption'!$C$17*'Split BLDG energy consumption'!U171</f>
        <v>0</v>
      </c>
      <c r="V8" s="1">
        <f>'Split BLDG energy consumption'!$C$17*'Split BLDG energy consumption'!V171</f>
        <v>0</v>
      </c>
      <c r="W8" s="1">
        <f>'Split BLDG energy consumption'!$C$17*'Split BLDG energy consumption'!W171</f>
        <v>0</v>
      </c>
      <c r="X8" s="1">
        <f>'Split BLDG energy consumption'!$C$17*'Split BLDG energy consumption'!X171</f>
        <v>0</v>
      </c>
      <c r="Y8" s="1">
        <f>'Split BLDG energy consumption'!$C$17*'Split BLDG energy consumption'!Y171</f>
        <v>0</v>
      </c>
      <c r="Z8" s="1">
        <f>'Split BLDG energy consumption'!$C$17*'Split BLDG energy consumption'!Z171</f>
        <v>0</v>
      </c>
      <c r="AA8" s="1">
        <f>'Split BLDG energy consumption'!$C$17*'Split BLDG energy consumption'!AA171</f>
        <v>0</v>
      </c>
      <c r="AB8" s="1">
        <f>'Split BLDG energy consumption'!$C$17*'Split BLDG energy consumption'!AB171</f>
        <v>0</v>
      </c>
      <c r="AC8" s="1">
        <f>'Split BLDG energy consumption'!$C$17*'Split BLDG energy consumption'!AC171</f>
        <v>0</v>
      </c>
      <c r="AD8" s="1">
        <f>'Split BLDG energy consumption'!$C$17*'Split BLDG energy consumption'!AD171</f>
        <v>0</v>
      </c>
      <c r="AE8" s="1">
        <f>'Split BLDG energy consumption'!$C$17*'Split BLDG energy consumption'!AE171</f>
        <v>0</v>
      </c>
      <c r="AF8" s="1">
        <f>'Split BLDG energy consumption'!$C$17*'Split BLDG energy consumption'!AF171</f>
        <v>0</v>
      </c>
      <c r="AG8" s="1">
        <f>'Split BLDG energy consumption'!$C$17*'Split BLDG energy consumption'!AG171</f>
        <v>0</v>
      </c>
      <c r="AH8" s="1">
        <f>'Split BLDG energy consumption'!$C$17*'Split BLDG energy consumption'!AH171</f>
        <v>0</v>
      </c>
      <c r="AI8" s="1">
        <f>'Split BLDG energy consumption'!$C$17*'Split BLDG energy consumption'!AI171</f>
        <v>0</v>
      </c>
      <c r="AJ8" s="1">
        <f>'Split BLDG energy consumption'!$C$17*'Split BLDG energy consumption'!AJ171</f>
        <v>0</v>
      </c>
      <c r="AK8" s="1">
        <f>'Split BLDG energy consumption'!$C$17*'Split BLDG energy consumption'!AK171</f>
        <v>0</v>
      </c>
      <c r="AL8" s="1">
        <f>'Split BLDG energy consumption'!$C$17*'Split BLDG energy consumption'!AL171</f>
        <v>0</v>
      </c>
      <c r="AM8" s="1">
        <f>'Split BLDG energy consumption'!$C$17*'Split BLDG energy consumption'!AM171</f>
        <v>0</v>
      </c>
      <c r="AN8" s="1">
        <f>'Split BLDG energy consumption'!$C$17*'Split BLDG energy consumption'!AN171</f>
        <v>0</v>
      </c>
      <c r="AO8" s="1">
        <f>'Split BLDG energy consumption'!$C$17*'Split BLDG energy consumption'!AO171</f>
        <v>0</v>
      </c>
      <c r="AP8" s="1">
        <f>'Split BLDG energy consumption'!$C$17*'Split BLDG energy consumption'!AP171</f>
        <v>0</v>
      </c>
      <c r="AQ8" s="1">
        <f>'Split BLDG energy consumption'!$C$17*'Split BLDG energy consumption'!AQ171</f>
        <v>0</v>
      </c>
    </row>
    <row r="9" spans="1:43" x14ac:dyDescent="0.3">
      <c r="A9" t="s">
        <v>7</v>
      </c>
      <c r="B9" s="1">
        <f>'Split BLDG energy consumption'!$C$17*'Split BLDG energy consumption'!B172</f>
        <v>0</v>
      </c>
      <c r="C9" s="1">
        <f>'Split BLDG energy consumption'!$C$17*'Split BLDG energy consumption'!C172</f>
        <v>0</v>
      </c>
      <c r="D9" s="1">
        <f>'Split BLDG energy consumption'!$C$17*'Split BLDG energy consumption'!D172</f>
        <v>0</v>
      </c>
      <c r="E9" s="1">
        <f>'Split BLDG energy consumption'!$C$17*'Split BLDG energy consumption'!E172</f>
        <v>0</v>
      </c>
      <c r="F9" s="1">
        <f>'Split BLDG energy consumption'!$C$17*'Split BLDG energy consumption'!F172</f>
        <v>0</v>
      </c>
      <c r="G9" s="1">
        <f>'Split BLDG energy consumption'!$C$17*'Split BLDG energy consumption'!G172</f>
        <v>0</v>
      </c>
      <c r="H9" s="1">
        <f>'Split BLDG energy consumption'!$C$17*'Split BLDG energy consumption'!H172</f>
        <v>0</v>
      </c>
      <c r="I9" s="1">
        <f>'Split BLDG energy consumption'!$C$17*'Split BLDG energy consumption'!I172</f>
        <v>0</v>
      </c>
      <c r="J9" s="1">
        <f>'Split BLDG energy consumption'!$C$17*'Split BLDG energy consumption'!J172</f>
        <v>0</v>
      </c>
      <c r="K9" s="1">
        <f>'Split BLDG energy consumption'!$C$17*'Split BLDG energy consumption'!K172</f>
        <v>0</v>
      </c>
      <c r="L9" s="1">
        <f>'Split BLDG energy consumption'!$C$17*'Split BLDG energy consumption'!L172</f>
        <v>0</v>
      </c>
      <c r="M9" s="1">
        <f>'Split BLDG energy consumption'!$C$17*'Split BLDG energy consumption'!M172</f>
        <v>0</v>
      </c>
      <c r="N9" s="1">
        <f>'Split BLDG energy consumption'!$C$17*'Split BLDG energy consumption'!N172</f>
        <v>0</v>
      </c>
      <c r="O9" s="1">
        <f>'Split BLDG energy consumption'!$C$17*'Split BLDG energy consumption'!O172</f>
        <v>0</v>
      </c>
      <c r="P9" s="1">
        <f>'Split BLDG energy consumption'!$C$17*'Split BLDG energy consumption'!P172</f>
        <v>0</v>
      </c>
      <c r="Q9" s="1">
        <f>'Split BLDG energy consumption'!$C$17*'Split BLDG energy consumption'!Q172</f>
        <v>0</v>
      </c>
      <c r="R9" s="1">
        <f>'Split BLDG energy consumption'!$C$17*'Split BLDG energy consumption'!R172</f>
        <v>0</v>
      </c>
      <c r="S9" s="1">
        <f>'Split BLDG energy consumption'!$C$17*'Split BLDG energy consumption'!S172</f>
        <v>0</v>
      </c>
      <c r="T9" s="1">
        <f>'Split BLDG energy consumption'!$C$17*'Split BLDG energy consumption'!T172</f>
        <v>0</v>
      </c>
      <c r="U9" s="1">
        <f>'Split BLDG energy consumption'!$C$17*'Split BLDG energy consumption'!U172</f>
        <v>0</v>
      </c>
      <c r="V9" s="1">
        <f>'Split BLDG energy consumption'!$C$17*'Split BLDG energy consumption'!V172</f>
        <v>0</v>
      </c>
      <c r="W9" s="1">
        <f>'Split BLDG energy consumption'!$C$17*'Split BLDG energy consumption'!W172</f>
        <v>0</v>
      </c>
      <c r="X9" s="1">
        <f>'Split BLDG energy consumption'!$C$17*'Split BLDG energy consumption'!X172</f>
        <v>0</v>
      </c>
      <c r="Y9" s="1">
        <f>'Split BLDG energy consumption'!$C$17*'Split BLDG energy consumption'!Y172</f>
        <v>0</v>
      </c>
      <c r="Z9" s="1">
        <f>'Split BLDG energy consumption'!$C$17*'Split BLDG energy consumption'!Z172</f>
        <v>0</v>
      </c>
      <c r="AA9" s="1">
        <f>'Split BLDG energy consumption'!$C$17*'Split BLDG energy consumption'!AA172</f>
        <v>0</v>
      </c>
      <c r="AB9" s="1">
        <f>'Split BLDG energy consumption'!$C$17*'Split BLDG energy consumption'!AB172</f>
        <v>0</v>
      </c>
      <c r="AC9" s="1">
        <f>'Split BLDG energy consumption'!$C$17*'Split BLDG energy consumption'!AC172</f>
        <v>0</v>
      </c>
      <c r="AD9" s="1">
        <f>'Split BLDG energy consumption'!$C$17*'Split BLDG energy consumption'!AD172</f>
        <v>0</v>
      </c>
      <c r="AE9" s="1">
        <f>'Split BLDG energy consumption'!$C$17*'Split BLDG energy consumption'!AE172</f>
        <v>0</v>
      </c>
      <c r="AF9" s="1">
        <f>'Split BLDG energy consumption'!$C$17*'Split BLDG energy consumption'!AF172</f>
        <v>0</v>
      </c>
      <c r="AG9" s="1">
        <f>'Split BLDG energy consumption'!$C$17*'Split BLDG energy consumption'!AG172</f>
        <v>0</v>
      </c>
      <c r="AH9" s="1">
        <f>'Split BLDG energy consumption'!$C$17*'Split BLDG energy consumption'!AH172</f>
        <v>0</v>
      </c>
      <c r="AI9" s="1">
        <f>'Split BLDG energy consumption'!$C$17*'Split BLDG energy consumption'!AI172</f>
        <v>0</v>
      </c>
      <c r="AJ9" s="1">
        <f>'Split BLDG energy consumption'!$C$17*'Split BLDG energy consumption'!AJ172</f>
        <v>0</v>
      </c>
      <c r="AK9" s="1">
        <f>'Split BLDG energy consumption'!$C$17*'Split BLDG energy consumption'!AK172</f>
        <v>0</v>
      </c>
      <c r="AL9" s="1">
        <f>'Split BLDG energy consumption'!$C$17*'Split BLDG energy consumption'!AL172</f>
        <v>0</v>
      </c>
      <c r="AM9" s="1">
        <f>'Split BLDG energy consumption'!$C$17*'Split BLDG energy consumption'!AM172</f>
        <v>0</v>
      </c>
      <c r="AN9" s="1">
        <f>'Split BLDG energy consumption'!$C$17*'Split BLDG energy consumption'!AN172</f>
        <v>0</v>
      </c>
      <c r="AO9" s="1">
        <f>'Split BLDG energy consumption'!$C$17*'Split BLDG energy consumption'!AO172</f>
        <v>0</v>
      </c>
      <c r="AP9" s="1">
        <f>'Split BLDG energy consumption'!$C$17*'Split BLDG energy consumption'!AP172</f>
        <v>0</v>
      </c>
      <c r="AQ9" s="1">
        <f>'Split BLDG energy consumption'!$C$17*'Split BLDG energy consumption'!AQ172</f>
        <v>0</v>
      </c>
    </row>
    <row r="10" spans="1:43" x14ac:dyDescent="0.3">
      <c r="A10" t="s">
        <v>8</v>
      </c>
      <c r="B10" s="1">
        <f>'Split BLDG energy consumption'!$C$17*'Split BLDG energy consumption'!B173</f>
        <v>0</v>
      </c>
      <c r="C10" s="1">
        <f>'Split BLDG energy consumption'!$C$17*'Split BLDG energy consumption'!C173</f>
        <v>0</v>
      </c>
      <c r="D10" s="1">
        <f>'Split BLDG energy consumption'!$C$17*'Split BLDG energy consumption'!D173</f>
        <v>0</v>
      </c>
      <c r="E10" s="1">
        <f>'Split BLDG energy consumption'!$C$17*'Split BLDG energy consumption'!E173</f>
        <v>0</v>
      </c>
      <c r="F10" s="1">
        <f>'Split BLDG energy consumption'!$C$17*'Split BLDG energy consumption'!F173</f>
        <v>0</v>
      </c>
      <c r="G10" s="1">
        <f>'Split BLDG energy consumption'!$C$17*'Split BLDG energy consumption'!G173</f>
        <v>0</v>
      </c>
      <c r="H10" s="1">
        <f>'Split BLDG energy consumption'!$C$17*'Split BLDG energy consumption'!H173</f>
        <v>0</v>
      </c>
      <c r="I10" s="1">
        <f>'Split BLDG energy consumption'!$C$17*'Split BLDG energy consumption'!I173</f>
        <v>0</v>
      </c>
      <c r="J10" s="1">
        <f>'Split BLDG energy consumption'!$C$17*'Split BLDG energy consumption'!J173</f>
        <v>0</v>
      </c>
      <c r="K10" s="1">
        <f>'Split BLDG energy consumption'!$C$17*'Split BLDG energy consumption'!K173</f>
        <v>0</v>
      </c>
      <c r="L10" s="1">
        <f>'Split BLDG energy consumption'!$C$17*'Split BLDG energy consumption'!L173</f>
        <v>0</v>
      </c>
      <c r="M10" s="1">
        <f>'Split BLDG energy consumption'!$C$17*'Split BLDG energy consumption'!M173</f>
        <v>0</v>
      </c>
      <c r="N10" s="1">
        <f>'Split BLDG energy consumption'!$C$17*'Split BLDG energy consumption'!N173</f>
        <v>0</v>
      </c>
      <c r="O10" s="1">
        <f>'Split BLDG energy consumption'!$C$17*'Split BLDG energy consumption'!O173</f>
        <v>0</v>
      </c>
      <c r="P10" s="1">
        <f>'Split BLDG energy consumption'!$C$17*'Split BLDG energy consumption'!P173</f>
        <v>0</v>
      </c>
      <c r="Q10" s="1">
        <f>'Split BLDG energy consumption'!$C$17*'Split BLDG energy consumption'!Q173</f>
        <v>0</v>
      </c>
      <c r="R10" s="1">
        <f>'Split BLDG energy consumption'!$C$17*'Split BLDG energy consumption'!R173</f>
        <v>0</v>
      </c>
      <c r="S10" s="1">
        <f>'Split BLDG energy consumption'!$C$17*'Split BLDG energy consumption'!S173</f>
        <v>0</v>
      </c>
      <c r="T10" s="1">
        <f>'Split BLDG energy consumption'!$C$17*'Split BLDG energy consumption'!T173</f>
        <v>0</v>
      </c>
      <c r="U10" s="1">
        <f>'Split BLDG energy consumption'!$C$17*'Split BLDG energy consumption'!U173</f>
        <v>0</v>
      </c>
      <c r="V10" s="1">
        <f>'Split BLDG energy consumption'!$C$17*'Split BLDG energy consumption'!V173</f>
        <v>0</v>
      </c>
      <c r="W10" s="1">
        <f>'Split BLDG energy consumption'!$C$17*'Split BLDG energy consumption'!W173</f>
        <v>0</v>
      </c>
      <c r="X10" s="1">
        <f>'Split BLDG energy consumption'!$C$17*'Split BLDG energy consumption'!X173</f>
        <v>0</v>
      </c>
      <c r="Y10" s="1">
        <f>'Split BLDG energy consumption'!$C$17*'Split BLDG energy consumption'!Y173</f>
        <v>0</v>
      </c>
      <c r="Z10" s="1">
        <f>'Split BLDG energy consumption'!$C$17*'Split BLDG energy consumption'!Z173</f>
        <v>0</v>
      </c>
      <c r="AA10" s="1">
        <f>'Split BLDG energy consumption'!$C$17*'Split BLDG energy consumption'!AA173</f>
        <v>0</v>
      </c>
      <c r="AB10" s="1">
        <f>'Split BLDG energy consumption'!$C$17*'Split BLDG energy consumption'!AB173</f>
        <v>0</v>
      </c>
      <c r="AC10" s="1">
        <f>'Split BLDG energy consumption'!$C$17*'Split BLDG energy consumption'!AC173</f>
        <v>0</v>
      </c>
      <c r="AD10" s="1">
        <f>'Split BLDG energy consumption'!$C$17*'Split BLDG energy consumption'!AD173</f>
        <v>0</v>
      </c>
      <c r="AE10" s="1">
        <f>'Split BLDG energy consumption'!$C$17*'Split BLDG energy consumption'!AE173</f>
        <v>0</v>
      </c>
      <c r="AF10" s="1">
        <f>'Split BLDG energy consumption'!$C$17*'Split BLDG energy consumption'!AF173</f>
        <v>0</v>
      </c>
      <c r="AG10" s="1">
        <f>'Split BLDG energy consumption'!$C$17*'Split BLDG energy consumption'!AG173</f>
        <v>0</v>
      </c>
      <c r="AH10" s="1">
        <f>'Split BLDG energy consumption'!$C$17*'Split BLDG energy consumption'!AH173</f>
        <v>0</v>
      </c>
      <c r="AI10" s="1">
        <f>'Split BLDG energy consumption'!$C$17*'Split BLDG energy consumption'!AI173</f>
        <v>0</v>
      </c>
      <c r="AJ10" s="1">
        <f>'Split BLDG energy consumption'!$C$17*'Split BLDG energy consumption'!AJ173</f>
        <v>0</v>
      </c>
      <c r="AK10" s="1">
        <f>'Split BLDG energy consumption'!$C$17*'Split BLDG energy consumption'!AK173</f>
        <v>0</v>
      </c>
      <c r="AL10" s="1">
        <f>'Split BLDG energy consumption'!$C$17*'Split BLDG energy consumption'!AL173</f>
        <v>0</v>
      </c>
      <c r="AM10" s="1">
        <f>'Split BLDG energy consumption'!$C$17*'Split BLDG energy consumption'!AM173</f>
        <v>0</v>
      </c>
      <c r="AN10" s="1">
        <f>'Split BLDG energy consumption'!$C$17*'Split BLDG energy consumption'!AN173</f>
        <v>0</v>
      </c>
      <c r="AO10" s="1">
        <f>'Split BLDG energy consumption'!$C$17*'Split BLDG energy consumption'!AO173</f>
        <v>0</v>
      </c>
      <c r="AP10" s="1">
        <f>'Split BLDG energy consumption'!$C$17*'Split BLDG energy consumption'!AP173</f>
        <v>0</v>
      </c>
      <c r="AQ10" s="1">
        <f>'Split BLDG energy consumption'!$C$17*'Split BLDG energy consumption'!AQ173</f>
        <v>0</v>
      </c>
    </row>
    <row r="11" spans="1:43" x14ac:dyDescent="0.3">
      <c r="A11" t="s">
        <v>9</v>
      </c>
      <c r="B11" s="1">
        <f>'Split BLDG energy consumption'!$C$17*'Split BLDG energy consumption'!B174</f>
        <v>0</v>
      </c>
      <c r="C11" s="1">
        <f>'Split BLDG energy consumption'!$C$17*'Split BLDG energy consumption'!C174</f>
        <v>0</v>
      </c>
      <c r="D11" s="1">
        <f>'Split BLDG energy consumption'!$C$17*'Split BLDG energy consumption'!D174</f>
        <v>0</v>
      </c>
      <c r="E11" s="1">
        <f>'Split BLDG energy consumption'!$C$17*'Split BLDG energy consumption'!E174</f>
        <v>0</v>
      </c>
      <c r="F11" s="1">
        <f>'Split BLDG energy consumption'!$C$17*'Split BLDG energy consumption'!F174</f>
        <v>0</v>
      </c>
      <c r="G11" s="1">
        <f>'Split BLDG energy consumption'!$C$17*'Split BLDG energy consumption'!G174</f>
        <v>0</v>
      </c>
      <c r="H11" s="1">
        <f>'Split BLDG energy consumption'!$C$17*'Split BLDG energy consumption'!H174</f>
        <v>0</v>
      </c>
      <c r="I11" s="1">
        <f>'Split BLDG energy consumption'!$C$17*'Split BLDG energy consumption'!I174</f>
        <v>0</v>
      </c>
      <c r="J11" s="1">
        <f>'Split BLDG energy consumption'!$C$17*'Split BLDG energy consumption'!J174</f>
        <v>0</v>
      </c>
      <c r="K11" s="1">
        <f>'Split BLDG energy consumption'!$C$17*'Split BLDG energy consumption'!K174</f>
        <v>0</v>
      </c>
      <c r="L11" s="1">
        <f>'Split BLDG energy consumption'!$C$17*'Split BLDG energy consumption'!L174</f>
        <v>0</v>
      </c>
      <c r="M11" s="1">
        <f>'Split BLDG energy consumption'!$C$17*'Split BLDG energy consumption'!M174</f>
        <v>0</v>
      </c>
      <c r="N11" s="1">
        <f>'Split BLDG energy consumption'!$C$17*'Split BLDG energy consumption'!N174</f>
        <v>0</v>
      </c>
      <c r="O11" s="1">
        <f>'Split BLDG energy consumption'!$C$17*'Split BLDG energy consumption'!O174</f>
        <v>0</v>
      </c>
      <c r="P11" s="1">
        <f>'Split BLDG energy consumption'!$C$17*'Split BLDG energy consumption'!P174</f>
        <v>0</v>
      </c>
      <c r="Q11" s="1">
        <f>'Split BLDG energy consumption'!$C$17*'Split BLDG energy consumption'!Q174</f>
        <v>0</v>
      </c>
      <c r="R11" s="1">
        <f>'Split BLDG energy consumption'!$C$17*'Split BLDG energy consumption'!R174</f>
        <v>0</v>
      </c>
      <c r="S11" s="1">
        <f>'Split BLDG energy consumption'!$C$17*'Split BLDG energy consumption'!S174</f>
        <v>0</v>
      </c>
      <c r="T11" s="1">
        <f>'Split BLDG energy consumption'!$C$17*'Split BLDG energy consumption'!T174</f>
        <v>0</v>
      </c>
      <c r="U11" s="1">
        <f>'Split BLDG energy consumption'!$C$17*'Split BLDG energy consumption'!U174</f>
        <v>0</v>
      </c>
      <c r="V11" s="1">
        <f>'Split BLDG energy consumption'!$C$17*'Split BLDG energy consumption'!V174</f>
        <v>0</v>
      </c>
      <c r="W11" s="1">
        <f>'Split BLDG energy consumption'!$C$17*'Split BLDG energy consumption'!W174</f>
        <v>0</v>
      </c>
      <c r="X11" s="1">
        <f>'Split BLDG energy consumption'!$C$17*'Split BLDG energy consumption'!X174</f>
        <v>0</v>
      </c>
      <c r="Y11" s="1">
        <f>'Split BLDG energy consumption'!$C$17*'Split BLDG energy consumption'!Y174</f>
        <v>0</v>
      </c>
      <c r="Z11" s="1">
        <f>'Split BLDG energy consumption'!$C$17*'Split BLDG energy consumption'!Z174</f>
        <v>0</v>
      </c>
      <c r="AA11" s="1">
        <f>'Split BLDG energy consumption'!$C$17*'Split BLDG energy consumption'!AA174</f>
        <v>0</v>
      </c>
      <c r="AB11" s="1">
        <f>'Split BLDG energy consumption'!$C$17*'Split BLDG energy consumption'!AB174</f>
        <v>0</v>
      </c>
      <c r="AC11" s="1">
        <f>'Split BLDG energy consumption'!$C$17*'Split BLDG energy consumption'!AC174</f>
        <v>0</v>
      </c>
      <c r="AD11" s="1">
        <f>'Split BLDG energy consumption'!$C$17*'Split BLDG energy consumption'!AD174</f>
        <v>0</v>
      </c>
      <c r="AE11" s="1">
        <f>'Split BLDG energy consumption'!$C$17*'Split BLDG energy consumption'!AE174</f>
        <v>0</v>
      </c>
      <c r="AF11" s="1">
        <f>'Split BLDG energy consumption'!$C$17*'Split BLDG energy consumption'!AF174</f>
        <v>0</v>
      </c>
      <c r="AG11" s="1">
        <f>'Split BLDG energy consumption'!$C$17*'Split BLDG energy consumption'!AG174</f>
        <v>0</v>
      </c>
      <c r="AH11" s="1">
        <f>'Split BLDG energy consumption'!$C$17*'Split BLDG energy consumption'!AH174</f>
        <v>0</v>
      </c>
      <c r="AI11" s="1">
        <f>'Split BLDG energy consumption'!$C$17*'Split BLDG energy consumption'!AI174</f>
        <v>0</v>
      </c>
      <c r="AJ11" s="1">
        <f>'Split BLDG energy consumption'!$C$17*'Split BLDG energy consumption'!AJ174</f>
        <v>0</v>
      </c>
      <c r="AK11" s="1">
        <f>'Split BLDG energy consumption'!$C$17*'Split BLDG energy consumption'!AK174</f>
        <v>0</v>
      </c>
      <c r="AL11" s="1">
        <f>'Split BLDG energy consumption'!$C$17*'Split BLDG energy consumption'!AL174</f>
        <v>0</v>
      </c>
      <c r="AM11" s="1">
        <f>'Split BLDG energy consumption'!$C$17*'Split BLDG energy consumption'!AM174</f>
        <v>0</v>
      </c>
      <c r="AN11" s="1">
        <f>'Split BLDG energy consumption'!$C$17*'Split BLDG energy consumption'!AN174</f>
        <v>0</v>
      </c>
      <c r="AO11" s="1">
        <f>'Split BLDG energy consumption'!$C$17*'Split BLDG energy consumption'!AO174</f>
        <v>0</v>
      </c>
      <c r="AP11" s="1">
        <f>'Split BLDG energy consumption'!$C$17*'Split BLDG energy consumption'!AP174</f>
        <v>0</v>
      </c>
      <c r="AQ11" s="1">
        <f>'Split BLDG energy consumption'!$C$17*'Split BLDG energy consumption'!AQ174</f>
        <v>0</v>
      </c>
    </row>
  </sheetData>
  <phoneticPr fontId="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CA32-4B35-4A57-8DDE-2B0DAD4D68C2}">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consumption'!B178</f>
        <v>0</v>
      </c>
      <c r="C2" s="1">
        <f>'Split BLDG energy consumption'!$C$17*'Split BLDG energy consumption'!C178</f>
        <v>0</v>
      </c>
      <c r="D2" s="1">
        <f>'Split BLDG energy consumption'!$C$17*'Split BLDG energy consumption'!D178</f>
        <v>0</v>
      </c>
      <c r="E2" s="1">
        <f>'Split BLDG energy consumption'!$C$17*'Split BLDG energy consumption'!E178</f>
        <v>0</v>
      </c>
      <c r="F2" s="1">
        <f>'Split BLDG energy consumption'!$C$17*'Split BLDG energy consumption'!F178</f>
        <v>0</v>
      </c>
      <c r="G2" s="1">
        <f>'Split BLDG energy consumption'!$C$17*'Split BLDG energy consumption'!G178</f>
        <v>0</v>
      </c>
      <c r="H2" s="1">
        <f>'Split BLDG energy consumption'!$C$17*'Split BLDG energy consumption'!H178</f>
        <v>0</v>
      </c>
      <c r="I2" s="1">
        <f>'Split BLDG energy consumption'!$C$17*'Split BLDG energy consumption'!I178</f>
        <v>0</v>
      </c>
      <c r="J2" s="1">
        <f>'Split BLDG energy consumption'!$C$17*'Split BLDG energy consumption'!J178</f>
        <v>0</v>
      </c>
      <c r="K2" s="1">
        <f>'Split BLDG energy consumption'!$C$17*'Split BLDG energy consumption'!K178</f>
        <v>0</v>
      </c>
      <c r="L2" s="1">
        <f>'Split BLDG energy consumption'!$C$17*'Split BLDG energy consumption'!L178</f>
        <v>0</v>
      </c>
      <c r="M2" s="1">
        <f>'Split BLDG energy consumption'!$C$17*'Split BLDG energy consumption'!M178</f>
        <v>0</v>
      </c>
      <c r="N2" s="1">
        <f>'Split BLDG energy consumption'!$C$17*'Split BLDG energy consumption'!N178</f>
        <v>0</v>
      </c>
      <c r="O2" s="1">
        <f>'Split BLDG energy consumption'!$C$17*'Split BLDG energy consumption'!O178</f>
        <v>0</v>
      </c>
      <c r="P2" s="1">
        <f>'Split BLDG energy consumption'!$C$17*'Split BLDG energy consumption'!P178</f>
        <v>0</v>
      </c>
      <c r="Q2" s="1">
        <f>'Split BLDG energy consumption'!$C$17*'Split BLDG energy consumption'!Q178</f>
        <v>0</v>
      </c>
      <c r="R2" s="1">
        <f>'Split BLDG energy consumption'!$C$17*'Split BLDG energy consumption'!R178</f>
        <v>0</v>
      </c>
      <c r="S2" s="1">
        <f>'Split BLDG energy consumption'!$C$17*'Split BLDG energy consumption'!S178</f>
        <v>0</v>
      </c>
      <c r="T2" s="1">
        <f>'Split BLDG energy consumption'!$C$17*'Split BLDG energy consumption'!T178</f>
        <v>0</v>
      </c>
      <c r="U2" s="1">
        <f>'Split BLDG energy consumption'!$C$17*'Split BLDG energy consumption'!U178</f>
        <v>0</v>
      </c>
      <c r="V2" s="1">
        <f>'Split BLDG energy consumption'!$C$17*'Split BLDG energy consumption'!V178</f>
        <v>0</v>
      </c>
      <c r="W2" s="1">
        <f>'Split BLDG energy consumption'!$C$17*'Split BLDG energy consumption'!W178</f>
        <v>0</v>
      </c>
      <c r="X2" s="1">
        <f>'Split BLDG energy consumption'!$C$17*'Split BLDG energy consumption'!X178</f>
        <v>0</v>
      </c>
      <c r="Y2" s="1">
        <f>'Split BLDG energy consumption'!$C$17*'Split BLDG energy consumption'!Y178</f>
        <v>0</v>
      </c>
      <c r="Z2" s="1">
        <f>'Split BLDG energy consumption'!$C$17*'Split BLDG energy consumption'!Z178</f>
        <v>0</v>
      </c>
      <c r="AA2" s="1">
        <f>'Split BLDG energy consumption'!$C$17*'Split BLDG energy consumption'!AA178</f>
        <v>0</v>
      </c>
      <c r="AB2" s="1">
        <f>'Split BLDG energy consumption'!$C$17*'Split BLDG energy consumption'!AB178</f>
        <v>0</v>
      </c>
      <c r="AC2" s="1">
        <f>'Split BLDG energy consumption'!$C$17*'Split BLDG energy consumption'!AC178</f>
        <v>0</v>
      </c>
      <c r="AD2" s="1">
        <f>'Split BLDG energy consumption'!$C$17*'Split BLDG energy consumption'!AD178</f>
        <v>0</v>
      </c>
      <c r="AE2" s="1">
        <f>'Split BLDG energy consumption'!$C$17*'Split BLDG energy consumption'!AE178</f>
        <v>0</v>
      </c>
      <c r="AF2" s="1">
        <f>'Split BLDG energy consumption'!$C$17*'Split BLDG energy consumption'!AF178</f>
        <v>0</v>
      </c>
      <c r="AG2" s="1">
        <f>'Split BLDG energy consumption'!$C$17*'Split BLDG energy consumption'!AG178</f>
        <v>0</v>
      </c>
      <c r="AH2" s="1">
        <f>'Split BLDG energy consumption'!$C$17*'Split BLDG energy consumption'!AH178</f>
        <v>0</v>
      </c>
      <c r="AI2" s="1">
        <f>'Split BLDG energy consumption'!$C$17*'Split BLDG energy consumption'!AI178</f>
        <v>0</v>
      </c>
      <c r="AJ2" s="1">
        <f>'Split BLDG energy consumption'!$C$17*'Split BLDG energy consumption'!AJ178</f>
        <v>0</v>
      </c>
      <c r="AK2" s="1">
        <f>'Split BLDG energy consumption'!$C$17*'Split BLDG energy consumption'!AK178</f>
        <v>0</v>
      </c>
      <c r="AL2" s="1">
        <f>'Split BLDG energy consumption'!$C$17*'Split BLDG energy consumption'!AL178</f>
        <v>0</v>
      </c>
      <c r="AM2" s="1">
        <f>'Split BLDG energy consumption'!$C$17*'Split BLDG energy consumption'!AM178</f>
        <v>0</v>
      </c>
      <c r="AN2" s="1">
        <f>'Split BLDG energy consumption'!$C$17*'Split BLDG energy consumption'!AN178</f>
        <v>0</v>
      </c>
      <c r="AO2" s="1">
        <f>'Split BLDG energy consumption'!$C$17*'Split BLDG energy consumption'!AO178</f>
        <v>0</v>
      </c>
      <c r="AP2" s="1">
        <f>'Split BLDG energy consumption'!$C$17*'Split BLDG energy consumption'!AP178</f>
        <v>0</v>
      </c>
      <c r="AQ2" s="1">
        <f>'Split BLDG energy consumption'!$C$17*'Split BLDG energy consumption'!AQ178</f>
        <v>0</v>
      </c>
    </row>
    <row r="3" spans="1:43" x14ac:dyDescent="0.3">
      <c r="A3" t="s">
        <v>1</v>
      </c>
      <c r="B3" s="1">
        <f>'Split BLDG energy consumption'!$C$17*'Split BLDG energy consumption'!B179</f>
        <v>601668637147.9884</v>
      </c>
      <c r="C3" s="1">
        <f>'Split BLDG energy consumption'!$C$17*'Split BLDG energy consumption'!C179</f>
        <v>601668637147.9884</v>
      </c>
      <c r="D3" s="1">
        <f>'Split BLDG energy consumption'!$C$17*'Split BLDG energy consumption'!D179</f>
        <v>595915615098.64417</v>
      </c>
      <c r="E3" s="1">
        <f>'Split BLDG energy consumption'!$C$17*'Split BLDG energy consumption'!E179</f>
        <v>589797498031.078</v>
      </c>
      <c r="F3" s="1">
        <f>'Split BLDG energy consumption'!$C$17*'Split BLDG energy consumption'!F179</f>
        <v>583345449248.39392</v>
      </c>
      <c r="G3" s="1">
        <f>'Split BLDG energy consumption'!$C$17*'Split BLDG energy consumption'!G179</f>
        <v>576589516374.3136</v>
      </c>
      <c r="H3" s="1">
        <f>'Split BLDG energy consumption'!$C$17*'Split BLDG energy consumption'!H179</f>
        <v>569558628093.67725</v>
      </c>
      <c r="I3" s="1">
        <f>'Split BLDG energy consumption'!$C$17*'Split BLDG energy consumption'!I179</f>
        <v>551629967008.11487</v>
      </c>
      <c r="J3" s="1">
        <f>'Split BLDG energy consumption'!$C$17*'Split BLDG energy consumption'!J179</f>
        <v>543207072464.11572</v>
      </c>
      <c r="K3" s="1">
        <f>'Split BLDG energy consumption'!$C$17*'Split BLDG energy consumption'!K179</f>
        <v>534627973705.36206</v>
      </c>
      <c r="L3" s="1">
        <f>'Split BLDG energy consumption'!$C$17*'Split BLDG energy consumption'!L179</f>
        <v>525911947451.99158</v>
      </c>
      <c r="M3" s="1">
        <f>'Split BLDG energy consumption'!$C$17*'Split BLDG energy consumption'!M179</f>
        <v>517077244864.2052</v>
      </c>
      <c r="N3" s="1">
        <f>'Split BLDG energy consumption'!$C$17*'Split BLDG energy consumption'!N179</f>
        <v>508141073190.9856</v>
      </c>
      <c r="O3" s="1">
        <f>'Split BLDG energy consumption'!$C$17*'Split BLDG energy consumption'!O179</f>
        <v>499119562602.3147</v>
      </c>
      <c r="P3" s="1">
        <f>'Split BLDG energy consumption'!$C$17*'Split BLDG energy consumption'!P179</f>
        <v>490027717764.28058</v>
      </c>
      <c r="Q3" s="1">
        <f>'Split BLDG energy consumption'!$C$17*'Split BLDG energy consumption'!Q179</f>
        <v>480879427630.48944</v>
      </c>
      <c r="R3" s="1">
        <f>'Split BLDG energy consumption'!$C$17*'Split BLDG energy consumption'!R179</f>
        <v>471687423854.61176</v>
      </c>
      <c r="S3" s="1">
        <f>'Split BLDG energy consumption'!$C$17*'Split BLDG energy consumption'!S179</f>
        <v>462463245920.53741</v>
      </c>
      <c r="T3" s="1">
        <f>'Split BLDG energy consumption'!$C$17*'Split BLDG energy consumption'!T179</f>
        <v>453217228179.79224</v>
      </c>
      <c r="U3" s="1">
        <f>'Split BLDG energy consumption'!$C$17*'Split BLDG energy consumption'!U179</f>
        <v>443958434266.38611</v>
      </c>
      <c r="V3" s="1">
        <f>'Split BLDG energy consumption'!$C$17*'Split BLDG energy consumption'!V179</f>
        <v>434694695902.90887</v>
      </c>
      <c r="W3" s="1">
        <f>'Split BLDG energy consumption'!$C$17*'Split BLDG energy consumption'!W179</f>
        <v>425432516553.30145</v>
      </c>
      <c r="X3" s="1">
        <f>'Split BLDG energy consumption'!$C$17*'Split BLDG energy consumption'!X179</f>
        <v>416177079587.43408</v>
      </c>
      <c r="Y3" s="1">
        <f>'Split BLDG energy consumption'!$C$17*'Split BLDG energy consumption'!Y179</f>
        <v>406932218786.69049</v>
      </c>
      <c r="Z3" s="1">
        <f>'Split BLDG energy consumption'!$C$17*'Split BLDG energy consumption'!Z179</f>
        <v>397700365418.15894</v>
      </c>
      <c r="AA3" s="1">
        <f>'Split BLDG energy consumption'!$C$17*'Split BLDG energy consumption'!AA179</f>
        <v>388482525188.63739</v>
      </c>
      <c r="AB3" s="1">
        <f>'Split BLDG energy consumption'!$C$17*'Split BLDG energy consumption'!AB179</f>
        <v>379278278243.44196</v>
      </c>
      <c r="AC3" s="1">
        <f>'Split BLDG energy consumption'!$C$17*'Split BLDG energy consumption'!AC179</f>
        <v>370085709528.14178</v>
      </c>
      <c r="AD3" s="1">
        <f>'Split BLDG energy consumption'!$C$17*'Split BLDG energy consumption'!AD179</f>
        <v>360901384642.92682</v>
      </c>
      <c r="AE3" s="1">
        <f>'Split BLDG energy consumption'!$C$17*'Split BLDG energy consumption'!AE179</f>
        <v>351720325487.3548</v>
      </c>
      <c r="AF3" s="1">
        <f>'Split BLDG energy consumption'!$C$17*'Split BLDG energy consumption'!AF179</f>
        <v>342535985694.38855</v>
      </c>
      <c r="AG3" s="1">
        <f>'Split BLDG energy consumption'!$C$17*'Split BLDG energy consumption'!AG179</f>
        <v>333340202105.13416</v>
      </c>
      <c r="AH3" s="1">
        <f>'Split BLDG energy consumption'!$C$17*'Split BLDG energy consumption'!AH179</f>
        <v>324123161319.3905</v>
      </c>
      <c r="AI3" s="1">
        <f>'Split BLDG energy consumption'!$C$17*'Split BLDG energy consumption'!AI179</f>
        <v>314873389772.73328</v>
      </c>
      <c r="AJ3" s="1">
        <f>'Split BLDG energy consumption'!$C$17*'Split BLDG energy consumption'!AJ179</f>
        <v>305577687873.9118</v>
      </c>
      <c r="AK3" s="1">
        <f>'Split BLDG energy consumption'!$C$17*'Split BLDG energy consumption'!AK179</f>
        <v>296221111205.08124</v>
      </c>
      <c r="AL3" s="1">
        <f>'Split BLDG energy consumption'!$C$17*'Split BLDG energy consumption'!AL179</f>
        <v>286786935522.3736</v>
      </c>
      <c r="AM3" s="1">
        <f>'Split BLDG energy consumption'!$C$17*'Split BLDG energy consumption'!AM179</f>
        <v>277256613194.94226</v>
      </c>
      <c r="AN3" s="1">
        <f>'Split BLDG energy consumption'!$C$17*'Split BLDG energy consumption'!AN179</f>
        <v>267609753460.23584</v>
      </c>
      <c r="AO3" s="1">
        <f>'Split BLDG energy consumption'!$C$17*'Split BLDG energy consumption'!AO179</f>
        <v>257824078073.74048</v>
      </c>
      <c r="AP3" s="1">
        <f>'Split BLDG energy consumption'!$C$17*'Split BLDG energy consumption'!AP179</f>
        <v>247875368070.67392</v>
      </c>
      <c r="AQ3" s="1">
        <f>'Split BLDG energy consumption'!$C$17*'Split BLDG energy consumption'!AQ179</f>
        <v>237737459217.80682</v>
      </c>
    </row>
    <row r="4" spans="1:43" x14ac:dyDescent="0.3">
      <c r="A4" t="s">
        <v>2</v>
      </c>
      <c r="B4" s="1">
        <f>'Split BLDG energy consumption'!$C$17*'Split BLDG energy consumption'!B180</f>
        <v>0</v>
      </c>
      <c r="C4" s="1">
        <f>'Split BLDG energy consumption'!$C$17*'Split BLDG energy consumption'!C180</f>
        <v>0</v>
      </c>
      <c r="D4" s="1">
        <f>'Split BLDG energy consumption'!$C$17*'Split BLDG energy consumption'!D180</f>
        <v>0</v>
      </c>
      <c r="E4" s="1">
        <f>'Split BLDG energy consumption'!$C$17*'Split BLDG energy consumption'!E180</f>
        <v>0</v>
      </c>
      <c r="F4" s="1">
        <f>'Split BLDG energy consumption'!$C$17*'Split BLDG energy consumption'!F180</f>
        <v>0</v>
      </c>
      <c r="G4" s="1">
        <f>'Split BLDG energy consumption'!$C$17*'Split BLDG energy consumption'!G180</f>
        <v>0</v>
      </c>
      <c r="H4" s="1">
        <f>'Split BLDG energy consumption'!$C$17*'Split BLDG energy consumption'!H180</f>
        <v>0</v>
      </c>
      <c r="I4" s="1">
        <f>'Split BLDG energy consumption'!$C$17*'Split BLDG energy consumption'!I180</f>
        <v>0</v>
      </c>
      <c r="J4" s="1">
        <f>'Split BLDG energy consumption'!$C$17*'Split BLDG energy consumption'!J180</f>
        <v>0</v>
      </c>
      <c r="K4" s="1">
        <f>'Split BLDG energy consumption'!$C$17*'Split BLDG energy consumption'!K180</f>
        <v>0</v>
      </c>
      <c r="L4" s="1">
        <f>'Split BLDG energy consumption'!$C$17*'Split BLDG energy consumption'!L180</f>
        <v>0</v>
      </c>
      <c r="M4" s="1">
        <f>'Split BLDG energy consumption'!$C$17*'Split BLDG energy consumption'!M180</f>
        <v>0</v>
      </c>
      <c r="N4" s="1">
        <f>'Split BLDG energy consumption'!$C$17*'Split BLDG energy consumption'!N180</f>
        <v>0</v>
      </c>
      <c r="O4" s="1">
        <f>'Split BLDG energy consumption'!$C$17*'Split BLDG energy consumption'!O180</f>
        <v>0</v>
      </c>
      <c r="P4" s="1">
        <f>'Split BLDG energy consumption'!$C$17*'Split BLDG energy consumption'!P180</f>
        <v>0</v>
      </c>
      <c r="Q4" s="1">
        <f>'Split BLDG energy consumption'!$C$17*'Split BLDG energy consumption'!Q180</f>
        <v>0</v>
      </c>
      <c r="R4" s="1">
        <f>'Split BLDG energy consumption'!$C$17*'Split BLDG energy consumption'!R180</f>
        <v>0</v>
      </c>
      <c r="S4" s="1">
        <f>'Split BLDG energy consumption'!$C$17*'Split BLDG energy consumption'!S180</f>
        <v>0</v>
      </c>
      <c r="T4" s="1">
        <f>'Split BLDG energy consumption'!$C$17*'Split BLDG energy consumption'!T180</f>
        <v>0</v>
      </c>
      <c r="U4" s="1">
        <f>'Split BLDG energy consumption'!$C$17*'Split BLDG energy consumption'!U180</f>
        <v>0</v>
      </c>
      <c r="V4" s="1">
        <f>'Split BLDG energy consumption'!$C$17*'Split BLDG energy consumption'!V180</f>
        <v>0</v>
      </c>
      <c r="W4" s="1">
        <f>'Split BLDG energy consumption'!$C$17*'Split BLDG energy consumption'!W180</f>
        <v>0</v>
      </c>
      <c r="X4" s="1">
        <f>'Split BLDG energy consumption'!$C$17*'Split BLDG energy consumption'!X180</f>
        <v>0</v>
      </c>
      <c r="Y4" s="1">
        <f>'Split BLDG energy consumption'!$C$17*'Split BLDG energy consumption'!Y180</f>
        <v>0</v>
      </c>
      <c r="Z4" s="1">
        <f>'Split BLDG energy consumption'!$C$17*'Split BLDG energy consumption'!Z180</f>
        <v>0</v>
      </c>
      <c r="AA4" s="1">
        <f>'Split BLDG energy consumption'!$C$17*'Split BLDG energy consumption'!AA180</f>
        <v>0</v>
      </c>
      <c r="AB4" s="1">
        <f>'Split BLDG energy consumption'!$C$17*'Split BLDG energy consumption'!AB180</f>
        <v>0</v>
      </c>
      <c r="AC4" s="1">
        <f>'Split BLDG energy consumption'!$C$17*'Split BLDG energy consumption'!AC180</f>
        <v>0</v>
      </c>
      <c r="AD4" s="1">
        <f>'Split BLDG energy consumption'!$C$17*'Split BLDG energy consumption'!AD180</f>
        <v>0</v>
      </c>
      <c r="AE4" s="1">
        <f>'Split BLDG energy consumption'!$C$17*'Split BLDG energy consumption'!AE180</f>
        <v>0</v>
      </c>
      <c r="AF4" s="1">
        <f>'Split BLDG energy consumption'!$C$17*'Split BLDG energy consumption'!AF180</f>
        <v>0</v>
      </c>
      <c r="AG4" s="1">
        <f>'Split BLDG energy consumption'!$C$17*'Split BLDG energy consumption'!AG180</f>
        <v>0</v>
      </c>
      <c r="AH4" s="1">
        <f>'Split BLDG energy consumption'!$C$17*'Split BLDG energy consumption'!AH180</f>
        <v>0</v>
      </c>
      <c r="AI4" s="1">
        <f>'Split BLDG energy consumption'!$C$17*'Split BLDG energy consumption'!AI180</f>
        <v>0</v>
      </c>
      <c r="AJ4" s="1">
        <f>'Split BLDG energy consumption'!$C$17*'Split BLDG energy consumption'!AJ180</f>
        <v>0</v>
      </c>
      <c r="AK4" s="1">
        <f>'Split BLDG energy consumption'!$C$17*'Split BLDG energy consumption'!AK180</f>
        <v>0</v>
      </c>
      <c r="AL4" s="1">
        <f>'Split BLDG energy consumption'!$C$17*'Split BLDG energy consumption'!AL180</f>
        <v>0</v>
      </c>
      <c r="AM4" s="1">
        <f>'Split BLDG energy consumption'!$C$17*'Split BLDG energy consumption'!AM180</f>
        <v>0</v>
      </c>
      <c r="AN4" s="1">
        <f>'Split BLDG energy consumption'!$C$17*'Split BLDG energy consumption'!AN180</f>
        <v>0</v>
      </c>
      <c r="AO4" s="1">
        <f>'Split BLDG energy consumption'!$C$17*'Split BLDG energy consumption'!AO180</f>
        <v>0</v>
      </c>
      <c r="AP4" s="1">
        <f>'Split BLDG energy consumption'!$C$17*'Split BLDG energy consumption'!AP180</f>
        <v>0</v>
      </c>
      <c r="AQ4" s="1">
        <f>'Split BLDG energy consumption'!$C$17*'Split BLDG energy consumption'!AQ180</f>
        <v>0</v>
      </c>
    </row>
    <row r="5" spans="1:43" x14ac:dyDescent="0.3">
      <c r="A5" t="s">
        <v>3</v>
      </c>
      <c r="B5" s="1">
        <f>'Split BLDG energy consumption'!$C$17*'Split BLDG energy consumption'!B181</f>
        <v>0</v>
      </c>
      <c r="C5" s="1">
        <f>'Split BLDG energy consumption'!$C$17*'Split BLDG energy consumption'!C181</f>
        <v>0</v>
      </c>
      <c r="D5" s="1">
        <f>'Split BLDG energy consumption'!$C$17*'Split BLDG energy consumption'!D181</f>
        <v>0</v>
      </c>
      <c r="E5" s="1">
        <f>'Split BLDG energy consumption'!$C$17*'Split BLDG energy consumption'!E181</f>
        <v>0</v>
      </c>
      <c r="F5" s="1">
        <f>'Split BLDG energy consumption'!$C$17*'Split BLDG energy consumption'!F181</f>
        <v>0</v>
      </c>
      <c r="G5" s="1">
        <f>'Split BLDG energy consumption'!$C$17*'Split BLDG energy consumption'!G181</f>
        <v>0</v>
      </c>
      <c r="H5" s="1">
        <f>'Split BLDG energy consumption'!$C$17*'Split BLDG energy consumption'!H181</f>
        <v>0</v>
      </c>
      <c r="I5" s="1">
        <f>'Split BLDG energy consumption'!$C$17*'Split BLDG energy consumption'!I181</f>
        <v>0</v>
      </c>
      <c r="J5" s="1">
        <f>'Split BLDG energy consumption'!$C$17*'Split BLDG energy consumption'!J181</f>
        <v>0</v>
      </c>
      <c r="K5" s="1">
        <f>'Split BLDG energy consumption'!$C$17*'Split BLDG energy consumption'!K181</f>
        <v>0</v>
      </c>
      <c r="L5" s="1">
        <f>'Split BLDG energy consumption'!$C$17*'Split BLDG energy consumption'!L181</f>
        <v>0</v>
      </c>
      <c r="M5" s="1">
        <f>'Split BLDG energy consumption'!$C$17*'Split BLDG energy consumption'!M181</f>
        <v>0</v>
      </c>
      <c r="N5" s="1">
        <f>'Split BLDG energy consumption'!$C$17*'Split BLDG energy consumption'!N181</f>
        <v>0</v>
      </c>
      <c r="O5" s="1">
        <f>'Split BLDG energy consumption'!$C$17*'Split BLDG energy consumption'!O181</f>
        <v>0</v>
      </c>
      <c r="P5" s="1">
        <f>'Split BLDG energy consumption'!$C$17*'Split BLDG energy consumption'!P181</f>
        <v>0</v>
      </c>
      <c r="Q5" s="1">
        <f>'Split BLDG energy consumption'!$C$17*'Split BLDG energy consumption'!Q181</f>
        <v>0</v>
      </c>
      <c r="R5" s="1">
        <f>'Split BLDG energy consumption'!$C$17*'Split BLDG energy consumption'!R181</f>
        <v>0</v>
      </c>
      <c r="S5" s="1">
        <f>'Split BLDG energy consumption'!$C$17*'Split BLDG energy consumption'!S181</f>
        <v>0</v>
      </c>
      <c r="T5" s="1">
        <f>'Split BLDG energy consumption'!$C$17*'Split BLDG energy consumption'!T181</f>
        <v>0</v>
      </c>
      <c r="U5" s="1">
        <f>'Split BLDG energy consumption'!$C$17*'Split BLDG energy consumption'!U181</f>
        <v>0</v>
      </c>
      <c r="V5" s="1">
        <f>'Split BLDG energy consumption'!$C$17*'Split BLDG energy consumption'!V181</f>
        <v>0</v>
      </c>
      <c r="W5" s="1">
        <f>'Split BLDG energy consumption'!$C$17*'Split BLDG energy consumption'!W181</f>
        <v>0</v>
      </c>
      <c r="X5" s="1">
        <f>'Split BLDG energy consumption'!$C$17*'Split BLDG energy consumption'!X181</f>
        <v>0</v>
      </c>
      <c r="Y5" s="1">
        <f>'Split BLDG energy consumption'!$C$17*'Split BLDG energy consumption'!Y181</f>
        <v>0</v>
      </c>
      <c r="Z5" s="1">
        <f>'Split BLDG energy consumption'!$C$17*'Split BLDG energy consumption'!Z181</f>
        <v>0</v>
      </c>
      <c r="AA5" s="1">
        <f>'Split BLDG energy consumption'!$C$17*'Split BLDG energy consumption'!AA181</f>
        <v>0</v>
      </c>
      <c r="AB5" s="1">
        <f>'Split BLDG energy consumption'!$C$17*'Split BLDG energy consumption'!AB181</f>
        <v>0</v>
      </c>
      <c r="AC5" s="1">
        <f>'Split BLDG energy consumption'!$C$17*'Split BLDG energy consumption'!AC181</f>
        <v>0</v>
      </c>
      <c r="AD5" s="1">
        <f>'Split BLDG energy consumption'!$C$17*'Split BLDG energy consumption'!AD181</f>
        <v>0</v>
      </c>
      <c r="AE5" s="1">
        <f>'Split BLDG energy consumption'!$C$17*'Split BLDG energy consumption'!AE181</f>
        <v>0</v>
      </c>
      <c r="AF5" s="1">
        <f>'Split BLDG energy consumption'!$C$17*'Split BLDG energy consumption'!AF181</f>
        <v>0</v>
      </c>
      <c r="AG5" s="1">
        <f>'Split BLDG energy consumption'!$C$17*'Split BLDG energy consumption'!AG181</f>
        <v>0</v>
      </c>
      <c r="AH5" s="1">
        <f>'Split BLDG energy consumption'!$C$17*'Split BLDG energy consumption'!AH181</f>
        <v>0</v>
      </c>
      <c r="AI5" s="1">
        <f>'Split BLDG energy consumption'!$C$17*'Split BLDG energy consumption'!AI181</f>
        <v>0</v>
      </c>
      <c r="AJ5" s="1">
        <f>'Split BLDG energy consumption'!$C$17*'Split BLDG energy consumption'!AJ181</f>
        <v>0</v>
      </c>
      <c r="AK5" s="1">
        <f>'Split BLDG energy consumption'!$C$17*'Split BLDG energy consumption'!AK181</f>
        <v>0</v>
      </c>
      <c r="AL5" s="1">
        <f>'Split BLDG energy consumption'!$C$17*'Split BLDG energy consumption'!AL181</f>
        <v>0</v>
      </c>
      <c r="AM5" s="1">
        <f>'Split BLDG energy consumption'!$C$17*'Split BLDG energy consumption'!AM181</f>
        <v>0</v>
      </c>
      <c r="AN5" s="1">
        <f>'Split BLDG energy consumption'!$C$17*'Split BLDG energy consumption'!AN181</f>
        <v>0</v>
      </c>
      <c r="AO5" s="1">
        <f>'Split BLDG energy consumption'!$C$17*'Split BLDG energy consumption'!AO181</f>
        <v>0</v>
      </c>
      <c r="AP5" s="1">
        <f>'Split BLDG energy consumption'!$C$17*'Split BLDG energy consumption'!AP181</f>
        <v>0</v>
      </c>
      <c r="AQ5" s="1">
        <f>'Split BLDG energy consumption'!$C$17*'Split BLDG energy consumption'!AQ181</f>
        <v>0</v>
      </c>
    </row>
    <row r="6" spans="1:43" x14ac:dyDescent="0.3">
      <c r="A6" t="s">
        <v>4</v>
      </c>
      <c r="B6" s="1">
        <f>'Split BLDG energy consumption'!$C$17*'Split BLDG energy consumption'!B182</f>
        <v>0</v>
      </c>
      <c r="C6" s="1">
        <f>'Split BLDG energy consumption'!$C$17*'Split BLDG energy consumption'!C182</f>
        <v>0</v>
      </c>
      <c r="D6" s="1">
        <f>'Split BLDG energy consumption'!$C$17*'Split BLDG energy consumption'!D182</f>
        <v>0</v>
      </c>
      <c r="E6" s="1">
        <f>'Split BLDG energy consumption'!$C$17*'Split BLDG energy consumption'!E182</f>
        <v>0</v>
      </c>
      <c r="F6" s="1">
        <f>'Split BLDG energy consumption'!$C$17*'Split BLDG energy consumption'!F182</f>
        <v>0</v>
      </c>
      <c r="G6" s="1">
        <f>'Split BLDG energy consumption'!$C$17*'Split BLDG energy consumption'!G182</f>
        <v>0</v>
      </c>
      <c r="H6" s="1">
        <f>'Split BLDG energy consumption'!$C$17*'Split BLDG energy consumption'!H182</f>
        <v>0</v>
      </c>
      <c r="I6" s="1">
        <f>'Split BLDG energy consumption'!$C$17*'Split BLDG energy consumption'!I182</f>
        <v>0</v>
      </c>
      <c r="J6" s="1">
        <f>'Split BLDG energy consumption'!$C$17*'Split BLDG energy consumption'!J182</f>
        <v>0</v>
      </c>
      <c r="K6" s="1">
        <f>'Split BLDG energy consumption'!$C$17*'Split BLDG energy consumption'!K182</f>
        <v>0</v>
      </c>
      <c r="L6" s="1">
        <f>'Split BLDG energy consumption'!$C$17*'Split BLDG energy consumption'!L182</f>
        <v>0</v>
      </c>
      <c r="M6" s="1">
        <f>'Split BLDG energy consumption'!$C$17*'Split BLDG energy consumption'!M182</f>
        <v>0</v>
      </c>
      <c r="N6" s="1">
        <f>'Split BLDG energy consumption'!$C$17*'Split BLDG energy consumption'!N182</f>
        <v>0</v>
      </c>
      <c r="O6" s="1">
        <f>'Split BLDG energy consumption'!$C$17*'Split BLDG energy consumption'!O182</f>
        <v>0</v>
      </c>
      <c r="P6" s="1">
        <f>'Split BLDG energy consumption'!$C$17*'Split BLDG energy consumption'!P182</f>
        <v>0</v>
      </c>
      <c r="Q6" s="1">
        <f>'Split BLDG energy consumption'!$C$17*'Split BLDG energy consumption'!Q182</f>
        <v>0</v>
      </c>
      <c r="R6" s="1">
        <f>'Split BLDG energy consumption'!$C$17*'Split BLDG energy consumption'!R182</f>
        <v>0</v>
      </c>
      <c r="S6" s="1">
        <f>'Split BLDG energy consumption'!$C$17*'Split BLDG energy consumption'!S182</f>
        <v>0</v>
      </c>
      <c r="T6" s="1">
        <f>'Split BLDG energy consumption'!$C$17*'Split BLDG energy consumption'!T182</f>
        <v>0</v>
      </c>
      <c r="U6" s="1">
        <f>'Split BLDG energy consumption'!$C$17*'Split BLDG energy consumption'!U182</f>
        <v>0</v>
      </c>
      <c r="V6" s="1">
        <f>'Split BLDG energy consumption'!$C$17*'Split BLDG energy consumption'!V182</f>
        <v>0</v>
      </c>
      <c r="W6" s="1">
        <f>'Split BLDG energy consumption'!$C$17*'Split BLDG energy consumption'!W182</f>
        <v>0</v>
      </c>
      <c r="X6" s="1">
        <f>'Split BLDG energy consumption'!$C$17*'Split BLDG energy consumption'!X182</f>
        <v>0</v>
      </c>
      <c r="Y6" s="1">
        <f>'Split BLDG energy consumption'!$C$17*'Split BLDG energy consumption'!Y182</f>
        <v>0</v>
      </c>
      <c r="Z6" s="1">
        <f>'Split BLDG energy consumption'!$C$17*'Split BLDG energy consumption'!Z182</f>
        <v>0</v>
      </c>
      <c r="AA6" s="1">
        <f>'Split BLDG energy consumption'!$C$17*'Split BLDG energy consumption'!AA182</f>
        <v>0</v>
      </c>
      <c r="AB6" s="1">
        <f>'Split BLDG energy consumption'!$C$17*'Split BLDG energy consumption'!AB182</f>
        <v>0</v>
      </c>
      <c r="AC6" s="1">
        <f>'Split BLDG energy consumption'!$C$17*'Split BLDG energy consumption'!AC182</f>
        <v>0</v>
      </c>
      <c r="AD6" s="1">
        <f>'Split BLDG energy consumption'!$C$17*'Split BLDG energy consumption'!AD182</f>
        <v>0</v>
      </c>
      <c r="AE6" s="1">
        <f>'Split BLDG energy consumption'!$C$17*'Split BLDG energy consumption'!AE182</f>
        <v>0</v>
      </c>
      <c r="AF6" s="1">
        <f>'Split BLDG energy consumption'!$C$17*'Split BLDG energy consumption'!AF182</f>
        <v>0</v>
      </c>
      <c r="AG6" s="1">
        <f>'Split BLDG energy consumption'!$C$17*'Split BLDG energy consumption'!AG182</f>
        <v>0</v>
      </c>
      <c r="AH6" s="1">
        <f>'Split BLDG energy consumption'!$C$17*'Split BLDG energy consumption'!AH182</f>
        <v>0</v>
      </c>
      <c r="AI6" s="1">
        <f>'Split BLDG energy consumption'!$C$17*'Split BLDG energy consumption'!AI182</f>
        <v>0</v>
      </c>
      <c r="AJ6" s="1">
        <f>'Split BLDG energy consumption'!$C$17*'Split BLDG energy consumption'!AJ182</f>
        <v>0</v>
      </c>
      <c r="AK6" s="1">
        <f>'Split BLDG energy consumption'!$C$17*'Split BLDG energy consumption'!AK182</f>
        <v>0</v>
      </c>
      <c r="AL6" s="1">
        <f>'Split BLDG energy consumption'!$C$17*'Split BLDG energy consumption'!AL182</f>
        <v>0</v>
      </c>
      <c r="AM6" s="1">
        <f>'Split BLDG energy consumption'!$C$17*'Split BLDG energy consumption'!AM182</f>
        <v>0</v>
      </c>
      <c r="AN6" s="1">
        <f>'Split BLDG energy consumption'!$C$17*'Split BLDG energy consumption'!AN182</f>
        <v>0</v>
      </c>
      <c r="AO6" s="1">
        <f>'Split BLDG energy consumption'!$C$17*'Split BLDG energy consumption'!AO182</f>
        <v>0</v>
      </c>
      <c r="AP6" s="1">
        <f>'Split BLDG energy consumption'!$C$17*'Split BLDG energy consumption'!AP182</f>
        <v>0</v>
      </c>
      <c r="AQ6" s="1">
        <f>'Split BLDG energy consumption'!$C$17*'Split BLDG energy consumption'!AQ182</f>
        <v>0</v>
      </c>
    </row>
    <row r="7" spans="1:43" x14ac:dyDescent="0.3">
      <c r="A7" t="s">
        <v>5</v>
      </c>
      <c r="B7" s="1">
        <f>'Split BLDG energy consumption'!$C$17*'Split BLDG energy consumption'!B183</f>
        <v>0</v>
      </c>
      <c r="C7" s="1">
        <f>'Split BLDG energy consumption'!$C$17*'Split BLDG energy consumption'!C183</f>
        <v>0</v>
      </c>
      <c r="D7" s="1">
        <f>'Split BLDG energy consumption'!$C$17*'Split BLDG energy consumption'!D183</f>
        <v>0</v>
      </c>
      <c r="E7" s="1">
        <f>'Split BLDG energy consumption'!$C$17*'Split BLDG energy consumption'!E183</f>
        <v>0</v>
      </c>
      <c r="F7" s="1">
        <f>'Split BLDG energy consumption'!$C$17*'Split BLDG energy consumption'!F183</f>
        <v>0</v>
      </c>
      <c r="G7" s="1">
        <f>'Split BLDG energy consumption'!$C$17*'Split BLDG energy consumption'!G183</f>
        <v>0</v>
      </c>
      <c r="H7" s="1">
        <f>'Split BLDG energy consumption'!$C$17*'Split BLDG energy consumption'!H183</f>
        <v>0</v>
      </c>
      <c r="I7" s="1">
        <f>'Split BLDG energy consumption'!$C$17*'Split BLDG energy consumption'!I183</f>
        <v>0</v>
      </c>
      <c r="J7" s="1">
        <f>'Split BLDG energy consumption'!$C$17*'Split BLDG energy consumption'!J183</f>
        <v>0</v>
      </c>
      <c r="K7" s="1">
        <f>'Split BLDG energy consumption'!$C$17*'Split BLDG energy consumption'!K183</f>
        <v>0</v>
      </c>
      <c r="L7" s="1">
        <f>'Split BLDG energy consumption'!$C$17*'Split BLDG energy consumption'!L183</f>
        <v>0</v>
      </c>
      <c r="M7" s="1">
        <f>'Split BLDG energy consumption'!$C$17*'Split BLDG energy consumption'!M183</f>
        <v>0</v>
      </c>
      <c r="N7" s="1">
        <f>'Split BLDG energy consumption'!$C$17*'Split BLDG energy consumption'!N183</f>
        <v>0</v>
      </c>
      <c r="O7" s="1">
        <f>'Split BLDG energy consumption'!$C$17*'Split BLDG energy consumption'!O183</f>
        <v>0</v>
      </c>
      <c r="P7" s="1">
        <f>'Split BLDG energy consumption'!$C$17*'Split BLDG energy consumption'!P183</f>
        <v>0</v>
      </c>
      <c r="Q7" s="1">
        <f>'Split BLDG energy consumption'!$C$17*'Split BLDG energy consumption'!Q183</f>
        <v>0</v>
      </c>
      <c r="R7" s="1">
        <f>'Split BLDG energy consumption'!$C$17*'Split BLDG energy consumption'!R183</f>
        <v>0</v>
      </c>
      <c r="S7" s="1">
        <f>'Split BLDG energy consumption'!$C$17*'Split BLDG energy consumption'!S183</f>
        <v>0</v>
      </c>
      <c r="T7" s="1">
        <f>'Split BLDG energy consumption'!$C$17*'Split BLDG energy consumption'!T183</f>
        <v>0</v>
      </c>
      <c r="U7" s="1">
        <f>'Split BLDG energy consumption'!$C$17*'Split BLDG energy consumption'!U183</f>
        <v>0</v>
      </c>
      <c r="V7" s="1">
        <f>'Split BLDG energy consumption'!$C$17*'Split BLDG energy consumption'!V183</f>
        <v>0</v>
      </c>
      <c r="W7" s="1">
        <f>'Split BLDG energy consumption'!$C$17*'Split BLDG energy consumption'!W183</f>
        <v>0</v>
      </c>
      <c r="X7" s="1">
        <f>'Split BLDG energy consumption'!$C$17*'Split BLDG energy consumption'!X183</f>
        <v>0</v>
      </c>
      <c r="Y7" s="1">
        <f>'Split BLDG energy consumption'!$C$17*'Split BLDG energy consumption'!Y183</f>
        <v>0</v>
      </c>
      <c r="Z7" s="1">
        <f>'Split BLDG energy consumption'!$C$17*'Split BLDG energy consumption'!Z183</f>
        <v>0</v>
      </c>
      <c r="AA7" s="1">
        <f>'Split BLDG energy consumption'!$C$17*'Split BLDG energy consumption'!AA183</f>
        <v>0</v>
      </c>
      <c r="AB7" s="1">
        <f>'Split BLDG energy consumption'!$C$17*'Split BLDG energy consumption'!AB183</f>
        <v>0</v>
      </c>
      <c r="AC7" s="1">
        <f>'Split BLDG energy consumption'!$C$17*'Split BLDG energy consumption'!AC183</f>
        <v>0</v>
      </c>
      <c r="AD7" s="1">
        <f>'Split BLDG energy consumption'!$C$17*'Split BLDG energy consumption'!AD183</f>
        <v>0</v>
      </c>
      <c r="AE7" s="1">
        <f>'Split BLDG energy consumption'!$C$17*'Split BLDG energy consumption'!AE183</f>
        <v>0</v>
      </c>
      <c r="AF7" s="1">
        <f>'Split BLDG energy consumption'!$C$17*'Split BLDG energy consumption'!AF183</f>
        <v>0</v>
      </c>
      <c r="AG7" s="1">
        <f>'Split BLDG energy consumption'!$C$17*'Split BLDG energy consumption'!AG183</f>
        <v>0</v>
      </c>
      <c r="AH7" s="1">
        <f>'Split BLDG energy consumption'!$C$17*'Split BLDG energy consumption'!AH183</f>
        <v>0</v>
      </c>
      <c r="AI7" s="1">
        <f>'Split BLDG energy consumption'!$C$17*'Split BLDG energy consumption'!AI183</f>
        <v>0</v>
      </c>
      <c r="AJ7" s="1">
        <f>'Split BLDG energy consumption'!$C$17*'Split BLDG energy consumption'!AJ183</f>
        <v>0</v>
      </c>
      <c r="AK7" s="1">
        <f>'Split BLDG energy consumption'!$C$17*'Split BLDG energy consumption'!AK183</f>
        <v>0</v>
      </c>
      <c r="AL7" s="1">
        <f>'Split BLDG energy consumption'!$C$17*'Split BLDG energy consumption'!AL183</f>
        <v>0</v>
      </c>
      <c r="AM7" s="1">
        <f>'Split BLDG energy consumption'!$C$17*'Split BLDG energy consumption'!AM183</f>
        <v>0</v>
      </c>
      <c r="AN7" s="1">
        <f>'Split BLDG energy consumption'!$C$17*'Split BLDG energy consumption'!AN183</f>
        <v>0</v>
      </c>
      <c r="AO7" s="1">
        <f>'Split BLDG energy consumption'!$C$17*'Split BLDG energy consumption'!AO183</f>
        <v>0</v>
      </c>
      <c r="AP7" s="1">
        <f>'Split BLDG energy consumption'!$C$17*'Split BLDG energy consumption'!AP183</f>
        <v>0</v>
      </c>
      <c r="AQ7" s="1">
        <f>'Split BLDG energy consumption'!$C$17*'Split BLDG energy consumption'!AQ183</f>
        <v>0</v>
      </c>
    </row>
    <row r="8" spans="1:43" x14ac:dyDescent="0.3">
      <c r="A8" t="s">
        <v>6</v>
      </c>
      <c r="B8" s="1">
        <f>'Split BLDG energy consumption'!$C$17*'Split BLDG energy consumption'!B184</f>
        <v>0</v>
      </c>
      <c r="C8" s="1">
        <f>'Split BLDG energy consumption'!$C$17*'Split BLDG energy consumption'!C184</f>
        <v>0</v>
      </c>
      <c r="D8" s="1">
        <f>'Split BLDG energy consumption'!$C$17*'Split BLDG energy consumption'!D184</f>
        <v>0</v>
      </c>
      <c r="E8" s="1">
        <f>'Split BLDG energy consumption'!$C$17*'Split BLDG energy consumption'!E184</f>
        <v>0</v>
      </c>
      <c r="F8" s="1">
        <f>'Split BLDG energy consumption'!$C$17*'Split BLDG energy consumption'!F184</f>
        <v>0</v>
      </c>
      <c r="G8" s="1">
        <f>'Split BLDG energy consumption'!$C$17*'Split BLDG energy consumption'!G184</f>
        <v>0</v>
      </c>
      <c r="H8" s="1">
        <f>'Split BLDG energy consumption'!$C$17*'Split BLDG energy consumption'!H184</f>
        <v>0</v>
      </c>
      <c r="I8" s="1">
        <f>'Split BLDG energy consumption'!$C$17*'Split BLDG energy consumption'!I184</f>
        <v>0</v>
      </c>
      <c r="J8" s="1">
        <f>'Split BLDG energy consumption'!$C$17*'Split BLDG energy consumption'!J184</f>
        <v>0</v>
      </c>
      <c r="K8" s="1">
        <f>'Split BLDG energy consumption'!$C$17*'Split BLDG energy consumption'!K184</f>
        <v>0</v>
      </c>
      <c r="L8" s="1">
        <f>'Split BLDG energy consumption'!$C$17*'Split BLDG energy consumption'!L184</f>
        <v>0</v>
      </c>
      <c r="M8" s="1">
        <f>'Split BLDG energy consumption'!$C$17*'Split BLDG energy consumption'!M184</f>
        <v>0</v>
      </c>
      <c r="N8" s="1">
        <f>'Split BLDG energy consumption'!$C$17*'Split BLDG energy consumption'!N184</f>
        <v>0</v>
      </c>
      <c r="O8" s="1">
        <f>'Split BLDG energy consumption'!$C$17*'Split BLDG energy consumption'!O184</f>
        <v>0</v>
      </c>
      <c r="P8" s="1">
        <f>'Split BLDG energy consumption'!$C$17*'Split BLDG energy consumption'!P184</f>
        <v>0</v>
      </c>
      <c r="Q8" s="1">
        <f>'Split BLDG energy consumption'!$C$17*'Split BLDG energy consumption'!Q184</f>
        <v>0</v>
      </c>
      <c r="R8" s="1">
        <f>'Split BLDG energy consumption'!$C$17*'Split BLDG energy consumption'!R184</f>
        <v>0</v>
      </c>
      <c r="S8" s="1">
        <f>'Split BLDG energy consumption'!$C$17*'Split BLDG energy consumption'!S184</f>
        <v>0</v>
      </c>
      <c r="T8" s="1">
        <f>'Split BLDG energy consumption'!$C$17*'Split BLDG energy consumption'!T184</f>
        <v>0</v>
      </c>
      <c r="U8" s="1">
        <f>'Split BLDG energy consumption'!$C$17*'Split BLDG energy consumption'!U184</f>
        <v>0</v>
      </c>
      <c r="V8" s="1">
        <f>'Split BLDG energy consumption'!$C$17*'Split BLDG energy consumption'!V184</f>
        <v>0</v>
      </c>
      <c r="W8" s="1">
        <f>'Split BLDG energy consumption'!$C$17*'Split BLDG energy consumption'!W184</f>
        <v>0</v>
      </c>
      <c r="X8" s="1">
        <f>'Split BLDG energy consumption'!$C$17*'Split BLDG energy consumption'!X184</f>
        <v>0</v>
      </c>
      <c r="Y8" s="1">
        <f>'Split BLDG energy consumption'!$C$17*'Split BLDG energy consumption'!Y184</f>
        <v>0</v>
      </c>
      <c r="Z8" s="1">
        <f>'Split BLDG energy consumption'!$C$17*'Split BLDG energy consumption'!Z184</f>
        <v>0</v>
      </c>
      <c r="AA8" s="1">
        <f>'Split BLDG energy consumption'!$C$17*'Split BLDG energy consumption'!AA184</f>
        <v>0</v>
      </c>
      <c r="AB8" s="1">
        <f>'Split BLDG energy consumption'!$C$17*'Split BLDG energy consumption'!AB184</f>
        <v>0</v>
      </c>
      <c r="AC8" s="1">
        <f>'Split BLDG energy consumption'!$C$17*'Split BLDG energy consumption'!AC184</f>
        <v>0</v>
      </c>
      <c r="AD8" s="1">
        <f>'Split BLDG energy consumption'!$C$17*'Split BLDG energy consumption'!AD184</f>
        <v>0</v>
      </c>
      <c r="AE8" s="1">
        <f>'Split BLDG energy consumption'!$C$17*'Split BLDG energy consumption'!AE184</f>
        <v>0</v>
      </c>
      <c r="AF8" s="1">
        <f>'Split BLDG energy consumption'!$C$17*'Split BLDG energy consumption'!AF184</f>
        <v>0</v>
      </c>
      <c r="AG8" s="1">
        <f>'Split BLDG energy consumption'!$C$17*'Split BLDG energy consumption'!AG184</f>
        <v>0</v>
      </c>
      <c r="AH8" s="1">
        <f>'Split BLDG energy consumption'!$C$17*'Split BLDG energy consumption'!AH184</f>
        <v>0</v>
      </c>
      <c r="AI8" s="1">
        <f>'Split BLDG energy consumption'!$C$17*'Split BLDG energy consumption'!AI184</f>
        <v>0</v>
      </c>
      <c r="AJ8" s="1">
        <f>'Split BLDG energy consumption'!$C$17*'Split BLDG energy consumption'!AJ184</f>
        <v>0</v>
      </c>
      <c r="AK8" s="1">
        <f>'Split BLDG energy consumption'!$C$17*'Split BLDG energy consumption'!AK184</f>
        <v>0</v>
      </c>
      <c r="AL8" s="1">
        <f>'Split BLDG energy consumption'!$C$17*'Split BLDG energy consumption'!AL184</f>
        <v>0</v>
      </c>
      <c r="AM8" s="1">
        <f>'Split BLDG energy consumption'!$C$17*'Split BLDG energy consumption'!AM184</f>
        <v>0</v>
      </c>
      <c r="AN8" s="1">
        <f>'Split BLDG energy consumption'!$C$17*'Split BLDG energy consumption'!AN184</f>
        <v>0</v>
      </c>
      <c r="AO8" s="1">
        <f>'Split BLDG energy consumption'!$C$17*'Split BLDG energy consumption'!AO184</f>
        <v>0</v>
      </c>
      <c r="AP8" s="1">
        <f>'Split BLDG energy consumption'!$C$17*'Split BLDG energy consumption'!AP184</f>
        <v>0</v>
      </c>
      <c r="AQ8" s="1">
        <f>'Split BLDG energy consumption'!$C$17*'Split BLDG energy consumption'!AQ184</f>
        <v>0</v>
      </c>
    </row>
    <row r="9" spans="1:43" x14ac:dyDescent="0.3">
      <c r="A9" t="s">
        <v>7</v>
      </c>
      <c r="B9" s="1">
        <f>'Split BLDG energy consumption'!$C$17*'Split BLDG energy consumption'!B185</f>
        <v>0</v>
      </c>
      <c r="C9" s="1">
        <f>'Split BLDG energy consumption'!$C$17*'Split BLDG energy consumption'!C185</f>
        <v>0</v>
      </c>
      <c r="D9" s="1">
        <f>'Split BLDG energy consumption'!$C$17*'Split BLDG energy consumption'!D185</f>
        <v>0</v>
      </c>
      <c r="E9" s="1">
        <f>'Split BLDG energy consumption'!$C$17*'Split BLDG energy consumption'!E185</f>
        <v>0</v>
      </c>
      <c r="F9" s="1">
        <f>'Split BLDG energy consumption'!$C$17*'Split BLDG energy consumption'!F185</f>
        <v>0</v>
      </c>
      <c r="G9" s="1">
        <f>'Split BLDG energy consumption'!$C$17*'Split BLDG energy consumption'!G185</f>
        <v>0</v>
      </c>
      <c r="H9" s="1">
        <f>'Split BLDG energy consumption'!$C$17*'Split BLDG energy consumption'!H185</f>
        <v>0</v>
      </c>
      <c r="I9" s="1">
        <f>'Split BLDG energy consumption'!$C$17*'Split BLDG energy consumption'!I185</f>
        <v>0</v>
      </c>
      <c r="J9" s="1">
        <f>'Split BLDG energy consumption'!$C$17*'Split BLDG energy consumption'!J185</f>
        <v>0</v>
      </c>
      <c r="K9" s="1">
        <f>'Split BLDG energy consumption'!$C$17*'Split BLDG energy consumption'!K185</f>
        <v>0</v>
      </c>
      <c r="L9" s="1">
        <f>'Split BLDG energy consumption'!$C$17*'Split BLDG energy consumption'!L185</f>
        <v>0</v>
      </c>
      <c r="M9" s="1">
        <f>'Split BLDG energy consumption'!$C$17*'Split BLDG energy consumption'!M185</f>
        <v>0</v>
      </c>
      <c r="N9" s="1">
        <f>'Split BLDG energy consumption'!$C$17*'Split BLDG energy consumption'!N185</f>
        <v>0</v>
      </c>
      <c r="O9" s="1">
        <f>'Split BLDG energy consumption'!$C$17*'Split BLDG energy consumption'!O185</f>
        <v>0</v>
      </c>
      <c r="P9" s="1">
        <f>'Split BLDG energy consumption'!$C$17*'Split BLDG energy consumption'!P185</f>
        <v>0</v>
      </c>
      <c r="Q9" s="1">
        <f>'Split BLDG energy consumption'!$C$17*'Split BLDG energy consumption'!Q185</f>
        <v>0</v>
      </c>
      <c r="R9" s="1">
        <f>'Split BLDG energy consumption'!$C$17*'Split BLDG energy consumption'!R185</f>
        <v>0</v>
      </c>
      <c r="S9" s="1">
        <f>'Split BLDG energy consumption'!$C$17*'Split BLDG energy consumption'!S185</f>
        <v>0</v>
      </c>
      <c r="T9" s="1">
        <f>'Split BLDG energy consumption'!$C$17*'Split BLDG energy consumption'!T185</f>
        <v>0</v>
      </c>
      <c r="U9" s="1">
        <f>'Split BLDG energy consumption'!$C$17*'Split BLDG energy consumption'!U185</f>
        <v>0</v>
      </c>
      <c r="V9" s="1">
        <f>'Split BLDG energy consumption'!$C$17*'Split BLDG energy consumption'!V185</f>
        <v>0</v>
      </c>
      <c r="W9" s="1">
        <f>'Split BLDG energy consumption'!$C$17*'Split BLDG energy consumption'!W185</f>
        <v>0</v>
      </c>
      <c r="X9" s="1">
        <f>'Split BLDG energy consumption'!$C$17*'Split BLDG energy consumption'!X185</f>
        <v>0</v>
      </c>
      <c r="Y9" s="1">
        <f>'Split BLDG energy consumption'!$C$17*'Split BLDG energy consumption'!Y185</f>
        <v>0</v>
      </c>
      <c r="Z9" s="1">
        <f>'Split BLDG energy consumption'!$C$17*'Split BLDG energy consumption'!Z185</f>
        <v>0</v>
      </c>
      <c r="AA9" s="1">
        <f>'Split BLDG energy consumption'!$C$17*'Split BLDG energy consumption'!AA185</f>
        <v>0</v>
      </c>
      <c r="AB9" s="1">
        <f>'Split BLDG energy consumption'!$C$17*'Split BLDG energy consumption'!AB185</f>
        <v>0</v>
      </c>
      <c r="AC9" s="1">
        <f>'Split BLDG energy consumption'!$C$17*'Split BLDG energy consumption'!AC185</f>
        <v>0</v>
      </c>
      <c r="AD9" s="1">
        <f>'Split BLDG energy consumption'!$C$17*'Split BLDG energy consumption'!AD185</f>
        <v>0</v>
      </c>
      <c r="AE9" s="1">
        <f>'Split BLDG energy consumption'!$C$17*'Split BLDG energy consumption'!AE185</f>
        <v>0</v>
      </c>
      <c r="AF9" s="1">
        <f>'Split BLDG energy consumption'!$C$17*'Split BLDG energy consumption'!AF185</f>
        <v>0</v>
      </c>
      <c r="AG9" s="1">
        <f>'Split BLDG energy consumption'!$C$17*'Split BLDG energy consumption'!AG185</f>
        <v>0</v>
      </c>
      <c r="AH9" s="1">
        <f>'Split BLDG energy consumption'!$C$17*'Split BLDG energy consumption'!AH185</f>
        <v>0</v>
      </c>
      <c r="AI9" s="1">
        <f>'Split BLDG energy consumption'!$C$17*'Split BLDG energy consumption'!AI185</f>
        <v>0</v>
      </c>
      <c r="AJ9" s="1">
        <f>'Split BLDG energy consumption'!$C$17*'Split BLDG energy consumption'!AJ185</f>
        <v>0</v>
      </c>
      <c r="AK9" s="1">
        <f>'Split BLDG energy consumption'!$C$17*'Split BLDG energy consumption'!AK185</f>
        <v>0</v>
      </c>
      <c r="AL9" s="1">
        <f>'Split BLDG energy consumption'!$C$17*'Split BLDG energy consumption'!AL185</f>
        <v>0</v>
      </c>
      <c r="AM9" s="1">
        <f>'Split BLDG energy consumption'!$C$17*'Split BLDG energy consumption'!AM185</f>
        <v>0</v>
      </c>
      <c r="AN9" s="1">
        <f>'Split BLDG energy consumption'!$C$17*'Split BLDG energy consumption'!AN185</f>
        <v>0</v>
      </c>
      <c r="AO9" s="1">
        <f>'Split BLDG energy consumption'!$C$17*'Split BLDG energy consumption'!AO185</f>
        <v>0</v>
      </c>
      <c r="AP9" s="1">
        <f>'Split BLDG energy consumption'!$C$17*'Split BLDG energy consumption'!AP185</f>
        <v>0</v>
      </c>
      <c r="AQ9" s="1">
        <f>'Split BLDG energy consumption'!$C$17*'Split BLDG energy consumption'!AQ185</f>
        <v>0</v>
      </c>
    </row>
    <row r="10" spans="1:43" x14ac:dyDescent="0.3">
      <c r="A10" t="s">
        <v>8</v>
      </c>
      <c r="B10" s="1">
        <f>'Split BLDG energy consumption'!$C$17*'Split BLDG energy consumption'!B186</f>
        <v>0</v>
      </c>
      <c r="C10" s="1">
        <f>'Split BLDG energy consumption'!$C$17*'Split BLDG energy consumption'!C186</f>
        <v>0</v>
      </c>
      <c r="D10" s="1">
        <f>'Split BLDG energy consumption'!$C$17*'Split BLDG energy consumption'!D186</f>
        <v>0</v>
      </c>
      <c r="E10" s="1">
        <f>'Split BLDG energy consumption'!$C$17*'Split BLDG energy consumption'!E186</f>
        <v>0</v>
      </c>
      <c r="F10" s="1">
        <f>'Split BLDG energy consumption'!$C$17*'Split BLDG energy consumption'!F186</f>
        <v>0</v>
      </c>
      <c r="G10" s="1">
        <f>'Split BLDG energy consumption'!$C$17*'Split BLDG energy consumption'!G186</f>
        <v>0</v>
      </c>
      <c r="H10" s="1">
        <f>'Split BLDG energy consumption'!$C$17*'Split BLDG energy consumption'!H186</f>
        <v>0</v>
      </c>
      <c r="I10" s="1">
        <f>'Split BLDG energy consumption'!$C$17*'Split BLDG energy consumption'!I186</f>
        <v>0</v>
      </c>
      <c r="J10" s="1">
        <f>'Split BLDG energy consumption'!$C$17*'Split BLDG energy consumption'!J186</f>
        <v>0</v>
      </c>
      <c r="K10" s="1">
        <f>'Split BLDG energy consumption'!$C$17*'Split BLDG energy consumption'!K186</f>
        <v>0</v>
      </c>
      <c r="L10" s="1">
        <f>'Split BLDG energy consumption'!$C$17*'Split BLDG energy consumption'!L186</f>
        <v>0</v>
      </c>
      <c r="M10" s="1">
        <f>'Split BLDG energy consumption'!$C$17*'Split BLDG energy consumption'!M186</f>
        <v>0</v>
      </c>
      <c r="N10" s="1">
        <f>'Split BLDG energy consumption'!$C$17*'Split BLDG energy consumption'!N186</f>
        <v>0</v>
      </c>
      <c r="O10" s="1">
        <f>'Split BLDG energy consumption'!$C$17*'Split BLDG energy consumption'!O186</f>
        <v>0</v>
      </c>
      <c r="P10" s="1">
        <f>'Split BLDG energy consumption'!$C$17*'Split BLDG energy consumption'!P186</f>
        <v>0</v>
      </c>
      <c r="Q10" s="1">
        <f>'Split BLDG energy consumption'!$C$17*'Split BLDG energy consumption'!Q186</f>
        <v>0</v>
      </c>
      <c r="R10" s="1">
        <f>'Split BLDG energy consumption'!$C$17*'Split BLDG energy consumption'!R186</f>
        <v>0</v>
      </c>
      <c r="S10" s="1">
        <f>'Split BLDG energy consumption'!$C$17*'Split BLDG energy consumption'!S186</f>
        <v>0</v>
      </c>
      <c r="T10" s="1">
        <f>'Split BLDG energy consumption'!$C$17*'Split BLDG energy consumption'!T186</f>
        <v>0</v>
      </c>
      <c r="U10" s="1">
        <f>'Split BLDG energy consumption'!$C$17*'Split BLDG energy consumption'!U186</f>
        <v>0</v>
      </c>
      <c r="V10" s="1">
        <f>'Split BLDG energy consumption'!$C$17*'Split BLDG energy consumption'!V186</f>
        <v>0</v>
      </c>
      <c r="W10" s="1">
        <f>'Split BLDG energy consumption'!$C$17*'Split BLDG energy consumption'!W186</f>
        <v>0</v>
      </c>
      <c r="X10" s="1">
        <f>'Split BLDG energy consumption'!$C$17*'Split BLDG energy consumption'!X186</f>
        <v>0</v>
      </c>
      <c r="Y10" s="1">
        <f>'Split BLDG energy consumption'!$C$17*'Split BLDG energy consumption'!Y186</f>
        <v>0</v>
      </c>
      <c r="Z10" s="1">
        <f>'Split BLDG energy consumption'!$C$17*'Split BLDG energy consumption'!Z186</f>
        <v>0</v>
      </c>
      <c r="AA10" s="1">
        <f>'Split BLDG energy consumption'!$C$17*'Split BLDG energy consumption'!AA186</f>
        <v>0</v>
      </c>
      <c r="AB10" s="1">
        <f>'Split BLDG energy consumption'!$C$17*'Split BLDG energy consumption'!AB186</f>
        <v>0</v>
      </c>
      <c r="AC10" s="1">
        <f>'Split BLDG energy consumption'!$C$17*'Split BLDG energy consumption'!AC186</f>
        <v>0</v>
      </c>
      <c r="AD10" s="1">
        <f>'Split BLDG energy consumption'!$C$17*'Split BLDG energy consumption'!AD186</f>
        <v>0</v>
      </c>
      <c r="AE10" s="1">
        <f>'Split BLDG energy consumption'!$C$17*'Split BLDG energy consumption'!AE186</f>
        <v>0</v>
      </c>
      <c r="AF10" s="1">
        <f>'Split BLDG energy consumption'!$C$17*'Split BLDG energy consumption'!AF186</f>
        <v>0</v>
      </c>
      <c r="AG10" s="1">
        <f>'Split BLDG energy consumption'!$C$17*'Split BLDG energy consumption'!AG186</f>
        <v>0</v>
      </c>
      <c r="AH10" s="1">
        <f>'Split BLDG energy consumption'!$C$17*'Split BLDG energy consumption'!AH186</f>
        <v>0</v>
      </c>
      <c r="AI10" s="1">
        <f>'Split BLDG energy consumption'!$C$17*'Split BLDG energy consumption'!AI186</f>
        <v>0</v>
      </c>
      <c r="AJ10" s="1">
        <f>'Split BLDG energy consumption'!$C$17*'Split BLDG energy consumption'!AJ186</f>
        <v>0</v>
      </c>
      <c r="AK10" s="1">
        <f>'Split BLDG energy consumption'!$C$17*'Split BLDG energy consumption'!AK186</f>
        <v>0</v>
      </c>
      <c r="AL10" s="1">
        <f>'Split BLDG energy consumption'!$C$17*'Split BLDG energy consumption'!AL186</f>
        <v>0</v>
      </c>
      <c r="AM10" s="1">
        <f>'Split BLDG energy consumption'!$C$17*'Split BLDG energy consumption'!AM186</f>
        <v>0</v>
      </c>
      <c r="AN10" s="1">
        <f>'Split BLDG energy consumption'!$C$17*'Split BLDG energy consumption'!AN186</f>
        <v>0</v>
      </c>
      <c r="AO10" s="1">
        <f>'Split BLDG energy consumption'!$C$17*'Split BLDG energy consumption'!AO186</f>
        <v>0</v>
      </c>
      <c r="AP10" s="1">
        <f>'Split BLDG energy consumption'!$C$17*'Split BLDG energy consumption'!AP186</f>
        <v>0</v>
      </c>
      <c r="AQ10" s="1">
        <f>'Split BLDG energy consumption'!$C$17*'Split BLDG energy consumption'!AQ186</f>
        <v>0</v>
      </c>
    </row>
    <row r="11" spans="1:43" x14ac:dyDescent="0.3">
      <c r="A11" t="s">
        <v>9</v>
      </c>
      <c r="B11" s="1">
        <f>'Split BLDG energy consumption'!$C$17*'Split BLDG energy consumption'!B187</f>
        <v>0</v>
      </c>
      <c r="C11" s="1">
        <f>'Split BLDG energy consumption'!$C$17*'Split BLDG energy consumption'!C187</f>
        <v>0</v>
      </c>
      <c r="D11" s="1">
        <f>'Split BLDG energy consumption'!$C$17*'Split BLDG energy consumption'!D187</f>
        <v>0</v>
      </c>
      <c r="E11" s="1">
        <f>'Split BLDG energy consumption'!$C$17*'Split BLDG energy consumption'!E187</f>
        <v>0</v>
      </c>
      <c r="F11" s="1">
        <f>'Split BLDG energy consumption'!$C$17*'Split BLDG energy consumption'!F187</f>
        <v>0</v>
      </c>
      <c r="G11" s="1">
        <f>'Split BLDG energy consumption'!$C$17*'Split BLDG energy consumption'!G187</f>
        <v>0</v>
      </c>
      <c r="H11" s="1">
        <f>'Split BLDG energy consumption'!$C$17*'Split BLDG energy consumption'!H187</f>
        <v>0</v>
      </c>
      <c r="I11" s="1">
        <f>'Split BLDG energy consumption'!$C$17*'Split BLDG energy consumption'!I187</f>
        <v>0</v>
      </c>
      <c r="J11" s="1">
        <f>'Split BLDG energy consumption'!$C$17*'Split BLDG energy consumption'!J187</f>
        <v>0</v>
      </c>
      <c r="K11" s="1">
        <f>'Split BLDG energy consumption'!$C$17*'Split BLDG energy consumption'!K187</f>
        <v>0</v>
      </c>
      <c r="L11" s="1">
        <f>'Split BLDG energy consumption'!$C$17*'Split BLDG energy consumption'!L187</f>
        <v>0</v>
      </c>
      <c r="M11" s="1">
        <f>'Split BLDG energy consumption'!$C$17*'Split BLDG energy consumption'!M187</f>
        <v>0</v>
      </c>
      <c r="N11" s="1">
        <f>'Split BLDG energy consumption'!$C$17*'Split BLDG energy consumption'!N187</f>
        <v>0</v>
      </c>
      <c r="O11" s="1">
        <f>'Split BLDG energy consumption'!$C$17*'Split BLDG energy consumption'!O187</f>
        <v>0</v>
      </c>
      <c r="P11" s="1">
        <f>'Split BLDG energy consumption'!$C$17*'Split BLDG energy consumption'!P187</f>
        <v>0</v>
      </c>
      <c r="Q11" s="1">
        <f>'Split BLDG energy consumption'!$C$17*'Split BLDG energy consumption'!Q187</f>
        <v>0</v>
      </c>
      <c r="R11" s="1">
        <f>'Split BLDG energy consumption'!$C$17*'Split BLDG energy consumption'!R187</f>
        <v>0</v>
      </c>
      <c r="S11" s="1">
        <f>'Split BLDG energy consumption'!$C$17*'Split BLDG energy consumption'!S187</f>
        <v>0</v>
      </c>
      <c r="T11" s="1">
        <f>'Split BLDG energy consumption'!$C$17*'Split BLDG energy consumption'!T187</f>
        <v>0</v>
      </c>
      <c r="U11" s="1">
        <f>'Split BLDG energy consumption'!$C$17*'Split BLDG energy consumption'!U187</f>
        <v>0</v>
      </c>
      <c r="V11" s="1">
        <f>'Split BLDG energy consumption'!$C$17*'Split BLDG energy consumption'!V187</f>
        <v>0</v>
      </c>
      <c r="W11" s="1">
        <f>'Split BLDG energy consumption'!$C$17*'Split BLDG energy consumption'!W187</f>
        <v>0</v>
      </c>
      <c r="X11" s="1">
        <f>'Split BLDG energy consumption'!$C$17*'Split BLDG energy consumption'!X187</f>
        <v>0</v>
      </c>
      <c r="Y11" s="1">
        <f>'Split BLDG energy consumption'!$C$17*'Split BLDG energy consumption'!Y187</f>
        <v>0</v>
      </c>
      <c r="Z11" s="1">
        <f>'Split BLDG energy consumption'!$C$17*'Split BLDG energy consumption'!Z187</f>
        <v>0</v>
      </c>
      <c r="AA11" s="1">
        <f>'Split BLDG energy consumption'!$C$17*'Split BLDG energy consumption'!AA187</f>
        <v>0</v>
      </c>
      <c r="AB11" s="1">
        <f>'Split BLDG energy consumption'!$C$17*'Split BLDG energy consumption'!AB187</f>
        <v>0</v>
      </c>
      <c r="AC11" s="1">
        <f>'Split BLDG energy consumption'!$C$17*'Split BLDG energy consumption'!AC187</f>
        <v>0</v>
      </c>
      <c r="AD11" s="1">
        <f>'Split BLDG energy consumption'!$C$17*'Split BLDG energy consumption'!AD187</f>
        <v>0</v>
      </c>
      <c r="AE11" s="1">
        <f>'Split BLDG energy consumption'!$C$17*'Split BLDG energy consumption'!AE187</f>
        <v>0</v>
      </c>
      <c r="AF11" s="1">
        <f>'Split BLDG energy consumption'!$C$17*'Split BLDG energy consumption'!AF187</f>
        <v>0</v>
      </c>
      <c r="AG11" s="1">
        <f>'Split BLDG energy consumption'!$C$17*'Split BLDG energy consumption'!AG187</f>
        <v>0</v>
      </c>
      <c r="AH11" s="1">
        <f>'Split BLDG energy consumption'!$C$17*'Split BLDG energy consumption'!AH187</f>
        <v>0</v>
      </c>
      <c r="AI11" s="1">
        <f>'Split BLDG energy consumption'!$C$17*'Split BLDG energy consumption'!AI187</f>
        <v>0</v>
      </c>
      <c r="AJ11" s="1">
        <f>'Split BLDG energy consumption'!$C$17*'Split BLDG energy consumption'!AJ187</f>
        <v>0</v>
      </c>
      <c r="AK11" s="1">
        <f>'Split BLDG energy consumption'!$C$17*'Split BLDG energy consumption'!AK187</f>
        <v>0</v>
      </c>
      <c r="AL11" s="1">
        <f>'Split BLDG energy consumption'!$C$17*'Split BLDG energy consumption'!AL187</f>
        <v>0</v>
      </c>
      <c r="AM11" s="1">
        <f>'Split BLDG energy consumption'!$C$17*'Split BLDG energy consumption'!AM187</f>
        <v>0</v>
      </c>
      <c r="AN11" s="1">
        <f>'Split BLDG energy consumption'!$C$17*'Split BLDG energy consumption'!AN187</f>
        <v>0</v>
      </c>
      <c r="AO11" s="1">
        <f>'Split BLDG energy consumption'!$C$17*'Split BLDG energy consumption'!AO187</f>
        <v>0</v>
      </c>
      <c r="AP11" s="1">
        <f>'Split BLDG energy consumption'!$C$17*'Split BLDG energy consumption'!AP187</f>
        <v>0</v>
      </c>
      <c r="AQ11" s="1">
        <f>'Split BLDG energy consumption'!$C$17*'Split BLDG energy consumption'!AQ187</f>
        <v>0</v>
      </c>
    </row>
  </sheetData>
  <phoneticPr fontId="3"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72BBD-EBAF-4014-A739-F019CBD945B5}">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consumption'!B191</f>
        <v>60775951658250.555</v>
      </c>
      <c r="C2" s="1">
        <f>'Split BLDG energy consumption'!$C$17*'Split BLDG energy consumption'!C191</f>
        <v>60775951658250.555</v>
      </c>
      <c r="D2" s="1">
        <f>'Split BLDG energy consumption'!$C$17*'Split BLDG energy consumption'!D191</f>
        <v>60117935119251.398</v>
      </c>
      <c r="E2" s="1">
        <f>'Split BLDG energy consumption'!$C$17*'Split BLDG energy consumption'!E191</f>
        <v>59390793258734.352</v>
      </c>
      <c r="F2" s="1">
        <f>'Split BLDG energy consumption'!$C$17*'Split BLDG energy consumption'!F191</f>
        <v>58628554262027.109</v>
      </c>
      <c r="G2" s="1">
        <f>'Split BLDG energy consumption'!$C$17*'Split BLDG energy consumption'!G191</f>
        <v>57826050414016.234</v>
      </c>
      <c r="H2" s="1">
        <f>'Split BLDG energy consumption'!$C$17*'Split BLDG energy consumption'!H191</f>
        <v>56986858662176.414</v>
      </c>
      <c r="I2" s="1">
        <f>'Split BLDG energy consumption'!$C$17*'Split BLDG energy consumption'!I191</f>
        <v>55035309562361.695</v>
      </c>
      <c r="J2" s="1">
        <f>'Split BLDG energy consumption'!$C$17*'Split BLDG energy consumption'!J191</f>
        <v>54076146383021.148</v>
      </c>
      <c r="K2" s="1">
        <f>'Split BLDG energy consumption'!$C$17*'Split BLDG energy consumption'!K191</f>
        <v>53101165921451.461</v>
      </c>
      <c r="L2" s="1">
        <f>'Split BLDG energy consumption'!$C$17*'Split BLDG energy consumption'!L191</f>
        <v>52112320143695.031</v>
      </c>
      <c r="M2" s="1">
        <f>'Split BLDG energy consumption'!$C$17*'Split BLDG energy consumption'!M191</f>
        <v>51111457167309.727</v>
      </c>
      <c r="N2" s="1">
        <f>'Split BLDG energy consumption'!$C$17*'Split BLDG energy consumption'!N191</f>
        <v>50100319403113.148</v>
      </c>
      <c r="O2" s="1">
        <f>'Split BLDG energy consumption'!$C$17*'Split BLDG energy consumption'!O191</f>
        <v>49080540196603.781</v>
      </c>
      <c r="P2" s="1">
        <f>'Split BLDG energy consumption'!$C$17*'Split BLDG energy consumption'!P191</f>
        <v>48053638924442.742</v>
      </c>
      <c r="Q2" s="1">
        <f>'Split BLDG energy consumption'!$C$17*'Split BLDG energy consumption'!Q191</f>
        <v>47021021985934.938</v>
      </c>
      <c r="R2" s="1">
        <f>'Split BLDG energy consumption'!$C$17*'Split BLDG energy consumption'!R191</f>
        <v>45983978591871.953</v>
      </c>
      <c r="S2" s="1">
        <f>'Split BLDG energy consumption'!$C$17*'Split BLDG energy consumption'!S191</f>
        <v>44943677233601.766</v>
      </c>
      <c r="T2" s="1">
        <f>'Split BLDG energy consumption'!$C$17*'Split BLDG energy consumption'!T191</f>
        <v>43901164370434.063</v>
      </c>
      <c r="U2" s="1">
        <f>'Split BLDG energy consumption'!$C$17*'Split BLDG energy consumption'!U191</f>
        <v>42857357788469.477</v>
      </c>
      <c r="V2" s="1">
        <f>'Split BLDG energy consumption'!$C$17*'Split BLDG energy consumption'!V191</f>
        <v>41813050530115.516</v>
      </c>
      <c r="W2" s="1">
        <f>'Split BLDG energy consumption'!$C$17*'Split BLDG energy consumption'!W191</f>
        <v>40768901137939.609</v>
      </c>
      <c r="X2" s="1">
        <f>'Split BLDG energy consumption'!$C$17*'Split BLDG energy consumption'!X191</f>
        <v>39725434481416.422</v>
      </c>
      <c r="Y2" s="1">
        <f>'Split BLDG energy consumption'!$C$17*'Split BLDG energy consumption'!Y191</f>
        <v>38683038770315.047</v>
      </c>
      <c r="Z2" s="1">
        <f>'Split BLDG energy consumption'!$C$17*'Split BLDG energy consumption'!Z191</f>
        <v>37641960195417.063</v>
      </c>
      <c r="AA2" s="1">
        <f>'Split BLDG energy consumption'!$C$17*'Split BLDG energy consumption'!AA191</f>
        <v>36602300594872.539</v>
      </c>
      <c r="AB2" s="1">
        <f>'Split BLDG energy consumption'!$C$17*'Split BLDG energy consumption'!AB191</f>
        <v>35564017454079.383</v>
      </c>
      <c r="AC2" s="1">
        <f>'Split BLDG energy consumption'!$C$17*'Split BLDG energy consumption'!AC191</f>
        <v>34526916854093.324</v>
      </c>
      <c r="AD2" s="1">
        <f>'Split BLDG energy consumption'!$C$17*'Split BLDG energy consumption'!AD191</f>
        <v>33490651026634.484</v>
      </c>
      <c r="AE2" s="1">
        <f>'Split BLDG energy consumption'!$C$17*'Split BLDG energy consumption'!AE191</f>
        <v>32454715887867.516</v>
      </c>
      <c r="AF2" s="1">
        <f>'Split BLDG energy consumption'!$C$17*'Split BLDG energy consumption'!AF191</f>
        <v>31418448550845.602</v>
      </c>
      <c r="AG2" s="1">
        <f>'Split BLDG energy consumption'!$C$17*'Split BLDG energy consumption'!AG191</f>
        <v>30381022411828.859</v>
      </c>
      <c r="AH2" s="1">
        <f>'Split BLDG energy consumption'!$C$17*'Split BLDG energy consumption'!AH191</f>
        <v>29341443763183.605</v>
      </c>
      <c r="AI2" s="1">
        <f>'Split BLDG energy consumption'!$C$17*'Split BLDG energy consumption'!AI191</f>
        <v>28298550788585.254</v>
      </c>
      <c r="AJ2" s="1">
        <f>'Split BLDG energy consumption'!$C$17*'Split BLDG energy consumption'!AJ191</f>
        <v>27251006893752.766</v>
      </c>
      <c r="AK2" s="1">
        <f>'Split BLDG energy consumption'!$C$17*'Split BLDG energy consumption'!AK191</f>
        <v>26197298802778.813</v>
      </c>
      <c r="AL2" s="1">
        <f>'Split BLDG energy consumption'!$C$17*'Split BLDG energy consumption'!AL191</f>
        <v>25135733014078.055</v>
      </c>
      <c r="AM2" s="1">
        <f>'Split BLDG energy consumption'!$C$17*'Split BLDG energy consumption'!AM191</f>
        <v>24064431389392.594</v>
      </c>
      <c r="AN2" s="1">
        <f>'Split BLDG energy consumption'!$C$17*'Split BLDG energy consumption'!AN191</f>
        <v>22981329154435.363</v>
      </c>
      <c r="AO2" s="1">
        <f>'Split BLDG energy consumption'!$C$17*'Split BLDG energy consumption'!AO191</f>
        <v>21884170407970.988</v>
      </c>
      <c r="AP2" s="1">
        <f>'Split BLDG energy consumption'!$C$17*'Split BLDG energy consumption'!AP191</f>
        <v>20770502730889.938</v>
      </c>
      <c r="AQ2" s="1">
        <f>'Split BLDG energy consumption'!$C$17*'Split BLDG energy consumption'!AQ191</f>
        <v>19637676725658.613</v>
      </c>
    </row>
    <row r="3" spans="1:43" x14ac:dyDescent="0.3">
      <c r="A3" t="s">
        <v>1</v>
      </c>
      <c r="B3" s="1">
        <f>'Split BLDG energy consumption'!$C$17*'Split BLDG energy consumption'!B192</f>
        <v>0</v>
      </c>
      <c r="C3" s="1">
        <f>'Split BLDG energy consumption'!$C$17*'Split BLDG energy consumption'!C192</f>
        <v>0</v>
      </c>
      <c r="D3" s="1">
        <f>'Split BLDG energy consumption'!$C$17*'Split BLDG energy consumption'!D192</f>
        <v>0</v>
      </c>
      <c r="E3" s="1">
        <f>'Split BLDG energy consumption'!$C$17*'Split BLDG energy consumption'!E192</f>
        <v>0</v>
      </c>
      <c r="F3" s="1">
        <f>'Split BLDG energy consumption'!$C$17*'Split BLDG energy consumption'!F192</f>
        <v>0</v>
      </c>
      <c r="G3" s="1">
        <f>'Split BLDG energy consumption'!$C$17*'Split BLDG energy consumption'!G192</f>
        <v>0</v>
      </c>
      <c r="H3" s="1">
        <f>'Split BLDG energy consumption'!$C$17*'Split BLDG energy consumption'!H192</f>
        <v>0</v>
      </c>
      <c r="I3" s="1">
        <f>'Split BLDG energy consumption'!$C$17*'Split BLDG energy consumption'!I192</f>
        <v>0</v>
      </c>
      <c r="J3" s="1">
        <f>'Split BLDG energy consumption'!$C$17*'Split BLDG energy consumption'!J192</f>
        <v>0</v>
      </c>
      <c r="K3" s="1">
        <f>'Split BLDG energy consumption'!$C$17*'Split BLDG energy consumption'!K192</f>
        <v>0</v>
      </c>
      <c r="L3" s="1">
        <f>'Split BLDG energy consumption'!$C$17*'Split BLDG energy consumption'!L192</f>
        <v>0</v>
      </c>
      <c r="M3" s="1">
        <f>'Split BLDG energy consumption'!$C$17*'Split BLDG energy consumption'!M192</f>
        <v>0</v>
      </c>
      <c r="N3" s="1">
        <f>'Split BLDG energy consumption'!$C$17*'Split BLDG energy consumption'!N192</f>
        <v>0</v>
      </c>
      <c r="O3" s="1">
        <f>'Split BLDG energy consumption'!$C$17*'Split BLDG energy consumption'!O192</f>
        <v>0</v>
      </c>
      <c r="P3" s="1">
        <f>'Split BLDG energy consumption'!$C$17*'Split BLDG energy consumption'!P192</f>
        <v>0</v>
      </c>
      <c r="Q3" s="1">
        <f>'Split BLDG energy consumption'!$C$17*'Split BLDG energy consumption'!Q192</f>
        <v>0</v>
      </c>
      <c r="R3" s="1">
        <f>'Split BLDG energy consumption'!$C$17*'Split BLDG energy consumption'!R192</f>
        <v>0</v>
      </c>
      <c r="S3" s="1">
        <f>'Split BLDG energy consumption'!$C$17*'Split BLDG energy consumption'!S192</f>
        <v>0</v>
      </c>
      <c r="T3" s="1">
        <f>'Split BLDG energy consumption'!$C$17*'Split BLDG energy consumption'!T192</f>
        <v>0</v>
      </c>
      <c r="U3" s="1">
        <f>'Split BLDG energy consumption'!$C$17*'Split BLDG energy consumption'!U192</f>
        <v>0</v>
      </c>
      <c r="V3" s="1">
        <f>'Split BLDG energy consumption'!$C$17*'Split BLDG energy consumption'!V192</f>
        <v>0</v>
      </c>
      <c r="W3" s="1">
        <f>'Split BLDG energy consumption'!$C$17*'Split BLDG energy consumption'!W192</f>
        <v>0</v>
      </c>
      <c r="X3" s="1">
        <f>'Split BLDG energy consumption'!$C$17*'Split BLDG energy consumption'!X192</f>
        <v>0</v>
      </c>
      <c r="Y3" s="1">
        <f>'Split BLDG energy consumption'!$C$17*'Split BLDG energy consumption'!Y192</f>
        <v>0</v>
      </c>
      <c r="Z3" s="1">
        <f>'Split BLDG energy consumption'!$C$17*'Split BLDG energy consumption'!Z192</f>
        <v>0</v>
      </c>
      <c r="AA3" s="1">
        <f>'Split BLDG energy consumption'!$C$17*'Split BLDG energy consumption'!AA192</f>
        <v>0</v>
      </c>
      <c r="AB3" s="1">
        <f>'Split BLDG energy consumption'!$C$17*'Split BLDG energy consumption'!AB192</f>
        <v>0</v>
      </c>
      <c r="AC3" s="1">
        <f>'Split BLDG energy consumption'!$C$17*'Split BLDG energy consumption'!AC192</f>
        <v>0</v>
      </c>
      <c r="AD3" s="1">
        <f>'Split BLDG energy consumption'!$C$17*'Split BLDG energy consumption'!AD192</f>
        <v>0</v>
      </c>
      <c r="AE3" s="1">
        <f>'Split BLDG energy consumption'!$C$17*'Split BLDG energy consumption'!AE192</f>
        <v>0</v>
      </c>
      <c r="AF3" s="1">
        <f>'Split BLDG energy consumption'!$C$17*'Split BLDG energy consumption'!AF192</f>
        <v>0</v>
      </c>
      <c r="AG3" s="1">
        <f>'Split BLDG energy consumption'!$C$17*'Split BLDG energy consumption'!AG192</f>
        <v>0</v>
      </c>
      <c r="AH3" s="1">
        <f>'Split BLDG energy consumption'!$C$17*'Split BLDG energy consumption'!AH192</f>
        <v>0</v>
      </c>
      <c r="AI3" s="1">
        <f>'Split BLDG energy consumption'!$C$17*'Split BLDG energy consumption'!AI192</f>
        <v>0</v>
      </c>
      <c r="AJ3" s="1">
        <f>'Split BLDG energy consumption'!$C$17*'Split BLDG energy consumption'!AJ192</f>
        <v>0</v>
      </c>
      <c r="AK3" s="1">
        <f>'Split BLDG energy consumption'!$C$17*'Split BLDG energy consumption'!AK192</f>
        <v>0</v>
      </c>
      <c r="AL3" s="1">
        <f>'Split BLDG energy consumption'!$C$17*'Split BLDG energy consumption'!AL192</f>
        <v>0</v>
      </c>
      <c r="AM3" s="1">
        <f>'Split BLDG energy consumption'!$C$17*'Split BLDG energy consumption'!AM192</f>
        <v>0</v>
      </c>
      <c r="AN3" s="1">
        <f>'Split BLDG energy consumption'!$C$17*'Split BLDG energy consumption'!AN192</f>
        <v>0</v>
      </c>
      <c r="AO3" s="1">
        <f>'Split BLDG energy consumption'!$C$17*'Split BLDG energy consumption'!AO192</f>
        <v>0</v>
      </c>
      <c r="AP3" s="1">
        <f>'Split BLDG energy consumption'!$C$17*'Split BLDG energy consumption'!AP192</f>
        <v>0</v>
      </c>
      <c r="AQ3" s="1">
        <f>'Split BLDG energy consumption'!$C$17*'Split BLDG energy consumption'!AQ192</f>
        <v>0</v>
      </c>
    </row>
    <row r="4" spans="1:43" x14ac:dyDescent="0.3">
      <c r="A4" t="s">
        <v>2</v>
      </c>
      <c r="B4" s="1">
        <f>'Split BLDG energy consumption'!$C$17*'Split BLDG energy consumption'!B193</f>
        <v>0</v>
      </c>
      <c r="C4" s="1">
        <f>'Split BLDG energy consumption'!$C$17*'Split BLDG energy consumption'!C193</f>
        <v>0</v>
      </c>
      <c r="D4" s="1">
        <f>'Split BLDG energy consumption'!$C$17*'Split BLDG energy consumption'!D193</f>
        <v>0</v>
      </c>
      <c r="E4" s="1">
        <f>'Split BLDG energy consumption'!$C$17*'Split BLDG energy consumption'!E193</f>
        <v>0</v>
      </c>
      <c r="F4" s="1">
        <f>'Split BLDG energy consumption'!$C$17*'Split BLDG energy consumption'!F193</f>
        <v>0</v>
      </c>
      <c r="G4" s="1">
        <f>'Split BLDG energy consumption'!$C$17*'Split BLDG energy consumption'!G193</f>
        <v>0</v>
      </c>
      <c r="H4" s="1">
        <f>'Split BLDG energy consumption'!$C$17*'Split BLDG energy consumption'!H193</f>
        <v>0</v>
      </c>
      <c r="I4" s="1">
        <f>'Split BLDG energy consumption'!$C$17*'Split BLDG energy consumption'!I193</f>
        <v>0</v>
      </c>
      <c r="J4" s="1">
        <f>'Split BLDG energy consumption'!$C$17*'Split BLDG energy consumption'!J193</f>
        <v>0</v>
      </c>
      <c r="K4" s="1">
        <f>'Split BLDG energy consumption'!$C$17*'Split BLDG energy consumption'!K193</f>
        <v>0</v>
      </c>
      <c r="L4" s="1">
        <f>'Split BLDG energy consumption'!$C$17*'Split BLDG energy consumption'!L193</f>
        <v>0</v>
      </c>
      <c r="M4" s="1">
        <f>'Split BLDG energy consumption'!$C$17*'Split BLDG energy consumption'!M193</f>
        <v>0</v>
      </c>
      <c r="N4" s="1">
        <f>'Split BLDG energy consumption'!$C$17*'Split BLDG energy consumption'!N193</f>
        <v>0</v>
      </c>
      <c r="O4" s="1">
        <f>'Split BLDG energy consumption'!$C$17*'Split BLDG energy consumption'!O193</f>
        <v>0</v>
      </c>
      <c r="P4" s="1">
        <f>'Split BLDG energy consumption'!$C$17*'Split BLDG energy consumption'!P193</f>
        <v>0</v>
      </c>
      <c r="Q4" s="1">
        <f>'Split BLDG energy consumption'!$C$17*'Split BLDG energy consumption'!Q193</f>
        <v>0</v>
      </c>
      <c r="R4" s="1">
        <f>'Split BLDG energy consumption'!$C$17*'Split BLDG energy consumption'!R193</f>
        <v>0</v>
      </c>
      <c r="S4" s="1">
        <f>'Split BLDG energy consumption'!$C$17*'Split BLDG energy consumption'!S193</f>
        <v>0</v>
      </c>
      <c r="T4" s="1">
        <f>'Split BLDG energy consumption'!$C$17*'Split BLDG energy consumption'!T193</f>
        <v>0</v>
      </c>
      <c r="U4" s="1">
        <f>'Split BLDG energy consumption'!$C$17*'Split BLDG energy consumption'!U193</f>
        <v>0</v>
      </c>
      <c r="V4" s="1">
        <f>'Split BLDG energy consumption'!$C$17*'Split BLDG energy consumption'!V193</f>
        <v>0</v>
      </c>
      <c r="W4" s="1">
        <f>'Split BLDG energy consumption'!$C$17*'Split BLDG energy consumption'!W193</f>
        <v>0</v>
      </c>
      <c r="X4" s="1">
        <f>'Split BLDG energy consumption'!$C$17*'Split BLDG energy consumption'!X193</f>
        <v>0</v>
      </c>
      <c r="Y4" s="1">
        <f>'Split BLDG energy consumption'!$C$17*'Split BLDG energy consumption'!Y193</f>
        <v>0</v>
      </c>
      <c r="Z4" s="1">
        <f>'Split BLDG energy consumption'!$C$17*'Split BLDG energy consumption'!Z193</f>
        <v>0</v>
      </c>
      <c r="AA4" s="1">
        <f>'Split BLDG energy consumption'!$C$17*'Split BLDG energy consumption'!AA193</f>
        <v>0</v>
      </c>
      <c r="AB4" s="1">
        <f>'Split BLDG energy consumption'!$C$17*'Split BLDG energy consumption'!AB193</f>
        <v>0</v>
      </c>
      <c r="AC4" s="1">
        <f>'Split BLDG energy consumption'!$C$17*'Split BLDG energy consumption'!AC193</f>
        <v>0</v>
      </c>
      <c r="AD4" s="1">
        <f>'Split BLDG energy consumption'!$C$17*'Split BLDG energy consumption'!AD193</f>
        <v>0</v>
      </c>
      <c r="AE4" s="1">
        <f>'Split BLDG energy consumption'!$C$17*'Split BLDG energy consumption'!AE193</f>
        <v>0</v>
      </c>
      <c r="AF4" s="1">
        <f>'Split BLDG energy consumption'!$C$17*'Split BLDG energy consumption'!AF193</f>
        <v>0</v>
      </c>
      <c r="AG4" s="1">
        <f>'Split BLDG energy consumption'!$C$17*'Split BLDG energy consumption'!AG193</f>
        <v>0</v>
      </c>
      <c r="AH4" s="1">
        <f>'Split BLDG energy consumption'!$C$17*'Split BLDG energy consumption'!AH193</f>
        <v>0</v>
      </c>
      <c r="AI4" s="1">
        <f>'Split BLDG energy consumption'!$C$17*'Split BLDG energy consumption'!AI193</f>
        <v>0</v>
      </c>
      <c r="AJ4" s="1">
        <f>'Split BLDG energy consumption'!$C$17*'Split BLDG energy consumption'!AJ193</f>
        <v>0</v>
      </c>
      <c r="AK4" s="1">
        <f>'Split BLDG energy consumption'!$C$17*'Split BLDG energy consumption'!AK193</f>
        <v>0</v>
      </c>
      <c r="AL4" s="1">
        <f>'Split BLDG energy consumption'!$C$17*'Split BLDG energy consumption'!AL193</f>
        <v>0</v>
      </c>
      <c r="AM4" s="1">
        <f>'Split BLDG energy consumption'!$C$17*'Split BLDG energy consumption'!AM193</f>
        <v>0</v>
      </c>
      <c r="AN4" s="1">
        <f>'Split BLDG energy consumption'!$C$17*'Split BLDG energy consumption'!AN193</f>
        <v>0</v>
      </c>
      <c r="AO4" s="1">
        <f>'Split BLDG energy consumption'!$C$17*'Split BLDG energy consumption'!AO193</f>
        <v>0</v>
      </c>
      <c r="AP4" s="1">
        <f>'Split BLDG energy consumption'!$C$17*'Split BLDG energy consumption'!AP193</f>
        <v>0</v>
      </c>
      <c r="AQ4" s="1">
        <f>'Split BLDG energy consumption'!$C$17*'Split BLDG energy consumption'!AQ193</f>
        <v>0</v>
      </c>
    </row>
    <row r="5" spans="1:43" x14ac:dyDescent="0.3">
      <c r="A5" t="s">
        <v>3</v>
      </c>
      <c r="B5" s="1">
        <f>'Split BLDG energy consumption'!$C$17*'Split BLDG energy consumption'!B194</f>
        <v>0</v>
      </c>
      <c r="C5" s="1">
        <f>'Split BLDG energy consumption'!$C$17*'Split BLDG energy consumption'!C194</f>
        <v>0</v>
      </c>
      <c r="D5" s="1">
        <f>'Split BLDG energy consumption'!$C$17*'Split BLDG energy consumption'!D194</f>
        <v>0</v>
      </c>
      <c r="E5" s="1">
        <f>'Split BLDG energy consumption'!$C$17*'Split BLDG energy consumption'!E194</f>
        <v>0</v>
      </c>
      <c r="F5" s="1">
        <f>'Split BLDG energy consumption'!$C$17*'Split BLDG energy consumption'!F194</f>
        <v>0</v>
      </c>
      <c r="G5" s="1">
        <f>'Split BLDG energy consumption'!$C$17*'Split BLDG energy consumption'!G194</f>
        <v>0</v>
      </c>
      <c r="H5" s="1">
        <f>'Split BLDG energy consumption'!$C$17*'Split BLDG energy consumption'!H194</f>
        <v>0</v>
      </c>
      <c r="I5" s="1">
        <f>'Split BLDG energy consumption'!$C$17*'Split BLDG energy consumption'!I194</f>
        <v>0</v>
      </c>
      <c r="J5" s="1">
        <f>'Split BLDG energy consumption'!$C$17*'Split BLDG energy consumption'!J194</f>
        <v>0</v>
      </c>
      <c r="K5" s="1">
        <f>'Split BLDG energy consumption'!$C$17*'Split BLDG energy consumption'!K194</f>
        <v>0</v>
      </c>
      <c r="L5" s="1">
        <f>'Split BLDG energy consumption'!$C$17*'Split BLDG energy consumption'!L194</f>
        <v>0</v>
      </c>
      <c r="M5" s="1">
        <f>'Split BLDG energy consumption'!$C$17*'Split BLDG energy consumption'!M194</f>
        <v>0</v>
      </c>
      <c r="N5" s="1">
        <f>'Split BLDG energy consumption'!$C$17*'Split BLDG energy consumption'!N194</f>
        <v>0</v>
      </c>
      <c r="O5" s="1">
        <f>'Split BLDG energy consumption'!$C$17*'Split BLDG energy consumption'!O194</f>
        <v>0</v>
      </c>
      <c r="P5" s="1">
        <f>'Split BLDG energy consumption'!$C$17*'Split BLDG energy consumption'!P194</f>
        <v>0</v>
      </c>
      <c r="Q5" s="1">
        <f>'Split BLDG energy consumption'!$C$17*'Split BLDG energy consumption'!Q194</f>
        <v>0</v>
      </c>
      <c r="R5" s="1">
        <f>'Split BLDG energy consumption'!$C$17*'Split BLDG energy consumption'!R194</f>
        <v>0</v>
      </c>
      <c r="S5" s="1">
        <f>'Split BLDG energy consumption'!$C$17*'Split BLDG energy consumption'!S194</f>
        <v>0</v>
      </c>
      <c r="T5" s="1">
        <f>'Split BLDG energy consumption'!$C$17*'Split BLDG energy consumption'!T194</f>
        <v>0</v>
      </c>
      <c r="U5" s="1">
        <f>'Split BLDG energy consumption'!$C$17*'Split BLDG energy consumption'!U194</f>
        <v>0</v>
      </c>
      <c r="V5" s="1">
        <f>'Split BLDG energy consumption'!$C$17*'Split BLDG energy consumption'!V194</f>
        <v>0</v>
      </c>
      <c r="W5" s="1">
        <f>'Split BLDG energy consumption'!$C$17*'Split BLDG energy consumption'!W194</f>
        <v>0</v>
      </c>
      <c r="X5" s="1">
        <f>'Split BLDG energy consumption'!$C$17*'Split BLDG energy consumption'!X194</f>
        <v>0</v>
      </c>
      <c r="Y5" s="1">
        <f>'Split BLDG energy consumption'!$C$17*'Split BLDG energy consumption'!Y194</f>
        <v>0</v>
      </c>
      <c r="Z5" s="1">
        <f>'Split BLDG energy consumption'!$C$17*'Split BLDG energy consumption'!Z194</f>
        <v>0</v>
      </c>
      <c r="AA5" s="1">
        <f>'Split BLDG energy consumption'!$C$17*'Split BLDG energy consumption'!AA194</f>
        <v>0</v>
      </c>
      <c r="AB5" s="1">
        <f>'Split BLDG energy consumption'!$C$17*'Split BLDG energy consumption'!AB194</f>
        <v>0</v>
      </c>
      <c r="AC5" s="1">
        <f>'Split BLDG energy consumption'!$C$17*'Split BLDG energy consumption'!AC194</f>
        <v>0</v>
      </c>
      <c r="AD5" s="1">
        <f>'Split BLDG energy consumption'!$C$17*'Split BLDG energy consumption'!AD194</f>
        <v>0</v>
      </c>
      <c r="AE5" s="1">
        <f>'Split BLDG energy consumption'!$C$17*'Split BLDG energy consumption'!AE194</f>
        <v>0</v>
      </c>
      <c r="AF5" s="1">
        <f>'Split BLDG energy consumption'!$C$17*'Split BLDG energy consumption'!AF194</f>
        <v>0</v>
      </c>
      <c r="AG5" s="1">
        <f>'Split BLDG energy consumption'!$C$17*'Split BLDG energy consumption'!AG194</f>
        <v>0</v>
      </c>
      <c r="AH5" s="1">
        <f>'Split BLDG energy consumption'!$C$17*'Split BLDG energy consumption'!AH194</f>
        <v>0</v>
      </c>
      <c r="AI5" s="1">
        <f>'Split BLDG energy consumption'!$C$17*'Split BLDG energy consumption'!AI194</f>
        <v>0</v>
      </c>
      <c r="AJ5" s="1">
        <f>'Split BLDG energy consumption'!$C$17*'Split BLDG energy consumption'!AJ194</f>
        <v>0</v>
      </c>
      <c r="AK5" s="1">
        <f>'Split BLDG energy consumption'!$C$17*'Split BLDG energy consumption'!AK194</f>
        <v>0</v>
      </c>
      <c r="AL5" s="1">
        <f>'Split BLDG energy consumption'!$C$17*'Split BLDG energy consumption'!AL194</f>
        <v>0</v>
      </c>
      <c r="AM5" s="1">
        <f>'Split BLDG energy consumption'!$C$17*'Split BLDG energy consumption'!AM194</f>
        <v>0</v>
      </c>
      <c r="AN5" s="1">
        <f>'Split BLDG energy consumption'!$C$17*'Split BLDG energy consumption'!AN194</f>
        <v>0</v>
      </c>
      <c r="AO5" s="1">
        <f>'Split BLDG energy consumption'!$C$17*'Split BLDG energy consumption'!AO194</f>
        <v>0</v>
      </c>
      <c r="AP5" s="1">
        <f>'Split BLDG energy consumption'!$C$17*'Split BLDG energy consumption'!AP194</f>
        <v>0</v>
      </c>
      <c r="AQ5" s="1">
        <f>'Split BLDG energy consumption'!$C$17*'Split BLDG energy consumption'!AQ194</f>
        <v>0</v>
      </c>
    </row>
    <row r="6" spans="1:43" x14ac:dyDescent="0.3">
      <c r="A6" t="s">
        <v>4</v>
      </c>
      <c r="B6" s="1">
        <f>'Split BLDG energy consumption'!$C$17*'Split BLDG energy consumption'!B195</f>
        <v>0</v>
      </c>
      <c r="C6" s="1">
        <f>'Split BLDG energy consumption'!$C$17*'Split BLDG energy consumption'!C195</f>
        <v>0</v>
      </c>
      <c r="D6" s="1">
        <f>'Split BLDG energy consumption'!$C$17*'Split BLDG energy consumption'!D195</f>
        <v>0</v>
      </c>
      <c r="E6" s="1">
        <f>'Split BLDG energy consumption'!$C$17*'Split BLDG energy consumption'!E195</f>
        <v>0</v>
      </c>
      <c r="F6" s="1">
        <f>'Split BLDG energy consumption'!$C$17*'Split BLDG energy consumption'!F195</f>
        <v>0</v>
      </c>
      <c r="G6" s="1">
        <f>'Split BLDG energy consumption'!$C$17*'Split BLDG energy consumption'!G195</f>
        <v>0</v>
      </c>
      <c r="H6" s="1">
        <f>'Split BLDG energy consumption'!$C$17*'Split BLDG energy consumption'!H195</f>
        <v>0</v>
      </c>
      <c r="I6" s="1">
        <f>'Split BLDG energy consumption'!$C$17*'Split BLDG energy consumption'!I195</f>
        <v>0</v>
      </c>
      <c r="J6" s="1">
        <f>'Split BLDG energy consumption'!$C$17*'Split BLDG energy consumption'!J195</f>
        <v>0</v>
      </c>
      <c r="K6" s="1">
        <f>'Split BLDG energy consumption'!$C$17*'Split BLDG energy consumption'!K195</f>
        <v>0</v>
      </c>
      <c r="L6" s="1">
        <f>'Split BLDG energy consumption'!$C$17*'Split BLDG energy consumption'!L195</f>
        <v>0</v>
      </c>
      <c r="M6" s="1">
        <f>'Split BLDG energy consumption'!$C$17*'Split BLDG energy consumption'!M195</f>
        <v>0</v>
      </c>
      <c r="N6" s="1">
        <f>'Split BLDG energy consumption'!$C$17*'Split BLDG energy consumption'!N195</f>
        <v>0</v>
      </c>
      <c r="O6" s="1">
        <f>'Split BLDG energy consumption'!$C$17*'Split BLDG energy consumption'!O195</f>
        <v>0</v>
      </c>
      <c r="P6" s="1">
        <f>'Split BLDG energy consumption'!$C$17*'Split BLDG energy consumption'!P195</f>
        <v>0</v>
      </c>
      <c r="Q6" s="1">
        <f>'Split BLDG energy consumption'!$C$17*'Split BLDG energy consumption'!Q195</f>
        <v>0</v>
      </c>
      <c r="R6" s="1">
        <f>'Split BLDG energy consumption'!$C$17*'Split BLDG energy consumption'!R195</f>
        <v>0</v>
      </c>
      <c r="S6" s="1">
        <f>'Split BLDG energy consumption'!$C$17*'Split BLDG energy consumption'!S195</f>
        <v>0</v>
      </c>
      <c r="T6" s="1">
        <f>'Split BLDG energy consumption'!$C$17*'Split BLDG energy consumption'!T195</f>
        <v>0</v>
      </c>
      <c r="U6" s="1">
        <f>'Split BLDG energy consumption'!$C$17*'Split BLDG energy consumption'!U195</f>
        <v>0</v>
      </c>
      <c r="V6" s="1">
        <f>'Split BLDG energy consumption'!$C$17*'Split BLDG energy consumption'!V195</f>
        <v>0</v>
      </c>
      <c r="W6" s="1">
        <f>'Split BLDG energy consumption'!$C$17*'Split BLDG energy consumption'!W195</f>
        <v>0</v>
      </c>
      <c r="X6" s="1">
        <f>'Split BLDG energy consumption'!$C$17*'Split BLDG energy consumption'!X195</f>
        <v>0</v>
      </c>
      <c r="Y6" s="1">
        <f>'Split BLDG energy consumption'!$C$17*'Split BLDG energy consumption'!Y195</f>
        <v>0</v>
      </c>
      <c r="Z6" s="1">
        <f>'Split BLDG energy consumption'!$C$17*'Split BLDG energy consumption'!Z195</f>
        <v>0</v>
      </c>
      <c r="AA6" s="1">
        <f>'Split BLDG energy consumption'!$C$17*'Split BLDG energy consumption'!AA195</f>
        <v>0</v>
      </c>
      <c r="AB6" s="1">
        <f>'Split BLDG energy consumption'!$C$17*'Split BLDG energy consumption'!AB195</f>
        <v>0</v>
      </c>
      <c r="AC6" s="1">
        <f>'Split BLDG energy consumption'!$C$17*'Split BLDG energy consumption'!AC195</f>
        <v>0</v>
      </c>
      <c r="AD6" s="1">
        <f>'Split BLDG energy consumption'!$C$17*'Split BLDG energy consumption'!AD195</f>
        <v>0</v>
      </c>
      <c r="AE6" s="1">
        <f>'Split BLDG energy consumption'!$C$17*'Split BLDG energy consumption'!AE195</f>
        <v>0</v>
      </c>
      <c r="AF6" s="1">
        <f>'Split BLDG energy consumption'!$C$17*'Split BLDG energy consumption'!AF195</f>
        <v>0</v>
      </c>
      <c r="AG6" s="1">
        <f>'Split BLDG energy consumption'!$C$17*'Split BLDG energy consumption'!AG195</f>
        <v>0</v>
      </c>
      <c r="AH6" s="1">
        <f>'Split BLDG energy consumption'!$C$17*'Split BLDG energy consumption'!AH195</f>
        <v>0</v>
      </c>
      <c r="AI6" s="1">
        <f>'Split BLDG energy consumption'!$C$17*'Split BLDG energy consumption'!AI195</f>
        <v>0</v>
      </c>
      <c r="AJ6" s="1">
        <f>'Split BLDG energy consumption'!$C$17*'Split BLDG energy consumption'!AJ195</f>
        <v>0</v>
      </c>
      <c r="AK6" s="1">
        <f>'Split BLDG energy consumption'!$C$17*'Split BLDG energy consumption'!AK195</f>
        <v>0</v>
      </c>
      <c r="AL6" s="1">
        <f>'Split BLDG energy consumption'!$C$17*'Split BLDG energy consumption'!AL195</f>
        <v>0</v>
      </c>
      <c r="AM6" s="1">
        <f>'Split BLDG energy consumption'!$C$17*'Split BLDG energy consumption'!AM195</f>
        <v>0</v>
      </c>
      <c r="AN6" s="1">
        <f>'Split BLDG energy consumption'!$C$17*'Split BLDG energy consumption'!AN195</f>
        <v>0</v>
      </c>
      <c r="AO6" s="1">
        <f>'Split BLDG energy consumption'!$C$17*'Split BLDG energy consumption'!AO195</f>
        <v>0</v>
      </c>
      <c r="AP6" s="1">
        <f>'Split BLDG energy consumption'!$C$17*'Split BLDG energy consumption'!AP195</f>
        <v>0</v>
      </c>
      <c r="AQ6" s="1">
        <f>'Split BLDG energy consumption'!$C$17*'Split BLDG energy consumption'!AQ195</f>
        <v>0</v>
      </c>
    </row>
    <row r="7" spans="1:43" x14ac:dyDescent="0.3">
      <c r="A7" t="s">
        <v>5</v>
      </c>
      <c r="B7" s="1">
        <f>'Split BLDG energy consumption'!$C$17*'Split BLDG energy consumption'!B196</f>
        <v>0</v>
      </c>
      <c r="C7" s="1">
        <f>'Split BLDG energy consumption'!$C$17*'Split BLDG energy consumption'!C196</f>
        <v>0</v>
      </c>
      <c r="D7" s="1">
        <f>'Split BLDG energy consumption'!$C$17*'Split BLDG energy consumption'!D196</f>
        <v>0</v>
      </c>
      <c r="E7" s="1">
        <f>'Split BLDG energy consumption'!$C$17*'Split BLDG energy consumption'!E196</f>
        <v>0</v>
      </c>
      <c r="F7" s="1">
        <f>'Split BLDG energy consumption'!$C$17*'Split BLDG energy consumption'!F196</f>
        <v>0</v>
      </c>
      <c r="G7" s="1">
        <f>'Split BLDG energy consumption'!$C$17*'Split BLDG energy consumption'!G196</f>
        <v>0</v>
      </c>
      <c r="H7" s="1">
        <f>'Split BLDG energy consumption'!$C$17*'Split BLDG energy consumption'!H196</f>
        <v>0</v>
      </c>
      <c r="I7" s="1">
        <f>'Split BLDG energy consumption'!$C$17*'Split BLDG energy consumption'!I196</f>
        <v>0</v>
      </c>
      <c r="J7" s="1">
        <f>'Split BLDG energy consumption'!$C$17*'Split BLDG energy consumption'!J196</f>
        <v>0</v>
      </c>
      <c r="K7" s="1">
        <f>'Split BLDG energy consumption'!$C$17*'Split BLDG energy consumption'!K196</f>
        <v>0</v>
      </c>
      <c r="L7" s="1">
        <f>'Split BLDG energy consumption'!$C$17*'Split BLDG energy consumption'!L196</f>
        <v>0</v>
      </c>
      <c r="M7" s="1">
        <f>'Split BLDG energy consumption'!$C$17*'Split BLDG energy consumption'!M196</f>
        <v>0</v>
      </c>
      <c r="N7" s="1">
        <f>'Split BLDG energy consumption'!$C$17*'Split BLDG energy consumption'!N196</f>
        <v>0</v>
      </c>
      <c r="O7" s="1">
        <f>'Split BLDG energy consumption'!$C$17*'Split BLDG energy consumption'!O196</f>
        <v>0</v>
      </c>
      <c r="P7" s="1">
        <f>'Split BLDG energy consumption'!$C$17*'Split BLDG energy consumption'!P196</f>
        <v>0</v>
      </c>
      <c r="Q7" s="1">
        <f>'Split BLDG energy consumption'!$C$17*'Split BLDG energy consumption'!Q196</f>
        <v>0</v>
      </c>
      <c r="R7" s="1">
        <f>'Split BLDG energy consumption'!$C$17*'Split BLDG energy consumption'!R196</f>
        <v>0</v>
      </c>
      <c r="S7" s="1">
        <f>'Split BLDG energy consumption'!$C$17*'Split BLDG energy consumption'!S196</f>
        <v>0</v>
      </c>
      <c r="T7" s="1">
        <f>'Split BLDG energy consumption'!$C$17*'Split BLDG energy consumption'!T196</f>
        <v>0</v>
      </c>
      <c r="U7" s="1">
        <f>'Split BLDG energy consumption'!$C$17*'Split BLDG energy consumption'!U196</f>
        <v>0</v>
      </c>
      <c r="V7" s="1">
        <f>'Split BLDG energy consumption'!$C$17*'Split BLDG energy consumption'!V196</f>
        <v>0</v>
      </c>
      <c r="W7" s="1">
        <f>'Split BLDG energy consumption'!$C$17*'Split BLDG energy consumption'!W196</f>
        <v>0</v>
      </c>
      <c r="X7" s="1">
        <f>'Split BLDG energy consumption'!$C$17*'Split BLDG energy consumption'!X196</f>
        <v>0</v>
      </c>
      <c r="Y7" s="1">
        <f>'Split BLDG energy consumption'!$C$17*'Split BLDG energy consumption'!Y196</f>
        <v>0</v>
      </c>
      <c r="Z7" s="1">
        <f>'Split BLDG energy consumption'!$C$17*'Split BLDG energy consumption'!Z196</f>
        <v>0</v>
      </c>
      <c r="AA7" s="1">
        <f>'Split BLDG energy consumption'!$C$17*'Split BLDG energy consumption'!AA196</f>
        <v>0</v>
      </c>
      <c r="AB7" s="1">
        <f>'Split BLDG energy consumption'!$C$17*'Split BLDG energy consumption'!AB196</f>
        <v>0</v>
      </c>
      <c r="AC7" s="1">
        <f>'Split BLDG energy consumption'!$C$17*'Split BLDG energy consumption'!AC196</f>
        <v>0</v>
      </c>
      <c r="AD7" s="1">
        <f>'Split BLDG energy consumption'!$C$17*'Split BLDG energy consumption'!AD196</f>
        <v>0</v>
      </c>
      <c r="AE7" s="1">
        <f>'Split BLDG energy consumption'!$C$17*'Split BLDG energy consumption'!AE196</f>
        <v>0</v>
      </c>
      <c r="AF7" s="1">
        <f>'Split BLDG energy consumption'!$C$17*'Split BLDG energy consumption'!AF196</f>
        <v>0</v>
      </c>
      <c r="AG7" s="1">
        <f>'Split BLDG energy consumption'!$C$17*'Split BLDG energy consumption'!AG196</f>
        <v>0</v>
      </c>
      <c r="AH7" s="1">
        <f>'Split BLDG energy consumption'!$C$17*'Split BLDG energy consumption'!AH196</f>
        <v>0</v>
      </c>
      <c r="AI7" s="1">
        <f>'Split BLDG energy consumption'!$C$17*'Split BLDG energy consumption'!AI196</f>
        <v>0</v>
      </c>
      <c r="AJ7" s="1">
        <f>'Split BLDG energy consumption'!$C$17*'Split BLDG energy consumption'!AJ196</f>
        <v>0</v>
      </c>
      <c r="AK7" s="1">
        <f>'Split BLDG energy consumption'!$C$17*'Split BLDG energy consumption'!AK196</f>
        <v>0</v>
      </c>
      <c r="AL7" s="1">
        <f>'Split BLDG energy consumption'!$C$17*'Split BLDG energy consumption'!AL196</f>
        <v>0</v>
      </c>
      <c r="AM7" s="1">
        <f>'Split BLDG energy consumption'!$C$17*'Split BLDG energy consumption'!AM196</f>
        <v>0</v>
      </c>
      <c r="AN7" s="1">
        <f>'Split BLDG energy consumption'!$C$17*'Split BLDG energy consumption'!AN196</f>
        <v>0</v>
      </c>
      <c r="AO7" s="1">
        <f>'Split BLDG energy consumption'!$C$17*'Split BLDG energy consumption'!AO196</f>
        <v>0</v>
      </c>
      <c r="AP7" s="1">
        <f>'Split BLDG energy consumption'!$C$17*'Split BLDG energy consumption'!AP196</f>
        <v>0</v>
      </c>
      <c r="AQ7" s="1">
        <f>'Split BLDG energy consumption'!$C$17*'Split BLDG energy consumption'!AQ196</f>
        <v>0</v>
      </c>
    </row>
    <row r="8" spans="1:43" x14ac:dyDescent="0.3">
      <c r="A8" t="s">
        <v>6</v>
      </c>
      <c r="B8" s="1">
        <f>'Split BLDG energy consumption'!$C$17*'Split BLDG energy consumption'!B197</f>
        <v>0</v>
      </c>
      <c r="C8" s="1">
        <f>'Split BLDG energy consumption'!$C$17*'Split BLDG energy consumption'!C197</f>
        <v>0</v>
      </c>
      <c r="D8" s="1">
        <f>'Split BLDG energy consumption'!$C$17*'Split BLDG energy consumption'!D197</f>
        <v>0</v>
      </c>
      <c r="E8" s="1">
        <f>'Split BLDG energy consumption'!$C$17*'Split BLDG energy consumption'!E197</f>
        <v>0</v>
      </c>
      <c r="F8" s="1">
        <f>'Split BLDG energy consumption'!$C$17*'Split BLDG energy consumption'!F197</f>
        <v>0</v>
      </c>
      <c r="G8" s="1">
        <f>'Split BLDG energy consumption'!$C$17*'Split BLDG energy consumption'!G197</f>
        <v>0</v>
      </c>
      <c r="H8" s="1">
        <f>'Split BLDG energy consumption'!$C$17*'Split BLDG energy consumption'!H197</f>
        <v>0</v>
      </c>
      <c r="I8" s="1">
        <f>'Split BLDG energy consumption'!$C$17*'Split BLDG energy consumption'!I197</f>
        <v>0</v>
      </c>
      <c r="J8" s="1">
        <f>'Split BLDG energy consumption'!$C$17*'Split BLDG energy consumption'!J197</f>
        <v>0</v>
      </c>
      <c r="K8" s="1">
        <f>'Split BLDG energy consumption'!$C$17*'Split BLDG energy consumption'!K197</f>
        <v>0</v>
      </c>
      <c r="L8" s="1">
        <f>'Split BLDG energy consumption'!$C$17*'Split BLDG energy consumption'!L197</f>
        <v>0</v>
      </c>
      <c r="M8" s="1">
        <f>'Split BLDG energy consumption'!$C$17*'Split BLDG energy consumption'!M197</f>
        <v>0</v>
      </c>
      <c r="N8" s="1">
        <f>'Split BLDG energy consumption'!$C$17*'Split BLDG energy consumption'!N197</f>
        <v>0</v>
      </c>
      <c r="O8" s="1">
        <f>'Split BLDG energy consumption'!$C$17*'Split BLDG energy consumption'!O197</f>
        <v>0</v>
      </c>
      <c r="P8" s="1">
        <f>'Split BLDG energy consumption'!$C$17*'Split BLDG energy consumption'!P197</f>
        <v>0</v>
      </c>
      <c r="Q8" s="1">
        <f>'Split BLDG energy consumption'!$C$17*'Split BLDG energy consumption'!Q197</f>
        <v>0</v>
      </c>
      <c r="R8" s="1">
        <f>'Split BLDG energy consumption'!$C$17*'Split BLDG energy consumption'!R197</f>
        <v>0</v>
      </c>
      <c r="S8" s="1">
        <f>'Split BLDG energy consumption'!$C$17*'Split BLDG energy consumption'!S197</f>
        <v>0</v>
      </c>
      <c r="T8" s="1">
        <f>'Split BLDG energy consumption'!$C$17*'Split BLDG energy consumption'!T197</f>
        <v>0</v>
      </c>
      <c r="U8" s="1">
        <f>'Split BLDG energy consumption'!$C$17*'Split BLDG energy consumption'!U197</f>
        <v>0</v>
      </c>
      <c r="V8" s="1">
        <f>'Split BLDG energy consumption'!$C$17*'Split BLDG energy consumption'!V197</f>
        <v>0</v>
      </c>
      <c r="W8" s="1">
        <f>'Split BLDG energy consumption'!$C$17*'Split BLDG energy consumption'!W197</f>
        <v>0</v>
      </c>
      <c r="X8" s="1">
        <f>'Split BLDG energy consumption'!$C$17*'Split BLDG energy consumption'!X197</f>
        <v>0</v>
      </c>
      <c r="Y8" s="1">
        <f>'Split BLDG energy consumption'!$C$17*'Split BLDG energy consumption'!Y197</f>
        <v>0</v>
      </c>
      <c r="Z8" s="1">
        <f>'Split BLDG energy consumption'!$C$17*'Split BLDG energy consumption'!Z197</f>
        <v>0</v>
      </c>
      <c r="AA8" s="1">
        <f>'Split BLDG energy consumption'!$C$17*'Split BLDG energy consumption'!AA197</f>
        <v>0</v>
      </c>
      <c r="AB8" s="1">
        <f>'Split BLDG energy consumption'!$C$17*'Split BLDG energy consumption'!AB197</f>
        <v>0</v>
      </c>
      <c r="AC8" s="1">
        <f>'Split BLDG energy consumption'!$C$17*'Split BLDG energy consumption'!AC197</f>
        <v>0</v>
      </c>
      <c r="AD8" s="1">
        <f>'Split BLDG energy consumption'!$C$17*'Split BLDG energy consumption'!AD197</f>
        <v>0</v>
      </c>
      <c r="AE8" s="1">
        <f>'Split BLDG energy consumption'!$C$17*'Split BLDG energy consumption'!AE197</f>
        <v>0</v>
      </c>
      <c r="AF8" s="1">
        <f>'Split BLDG energy consumption'!$C$17*'Split BLDG energy consumption'!AF197</f>
        <v>0</v>
      </c>
      <c r="AG8" s="1">
        <f>'Split BLDG energy consumption'!$C$17*'Split BLDG energy consumption'!AG197</f>
        <v>0</v>
      </c>
      <c r="AH8" s="1">
        <f>'Split BLDG energy consumption'!$C$17*'Split BLDG energy consumption'!AH197</f>
        <v>0</v>
      </c>
      <c r="AI8" s="1">
        <f>'Split BLDG energy consumption'!$C$17*'Split BLDG energy consumption'!AI197</f>
        <v>0</v>
      </c>
      <c r="AJ8" s="1">
        <f>'Split BLDG energy consumption'!$C$17*'Split BLDG energy consumption'!AJ197</f>
        <v>0</v>
      </c>
      <c r="AK8" s="1">
        <f>'Split BLDG energy consumption'!$C$17*'Split BLDG energy consumption'!AK197</f>
        <v>0</v>
      </c>
      <c r="AL8" s="1">
        <f>'Split BLDG energy consumption'!$C$17*'Split BLDG energy consumption'!AL197</f>
        <v>0</v>
      </c>
      <c r="AM8" s="1">
        <f>'Split BLDG energy consumption'!$C$17*'Split BLDG energy consumption'!AM197</f>
        <v>0</v>
      </c>
      <c r="AN8" s="1">
        <f>'Split BLDG energy consumption'!$C$17*'Split BLDG energy consumption'!AN197</f>
        <v>0</v>
      </c>
      <c r="AO8" s="1">
        <f>'Split BLDG energy consumption'!$C$17*'Split BLDG energy consumption'!AO197</f>
        <v>0</v>
      </c>
      <c r="AP8" s="1">
        <f>'Split BLDG energy consumption'!$C$17*'Split BLDG energy consumption'!AP197</f>
        <v>0</v>
      </c>
      <c r="AQ8" s="1">
        <f>'Split BLDG energy consumption'!$C$17*'Split BLDG energy consumption'!AQ197</f>
        <v>0</v>
      </c>
    </row>
    <row r="9" spans="1:43" x14ac:dyDescent="0.3">
      <c r="A9" t="s">
        <v>7</v>
      </c>
      <c r="B9" s="1">
        <f>'Split BLDG energy consumption'!$C$17*'Split BLDG energy consumption'!B198</f>
        <v>0</v>
      </c>
      <c r="C9" s="1">
        <f>'Split BLDG energy consumption'!$C$17*'Split BLDG energy consumption'!C198</f>
        <v>0</v>
      </c>
      <c r="D9" s="1">
        <f>'Split BLDG energy consumption'!$C$17*'Split BLDG energy consumption'!D198</f>
        <v>0</v>
      </c>
      <c r="E9" s="1">
        <f>'Split BLDG energy consumption'!$C$17*'Split BLDG energy consumption'!E198</f>
        <v>0</v>
      </c>
      <c r="F9" s="1">
        <f>'Split BLDG energy consumption'!$C$17*'Split BLDG energy consumption'!F198</f>
        <v>0</v>
      </c>
      <c r="G9" s="1">
        <f>'Split BLDG energy consumption'!$C$17*'Split BLDG energy consumption'!G198</f>
        <v>0</v>
      </c>
      <c r="H9" s="1">
        <f>'Split BLDG energy consumption'!$C$17*'Split BLDG energy consumption'!H198</f>
        <v>0</v>
      </c>
      <c r="I9" s="1">
        <f>'Split BLDG energy consumption'!$C$17*'Split BLDG energy consumption'!I198</f>
        <v>0</v>
      </c>
      <c r="J9" s="1">
        <f>'Split BLDG energy consumption'!$C$17*'Split BLDG energy consumption'!J198</f>
        <v>0</v>
      </c>
      <c r="K9" s="1">
        <f>'Split BLDG energy consumption'!$C$17*'Split BLDG energy consumption'!K198</f>
        <v>0</v>
      </c>
      <c r="L9" s="1">
        <f>'Split BLDG energy consumption'!$C$17*'Split BLDG energy consumption'!L198</f>
        <v>0</v>
      </c>
      <c r="M9" s="1">
        <f>'Split BLDG energy consumption'!$C$17*'Split BLDG energy consumption'!M198</f>
        <v>0</v>
      </c>
      <c r="N9" s="1">
        <f>'Split BLDG energy consumption'!$C$17*'Split BLDG energy consumption'!N198</f>
        <v>0</v>
      </c>
      <c r="O9" s="1">
        <f>'Split BLDG energy consumption'!$C$17*'Split BLDG energy consumption'!O198</f>
        <v>0</v>
      </c>
      <c r="P9" s="1">
        <f>'Split BLDG energy consumption'!$C$17*'Split BLDG energy consumption'!P198</f>
        <v>0</v>
      </c>
      <c r="Q9" s="1">
        <f>'Split BLDG energy consumption'!$C$17*'Split BLDG energy consumption'!Q198</f>
        <v>0</v>
      </c>
      <c r="R9" s="1">
        <f>'Split BLDG energy consumption'!$C$17*'Split BLDG energy consumption'!R198</f>
        <v>0</v>
      </c>
      <c r="S9" s="1">
        <f>'Split BLDG energy consumption'!$C$17*'Split BLDG energy consumption'!S198</f>
        <v>0</v>
      </c>
      <c r="T9" s="1">
        <f>'Split BLDG energy consumption'!$C$17*'Split BLDG energy consumption'!T198</f>
        <v>0</v>
      </c>
      <c r="U9" s="1">
        <f>'Split BLDG energy consumption'!$C$17*'Split BLDG energy consumption'!U198</f>
        <v>0</v>
      </c>
      <c r="V9" s="1">
        <f>'Split BLDG energy consumption'!$C$17*'Split BLDG energy consumption'!V198</f>
        <v>0</v>
      </c>
      <c r="W9" s="1">
        <f>'Split BLDG energy consumption'!$C$17*'Split BLDG energy consumption'!W198</f>
        <v>0</v>
      </c>
      <c r="X9" s="1">
        <f>'Split BLDG energy consumption'!$C$17*'Split BLDG energy consumption'!X198</f>
        <v>0</v>
      </c>
      <c r="Y9" s="1">
        <f>'Split BLDG energy consumption'!$C$17*'Split BLDG energy consumption'!Y198</f>
        <v>0</v>
      </c>
      <c r="Z9" s="1">
        <f>'Split BLDG energy consumption'!$C$17*'Split BLDG energy consumption'!Z198</f>
        <v>0</v>
      </c>
      <c r="AA9" s="1">
        <f>'Split BLDG energy consumption'!$C$17*'Split BLDG energy consumption'!AA198</f>
        <v>0</v>
      </c>
      <c r="AB9" s="1">
        <f>'Split BLDG energy consumption'!$C$17*'Split BLDG energy consumption'!AB198</f>
        <v>0</v>
      </c>
      <c r="AC9" s="1">
        <f>'Split BLDG energy consumption'!$C$17*'Split BLDG energy consumption'!AC198</f>
        <v>0</v>
      </c>
      <c r="AD9" s="1">
        <f>'Split BLDG energy consumption'!$C$17*'Split BLDG energy consumption'!AD198</f>
        <v>0</v>
      </c>
      <c r="AE9" s="1">
        <f>'Split BLDG energy consumption'!$C$17*'Split BLDG energy consumption'!AE198</f>
        <v>0</v>
      </c>
      <c r="AF9" s="1">
        <f>'Split BLDG energy consumption'!$C$17*'Split BLDG energy consumption'!AF198</f>
        <v>0</v>
      </c>
      <c r="AG9" s="1">
        <f>'Split BLDG energy consumption'!$C$17*'Split BLDG energy consumption'!AG198</f>
        <v>0</v>
      </c>
      <c r="AH9" s="1">
        <f>'Split BLDG energy consumption'!$C$17*'Split BLDG energy consumption'!AH198</f>
        <v>0</v>
      </c>
      <c r="AI9" s="1">
        <f>'Split BLDG energy consumption'!$C$17*'Split BLDG energy consumption'!AI198</f>
        <v>0</v>
      </c>
      <c r="AJ9" s="1">
        <f>'Split BLDG energy consumption'!$C$17*'Split BLDG energy consumption'!AJ198</f>
        <v>0</v>
      </c>
      <c r="AK9" s="1">
        <f>'Split BLDG energy consumption'!$C$17*'Split BLDG energy consumption'!AK198</f>
        <v>0</v>
      </c>
      <c r="AL9" s="1">
        <f>'Split BLDG energy consumption'!$C$17*'Split BLDG energy consumption'!AL198</f>
        <v>0</v>
      </c>
      <c r="AM9" s="1">
        <f>'Split BLDG energy consumption'!$C$17*'Split BLDG energy consumption'!AM198</f>
        <v>0</v>
      </c>
      <c r="AN9" s="1">
        <f>'Split BLDG energy consumption'!$C$17*'Split BLDG energy consumption'!AN198</f>
        <v>0</v>
      </c>
      <c r="AO9" s="1">
        <f>'Split BLDG energy consumption'!$C$17*'Split BLDG energy consumption'!AO198</f>
        <v>0</v>
      </c>
      <c r="AP9" s="1">
        <f>'Split BLDG energy consumption'!$C$17*'Split BLDG energy consumption'!AP198</f>
        <v>0</v>
      </c>
      <c r="AQ9" s="1">
        <f>'Split BLDG energy consumption'!$C$17*'Split BLDG energy consumption'!AQ198</f>
        <v>0</v>
      </c>
    </row>
    <row r="10" spans="1:43" x14ac:dyDescent="0.3">
      <c r="A10" t="s">
        <v>8</v>
      </c>
      <c r="B10" s="1">
        <f>'Split BLDG energy consumption'!$C$17*'Split BLDG energy consumption'!B199</f>
        <v>0</v>
      </c>
      <c r="C10" s="1">
        <f>'Split BLDG energy consumption'!$C$17*'Split BLDG energy consumption'!C199</f>
        <v>0</v>
      </c>
      <c r="D10" s="1">
        <f>'Split BLDG energy consumption'!$C$17*'Split BLDG energy consumption'!D199</f>
        <v>0</v>
      </c>
      <c r="E10" s="1">
        <f>'Split BLDG energy consumption'!$C$17*'Split BLDG energy consumption'!E199</f>
        <v>0</v>
      </c>
      <c r="F10" s="1">
        <f>'Split BLDG energy consumption'!$C$17*'Split BLDG energy consumption'!F199</f>
        <v>0</v>
      </c>
      <c r="G10" s="1">
        <f>'Split BLDG energy consumption'!$C$17*'Split BLDG energy consumption'!G199</f>
        <v>0</v>
      </c>
      <c r="H10" s="1">
        <f>'Split BLDG energy consumption'!$C$17*'Split BLDG energy consumption'!H199</f>
        <v>0</v>
      </c>
      <c r="I10" s="1">
        <f>'Split BLDG energy consumption'!$C$17*'Split BLDG energy consumption'!I199</f>
        <v>0</v>
      </c>
      <c r="J10" s="1">
        <f>'Split BLDG energy consumption'!$C$17*'Split BLDG energy consumption'!J199</f>
        <v>0</v>
      </c>
      <c r="K10" s="1">
        <f>'Split BLDG energy consumption'!$C$17*'Split BLDG energy consumption'!K199</f>
        <v>0</v>
      </c>
      <c r="L10" s="1">
        <f>'Split BLDG energy consumption'!$C$17*'Split BLDG energy consumption'!L199</f>
        <v>0</v>
      </c>
      <c r="M10" s="1">
        <f>'Split BLDG energy consumption'!$C$17*'Split BLDG energy consumption'!M199</f>
        <v>0</v>
      </c>
      <c r="N10" s="1">
        <f>'Split BLDG energy consumption'!$C$17*'Split BLDG energy consumption'!N199</f>
        <v>0</v>
      </c>
      <c r="O10" s="1">
        <f>'Split BLDG energy consumption'!$C$17*'Split BLDG energy consumption'!O199</f>
        <v>0</v>
      </c>
      <c r="P10" s="1">
        <f>'Split BLDG energy consumption'!$C$17*'Split BLDG energy consumption'!P199</f>
        <v>0</v>
      </c>
      <c r="Q10" s="1">
        <f>'Split BLDG energy consumption'!$C$17*'Split BLDG energy consumption'!Q199</f>
        <v>0</v>
      </c>
      <c r="R10" s="1">
        <f>'Split BLDG energy consumption'!$C$17*'Split BLDG energy consumption'!R199</f>
        <v>0</v>
      </c>
      <c r="S10" s="1">
        <f>'Split BLDG energy consumption'!$C$17*'Split BLDG energy consumption'!S199</f>
        <v>0</v>
      </c>
      <c r="T10" s="1">
        <f>'Split BLDG energy consumption'!$C$17*'Split BLDG energy consumption'!T199</f>
        <v>0</v>
      </c>
      <c r="U10" s="1">
        <f>'Split BLDG energy consumption'!$C$17*'Split BLDG energy consumption'!U199</f>
        <v>0</v>
      </c>
      <c r="V10" s="1">
        <f>'Split BLDG energy consumption'!$C$17*'Split BLDG energy consumption'!V199</f>
        <v>0</v>
      </c>
      <c r="W10" s="1">
        <f>'Split BLDG energy consumption'!$C$17*'Split BLDG energy consumption'!W199</f>
        <v>0</v>
      </c>
      <c r="X10" s="1">
        <f>'Split BLDG energy consumption'!$C$17*'Split BLDG energy consumption'!X199</f>
        <v>0</v>
      </c>
      <c r="Y10" s="1">
        <f>'Split BLDG energy consumption'!$C$17*'Split BLDG energy consumption'!Y199</f>
        <v>0</v>
      </c>
      <c r="Z10" s="1">
        <f>'Split BLDG energy consumption'!$C$17*'Split BLDG energy consumption'!Z199</f>
        <v>0</v>
      </c>
      <c r="AA10" s="1">
        <f>'Split BLDG energy consumption'!$C$17*'Split BLDG energy consumption'!AA199</f>
        <v>0</v>
      </c>
      <c r="AB10" s="1">
        <f>'Split BLDG energy consumption'!$C$17*'Split BLDG energy consumption'!AB199</f>
        <v>0</v>
      </c>
      <c r="AC10" s="1">
        <f>'Split BLDG energy consumption'!$C$17*'Split BLDG energy consumption'!AC199</f>
        <v>0</v>
      </c>
      <c r="AD10" s="1">
        <f>'Split BLDG energy consumption'!$C$17*'Split BLDG energy consumption'!AD199</f>
        <v>0</v>
      </c>
      <c r="AE10" s="1">
        <f>'Split BLDG energy consumption'!$C$17*'Split BLDG energy consumption'!AE199</f>
        <v>0</v>
      </c>
      <c r="AF10" s="1">
        <f>'Split BLDG energy consumption'!$C$17*'Split BLDG energy consumption'!AF199</f>
        <v>0</v>
      </c>
      <c r="AG10" s="1">
        <f>'Split BLDG energy consumption'!$C$17*'Split BLDG energy consumption'!AG199</f>
        <v>0</v>
      </c>
      <c r="AH10" s="1">
        <f>'Split BLDG energy consumption'!$C$17*'Split BLDG energy consumption'!AH199</f>
        <v>0</v>
      </c>
      <c r="AI10" s="1">
        <f>'Split BLDG energy consumption'!$C$17*'Split BLDG energy consumption'!AI199</f>
        <v>0</v>
      </c>
      <c r="AJ10" s="1">
        <f>'Split BLDG energy consumption'!$C$17*'Split BLDG energy consumption'!AJ199</f>
        <v>0</v>
      </c>
      <c r="AK10" s="1">
        <f>'Split BLDG energy consumption'!$C$17*'Split BLDG energy consumption'!AK199</f>
        <v>0</v>
      </c>
      <c r="AL10" s="1">
        <f>'Split BLDG energy consumption'!$C$17*'Split BLDG energy consumption'!AL199</f>
        <v>0</v>
      </c>
      <c r="AM10" s="1">
        <f>'Split BLDG energy consumption'!$C$17*'Split BLDG energy consumption'!AM199</f>
        <v>0</v>
      </c>
      <c r="AN10" s="1">
        <f>'Split BLDG energy consumption'!$C$17*'Split BLDG energy consumption'!AN199</f>
        <v>0</v>
      </c>
      <c r="AO10" s="1">
        <f>'Split BLDG energy consumption'!$C$17*'Split BLDG energy consumption'!AO199</f>
        <v>0</v>
      </c>
      <c r="AP10" s="1">
        <f>'Split BLDG energy consumption'!$C$17*'Split BLDG energy consumption'!AP199</f>
        <v>0</v>
      </c>
      <c r="AQ10" s="1">
        <f>'Split BLDG energy consumption'!$C$17*'Split BLDG energy consumption'!AQ199</f>
        <v>0</v>
      </c>
    </row>
    <row r="11" spans="1:43" x14ac:dyDescent="0.3">
      <c r="A11" t="s">
        <v>9</v>
      </c>
      <c r="B11" s="1">
        <f>'Split BLDG energy consumption'!$C$17*'Split BLDG energy consumption'!B200</f>
        <v>0</v>
      </c>
      <c r="C11" s="1">
        <f>'Split BLDG energy consumption'!$C$17*'Split BLDG energy consumption'!C200</f>
        <v>0</v>
      </c>
      <c r="D11" s="1">
        <f>'Split BLDG energy consumption'!$C$17*'Split BLDG energy consumption'!D200</f>
        <v>0</v>
      </c>
      <c r="E11" s="1">
        <f>'Split BLDG energy consumption'!$C$17*'Split BLDG energy consumption'!E200</f>
        <v>0</v>
      </c>
      <c r="F11" s="1">
        <f>'Split BLDG energy consumption'!$C$17*'Split BLDG energy consumption'!F200</f>
        <v>0</v>
      </c>
      <c r="G11" s="1">
        <f>'Split BLDG energy consumption'!$C$17*'Split BLDG energy consumption'!G200</f>
        <v>0</v>
      </c>
      <c r="H11" s="1">
        <f>'Split BLDG energy consumption'!$C$17*'Split BLDG energy consumption'!H200</f>
        <v>0</v>
      </c>
      <c r="I11" s="1">
        <f>'Split BLDG energy consumption'!$C$17*'Split BLDG energy consumption'!I200</f>
        <v>0</v>
      </c>
      <c r="J11" s="1">
        <f>'Split BLDG energy consumption'!$C$17*'Split BLDG energy consumption'!J200</f>
        <v>0</v>
      </c>
      <c r="K11" s="1">
        <f>'Split BLDG energy consumption'!$C$17*'Split BLDG energy consumption'!K200</f>
        <v>0</v>
      </c>
      <c r="L11" s="1">
        <f>'Split BLDG energy consumption'!$C$17*'Split BLDG energy consumption'!L200</f>
        <v>0</v>
      </c>
      <c r="M11" s="1">
        <f>'Split BLDG energy consumption'!$C$17*'Split BLDG energy consumption'!M200</f>
        <v>0</v>
      </c>
      <c r="N11" s="1">
        <f>'Split BLDG energy consumption'!$C$17*'Split BLDG energy consumption'!N200</f>
        <v>0</v>
      </c>
      <c r="O11" s="1">
        <f>'Split BLDG energy consumption'!$C$17*'Split BLDG energy consumption'!O200</f>
        <v>0</v>
      </c>
      <c r="P11" s="1">
        <f>'Split BLDG energy consumption'!$C$17*'Split BLDG energy consumption'!P200</f>
        <v>0</v>
      </c>
      <c r="Q11" s="1">
        <f>'Split BLDG energy consumption'!$C$17*'Split BLDG energy consumption'!Q200</f>
        <v>0</v>
      </c>
      <c r="R11" s="1">
        <f>'Split BLDG energy consumption'!$C$17*'Split BLDG energy consumption'!R200</f>
        <v>0</v>
      </c>
      <c r="S11" s="1">
        <f>'Split BLDG energy consumption'!$C$17*'Split BLDG energy consumption'!S200</f>
        <v>0</v>
      </c>
      <c r="T11" s="1">
        <f>'Split BLDG energy consumption'!$C$17*'Split BLDG energy consumption'!T200</f>
        <v>0</v>
      </c>
      <c r="U11" s="1">
        <f>'Split BLDG energy consumption'!$C$17*'Split BLDG energy consumption'!U200</f>
        <v>0</v>
      </c>
      <c r="V11" s="1">
        <f>'Split BLDG energy consumption'!$C$17*'Split BLDG energy consumption'!V200</f>
        <v>0</v>
      </c>
      <c r="W11" s="1">
        <f>'Split BLDG energy consumption'!$C$17*'Split BLDG energy consumption'!W200</f>
        <v>0</v>
      </c>
      <c r="X11" s="1">
        <f>'Split BLDG energy consumption'!$C$17*'Split BLDG energy consumption'!X200</f>
        <v>0</v>
      </c>
      <c r="Y11" s="1">
        <f>'Split BLDG energy consumption'!$C$17*'Split BLDG energy consumption'!Y200</f>
        <v>0</v>
      </c>
      <c r="Z11" s="1">
        <f>'Split BLDG energy consumption'!$C$17*'Split BLDG energy consumption'!Z200</f>
        <v>0</v>
      </c>
      <c r="AA11" s="1">
        <f>'Split BLDG energy consumption'!$C$17*'Split BLDG energy consumption'!AA200</f>
        <v>0</v>
      </c>
      <c r="AB11" s="1">
        <f>'Split BLDG energy consumption'!$C$17*'Split BLDG energy consumption'!AB200</f>
        <v>0</v>
      </c>
      <c r="AC11" s="1">
        <f>'Split BLDG energy consumption'!$C$17*'Split BLDG energy consumption'!AC200</f>
        <v>0</v>
      </c>
      <c r="AD11" s="1">
        <f>'Split BLDG energy consumption'!$C$17*'Split BLDG energy consumption'!AD200</f>
        <v>0</v>
      </c>
      <c r="AE11" s="1">
        <f>'Split BLDG energy consumption'!$C$17*'Split BLDG energy consumption'!AE200</f>
        <v>0</v>
      </c>
      <c r="AF11" s="1">
        <f>'Split BLDG energy consumption'!$C$17*'Split BLDG energy consumption'!AF200</f>
        <v>0</v>
      </c>
      <c r="AG11" s="1">
        <f>'Split BLDG energy consumption'!$C$17*'Split BLDG energy consumption'!AG200</f>
        <v>0</v>
      </c>
      <c r="AH11" s="1">
        <f>'Split BLDG energy consumption'!$C$17*'Split BLDG energy consumption'!AH200</f>
        <v>0</v>
      </c>
      <c r="AI11" s="1">
        <f>'Split BLDG energy consumption'!$C$17*'Split BLDG energy consumption'!AI200</f>
        <v>0</v>
      </c>
      <c r="AJ11" s="1">
        <f>'Split BLDG energy consumption'!$C$17*'Split BLDG energy consumption'!AJ200</f>
        <v>0</v>
      </c>
      <c r="AK11" s="1">
        <f>'Split BLDG energy consumption'!$C$17*'Split BLDG energy consumption'!AK200</f>
        <v>0</v>
      </c>
      <c r="AL11" s="1">
        <f>'Split BLDG energy consumption'!$C$17*'Split BLDG energy consumption'!AL200</f>
        <v>0</v>
      </c>
      <c r="AM11" s="1">
        <f>'Split BLDG energy consumption'!$C$17*'Split BLDG energy consumption'!AM200</f>
        <v>0</v>
      </c>
      <c r="AN11" s="1">
        <f>'Split BLDG energy consumption'!$C$17*'Split BLDG energy consumption'!AN200</f>
        <v>0</v>
      </c>
      <c r="AO11" s="1">
        <f>'Split BLDG energy consumption'!$C$17*'Split BLDG energy consumption'!AO200</f>
        <v>0</v>
      </c>
      <c r="AP11" s="1">
        <f>'Split BLDG energy consumption'!$C$17*'Split BLDG energy consumption'!AP200</f>
        <v>0</v>
      </c>
      <c r="AQ11" s="1">
        <f>'Split BLDG energy consumption'!$C$17*'Split BLDG energy consumption'!AQ200</f>
        <v>0</v>
      </c>
    </row>
  </sheetData>
  <phoneticPr fontId="3"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0555-E1A7-4E50-9DDB-62185F167FD6}">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consumption'!B217</f>
        <v>30656236527960.121</v>
      </c>
      <c r="C2" s="1">
        <f>'Split BLDG energy consumption'!$C$17*'Split BLDG energy consumption'!C217</f>
        <v>30656236527960.121</v>
      </c>
      <c r="D2" s="1">
        <f>'Split BLDG energy consumption'!$C$17*'Split BLDG energy consumption'!D217</f>
        <v>30324323820573.84</v>
      </c>
      <c r="E2" s="1">
        <f>'Split BLDG energy consumption'!$C$17*'Split BLDG energy consumption'!E217</f>
        <v>29957543338209.063</v>
      </c>
      <c r="F2" s="1">
        <f>'Split BLDG energy consumption'!$C$17*'Split BLDG energy consumption'!F217</f>
        <v>29573059371503.121</v>
      </c>
      <c r="G2" s="1">
        <f>'Split BLDG energy consumption'!$C$17*'Split BLDG energy consumption'!G217</f>
        <v>29168265252974.836</v>
      </c>
      <c r="H2" s="1">
        <f>'Split BLDG energy consumption'!$C$17*'Split BLDG energy consumption'!H217</f>
        <v>28744965244751.555</v>
      </c>
      <c r="I2" s="1">
        <f>'Split BLDG energy consumption'!$C$17*'Split BLDG energy consumption'!I217</f>
        <v>27760576696855.809</v>
      </c>
      <c r="J2" s="1">
        <f>'Split BLDG energy consumption'!$C$17*'Split BLDG energy consumption'!J217</f>
        <v>27276761429591.586</v>
      </c>
      <c r="K2" s="1">
        <f>'Split BLDG energy consumption'!$C$17*'Split BLDG energy consumption'!K217</f>
        <v>26784967704861.605</v>
      </c>
      <c r="L2" s="1">
        <f>'Split BLDG energy consumption'!$C$17*'Split BLDG energy consumption'!L217</f>
        <v>26286180121525.422</v>
      </c>
      <c r="M2" s="1">
        <f>'Split BLDG energy consumption'!$C$17*'Split BLDG energy consumption'!M217</f>
        <v>25781330895820.523</v>
      </c>
      <c r="N2" s="1">
        <f>'Split BLDG energy consumption'!$C$17*'Split BLDG energy consumption'!N217</f>
        <v>25271298924032.309</v>
      </c>
      <c r="O2" s="1">
        <f>'Split BLDG energy consumption'!$C$17*'Split BLDG energy consumption'!O217</f>
        <v>24756908088380.078</v>
      </c>
      <c r="P2" s="1">
        <f>'Split BLDG energy consumption'!$C$17*'Split BLDG energy consumption'!P217</f>
        <v>24238924783614.211</v>
      </c>
      <c r="Q2" s="1">
        <f>'Split BLDG energy consumption'!$C$17*'Split BLDG energy consumption'!Q217</f>
        <v>23718058417132.949</v>
      </c>
      <c r="R2" s="1">
        <f>'Split BLDG energy consumption'!$C$17*'Split BLDG energy consumption'!R217</f>
        <v>23194959284816.238</v>
      </c>
      <c r="S2" s="1">
        <f>'Split BLDG energy consumption'!$C$17*'Split BLDG energy consumption'!S217</f>
        <v>22670216789975.191</v>
      </c>
      <c r="T2" s="1">
        <f>'Split BLDG energy consumption'!$C$17*'Split BLDG energy consumption'!T217</f>
        <v>22144358781261.121</v>
      </c>
      <c r="U2" s="1">
        <f>'Split BLDG energy consumption'!$C$17*'Split BLDG energy consumption'!U217</f>
        <v>21617848202766.484</v>
      </c>
      <c r="V2" s="1">
        <f>'Split BLDG energy consumption'!$C$17*'Split BLDG energy consumption'!V217</f>
        <v>21091085076127.426</v>
      </c>
      <c r="W2" s="1">
        <f>'Split BLDG energy consumption'!$C$17*'Split BLDG energy consumption'!W217</f>
        <v>20564401579387.391</v>
      </c>
      <c r="X2" s="1">
        <f>'Split BLDG energy consumption'!$C$17*'Split BLDG energy consumption'!X217</f>
        <v>20038062464020.008</v>
      </c>
      <c r="Y2" s="1">
        <f>'Split BLDG energy consumption'!$C$17*'Split BLDG energy consumption'!Y217</f>
        <v>19512263548439.93</v>
      </c>
      <c r="Z2" s="1">
        <f>'Split BLDG energy consumption'!$C$17*'Split BLDG energy consumption'!Z217</f>
        <v>18987129014706.445</v>
      </c>
      <c r="AA2" s="1">
        <f>'Split BLDG energy consumption'!$C$17*'Split BLDG energy consumption'!AA217</f>
        <v>18462710231400.879</v>
      </c>
      <c r="AB2" s="1">
        <f>'Split BLDG energy consumption'!$C$17*'Split BLDG energy consumption'!AB217</f>
        <v>17938985753565.789</v>
      </c>
      <c r="AC2" s="1">
        <f>'Split BLDG energy consumption'!$C$17*'Split BLDG energy consumption'!AC217</f>
        <v>17415857765784.693</v>
      </c>
      <c r="AD2" s="1">
        <f>'Split BLDG energy consumption'!$C$17*'Split BLDG energy consumption'!AD217</f>
        <v>16893150848893.361</v>
      </c>
      <c r="AE2" s="1">
        <f>'Split BLDG energy consumption'!$C$17*'Split BLDG energy consumption'!AE217</f>
        <v>16370610735984.176</v>
      </c>
      <c r="AF2" s="1">
        <f>'Split BLDG energy consumption'!$C$17*'Split BLDG energy consumption'!AF217</f>
        <v>15847903057648.211</v>
      </c>
      <c r="AG2" s="1">
        <f>'Split BLDG energy consumption'!$C$17*'Split BLDG energy consumption'!AG217</f>
        <v>15324610863445.799</v>
      </c>
      <c r="AH2" s="1">
        <f>'Split BLDG energy consumption'!$C$17*'Split BLDG energy consumption'!AH217</f>
        <v>14800232913405.758</v>
      </c>
      <c r="AI2" s="1">
        <f>'Split BLDG energy consumption'!$C$17*'Split BLDG energy consumption'!AI217</f>
        <v>14274183171191.729</v>
      </c>
      <c r="AJ2" s="1">
        <f>'Split BLDG energy consumption'!$C$17*'Split BLDG energy consumption'!AJ217</f>
        <v>13745787440031.738</v>
      </c>
      <c r="AK2" s="1">
        <f>'Split BLDG energy consumption'!$C$17*'Split BLDG energy consumption'!AK217</f>
        <v>13214282402480.631</v>
      </c>
      <c r="AL2" s="1">
        <f>'Split BLDG energy consumption'!$C$17*'Split BLDG energy consumption'!AL217</f>
        <v>12678813832750.998</v>
      </c>
      <c r="AM2" s="1">
        <f>'Split BLDG energy consumption'!$C$17*'Split BLDG energy consumption'!AM217</f>
        <v>12138434371746.09</v>
      </c>
      <c r="AN2" s="1">
        <f>'Split BLDG energy consumption'!$C$17*'Split BLDG energy consumption'!AN217</f>
        <v>11592102518556.533</v>
      </c>
      <c r="AO2" s="1">
        <f>'Split BLDG energy consumption'!$C$17*'Split BLDG energy consumption'!AO217</f>
        <v>11038680365178.109</v>
      </c>
      <c r="AP2" s="1">
        <f>'Split BLDG energy consumption'!$C$17*'Split BLDG energy consumption'!AP217</f>
        <v>10476930877253.705</v>
      </c>
      <c r="AQ2" s="1">
        <f>'Split BLDG energy consumption'!$C$17*'Split BLDG energy consumption'!AQ217</f>
        <v>9905517661765.5137</v>
      </c>
    </row>
    <row r="3" spans="1:43" x14ac:dyDescent="0.3">
      <c r="A3" t="s">
        <v>1</v>
      </c>
      <c r="B3" s="1">
        <f>'Split BLDG energy consumption'!$C$17*'Split BLDG energy consumption'!B218</f>
        <v>0</v>
      </c>
      <c r="C3" s="1">
        <f>'Split BLDG energy consumption'!$C$17*'Split BLDG energy consumption'!C218</f>
        <v>0</v>
      </c>
      <c r="D3" s="1">
        <f>'Split BLDG energy consumption'!$C$17*'Split BLDG energy consumption'!D218</f>
        <v>0</v>
      </c>
      <c r="E3" s="1">
        <f>'Split BLDG energy consumption'!$C$17*'Split BLDG energy consumption'!E218</f>
        <v>0</v>
      </c>
      <c r="F3" s="1">
        <f>'Split BLDG energy consumption'!$C$17*'Split BLDG energy consumption'!F218</f>
        <v>0</v>
      </c>
      <c r="G3" s="1">
        <f>'Split BLDG energy consumption'!$C$17*'Split BLDG energy consumption'!G218</f>
        <v>0</v>
      </c>
      <c r="H3" s="1">
        <f>'Split BLDG energy consumption'!$C$17*'Split BLDG energy consumption'!H218</f>
        <v>0</v>
      </c>
      <c r="I3" s="1">
        <f>'Split BLDG energy consumption'!$C$17*'Split BLDG energy consumption'!I218</f>
        <v>0</v>
      </c>
      <c r="J3" s="1">
        <f>'Split BLDG energy consumption'!$C$17*'Split BLDG energy consumption'!J218</f>
        <v>0</v>
      </c>
      <c r="K3" s="1">
        <f>'Split BLDG energy consumption'!$C$17*'Split BLDG energy consumption'!K218</f>
        <v>0</v>
      </c>
      <c r="L3" s="1">
        <f>'Split BLDG energy consumption'!$C$17*'Split BLDG energy consumption'!L218</f>
        <v>0</v>
      </c>
      <c r="M3" s="1">
        <f>'Split BLDG energy consumption'!$C$17*'Split BLDG energy consumption'!M218</f>
        <v>0</v>
      </c>
      <c r="N3" s="1">
        <f>'Split BLDG energy consumption'!$C$17*'Split BLDG energy consumption'!N218</f>
        <v>0</v>
      </c>
      <c r="O3" s="1">
        <f>'Split BLDG energy consumption'!$C$17*'Split BLDG energy consumption'!O218</f>
        <v>0</v>
      </c>
      <c r="P3" s="1">
        <f>'Split BLDG energy consumption'!$C$17*'Split BLDG energy consumption'!P218</f>
        <v>0</v>
      </c>
      <c r="Q3" s="1">
        <f>'Split BLDG energy consumption'!$C$17*'Split BLDG energy consumption'!Q218</f>
        <v>0</v>
      </c>
      <c r="R3" s="1">
        <f>'Split BLDG energy consumption'!$C$17*'Split BLDG energy consumption'!R218</f>
        <v>0</v>
      </c>
      <c r="S3" s="1">
        <f>'Split BLDG energy consumption'!$C$17*'Split BLDG energy consumption'!S218</f>
        <v>0</v>
      </c>
      <c r="T3" s="1">
        <f>'Split BLDG energy consumption'!$C$17*'Split BLDG energy consumption'!T218</f>
        <v>0</v>
      </c>
      <c r="U3" s="1">
        <f>'Split BLDG energy consumption'!$C$17*'Split BLDG energy consumption'!U218</f>
        <v>0</v>
      </c>
      <c r="V3" s="1">
        <f>'Split BLDG energy consumption'!$C$17*'Split BLDG energy consumption'!V218</f>
        <v>0</v>
      </c>
      <c r="W3" s="1">
        <f>'Split BLDG energy consumption'!$C$17*'Split BLDG energy consumption'!W218</f>
        <v>0</v>
      </c>
      <c r="X3" s="1">
        <f>'Split BLDG energy consumption'!$C$17*'Split BLDG energy consumption'!X218</f>
        <v>0</v>
      </c>
      <c r="Y3" s="1">
        <f>'Split BLDG energy consumption'!$C$17*'Split BLDG energy consumption'!Y218</f>
        <v>0</v>
      </c>
      <c r="Z3" s="1">
        <f>'Split BLDG energy consumption'!$C$17*'Split BLDG energy consumption'!Z218</f>
        <v>0</v>
      </c>
      <c r="AA3" s="1">
        <f>'Split BLDG energy consumption'!$C$17*'Split BLDG energy consumption'!AA218</f>
        <v>0</v>
      </c>
      <c r="AB3" s="1">
        <f>'Split BLDG energy consumption'!$C$17*'Split BLDG energy consumption'!AB218</f>
        <v>0</v>
      </c>
      <c r="AC3" s="1">
        <f>'Split BLDG energy consumption'!$C$17*'Split BLDG energy consumption'!AC218</f>
        <v>0</v>
      </c>
      <c r="AD3" s="1">
        <f>'Split BLDG energy consumption'!$C$17*'Split BLDG energy consumption'!AD218</f>
        <v>0</v>
      </c>
      <c r="AE3" s="1">
        <f>'Split BLDG energy consumption'!$C$17*'Split BLDG energy consumption'!AE218</f>
        <v>0</v>
      </c>
      <c r="AF3" s="1">
        <f>'Split BLDG energy consumption'!$C$17*'Split BLDG energy consumption'!AF218</f>
        <v>0</v>
      </c>
      <c r="AG3" s="1">
        <f>'Split BLDG energy consumption'!$C$17*'Split BLDG energy consumption'!AG218</f>
        <v>0</v>
      </c>
      <c r="AH3" s="1">
        <f>'Split BLDG energy consumption'!$C$17*'Split BLDG energy consumption'!AH218</f>
        <v>0</v>
      </c>
      <c r="AI3" s="1">
        <f>'Split BLDG energy consumption'!$C$17*'Split BLDG energy consumption'!AI218</f>
        <v>0</v>
      </c>
      <c r="AJ3" s="1">
        <f>'Split BLDG energy consumption'!$C$17*'Split BLDG energy consumption'!AJ218</f>
        <v>0</v>
      </c>
      <c r="AK3" s="1">
        <f>'Split BLDG energy consumption'!$C$17*'Split BLDG energy consumption'!AK218</f>
        <v>0</v>
      </c>
      <c r="AL3" s="1">
        <f>'Split BLDG energy consumption'!$C$17*'Split BLDG energy consumption'!AL218</f>
        <v>0</v>
      </c>
      <c r="AM3" s="1">
        <f>'Split BLDG energy consumption'!$C$17*'Split BLDG energy consumption'!AM218</f>
        <v>0</v>
      </c>
      <c r="AN3" s="1">
        <f>'Split BLDG energy consumption'!$C$17*'Split BLDG energy consumption'!AN218</f>
        <v>0</v>
      </c>
      <c r="AO3" s="1">
        <f>'Split BLDG energy consumption'!$C$17*'Split BLDG energy consumption'!AO218</f>
        <v>0</v>
      </c>
      <c r="AP3" s="1">
        <f>'Split BLDG energy consumption'!$C$17*'Split BLDG energy consumption'!AP218</f>
        <v>0</v>
      </c>
      <c r="AQ3" s="1">
        <f>'Split BLDG energy consumption'!$C$17*'Split BLDG energy consumption'!AQ218</f>
        <v>0</v>
      </c>
    </row>
    <row r="4" spans="1:43" x14ac:dyDescent="0.3">
      <c r="A4" t="s">
        <v>2</v>
      </c>
      <c r="B4" s="1">
        <f>'Split BLDG energy consumption'!$C$17*'Split BLDG energy consumption'!B219</f>
        <v>0</v>
      </c>
      <c r="C4" s="1">
        <f>'Split BLDG energy consumption'!$C$17*'Split BLDG energy consumption'!C219</f>
        <v>0</v>
      </c>
      <c r="D4" s="1">
        <f>'Split BLDG energy consumption'!$C$17*'Split BLDG energy consumption'!D219</f>
        <v>0</v>
      </c>
      <c r="E4" s="1">
        <f>'Split BLDG energy consumption'!$C$17*'Split BLDG energy consumption'!E219</f>
        <v>0</v>
      </c>
      <c r="F4" s="1">
        <f>'Split BLDG energy consumption'!$C$17*'Split BLDG energy consumption'!F219</f>
        <v>0</v>
      </c>
      <c r="G4" s="1">
        <f>'Split BLDG energy consumption'!$C$17*'Split BLDG energy consumption'!G219</f>
        <v>0</v>
      </c>
      <c r="H4" s="1">
        <f>'Split BLDG energy consumption'!$C$17*'Split BLDG energy consumption'!H219</f>
        <v>0</v>
      </c>
      <c r="I4" s="1">
        <f>'Split BLDG energy consumption'!$C$17*'Split BLDG energy consumption'!I219</f>
        <v>0</v>
      </c>
      <c r="J4" s="1">
        <f>'Split BLDG energy consumption'!$C$17*'Split BLDG energy consumption'!J219</f>
        <v>0</v>
      </c>
      <c r="K4" s="1">
        <f>'Split BLDG energy consumption'!$C$17*'Split BLDG energy consumption'!K219</f>
        <v>0</v>
      </c>
      <c r="L4" s="1">
        <f>'Split BLDG energy consumption'!$C$17*'Split BLDG energy consumption'!L219</f>
        <v>0</v>
      </c>
      <c r="M4" s="1">
        <f>'Split BLDG energy consumption'!$C$17*'Split BLDG energy consumption'!M219</f>
        <v>0</v>
      </c>
      <c r="N4" s="1">
        <f>'Split BLDG energy consumption'!$C$17*'Split BLDG energy consumption'!N219</f>
        <v>0</v>
      </c>
      <c r="O4" s="1">
        <f>'Split BLDG energy consumption'!$C$17*'Split BLDG energy consumption'!O219</f>
        <v>0</v>
      </c>
      <c r="P4" s="1">
        <f>'Split BLDG energy consumption'!$C$17*'Split BLDG energy consumption'!P219</f>
        <v>0</v>
      </c>
      <c r="Q4" s="1">
        <f>'Split BLDG energy consumption'!$C$17*'Split BLDG energy consumption'!Q219</f>
        <v>0</v>
      </c>
      <c r="R4" s="1">
        <f>'Split BLDG energy consumption'!$C$17*'Split BLDG energy consumption'!R219</f>
        <v>0</v>
      </c>
      <c r="S4" s="1">
        <f>'Split BLDG energy consumption'!$C$17*'Split BLDG energy consumption'!S219</f>
        <v>0</v>
      </c>
      <c r="T4" s="1">
        <f>'Split BLDG energy consumption'!$C$17*'Split BLDG energy consumption'!T219</f>
        <v>0</v>
      </c>
      <c r="U4" s="1">
        <f>'Split BLDG energy consumption'!$C$17*'Split BLDG energy consumption'!U219</f>
        <v>0</v>
      </c>
      <c r="V4" s="1">
        <f>'Split BLDG energy consumption'!$C$17*'Split BLDG energy consumption'!V219</f>
        <v>0</v>
      </c>
      <c r="W4" s="1">
        <f>'Split BLDG energy consumption'!$C$17*'Split BLDG energy consumption'!W219</f>
        <v>0</v>
      </c>
      <c r="X4" s="1">
        <f>'Split BLDG energy consumption'!$C$17*'Split BLDG energy consumption'!X219</f>
        <v>0</v>
      </c>
      <c r="Y4" s="1">
        <f>'Split BLDG energy consumption'!$C$17*'Split BLDG energy consumption'!Y219</f>
        <v>0</v>
      </c>
      <c r="Z4" s="1">
        <f>'Split BLDG energy consumption'!$C$17*'Split BLDG energy consumption'!Z219</f>
        <v>0</v>
      </c>
      <c r="AA4" s="1">
        <f>'Split BLDG energy consumption'!$C$17*'Split BLDG energy consumption'!AA219</f>
        <v>0</v>
      </c>
      <c r="AB4" s="1">
        <f>'Split BLDG energy consumption'!$C$17*'Split BLDG energy consumption'!AB219</f>
        <v>0</v>
      </c>
      <c r="AC4" s="1">
        <f>'Split BLDG energy consumption'!$C$17*'Split BLDG energy consumption'!AC219</f>
        <v>0</v>
      </c>
      <c r="AD4" s="1">
        <f>'Split BLDG energy consumption'!$C$17*'Split BLDG energy consumption'!AD219</f>
        <v>0</v>
      </c>
      <c r="AE4" s="1">
        <f>'Split BLDG energy consumption'!$C$17*'Split BLDG energy consumption'!AE219</f>
        <v>0</v>
      </c>
      <c r="AF4" s="1">
        <f>'Split BLDG energy consumption'!$C$17*'Split BLDG energy consumption'!AF219</f>
        <v>0</v>
      </c>
      <c r="AG4" s="1">
        <f>'Split BLDG energy consumption'!$C$17*'Split BLDG energy consumption'!AG219</f>
        <v>0</v>
      </c>
      <c r="AH4" s="1">
        <f>'Split BLDG energy consumption'!$C$17*'Split BLDG energy consumption'!AH219</f>
        <v>0</v>
      </c>
      <c r="AI4" s="1">
        <f>'Split BLDG energy consumption'!$C$17*'Split BLDG energy consumption'!AI219</f>
        <v>0</v>
      </c>
      <c r="AJ4" s="1">
        <f>'Split BLDG energy consumption'!$C$17*'Split BLDG energy consumption'!AJ219</f>
        <v>0</v>
      </c>
      <c r="AK4" s="1">
        <f>'Split BLDG energy consumption'!$C$17*'Split BLDG energy consumption'!AK219</f>
        <v>0</v>
      </c>
      <c r="AL4" s="1">
        <f>'Split BLDG energy consumption'!$C$17*'Split BLDG energy consumption'!AL219</f>
        <v>0</v>
      </c>
      <c r="AM4" s="1">
        <f>'Split BLDG energy consumption'!$C$17*'Split BLDG energy consumption'!AM219</f>
        <v>0</v>
      </c>
      <c r="AN4" s="1">
        <f>'Split BLDG energy consumption'!$C$17*'Split BLDG energy consumption'!AN219</f>
        <v>0</v>
      </c>
      <c r="AO4" s="1">
        <f>'Split BLDG energy consumption'!$C$17*'Split BLDG energy consumption'!AO219</f>
        <v>0</v>
      </c>
      <c r="AP4" s="1">
        <f>'Split BLDG energy consumption'!$C$17*'Split BLDG energy consumption'!AP219</f>
        <v>0</v>
      </c>
      <c r="AQ4" s="1">
        <f>'Split BLDG energy consumption'!$C$17*'Split BLDG energy consumption'!AQ219</f>
        <v>0</v>
      </c>
    </row>
    <row r="5" spans="1:43" x14ac:dyDescent="0.3">
      <c r="A5" t="s">
        <v>3</v>
      </c>
      <c r="B5" s="1">
        <f>'Split BLDG energy consumption'!$C$17*'Split BLDG energy consumption'!B220</f>
        <v>0</v>
      </c>
      <c r="C5" s="1">
        <f>'Split BLDG energy consumption'!$C$17*'Split BLDG energy consumption'!C220</f>
        <v>0</v>
      </c>
      <c r="D5" s="1">
        <f>'Split BLDG energy consumption'!$C$17*'Split BLDG energy consumption'!D220</f>
        <v>0</v>
      </c>
      <c r="E5" s="1">
        <f>'Split BLDG energy consumption'!$C$17*'Split BLDG energy consumption'!E220</f>
        <v>0</v>
      </c>
      <c r="F5" s="1">
        <f>'Split BLDG energy consumption'!$C$17*'Split BLDG energy consumption'!F220</f>
        <v>0</v>
      </c>
      <c r="G5" s="1">
        <f>'Split BLDG energy consumption'!$C$17*'Split BLDG energy consumption'!G220</f>
        <v>0</v>
      </c>
      <c r="H5" s="1">
        <f>'Split BLDG energy consumption'!$C$17*'Split BLDG energy consumption'!H220</f>
        <v>0</v>
      </c>
      <c r="I5" s="1">
        <f>'Split BLDG energy consumption'!$C$17*'Split BLDG energy consumption'!I220</f>
        <v>0</v>
      </c>
      <c r="J5" s="1">
        <f>'Split BLDG energy consumption'!$C$17*'Split BLDG energy consumption'!J220</f>
        <v>0</v>
      </c>
      <c r="K5" s="1">
        <f>'Split BLDG energy consumption'!$C$17*'Split BLDG energy consumption'!K220</f>
        <v>0</v>
      </c>
      <c r="L5" s="1">
        <f>'Split BLDG energy consumption'!$C$17*'Split BLDG energy consumption'!L220</f>
        <v>0</v>
      </c>
      <c r="M5" s="1">
        <f>'Split BLDG energy consumption'!$C$17*'Split BLDG energy consumption'!M220</f>
        <v>0</v>
      </c>
      <c r="N5" s="1">
        <f>'Split BLDG energy consumption'!$C$17*'Split BLDG energy consumption'!N220</f>
        <v>0</v>
      </c>
      <c r="O5" s="1">
        <f>'Split BLDG energy consumption'!$C$17*'Split BLDG energy consumption'!O220</f>
        <v>0</v>
      </c>
      <c r="P5" s="1">
        <f>'Split BLDG energy consumption'!$C$17*'Split BLDG energy consumption'!P220</f>
        <v>0</v>
      </c>
      <c r="Q5" s="1">
        <f>'Split BLDG energy consumption'!$C$17*'Split BLDG energy consumption'!Q220</f>
        <v>0</v>
      </c>
      <c r="R5" s="1">
        <f>'Split BLDG energy consumption'!$C$17*'Split BLDG energy consumption'!R220</f>
        <v>0</v>
      </c>
      <c r="S5" s="1">
        <f>'Split BLDG energy consumption'!$C$17*'Split BLDG energy consumption'!S220</f>
        <v>0</v>
      </c>
      <c r="T5" s="1">
        <f>'Split BLDG energy consumption'!$C$17*'Split BLDG energy consumption'!T220</f>
        <v>0</v>
      </c>
      <c r="U5" s="1">
        <f>'Split BLDG energy consumption'!$C$17*'Split BLDG energy consumption'!U220</f>
        <v>0</v>
      </c>
      <c r="V5" s="1">
        <f>'Split BLDG energy consumption'!$C$17*'Split BLDG energy consumption'!V220</f>
        <v>0</v>
      </c>
      <c r="W5" s="1">
        <f>'Split BLDG energy consumption'!$C$17*'Split BLDG energy consumption'!W220</f>
        <v>0</v>
      </c>
      <c r="X5" s="1">
        <f>'Split BLDG energy consumption'!$C$17*'Split BLDG energy consumption'!X220</f>
        <v>0</v>
      </c>
      <c r="Y5" s="1">
        <f>'Split BLDG energy consumption'!$C$17*'Split BLDG energy consumption'!Y220</f>
        <v>0</v>
      </c>
      <c r="Z5" s="1">
        <f>'Split BLDG energy consumption'!$C$17*'Split BLDG energy consumption'!Z220</f>
        <v>0</v>
      </c>
      <c r="AA5" s="1">
        <f>'Split BLDG energy consumption'!$C$17*'Split BLDG energy consumption'!AA220</f>
        <v>0</v>
      </c>
      <c r="AB5" s="1">
        <f>'Split BLDG energy consumption'!$C$17*'Split BLDG energy consumption'!AB220</f>
        <v>0</v>
      </c>
      <c r="AC5" s="1">
        <f>'Split BLDG energy consumption'!$C$17*'Split BLDG energy consumption'!AC220</f>
        <v>0</v>
      </c>
      <c r="AD5" s="1">
        <f>'Split BLDG energy consumption'!$C$17*'Split BLDG energy consumption'!AD220</f>
        <v>0</v>
      </c>
      <c r="AE5" s="1">
        <f>'Split BLDG energy consumption'!$C$17*'Split BLDG energy consumption'!AE220</f>
        <v>0</v>
      </c>
      <c r="AF5" s="1">
        <f>'Split BLDG energy consumption'!$C$17*'Split BLDG energy consumption'!AF220</f>
        <v>0</v>
      </c>
      <c r="AG5" s="1">
        <f>'Split BLDG energy consumption'!$C$17*'Split BLDG energy consumption'!AG220</f>
        <v>0</v>
      </c>
      <c r="AH5" s="1">
        <f>'Split BLDG energy consumption'!$C$17*'Split BLDG energy consumption'!AH220</f>
        <v>0</v>
      </c>
      <c r="AI5" s="1">
        <f>'Split BLDG energy consumption'!$C$17*'Split BLDG energy consumption'!AI220</f>
        <v>0</v>
      </c>
      <c r="AJ5" s="1">
        <f>'Split BLDG energy consumption'!$C$17*'Split BLDG energy consumption'!AJ220</f>
        <v>0</v>
      </c>
      <c r="AK5" s="1">
        <f>'Split BLDG energy consumption'!$C$17*'Split BLDG energy consumption'!AK220</f>
        <v>0</v>
      </c>
      <c r="AL5" s="1">
        <f>'Split BLDG energy consumption'!$C$17*'Split BLDG energy consumption'!AL220</f>
        <v>0</v>
      </c>
      <c r="AM5" s="1">
        <f>'Split BLDG energy consumption'!$C$17*'Split BLDG energy consumption'!AM220</f>
        <v>0</v>
      </c>
      <c r="AN5" s="1">
        <f>'Split BLDG energy consumption'!$C$17*'Split BLDG energy consumption'!AN220</f>
        <v>0</v>
      </c>
      <c r="AO5" s="1">
        <f>'Split BLDG energy consumption'!$C$17*'Split BLDG energy consumption'!AO220</f>
        <v>0</v>
      </c>
      <c r="AP5" s="1">
        <f>'Split BLDG energy consumption'!$C$17*'Split BLDG energy consumption'!AP220</f>
        <v>0</v>
      </c>
      <c r="AQ5" s="1">
        <f>'Split BLDG energy consumption'!$C$17*'Split BLDG energy consumption'!AQ220</f>
        <v>0</v>
      </c>
    </row>
    <row r="6" spans="1:43" x14ac:dyDescent="0.3">
      <c r="A6" t="s">
        <v>4</v>
      </c>
      <c r="B6" s="1">
        <f>'Split BLDG energy consumption'!$C$17*'Split BLDG energy consumption'!B221</f>
        <v>0</v>
      </c>
      <c r="C6" s="1">
        <f>'Split BLDG energy consumption'!$C$17*'Split BLDG energy consumption'!C221</f>
        <v>0</v>
      </c>
      <c r="D6" s="1">
        <f>'Split BLDG energy consumption'!$C$17*'Split BLDG energy consumption'!D221</f>
        <v>0</v>
      </c>
      <c r="E6" s="1">
        <f>'Split BLDG energy consumption'!$C$17*'Split BLDG energy consumption'!E221</f>
        <v>0</v>
      </c>
      <c r="F6" s="1">
        <f>'Split BLDG energy consumption'!$C$17*'Split BLDG energy consumption'!F221</f>
        <v>0</v>
      </c>
      <c r="G6" s="1">
        <f>'Split BLDG energy consumption'!$C$17*'Split BLDG energy consumption'!G221</f>
        <v>0</v>
      </c>
      <c r="H6" s="1">
        <f>'Split BLDG energy consumption'!$C$17*'Split BLDG energy consumption'!H221</f>
        <v>0</v>
      </c>
      <c r="I6" s="1">
        <f>'Split BLDG energy consumption'!$C$17*'Split BLDG energy consumption'!I221</f>
        <v>0</v>
      </c>
      <c r="J6" s="1">
        <f>'Split BLDG energy consumption'!$C$17*'Split BLDG energy consumption'!J221</f>
        <v>0</v>
      </c>
      <c r="K6" s="1">
        <f>'Split BLDG energy consumption'!$C$17*'Split BLDG energy consumption'!K221</f>
        <v>0</v>
      </c>
      <c r="L6" s="1">
        <f>'Split BLDG energy consumption'!$C$17*'Split BLDG energy consumption'!L221</f>
        <v>0</v>
      </c>
      <c r="M6" s="1">
        <f>'Split BLDG energy consumption'!$C$17*'Split BLDG energy consumption'!M221</f>
        <v>0</v>
      </c>
      <c r="N6" s="1">
        <f>'Split BLDG energy consumption'!$C$17*'Split BLDG energy consumption'!N221</f>
        <v>0</v>
      </c>
      <c r="O6" s="1">
        <f>'Split BLDG energy consumption'!$C$17*'Split BLDG energy consumption'!O221</f>
        <v>0</v>
      </c>
      <c r="P6" s="1">
        <f>'Split BLDG energy consumption'!$C$17*'Split BLDG energy consumption'!P221</f>
        <v>0</v>
      </c>
      <c r="Q6" s="1">
        <f>'Split BLDG energy consumption'!$C$17*'Split BLDG energy consumption'!Q221</f>
        <v>0</v>
      </c>
      <c r="R6" s="1">
        <f>'Split BLDG energy consumption'!$C$17*'Split BLDG energy consumption'!R221</f>
        <v>0</v>
      </c>
      <c r="S6" s="1">
        <f>'Split BLDG energy consumption'!$C$17*'Split BLDG energy consumption'!S221</f>
        <v>0</v>
      </c>
      <c r="T6" s="1">
        <f>'Split BLDG energy consumption'!$C$17*'Split BLDG energy consumption'!T221</f>
        <v>0</v>
      </c>
      <c r="U6" s="1">
        <f>'Split BLDG energy consumption'!$C$17*'Split BLDG energy consumption'!U221</f>
        <v>0</v>
      </c>
      <c r="V6" s="1">
        <f>'Split BLDG energy consumption'!$C$17*'Split BLDG energy consumption'!V221</f>
        <v>0</v>
      </c>
      <c r="W6" s="1">
        <f>'Split BLDG energy consumption'!$C$17*'Split BLDG energy consumption'!W221</f>
        <v>0</v>
      </c>
      <c r="X6" s="1">
        <f>'Split BLDG energy consumption'!$C$17*'Split BLDG energy consumption'!X221</f>
        <v>0</v>
      </c>
      <c r="Y6" s="1">
        <f>'Split BLDG energy consumption'!$C$17*'Split BLDG energy consumption'!Y221</f>
        <v>0</v>
      </c>
      <c r="Z6" s="1">
        <f>'Split BLDG energy consumption'!$C$17*'Split BLDG energy consumption'!Z221</f>
        <v>0</v>
      </c>
      <c r="AA6" s="1">
        <f>'Split BLDG energy consumption'!$C$17*'Split BLDG energy consumption'!AA221</f>
        <v>0</v>
      </c>
      <c r="AB6" s="1">
        <f>'Split BLDG energy consumption'!$C$17*'Split BLDG energy consumption'!AB221</f>
        <v>0</v>
      </c>
      <c r="AC6" s="1">
        <f>'Split BLDG energy consumption'!$C$17*'Split BLDG energy consumption'!AC221</f>
        <v>0</v>
      </c>
      <c r="AD6" s="1">
        <f>'Split BLDG energy consumption'!$C$17*'Split BLDG energy consumption'!AD221</f>
        <v>0</v>
      </c>
      <c r="AE6" s="1">
        <f>'Split BLDG energy consumption'!$C$17*'Split BLDG energy consumption'!AE221</f>
        <v>0</v>
      </c>
      <c r="AF6" s="1">
        <f>'Split BLDG energy consumption'!$C$17*'Split BLDG energy consumption'!AF221</f>
        <v>0</v>
      </c>
      <c r="AG6" s="1">
        <f>'Split BLDG energy consumption'!$C$17*'Split BLDG energy consumption'!AG221</f>
        <v>0</v>
      </c>
      <c r="AH6" s="1">
        <f>'Split BLDG energy consumption'!$C$17*'Split BLDG energy consumption'!AH221</f>
        <v>0</v>
      </c>
      <c r="AI6" s="1">
        <f>'Split BLDG energy consumption'!$C$17*'Split BLDG energy consumption'!AI221</f>
        <v>0</v>
      </c>
      <c r="AJ6" s="1">
        <f>'Split BLDG energy consumption'!$C$17*'Split BLDG energy consumption'!AJ221</f>
        <v>0</v>
      </c>
      <c r="AK6" s="1">
        <f>'Split BLDG energy consumption'!$C$17*'Split BLDG energy consumption'!AK221</f>
        <v>0</v>
      </c>
      <c r="AL6" s="1">
        <f>'Split BLDG energy consumption'!$C$17*'Split BLDG energy consumption'!AL221</f>
        <v>0</v>
      </c>
      <c r="AM6" s="1">
        <f>'Split BLDG energy consumption'!$C$17*'Split BLDG energy consumption'!AM221</f>
        <v>0</v>
      </c>
      <c r="AN6" s="1">
        <f>'Split BLDG energy consumption'!$C$17*'Split BLDG energy consumption'!AN221</f>
        <v>0</v>
      </c>
      <c r="AO6" s="1">
        <f>'Split BLDG energy consumption'!$C$17*'Split BLDG energy consumption'!AO221</f>
        <v>0</v>
      </c>
      <c r="AP6" s="1">
        <f>'Split BLDG energy consumption'!$C$17*'Split BLDG energy consumption'!AP221</f>
        <v>0</v>
      </c>
      <c r="AQ6" s="1">
        <f>'Split BLDG energy consumption'!$C$17*'Split BLDG energy consumption'!AQ221</f>
        <v>0</v>
      </c>
    </row>
    <row r="7" spans="1:43" x14ac:dyDescent="0.3">
      <c r="A7" t="s">
        <v>5</v>
      </c>
      <c r="B7" s="1">
        <f>'Split BLDG energy consumption'!$C$17*'Split BLDG energy consumption'!B222</f>
        <v>0</v>
      </c>
      <c r="C7" s="1">
        <f>'Split BLDG energy consumption'!$C$17*'Split BLDG energy consumption'!C222</f>
        <v>0</v>
      </c>
      <c r="D7" s="1">
        <f>'Split BLDG energy consumption'!$C$17*'Split BLDG energy consumption'!D222</f>
        <v>0</v>
      </c>
      <c r="E7" s="1">
        <f>'Split BLDG energy consumption'!$C$17*'Split BLDG energy consumption'!E222</f>
        <v>0</v>
      </c>
      <c r="F7" s="1">
        <f>'Split BLDG energy consumption'!$C$17*'Split BLDG energy consumption'!F222</f>
        <v>0</v>
      </c>
      <c r="G7" s="1">
        <f>'Split BLDG energy consumption'!$C$17*'Split BLDG energy consumption'!G222</f>
        <v>0</v>
      </c>
      <c r="H7" s="1">
        <f>'Split BLDG energy consumption'!$C$17*'Split BLDG energy consumption'!H222</f>
        <v>0</v>
      </c>
      <c r="I7" s="1">
        <f>'Split BLDG energy consumption'!$C$17*'Split BLDG energy consumption'!I222</f>
        <v>0</v>
      </c>
      <c r="J7" s="1">
        <f>'Split BLDG energy consumption'!$C$17*'Split BLDG energy consumption'!J222</f>
        <v>0</v>
      </c>
      <c r="K7" s="1">
        <f>'Split BLDG energy consumption'!$C$17*'Split BLDG energy consumption'!K222</f>
        <v>0</v>
      </c>
      <c r="L7" s="1">
        <f>'Split BLDG energy consumption'!$C$17*'Split BLDG energy consumption'!L222</f>
        <v>0</v>
      </c>
      <c r="M7" s="1">
        <f>'Split BLDG energy consumption'!$C$17*'Split BLDG energy consumption'!M222</f>
        <v>0</v>
      </c>
      <c r="N7" s="1">
        <f>'Split BLDG energy consumption'!$C$17*'Split BLDG energy consumption'!N222</f>
        <v>0</v>
      </c>
      <c r="O7" s="1">
        <f>'Split BLDG energy consumption'!$C$17*'Split BLDG energy consumption'!O222</f>
        <v>0</v>
      </c>
      <c r="P7" s="1">
        <f>'Split BLDG energy consumption'!$C$17*'Split BLDG energy consumption'!P222</f>
        <v>0</v>
      </c>
      <c r="Q7" s="1">
        <f>'Split BLDG energy consumption'!$C$17*'Split BLDG energy consumption'!Q222</f>
        <v>0</v>
      </c>
      <c r="R7" s="1">
        <f>'Split BLDG energy consumption'!$C$17*'Split BLDG energy consumption'!R222</f>
        <v>0</v>
      </c>
      <c r="S7" s="1">
        <f>'Split BLDG energy consumption'!$C$17*'Split BLDG energy consumption'!S222</f>
        <v>0</v>
      </c>
      <c r="T7" s="1">
        <f>'Split BLDG energy consumption'!$C$17*'Split BLDG energy consumption'!T222</f>
        <v>0</v>
      </c>
      <c r="U7" s="1">
        <f>'Split BLDG energy consumption'!$C$17*'Split BLDG energy consumption'!U222</f>
        <v>0</v>
      </c>
      <c r="V7" s="1">
        <f>'Split BLDG energy consumption'!$C$17*'Split BLDG energy consumption'!V222</f>
        <v>0</v>
      </c>
      <c r="W7" s="1">
        <f>'Split BLDG energy consumption'!$C$17*'Split BLDG energy consumption'!W222</f>
        <v>0</v>
      </c>
      <c r="X7" s="1">
        <f>'Split BLDG energy consumption'!$C$17*'Split BLDG energy consumption'!X222</f>
        <v>0</v>
      </c>
      <c r="Y7" s="1">
        <f>'Split BLDG energy consumption'!$C$17*'Split BLDG energy consumption'!Y222</f>
        <v>0</v>
      </c>
      <c r="Z7" s="1">
        <f>'Split BLDG energy consumption'!$C$17*'Split BLDG energy consumption'!Z222</f>
        <v>0</v>
      </c>
      <c r="AA7" s="1">
        <f>'Split BLDG energy consumption'!$C$17*'Split BLDG energy consumption'!AA222</f>
        <v>0</v>
      </c>
      <c r="AB7" s="1">
        <f>'Split BLDG energy consumption'!$C$17*'Split BLDG energy consumption'!AB222</f>
        <v>0</v>
      </c>
      <c r="AC7" s="1">
        <f>'Split BLDG energy consumption'!$C$17*'Split BLDG energy consumption'!AC222</f>
        <v>0</v>
      </c>
      <c r="AD7" s="1">
        <f>'Split BLDG energy consumption'!$C$17*'Split BLDG energy consumption'!AD222</f>
        <v>0</v>
      </c>
      <c r="AE7" s="1">
        <f>'Split BLDG energy consumption'!$C$17*'Split BLDG energy consumption'!AE222</f>
        <v>0</v>
      </c>
      <c r="AF7" s="1">
        <f>'Split BLDG energy consumption'!$C$17*'Split BLDG energy consumption'!AF222</f>
        <v>0</v>
      </c>
      <c r="AG7" s="1">
        <f>'Split BLDG energy consumption'!$C$17*'Split BLDG energy consumption'!AG222</f>
        <v>0</v>
      </c>
      <c r="AH7" s="1">
        <f>'Split BLDG energy consumption'!$C$17*'Split BLDG energy consumption'!AH222</f>
        <v>0</v>
      </c>
      <c r="AI7" s="1">
        <f>'Split BLDG energy consumption'!$C$17*'Split BLDG energy consumption'!AI222</f>
        <v>0</v>
      </c>
      <c r="AJ7" s="1">
        <f>'Split BLDG energy consumption'!$C$17*'Split BLDG energy consumption'!AJ222</f>
        <v>0</v>
      </c>
      <c r="AK7" s="1">
        <f>'Split BLDG energy consumption'!$C$17*'Split BLDG energy consumption'!AK222</f>
        <v>0</v>
      </c>
      <c r="AL7" s="1">
        <f>'Split BLDG energy consumption'!$C$17*'Split BLDG energy consumption'!AL222</f>
        <v>0</v>
      </c>
      <c r="AM7" s="1">
        <f>'Split BLDG energy consumption'!$C$17*'Split BLDG energy consumption'!AM222</f>
        <v>0</v>
      </c>
      <c r="AN7" s="1">
        <f>'Split BLDG energy consumption'!$C$17*'Split BLDG energy consumption'!AN222</f>
        <v>0</v>
      </c>
      <c r="AO7" s="1">
        <f>'Split BLDG energy consumption'!$C$17*'Split BLDG energy consumption'!AO222</f>
        <v>0</v>
      </c>
      <c r="AP7" s="1">
        <f>'Split BLDG energy consumption'!$C$17*'Split BLDG energy consumption'!AP222</f>
        <v>0</v>
      </c>
      <c r="AQ7" s="1">
        <f>'Split BLDG energy consumption'!$C$17*'Split BLDG energy consumption'!AQ222</f>
        <v>0</v>
      </c>
    </row>
    <row r="8" spans="1:43" x14ac:dyDescent="0.3">
      <c r="A8" t="s">
        <v>6</v>
      </c>
      <c r="B8" s="1">
        <f>'Split BLDG energy consumption'!$C$17*'Split BLDG energy consumption'!B223</f>
        <v>0</v>
      </c>
      <c r="C8" s="1">
        <f>'Split BLDG energy consumption'!$C$17*'Split BLDG energy consumption'!C223</f>
        <v>0</v>
      </c>
      <c r="D8" s="1">
        <f>'Split BLDG energy consumption'!$C$17*'Split BLDG energy consumption'!D223</f>
        <v>0</v>
      </c>
      <c r="E8" s="1">
        <f>'Split BLDG energy consumption'!$C$17*'Split BLDG energy consumption'!E223</f>
        <v>0</v>
      </c>
      <c r="F8" s="1">
        <f>'Split BLDG energy consumption'!$C$17*'Split BLDG energy consumption'!F223</f>
        <v>0</v>
      </c>
      <c r="G8" s="1">
        <f>'Split BLDG energy consumption'!$C$17*'Split BLDG energy consumption'!G223</f>
        <v>0</v>
      </c>
      <c r="H8" s="1">
        <f>'Split BLDG energy consumption'!$C$17*'Split BLDG energy consumption'!H223</f>
        <v>0</v>
      </c>
      <c r="I8" s="1">
        <f>'Split BLDG energy consumption'!$C$17*'Split BLDG energy consumption'!I223</f>
        <v>0</v>
      </c>
      <c r="J8" s="1">
        <f>'Split BLDG energy consumption'!$C$17*'Split BLDG energy consumption'!J223</f>
        <v>0</v>
      </c>
      <c r="K8" s="1">
        <f>'Split BLDG energy consumption'!$C$17*'Split BLDG energy consumption'!K223</f>
        <v>0</v>
      </c>
      <c r="L8" s="1">
        <f>'Split BLDG energy consumption'!$C$17*'Split BLDG energy consumption'!L223</f>
        <v>0</v>
      </c>
      <c r="M8" s="1">
        <f>'Split BLDG energy consumption'!$C$17*'Split BLDG energy consumption'!M223</f>
        <v>0</v>
      </c>
      <c r="N8" s="1">
        <f>'Split BLDG energy consumption'!$C$17*'Split BLDG energy consumption'!N223</f>
        <v>0</v>
      </c>
      <c r="O8" s="1">
        <f>'Split BLDG energy consumption'!$C$17*'Split BLDG energy consumption'!O223</f>
        <v>0</v>
      </c>
      <c r="P8" s="1">
        <f>'Split BLDG energy consumption'!$C$17*'Split BLDG energy consumption'!P223</f>
        <v>0</v>
      </c>
      <c r="Q8" s="1">
        <f>'Split BLDG energy consumption'!$C$17*'Split BLDG energy consumption'!Q223</f>
        <v>0</v>
      </c>
      <c r="R8" s="1">
        <f>'Split BLDG energy consumption'!$C$17*'Split BLDG energy consumption'!R223</f>
        <v>0</v>
      </c>
      <c r="S8" s="1">
        <f>'Split BLDG energy consumption'!$C$17*'Split BLDG energy consumption'!S223</f>
        <v>0</v>
      </c>
      <c r="T8" s="1">
        <f>'Split BLDG energy consumption'!$C$17*'Split BLDG energy consumption'!T223</f>
        <v>0</v>
      </c>
      <c r="U8" s="1">
        <f>'Split BLDG energy consumption'!$C$17*'Split BLDG energy consumption'!U223</f>
        <v>0</v>
      </c>
      <c r="V8" s="1">
        <f>'Split BLDG energy consumption'!$C$17*'Split BLDG energy consumption'!V223</f>
        <v>0</v>
      </c>
      <c r="W8" s="1">
        <f>'Split BLDG energy consumption'!$C$17*'Split BLDG energy consumption'!W223</f>
        <v>0</v>
      </c>
      <c r="X8" s="1">
        <f>'Split BLDG energy consumption'!$C$17*'Split BLDG energy consumption'!X223</f>
        <v>0</v>
      </c>
      <c r="Y8" s="1">
        <f>'Split BLDG energy consumption'!$C$17*'Split BLDG energy consumption'!Y223</f>
        <v>0</v>
      </c>
      <c r="Z8" s="1">
        <f>'Split BLDG energy consumption'!$C$17*'Split BLDG energy consumption'!Z223</f>
        <v>0</v>
      </c>
      <c r="AA8" s="1">
        <f>'Split BLDG energy consumption'!$C$17*'Split BLDG energy consumption'!AA223</f>
        <v>0</v>
      </c>
      <c r="AB8" s="1">
        <f>'Split BLDG energy consumption'!$C$17*'Split BLDG energy consumption'!AB223</f>
        <v>0</v>
      </c>
      <c r="AC8" s="1">
        <f>'Split BLDG energy consumption'!$C$17*'Split BLDG energy consumption'!AC223</f>
        <v>0</v>
      </c>
      <c r="AD8" s="1">
        <f>'Split BLDG energy consumption'!$C$17*'Split BLDG energy consumption'!AD223</f>
        <v>0</v>
      </c>
      <c r="AE8" s="1">
        <f>'Split BLDG energy consumption'!$C$17*'Split BLDG energy consumption'!AE223</f>
        <v>0</v>
      </c>
      <c r="AF8" s="1">
        <f>'Split BLDG energy consumption'!$C$17*'Split BLDG energy consumption'!AF223</f>
        <v>0</v>
      </c>
      <c r="AG8" s="1">
        <f>'Split BLDG energy consumption'!$C$17*'Split BLDG energy consumption'!AG223</f>
        <v>0</v>
      </c>
      <c r="AH8" s="1">
        <f>'Split BLDG energy consumption'!$C$17*'Split BLDG energy consumption'!AH223</f>
        <v>0</v>
      </c>
      <c r="AI8" s="1">
        <f>'Split BLDG energy consumption'!$C$17*'Split BLDG energy consumption'!AI223</f>
        <v>0</v>
      </c>
      <c r="AJ8" s="1">
        <f>'Split BLDG energy consumption'!$C$17*'Split BLDG energy consumption'!AJ223</f>
        <v>0</v>
      </c>
      <c r="AK8" s="1">
        <f>'Split BLDG energy consumption'!$C$17*'Split BLDG energy consumption'!AK223</f>
        <v>0</v>
      </c>
      <c r="AL8" s="1">
        <f>'Split BLDG energy consumption'!$C$17*'Split BLDG energy consumption'!AL223</f>
        <v>0</v>
      </c>
      <c r="AM8" s="1">
        <f>'Split BLDG energy consumption'!$C$17*'Split BLDG energy consumption'!AM223</f>
        <v>0</v>
      </c>
      <c r="AN8" s="1">
        <f>'Split BLDG energy consumption'!$C$17*'Split BLDG energy consumption'!AN223</f>
        <v>0</v>
      </c>
      <c r="AO8" s="1">
        <f>'Split BLDG energy consumption'!$C$17*'Split BLDG energy consumption'!AO223</f>
        <v>0</v>
      </c>
      <c r="AP8" s="1">
        <f>'Split BLDG energy consumption'!$C$17*'Split BLDG energy consumption'!AP223</f>
        <v>0</v>
      </c>
      <c r="AQ8" s="1">
        <f>'Split BLDG energy consumption'!$C$17*'Split BLDG energy consumption'!AQ223</f>
        <v>0</v>
      </c>
    </row>
    <row r="9" spans="1:43" x14ac:dyDescent="0.3">
      <c r="A9" t="s">
        <v>7</v>
      </c>
      <c r="B9" s="1">
        <f>'Split BLDG energy consumption'!$C$17*'Split BLDG energy consumption'!B224</f>
        <v>0</v>
      </c>
      <c r="C9" s="1">
        <f>'Split BLDG energy consumption'!$C$17*'Split BLDG energy consumption'!C224</f>
        <v>0</v>
      </c>
      <c r="D9" s="1">
        <f>'Split BLDG energy consumption'!$C$17*'Split BLDG energy consumption'!D224</f>
        <v>0</v>
      </c>
      <c r="E9" s="1">
        <f>'Split BLDG energy consumption'!$C$17*'Split BLDG energy consumption'!E224</f>
        <v>0</v>
      </c>
      <c r="F9" s="1">
        <f>'Split BLDG energy consumption'!$C$17*'Split BLDG energy consumption'!F224</f>
        <v>0</v>
      </c>
      <c r="G9" s="1">
        <f>'Split BLDG energy consumption'!$C$17*'Split BLDG energy consumption'!G224</f>
        <v>0</v>
      </c>
      <c r="H9" s="1">
        <f>'Split BLDG energy consumption'!$C$17*'Split BLDG energy consumption'!H224</f>
        <v>0</v>
      </c>
      <c r="I9" s="1">
        <f>'Split BLDG energy consumption'!$C$17*'Split BLDG energy consumption'!I224</f>
        <v>0</v>
      </c>
      <c r="J9" s="1">
        <f>'Split BLDG energy consumption'!$C$17*'Split BLDG energy consumption'!J224</f>
        <v>0</v>
      </c>
      <c r="K9" s="1">
        <f>'Split BLDG energy consumption'!$C$17*'Split BLDG energy consumption'!K224</f>
        <v>0</v>
      </c>
      <c r="L9" s="1">
        <f>'Split BLDG energy consumption'!$C$17*'Split BLDG energy consumption'!L224</f>
        <v>0</v>
      </c>
      <c r="M9" s="1">
        <f>'Split BLDG energy consumption'!$C$17*'Split BLDG energy consumption'!M224</f>
        <v>0</v>
      </c>
      <c r="N9" s="1">
        <f>'Split BLDG energy consumption'!$C$17*'Split BLDG energy consumption'!N224</f>
        <v>0</v>
      </c>
      <c r="O9" s="1">
        <f>'Split BLDG energy consumption'!$C$17*'Split BLDG energy consumption'!O224</f>
        <v>0</v>
      </c>
      <c r="P9" s="1">
        <f>'Split BLDG energy consumption'!$C$17*'Split BLDG energy consumption'!P224</f>
        <v>0</v>
      </c>
      <c r="Q9" s="1">
        <f>'Split BLDG energy consumption'!$C$17*'Split BLDG energy consumption'!Q224</f>
        <v>0</v>
      </c>
      <c r="R9" s="1">
        <f>'Split BLDG energy consumption'!$C$17*'Split BLDG energy consumption'!R224</f>
        <v>0</v>
      </c>
      <c r="S9" s="1">
        <f>'Split BLDG energy consumption'!$C$17*'Split BLDG energy consumption'!S224</f>
        <v>0</v>
      </c>
      <c r="T9" s="1">
        <f>'Split BLDG energy consumption'!$C$17*'Split BLDG energy consumption'!T224</f>
        <v>0</v>
      </c>
      <c r="U9" s="1">
        <f>'Split BLDG energy consumption'!$C$17*'Split BLDG energy consumption'!U224</f>
        <v>0</v>
      </c>
      <c r="V9" s="1">
        <f>'Split BLDG energy consumption'!$C$17*'Split BLDG energy consumption'!V224</f>
        <v>0</v>
      </c>
      <c r="W9" s="1">
        <f>'Split BLDG energy consumption'!$C$17*'Split BLDG energy consumption'!W224</f>
        <v>0</v>
      </c>
      <c r="X9" s="1">
        <f>'Split BLDG energy consumption'!$C$17*'Split BLDG energy consumption'!X224</f>
        <v>0</v>
      </c>
      <c r="Y9" s="1">
        <f>'Split BLDG energy consumption'!$C$17*'Split BLDG energy consumption'!Y224</f>
        <v>0</v>
      </c>
      <c r="Z9" s="1">
        <f>'Split BLDG energy consumption'!$C$17*'Split BLDG energy consumption'!Z224</f>
        <v>0</v>
      </c>
      <c r="AA9" s="1">
        <f>'Split BLDG energy consumption'!$C$17*'Split BLDG energy consumption'!AA224</f>
        <v>0</v>
      </c>
      <c r="AB9" s="1">
        <f>'Split BLDG energy consumption'!$C$17*'Split BLDG energy consumption'!AB224</f>
        <v>0</v>
      </c>
      <c r="AC9" s="1">
        <f>'Split BLDG energy consumption'!$C$17*'Split BLDG energy consumption'!AC224</f>
        <v>0</v>
      </c>
      <c r="AD9" s="1">
        <f>'Split BLDG energy consumption'!$C$17*'Split BLDG energy consumption'!AD224</f>
        <v>0</v>
      </c>
      <c r="AE9" s="1">
        <f>'Split BLDG energy consumption'!$C$17*'Split BLDG energy consumption'!AE224</f>
        <v>0</v>
      </c>
      <c r="AF9" s="1">
        <f>'Split BLDG energy consumption'!$C$17*'Split BLDG energy consumption'!AF224</f>
        <v>0</v>
      </c>
      <c r="AG9" s="1">
        <f>'Split BLDG energy consumption'!$C$17*'Split BLDG energy consumption'!AG224</f>
        <v>0</v>
      </c>
      <c r="AH9" s="1">
        <f>'Split BLDG energy consumption'!$C$17*'Split BLDG energy consumption'!AH224</f>
        <v>0</v>
      </c>
      <c r="AI9" s="1">
        <f>'Split BLDG energy consumption'!$C$17*'Split BLDG energy consumption'!AI224</f>
        <v>0</v>
      </c>
      <c r="AJ9" s="1">
        <f>'Split BLDG energy consumption'!$C$17*'Split BLDG energy consumption'!AJ224</f>
        <v>0</v>
      </c>
      <c r="AK9" s="1">
        <f>'Split BLDG energy consumption'!$C$17*'Split BLDG energy consumption'!AK224</f>
        <v>0</v>
      </c>
      <c r="AL9" s="1">
        <f>'Split BLDG energy consumption'!$C$17*'Split BLDG energy consumption'!AL224</f>
        <v>0</v>
      </c>
      <c r="AM9" s="1">
        <f>'Split BLDG energy consumption'!$C$17*'Split BLDG energy consumption'!AM224</f>
        <v>0</v>
      </c>
      <c r="AN9" s="1">
        <f>'Split BLDG energy consumption'!$C$17*'Split BLDG energy consumption'!AN224</f>
        <v>0</v>
      </c>
      <c r="AO9" s="1">
        <f>'Split BLDG energy consumption'!$C$17*'Split BLDG energy consumption'!AO224</f>
        <v>0</v>
      </c>
      <c r="AP9" s="1">
        <f>'Split BLDG energy consumption'!$C$17*'Split BLDG energy consumption'!AP224</f>
        <v>0</v>
      </c>
      <c r="AQ9" s="1">
        <f>'Split BLDG energy consumption'!$C$17*'Split BLDG energy consumption'!AQ224</f>
        <v>0</v>
      </c>
    </row>
    <row r="10" spans="1:43" x14ac:dyDescent="0.3">
      <c r="A10" t="s">
        <v>8</v>
      </c>
      <c r="B10" s="1">
        <f>'Split BLDG energy consumption'!$C$17*'Split BLDG energy consumption'!B225</f>
        <v>0</v>
      </c>
      <c r="C10" s="1">
        <f>'Split BLDG energy consumption'!$C$17*'Split BLDG energy consumption'!C225</f>
        <v>0</v>
      </c>
      <c r="D10" s="1">
        <f>'Split BLDG energy consumption'!$C$17*'Split BLDG energy consumption'!D225</f>
        <v>0</v>
      </c>
      <c r="E10" s="1">
        <f>'Split BLDG energy consumption'!$C$17*'Split BLDG energy consumption'!E225</f>
        <v>0</v>
      </c>
      <c r="F10" s="1">
        <f>'Split BLDG energy consumption'!$C$17*'Split BLDG energy consumption'!F225</f>
        <v>0</v>
      </c>
      <c r="G10" s="1">
        <f>'Split BLDG energy consumption'!$C$17*'Split BLDG energy consumption'!G225</f>
        <v>0</v>
      </c>
      <c r="H10" s="1">
        <f>'Split BLDG energy consumption'!$C$17*'Split BLDG energy consumption'!H225</f>
        <v>0</v>
      </c>
      <c r="I10" s="1">
        <f>'Split BLDG energy consumption'!$C$17*'Split BLDG energy consumption'!I225</f>
        <v>0</v>
      </c>
      <c r="J10" s="1">
        <f>'Split BLDG energy consumption'!$C$17*'Split BLDG energy consumption'!J225</f>
        <v>0</v>
      </c>
      <c r="K10" s="1">
        <f>'Split BLDG energy consumption'!$C$17*'Split BLDG energy consumption'!K225</f>
        <v>0</v>
      </c>
      <c r="L10" s="1">
        <f>'Split BLDG energy consumption'!$C$17*'Split BLDG energy consumption'!L225</f>
        <v>0</v>
      </c>
      <c r="M10" s="1">
        <f>'Split BLDG energy consumption'!$C$17*'Split BLDG energy consumption'!M225</f>
        <v>0</v>
      </c>
      <c r="N10" s="1">
        <f>'Split BLDG energy consumption'!$C$17*'Split BLDG energy consumption'!N225</f>
        <v>0</v>
      </c>
      <c r="O10" s="1">
        <f>'Split BLDG energy consumption'!$C$17*'Split BLDG energy consumption'!O225</f>
        <v>0</v>
      </c>
      <c r="P10" s="1">
        <f>'Split BLDG energy consumption'!$C$17*'Split BLDG energy consumption'!P225</f>
        <v>0</v>
      </c>
      <c r="Q10" s="1">
        <f>'Split BLDG energy consumption'!$C$17*'Split BLDG energy consumption'!Q225</f>
        <v>0</v>
      </c>
      <c r="R10" s="1">
        <f>'Split BLDG energy consumption'!$C$17*'Split BLDG energy consumption'!R225</f>
        <v>0</v>
      </c>
      <c r="S10" s="1">
        <f>'Split BLDG energy consumption'!$C$17*'Split BLDG energy consumption'!S225</f>
        <v>0</v>
      </c>
      <c r="T10" s="1">
        <f>'Split BLDG energy consumption'!$C$17*'Split BLDG energy consumption'!T225</f>
        <v>0</v>
      </c>
      <c r="U10" s="1">
        <f>'Split BLDG energy consumption'!$C$17*'Split BLDG energy consumption'!U225</f>
        <v>0</v>
      </c>
      <c r="V10" s="1">
        <f>'Split BLDG energy consumption'!$C$17*'Split BLDG energy consumption'!V225</f>
        <v>0</v>
      </c>
      <c r="W10" s="1">
        <f>'Split BLDG energy consumption'!$C$17*'Split BLDG energy consumption'!W225</f>
        <v>0</v>
      </c>
      <c r="X10" s="1">
        <f>'Split BLDG energy consumption'!$C$17*'Split BLDG energy consumption'!X225</f>
        <v>0</v>
      </c>
      <c r="Y10" s="1">
        <f>'Split BLDG energy consumption'!$C$17*'Split BLDG energy consumption'!Y225</f>
        <v>0</v>
      </c>
      <c r="Z10" s="1">
        <f>'Split BLDG energy consumption'!$C$17*'Split BLDG energy consumption'!Z225</f>
        <v>0</v>
      </c>
      <c r="AA10" s="1">
        <f>'Split BLDG energy consumption'!$C$17*'Split BLDG energy consumption'!AA225</f>
        <v>0</v>
      </c>
      <c r="AB10" s="1">
        <f>'Split BLDG energy consumption'!$C$17*'Split BLDG energy consumption'!AB225</f>
        <v>0</v>
      </c>
      <c r="AC10" s="1">
        <f>'Split BLDG energy consumption'!$C$17*'Split BLDG energy consumption'!AC225</f>
        <v>0</v>
      </c>
      <c r="AD10" s="1">
        <f>'Split BLDG energy consumption'!$C$17*'Split BLDG energy consumption'!AD225</f>
        <v>0</v>
      </c>
      <c r="AE10" s="1">
        <f>'Split BLDG energy consumption'!$C$17*'Split BLDG energy consumption'!AE225</f>
        <v>0</v>
      </c>
      <c r="AF10" s="1">
        <f>'Split BLDG energy consumption'!$C$17*'Split BLDG energy consumption'!AF225</f>
        <v>0</v>
      </c>
      <c r="AG10" s="1">
        <f>'Split BLDG energy consumption'!$C$17*'Split BLDG energy consumption'!AG225</f>
        <v>0</v>
      </c>
      <c r="AH10" s="1">
        <f>'Split BLDG energy consumption'!$C$17*'Split BLDG energy consumption'!AH225</f>
        <v>0</v>
      </c>
      <c r="AI10" s="1">
        <f>'Split BLDG energy consumption'!$C$17*'Split BLDG energy consumption'!AI225</f>
        <v>0</v>
      </c>
      <c r="AJ10" s="1">
        <f>'Split BLDG energy consumption'!$C$17*'Split BLDG energy consumption'!AJ225</f>
        <v>0</v>
      </c>
      <c r="AK10" s="1">
        <f>'Split BLDG energy consumption'!$C$17*'Split BLDG energy consumption'!AK225</f>
        <v>0</v>
      </c>
      <c r="AL10" s="1">
        <f>'Split BLDG energy consumption'!$C$17*'Split BLDG energy consumption'!AL225</f>
        <v>0</v>
      </c>
      <c r="AM10" s="1">
        <f>'Split BLDG energy consumption'!$C$17*'Split BLDG energy consumption'!AM225</f>
        <v>0</v>
      </c>
      <c r="AN10" s="1">
        <f>'Split BLDG energy consumption'!$C$17*'Split BLDG energy consumption'!AN225</f>
        <v>0</v>
      </c>
      <c r="AO10" s="1">
        <f>'Split BLDG energy consumption'!$C$17*'Split BLDG energy consumption'!AO225</f>
        <v>0</v>
      </c>
      <c r="AP10" s="1">
        <f>'Split BLDG energy consumption'!$C$17*'Split BLDG energy consumption'!AP225</f>
        <v>0</v>
      </c>
      <c r="AQ10" s="1">
        <f>'Split BLDG energy consumption'!$C$17*'Split BLDG energy consumption'!AQ225</f>
        <v>0</v>
      </c>
    </row>
    <row r="11" spans="1:43" x14ac:dyDescent="0.3">
      <c r="A11" t="s">
        <v>9</v>
      </c>
      <c r="B11" s="1">
        <f>'Split BLDG energy consumption'!$C$17*'Split BLDG energy consumption'!B226</f>
        <v>0</v>
      </c>
      <c r="C11" s="1">
        <f>'Split BLDG energy consumption'!$C$17*'Split BLDG energy consumption'!C226</f>
        <v>0</v>
      </c>
      <c r="D11" s="1">
        <f>'Split BLDG energy consumption'!$C$17*'Split BLDG energy consumption'!D226</f>
        <v>0</v>
      </c>
      <c r="E11" s="1">
        <f>'Split BLDG energy consumption'!$C$17*'Split BLDG energy consumption'!E226</f>
        <v>0</v>
      </c>
      <c r="F11" s="1">
        <f>'Split BLDG energy consumption'!$C$17*'Split BLDG energy consumption'!F226</f>
        <v>0</v>
      </c>
      <c r="G11" s="1">
        <f>'Split BLDG energy consumption'!$C$17*'Split BLDG energy consumption'!G226</f>
        <v>0</v>
      </c>
      <c r="H11" s="1">
        <f>'Split BLDG energy consumption'!$C$17*'Split BLDG energy consumption'!H226</f>
        <v>0</v>
      </c>
      <c r="I11" s="1">
        <f>'Split BLDG energy consumption'!$C$17*'Split BLDG energy consumption'!I226</f>
        <v>0</v>
      </c>
      <c r="J11" s="1">
        <f>'Split BLDG energy consumption'!$C$17*'Split BLDG energy consumption'!J226</f>
        <v>0</v>
      </c>
      <c r="K11" s="1">
        <f>'Split BLDG energy consumption'!$C$17*'Split BLDG energy consumption'!K226</f>
        <v>0</v>
      </c>
      <c r="L11" s="1">
        <f>'Split BLDG energy consumption'!$C$17*'Split BLDG energy consumption'!L226</f>
        <v>0</v>
      </c>
      <c r="M11" s="1">
        <f>'Split BLDG energy consumption'!$C$17*'Split BLDG energy consumption'!M226</f>
        <v>0</v>
      </c>
      <c r="N11" s="1">
        <f>'Split BLDG energy consumption'!$C$17*'Split BLDG energy consumption'!N226</f>
        <v>0</v>
      </c>
      <c r="O11" s="1">
        <f>'Split BLDG energy consumption'!$C$17*'Split BLDG energy consumption'!O226</f>
        <v>0</v>
      </c>
      <c r="P11" s="1">
        <f>'Split BLDG energy consumption'!$C$17*'Split BLDG energy consumption'!P226</f>
        <v>0</v>
      </c>
      <c r="Q11" s="1">
        <f>'Split BLDG energy consumption'!$C$17*'Split BLDG energy consumption'!Q226</f>
        <v>0</v>
      </c>
      <c r="R11" s="1">
        <f>'Split BLDG energy consumption'!$C$17*'Split BLDG energy consumption'!R226</f>
        <v>0</v>
      </c>
      <c r="S11" s="1">
        <f>'Split BLDG energy consumption'!$C$17*'Split BLDG energy consumption'!S226</f>
        <v>0</v>
      </c>
      <c r="T11" s="1">
        <f>'Split BLDG energy consumption'!$C$17*'Split BLDG energy consumption'!T226</f>
        <v>0</v>
      </c>
      <c r="U11" s="1">
        <f>'Split BLDG energy consumption'!$C$17*'Split BLDG energy consumption'!U226</f>
        <v>0</v>
      </c>
      <c r="V11" s="1">
        <f>'Split BLDG energy consumption'!$C$17*'Split BLDG energy consumption'!V226</f>
        <v>0</v>
      </c>
      <c r="W11" s="1">
        <f>'Split BLDG energy consumption'!$C$17*'Split BLDG energy consumption'!W226</f>
        <v>0</v>
      </c>
      <c r="X11" s="1">
        <f>'Split BLDG energy consumption'!$C$17*'Split BLDG energy consumption'!X226</f>
        <v>0</v>
      </c>
      <c r="Y11" s="1">
        <f>'Split BLDG energy consumption'!$C$17*'Split BLDG energy consumption'!Y226</f>
        <v>0</v>
      </c>
      <c r="Z11" s="1">
        <f>'Split BLDG energy consumption'!$C$17*'Split BLDG energy consumption'!Z226</f>
        <v>0</v>
      </c>
      <c r="AA11" s="1">
        <f>'Split BLDG energy consumption'!$C$17*'Split BLDG energy consumption'!AA226</f>
        <v>0</v>
      </c>
      <c r="AB11" s="1">
        <f>'Split BLDG energy consumption'!$C$17*'Split BLDG energy consumption'!AB226</f>
        <v>0</v>
      </c>
      <c r="AC11" s="1">
        <f>'Split BLDG energy consumption'!$C$17*'Split BLDG energy consumption'!AC226</f>
        <v>0</v>
      </c>
      <c r="AD11" s="1">
        <f>'Split BLDG energy consumption'!$C$17*'Split BLDG energy consumption'!AD226</f>
        <v>0</v>
      </c>
      <c r="AE11" s="1">
        <f>'Split BLDG energy consumption'!$C$17*'Split BLDG energy consumption'!AE226</f>
        <v>0</v>
      </c>
      <c r="AF11" s="1">
        <f>'Split BLDG energy consumption'!$C$17*'Split BLDG energy consumption'!AF226</f>
        <v>0</v>
      </c>
      <c r="AG11" s="1">
        <f>'Split BLDG energy consumption'!$C$17*'Split BLDG energy consumption'!AG226</f>
        <v>0</v>
      </c>
      <c r="AH11" s="1">
        <f>'Split BLDG energy consumption'!$C$17*'Split BLDG energy consumption'!AH226</f>
        <v>0</v>
      </c>
      <c r="AI11" s="1">
        <f>'Split BLDG energy consumption'!$C$17*'Split BLDG energy consumption'!AI226</f>
        <v>0</v>
      </c>
      <c r="AJ11" s="1">
        <f>'Split BLDG energy consumption'!$C$17*'Split BLDG energy consumption'!AJ226</f>
        <v>0</v>
      </c>
      <c r="AK11" s="1">
        <f>'Split BLDG energy consumption'!$C$17*'Split BLDG energy consumption'!AK226</f>
        <v>0</v>
      </c>
      <c r="AL11" s="1">
        <f>'Split BLDG energy consumption'!$C$17*'Split BLDG energy consumption'!AL226</f>
        <v>0</v>
      </c>
      <c r="AM11" s="1">
        <f>'Split BLDG energy consumption'!$C$17*'Split BLDG energy consumption'!AM226</f>
        <v>0</v>
      </c>
      <c r="AN11" s="1">
        <f>'Split BLDG energy consumption'!$C$17*'Split BLDG energy consumption'!AN226</f>
        <v>0</v>
      </c>
      <c r="AO11" s="1">
        <f>'Split BLDG energy consumption'!$C$17*'Split BLDG energy consumption'!AO226</f>
        <v>0</v>
      </c>
      <c r="AP11" s="1">
        <f>'Split BLDG energy consumption'!$C$17*'Split BLDG energy consumption'!AP226</f>
        <v>0</v>
      </c>
      <c r="AQ11" s="1">
        <f>'Split BLDG energy consumption'!$C$17*'Split BLDG energy consumption'!AQ226</f>
        <v>0</v>
      </c>
    </row>
  </sheetData>
  <phoneticPr fontId="3"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7F99B-1F92-4F97-B449-125567335D25}">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consumption'!B230</f>
        <v>2503766522458.5801</v>
      </c>
      <c r="C2" s="1">
        <f>'Split BLDG energy consumption'!$C$17*'Split BLDG energy consumption'!C230</f>
        <v>2503766522458.5801</v>
      </c>
      <c r="D2" s="1">
        <f>'Split BLDG energy consumption'!$C$17*'Split BLDG energy consumption'!D230</f>
        <v>2476658435515.9971</v>
      </c>
      <c r="E2" s="1">
        <f>'Split BLDG energy consumption'!$C$17*'Split BLDG energy consumption'!E230</f>
        <v>2446702615857.6191</v>
      </c>
      <c r="F2" s="1">
        <f>'Split BLDG energy consumption'!$C$17*'Split BLDG energy consumption'!F230</f>
        <v>2415300911236.0356</v>
      </c>
      <c r="G2" s="1">
        <f>'Split BLDG energy consumption'!$C$17*'Split BLDG energy consumption'!G230</f>
        <v>2382240429022.7383</v>
      </c>
      <c r="H2" s="1">
        <f>'Split BLDG energy consumption'!$C$17*'Split BLDG energy consumption'!H230</f>
        <v>2347668527524.6772</v>
      </c>
      <c r="I2" s="1">
        <f>'Split BLDG energy consumption'!$C$17*'Split BLDG energy consumption'!I230</f>
        <v>2267271212966.3467</v>
      </c>
      <c r="J2" s="1">
        <f>'Split BLDG energy consumption'!$C$17*'Split BLDG energy consumption'!J230</f>
        <v>2227756888756.1431</v>
      </c>
      <c r="K2" s="1">
        <f>'Split BLDG energy consumption'!$C$17*'Split BLDG energy consumption'!K230</f>
        <v>2187590945268.231</v>
      </c>
      <c r="L2" s="1">
        <f>'Split BLDG energy consumption'!$C$17*'Split BLDG energy consumption'!L230</f>
        <v>2146853796993.8118</v>
      </c>
      <c r="M2" s="1">
        <f>'Split BLDG energy consumption'!$C$17*'Split BLDG energy consumption'!M230</f>
        <v>2105621580212.8574</v>
      </c>
      <c r="N2" s="1">
        <f>'Split BLDG energy consumption'!$C$17*'Split BLDG energy consumption'!N230</f>
        <v>2063966076440.1694</v>
      </c>
      <c r="O2" s="1">
        <f>'Split BLDG energy consumption'!$C$17*'Split BLDG energy consumption'!O230</f>
        <v>2021954574063.1274</v>
      </c>
      <c r="P2" s="1">
        <f>'Split BLDG energy consumption'!$C$17*'Split BLDG energy consumption'!P230</f>
        <v>1979649666333.1001</v>
      </c>
      <c r="Q2" s="1">
        <f>'Split BLDG energy consumption'!$C$17*'Split BLDG energy consumption'!Q230</f>
        <v>1937109292211.1494</v>
      </c>
      <c r="R2" s="1">
        <f>'Split BLDG energy consumption'!$C$17*'Split BLDG energy consumption'!R230</f>
        <v>1894386562882.4146</v>
      </c>
      <c r="S2" s="1">
        <f>'Split BLDG energy consumption'!$C$17*'Split BLDG energy consumption'!S230</f>
        <v>1851529616293.5498</v>
      </c>
      <c r="T2" s="1">
        <f>'Split BLDG energy consumption'!$C$17*'Split BLDG energy consumption'!T230</f>
        <v>1808581563078.2061</v>
      </c>
      <c r="U2" s="1">
        <f>'Split BLDG energy consumption'!$C$17*'Split BLDG energy consumption'!U230</f>
        <v>1765580212962.9404</v>
      </c>
      <c r="V2" s="1">
        <f>'Split BLDG energy consumption'!$C$17*'Split BLDG energy consumption'!V230</f>
        <v>1722558236650.1736</v>
      </c>
      <c r="W2" s="1">
        <f>'Split BLDG energy consumption'!$C$17*'Split BLDG energy consumption'!W230</f>
        <v>1679542763897.4629</v>
      </c>
      <c r="X2" s="1">
        <f>'Split BLDG energy consumption'!$C$17*'Split BLDG energy consumption'!X230</f>
        <v>1636555417576.7432</v>
      </c>
      <c r="Y2" s="1">
        <f>'Split BLDG energy consumption'!$C$17*'Split BLDG energy consumption'!Y230</f>
        <v>1593612190635.833</v>
      </c>
      <c r="Z2" s="1">
        <f>'Split BLDG energy consumption'!$C$17*'Split BLDG energy consumption'!Z230</f>
        <v>1550723225313.8953</v>
      </c>
      <c r="AA2" s="1">
        <f>'Split BLDG energy consumption'!$C$17*'Split BLDG energy consumption'!AA230</f>
        <v>1507892717003.0862</v>
      </c>
      <c r="AB2" s="1">
        <f>'Split BLDG energy consumption'!$C$17*'Split BLDG energy consumption'!AB230</f>
        <v>1465118914243.5837</v>
      </c>
      <c r="AC2" s="1">
        <f>'Split BLDG energy consumption'!$C$17*'Split BLDG energy consumption'!AC230</f>
        <v>1422393828221.5986</v>
      </c>
      <c r="AD2" s="1">
        <f>'Split BLDG energy consumption'!$C$17*'Split BLDG energy consumption'!AD230</f>
        <v>1379703132043.7942</v>
      </c>
      <c r="AE2" s="1">
        <f>'Split BLDG energy consumption'!$C$17*'Split BLDG energy consumption'!AE230</f>
        <v>1337026059137.2588</v>
      </c>
      <c r="AF2" s="1">
        <f>'Split BLDG energy consumption'!$C$17*'Split BLDG energy consumption'!AF230</f>
        <v>1294335300770.4907</v>
      </c>
      <c r="AG2" s="1">
        <f>'Split BLDG energy consumption'!$C$17*'Split BLDG energy consumption'!AG230</f>
        <v>1251596803626.1033</v>
      </c>
      <c r="AH2" s="1">
        <f>'Split BLDG energy consumption'!$C$17*'Split BLDG energy consumption'!AH230</f>
        <v>1208769630263.5718</v>
      </c>
      <c r="AI2" s="1">
        <f>'Split BLDG energy consumption'!$C$17*'Split BLDG energy consumption'!AI230</f>
        <v>1165805917724.9443</v>
      </c>
      <c r="AJ2" s="1">
        <f>'Split BLDG energy consumption'!$C$17*'Split BLDG energy consumption'!AJ230</f>
        <v>1122650602783.3411</v>
      </c>
      <c r="AK2" s="1">
        <f>'Split BLDG energy consumption'!$C$17*'Split BLDG energy consumption'!AK230</f>
        <v>1079241343518.1071</v>
      </c>
      <c r="AL2" s="1">
        <f>'Split BLDG energy consumption'!$C$17*'Split BLDG energy consumption'!AL230</f>
        <v>1035508373311.7001</v>
      </c>
      <c r="AM2" s="1">
        <f>'Split BLDG energy consumption'!$C$17*'Split BLDG energy consumption'!AM230</f>
        <v>991374319131.42603</v>
      </c>
      <c r="AN2" s="1">
        <f>'Split BLDG energy consumption'!$C$17*'Split BLDG energy consumption'!AN230</f>
        <v>946754119162.61438</v>
      </c>
      <c r="AO2" s="1">
        <f>'Split BLDG energy consumption'!$C$17*'Split BLDG energy consumption'!AO230</f>
        <v>901554837797.72607</v>
      </c>
      <c r="AP2" s="1">
        <f>'Split BLDG energy consumption'!$C$17*'Split BLDG energy consumption'!AP230</f>
        <v>855675443548.18774</v>
      </c>
      <c r="AQ2" s="1">
        <f>'Split BLDG energy consumption'!$C$17*'Split BLDG energy consumption'!AQ230</f>
        <v>809006790071.27209</v>
      </c>
    </row>
    <row r="3" spans="1:43" x14ac:dyDescent="0.3">
      <c r="A3" t="s">
        <v>1</v>
      </c>
      <c r="B3" s="1">
        <f>'Split BLDG energy consumption'!$C$17*'Split BLDG energy consumption'!B231</f>
        <v>0</v>
      </c>
      <c r="C3" s="1">
        <f>'Split BLDG energy consumption'!$C$17*'Split BLDG energy consumption'!C231</f>
        <v>0</v>
      </c>
      <c r="D3" s="1">
        <f>'Split BLDG energy consumption'!$C$17*'Split BLDG energy consumption'!D231</f>
        <v>0</v>
      </c>
      <c r="E3" s="1">
        <f>'Split BLDG energy consumption'!$C$17*'Split BLDG energy consumption'!E231</f>
        <v>0</v>
      </c>
      <c r="F3" s="1">
        <f>'Split BLDG energy consumption'!$C$17*'Split BLDG energy consumption'!F231</f>
        <v>0</v>
      </c>
      <c r="G3" s="1">
        <f>'Split BLDG energy consumption'!$C$17*'Split BLDG energy consumption'!G231</f>
        <v>0</v>
      </c>
      <c r="H3" s="1">
        <f>'Split BLDG energy consumption'!$C$17*'Split BLDG energy consumption'!H231</f>
        <v>0</v>
      </c>
      <c r="I3" s="1">
        <f>'Split BLDG energy consumption'!$C$17*'Split BLDG energy consumption'!I231</f>
        <v>0</v>
      </c>
      <c r="J3" s="1">
        <f>'Split BLDG energy consumption'!$C$17*'Split BLDG energy consumption'!J231</f>
        <v>0</v>
      </c>
      <c r="K3" s="1">
        <f>'Split BLDG energy consumption'!$C$17*'Split BLDG energy consumption'!K231</f>
        <v>0</v>
      </c>
      <c r="L3" s="1">
        <f>'Split BLDG energy consumption'!$C$17*'Split BLDG energy consumption'!L231</f>
        <v>0</v>
      </c>
      <c r="M3" s="1">
        <f>'Split BLDG energy consumption'!$C$17*'Split BLDG energy consumption'!M231</f>
        <v>0</v>
      </c>
      <c r="N3" s="1">
        <f>'Split BLDG energy consumption'!$C$17*'Split BLDG energy consumption'!N231</f>
        <v>0</v>
      </c>
      <c r="O3" s="1">
        <f>'Split BLDG energy consumption'!$C$17*'Split BLDG energy consumption'!O231</f>
        <v>0</v>
      </c>
      <c r="P3" s="1">
        <f>'Split BLDG energy consumption'!$C$17*'Split BLDG energy consumption'!P231</f>
        <v>0</v>
      </c>
      <c r="Q3" s="1">
        <f>'Split BLDG energy consumption'!$C$17*'Split BLDG energy consumption'!Q231</f>
        <v>0</v>
      </c>
      <c r="R3" s="1">
        <f>'Split BLDG energy consumption'!$C$17*'Split BLDG energy consumption'!R231</f>
        <v>0</v>
      </c>
      <c r="S3" s="1">
        <f>'Split BLDG energy consumption'!$C$17*'Split BLDG energy consumption'!S231</f>
        <v>0</v>
      </c>
      <c r="T3" s="1">
        <f>'Split BLDG energy consumption'!$C$17*'Split BLDG energy consumption'!T231</f>
        <v>0</v>
      </c>
      <c r="U3" s="1">
        <f>'Split BLDG energy consumption'!$C$17*'Split BLDG energy consumption'!U231</f>
        <v>0</v>
      </c>
      <c r="V3" s="1">
        <f>'Split BLDG energy consumption'!$C$17*'Split BLDG energy consumption'!V231</f>
        <v>0</v>
      </c>
      <c r="W3" s="1">
        <f>'Split BLDG energy consumption'!$C$17*'Split BLDG energy consumption'!W231</f>
        <v>0</v>
      </c>
      <c r="X3" s="1">
        <f>'Split BLDG energy consumption'!$C$17*'Split BLDG energy consumption'!X231</f>
        <v>0</v>
      </c>
      <c r="Y3" s="1">
        <f>'Split BLDG energy consumption'!$C$17*'Split BLDG energy consumption'!Y231</f>
        <v>0</v>
      </c>
      <c r="Z3" s="1">
        <f>'Split BLDG energy consumption'!$C$17*'Split BLDG energy consumption'!Z231</f>
        <v>0</v>
      </c>
      <c r="AA3" s="1">
        <f>'Split BLDG energy consumption'!$C$17*'Split BLDG energy consumption'!AA231</f>
        <v>0</v>
      </c>
      <c r="AB3" s="1">
        <f>'Split BLDG energy consumption'!$C$17*'Split BLDG energy consumption'!AB231</f>
        <v>0</v>
      </c>
      <c r="AC3" s="1">
        <f>'Split BLDG energy consumption'!$C$17*'Split BLDG energy consumption'!AC231</f>
        <v>0</v>
      </c>
      <c r="AD3" s="1">
        <f>'Split BLDG energy consumption'!$C$17*'Split BLDG energy consumption'!AD231</f>
        <v>0</v>
      </c>
      <c r="AE3" s="1">
        <f>'Split BLDG energy consumption'!$C$17*'Split BLDG energy consumption'!AE231</f>
        <v>0</v>
      </c>
      <c r="AF3" s="1">
        <f>'Split BLDG energy consumption'!$C$17*'Split BLDG energy consumption'!AF231</f>
        <v>0</v>
      </c>
      <c r="AG3" s="1">
        <f>'Split BLDG energy consumption'!$C$17*'Split BLDG energy consumption'!AG231</f>
        <v>0</v>
      </c>
      <c r="AH3" s="1">
        <f>'Split BLDG energy consumption'!$C$17*'Split BLDG energy consumption'!AH231</f>
        <v>0</v>
      </c>
      <c r="AI3" s="1">
        <f>'Split BLDG energy consumption'!$C$17*'Split BLDG energy consumption'!AI231</f>
        <v>0</v>
      </c>
      <c r="AJ3" s="1">
        <f>'Split BLDG energy consumption'!$C$17*'Split BLDG energy consumption'!AJ231</f>
        <v>0</v>
      </c>
      <c r="AK3" s="1">
        <f>'Split BLDG energy consumption'!$C$17*'Split BLDG energy consumption'!AK231</f>
        <v>0</v>
      </c>
      <c r="AL3" s="1">
        <f>'Split BLDG energy consumption'!$C$17*'Split BLDG energy consumption'!AL231</f>
        <v>0</v>
      </c>
      <c r="AM3" s="1">
        <f>'Split BLDG energy consumption'!$C$17*'Split BLDG energy consumption'!AM231</f>
        <v>0</v>
      </c>
      <c r="AN3" s="1">
        <f>'Split BLDG energy consumption'!$C$17*'Split BLDG energy consumption'!AN231</f>
        <v>0</v>
      </c>
      <c r="AO3" s="1">
        <f>'Split BLDG energy consumption'!$C$17*'Split BLDG energy consumption'!AO231</f>
        <v>0</v>
      </c>
      <c r="AP3" s="1">
        <f>'Split BLDG energy consumption'!$C$17*'Split BLDG energy consumption'!AP231</f>
        <v>0</v>
      </c>
      <c r="AQ3" s="1">
        <f>'Split BLDG energy consumption'!$C$17*'Split BLDG energy consumption'!AQ231</f>
        <v>0</v>
      </c>
    </row>
    <row r="4" spans="1:43" x14ac:dyDescent="0.3">
      <c r="A4" t="s">
        <v>2</v>
      </c>
      <c r="B4" s="1">
        <f>'Split BLDG energy consumption'!$C$17*'Split BLDG energy consumption'!B232</f>
        <v>30417373625195.578</v>
      </c>
      <c r="C4" s="1">
        <f>'Split BLDG energy consumption'!$C$17*'Split BLDG energy consumption'!C232</f>
        <v>30417373625195.578</v>
      </c>
      <c r="D4" s="1">
        <f>'Split BLDG energy consumption'!$C$17*'Split BLDG energy consumption'!D232</f>
        <v>30126529445617.961</v>
      </c>
      <c r="E4" s="1">
        <f>'Split BLDG energy consumption'!$C$17*'Split BLDG energy consumption'!E232</f>
        <v>29817227877882.969</v>
      </c>
      <c r="F4" s="1">
        <f>'Split BLDG energy consumption'!$C$17*'Split BLDG energy consumption'!F232</f>
        <v>29491044383590.887</v>
      </c>
      <c r="G4" s="1">
        <f>'Split BLDG energy consumption'!$C$17*'Split BLDG energy consumption'!G232</f>
        <v>29149498021141.719</v>
      </c>
      <c r="H4" s="1">
        <f>'Split BLDG energy consumption'!$C$17*'Split BLDG energy consumption'!H232</f>
        <v>28794051280951.195</v>
      </c>
      <c r="I4" s="1">
        <f>'Split BLDG energy consumption'!$C$17*'Split BLDG energy consumption'!I232</f>
        <v>27887667352707.785</v>
      </c>
      <c r="J4" s="1">
        <f>'Split BLDG energy consumption'!$C$17*'Split BLDG energy consumption'!J232</f>
        <v>27461847699609.551</v>
      </c>
      <c r="K4" s="1">
        <f>'Split BLDG energy consumption'!$C$17*'Split BLDG energy consumption'!K232</f>
        <v>27028131138365.094</v>
      </c>
      <c r="L4" s="1">
        <f>'Split BLDG energy consumption'!$C$17*'Split BLDG energy consumption'!L232</f>
        <v>26587492204063.172</v>
      </c>
      <c r="M4" s="1">
        <f>'Split BLDG energy consumption'!$C$17*'Split BLDG energy consumption'!M232</f>
        <v>26140853584583.18</v>
      </c>
      <c r="N4" s="1">
        <f>'Split BLDG energy consumption'!$C$17*'Split BLDG energy consumption'!N232</f>
        <v>25689085192845.738</v>
      </c>
      <c r="O4" s="1">
        <f>'Split BLDG energy consumption'!$C$17*'Split BLDG energy consumption'!O232</f>
        <v>25233002490014.465</v>
      </c>
      <c r="P4" s="1">
        <f>'Split BLDG energy consumption'!$C$17*'Split BLDG energy consumption'!P232</f>
        <v>24773364037374.352</v>
      </c>
      <c r="Q4" s="1">
        <f>'Split BLDG energy consumption'!$C$17*'Split BLDG energy consumption'!Q232</f>
        <v>24310871991336.773</v>
      </c>
      <c r="R4" s="1">
        <f>'Split BLDG energy consumption'!$C$17*'Split BLDG energy consumption'!R232</f>
        <v>23846170000984.711</v>
      </c>
      <c r="S4" s="1">
        <f>'Split BLDG energy consumption'!$C$17*'Split BLDG energy consumption'!S232</f>
        <v>23379841445226.852</v>
      </c>
      <c r="T4" s="1">
        <f>'Split BLDG energy consumption'!$C$17*'Split BLDG energy consumption'!T232</f>
        <v>22912408777473.789</v>
      </c>
      <c r="U4" s="1">
        <f>'Split BLDG energy consumption'!$C$17*'Split BLDG energy consumption'!U232</f>
        <v>22444330209979.016</v>
      </c>
      <c r="V4" s="1">
        <f>'Split BLDG energy consumption'!$C$17*'Split BLDG energy consumption'!V232</f>
        <v>21976001675682.094</v>
      </c>
      <c r="W4" s="1">
        <f>'Split BLDG energy consumption'!$C$17*'Split BLDG energy consumption'!W232</f>
        <v>21507751957371.973</v>
      </c>
      <c r="X4" s="1">
        <f>'Split BLDG energy consumption'!$C$17*'Split BLDG energy consumption'!X232</f>
        <v>21039843100447.477</v>
      </c>
      <c r="Y4" s="1">
        <f>'Split BLDG energy consumption'!$C$17*'Split BLDG energy consumption'!Y232</f>
        <v>20572468921826.332</v>
      </c>
      <c r="Z4" s="1">
        <f>'Split BLDG energy consumption'!$C$17*'Split BLDG energy consumption'!Z232</f>
        <v>20105752334279.531</v>
      </c>
      <c r="AA4" s="1">
        <f>'Split BLDG energy consumption'!$C$17*'Split BLDG energy consumption'!AA232</f>
        <v>19639744181340.441</v>
      </c>
      <c r="AB4" s="1">
        <f>'Split BLDG energy consumption'!$C$17*'Split BLDG energy consumption'!AB232</f>
        <v>19174423237244.578</v>
      </c>
      <c r="AC4" s="1">
        <f>'Split BLDG energy consumption'!$C$17*'Split BLDG energy consumption'!AC232</f>
        <v>18709692686365.297</v>
      </c>
      <c r="AD4" s="1">
        <f>'Split BLDG energy consumption'!$C$17*'Split BLDG energy consumption'!AD232</f>
        <v>18245378902530.734</v>
      </c>
      <c r="AE4" s="1">
        <f>'Split BLDG energy consumption'!$C$17*'Split BLDG energy consumption'!AE232</f>
        <v>17781230217743.352</v>
      </c>
      <c r="AF4" s="1">
        <f>'Split BLDG energy consumption'!$C$17*'Split BLDG energy consumption'!AF232</f>
        <v>17316915680247.039</v>
      </c>
      <c r="AG4" s="1">
        <f>'Split BLDG energy consumption'!$C$17*'Split BLDG energy consumption'!AG232</f>
        <v>16852022601331.25</v>
      </c>
      <c r="AH4" s="1">
        <f>'Split BLDG energy consumption'!$C$17*'Split BLDG energy consumption'!AH232</f>
        <v>16386054864293.182</v>
      </c>
      <c r="AI4" s="1">
        <f>'Split BLDG energy consumption'!$C$17*'Split BLDG energy consumption'!AI232</f>
        <v>15918432422784.441</v>
      </c>
      <c r="AJ4" s="1">
        <f>'Split BLDG energy consumption'!$C$17*'Split BLDG energy consumption'!AJ232</f>
        <v>15448487971125.502</v>
      </c>
      <c r="AK4" s="1">
        <f>'Split BLDG energy consumption'!$C$17*'Split BLDG energy consumption'!AK232</f>
        <v>14975465993882.893</v>
      </c>
      <c r="AL4" s="1">
        <f>'Split BLDG energy consumption'!$C$17*'Split BLDG energy consumption'!AL232</f>
        <v>14498520996472.182</v>
      </c>
      <c r="AM4" s="1">
        <f>'Split BLDG energy consumption'!$C$17*'Split BLDG energy consumption'!AM232</f>
        <v>14016715302932.734</v>
      </c>
      <c r="AN4" s="1">
        <f>'Split BLDG energy consumption'!$C$17*'Split BLDG energy consumption'!AN232</f>
        <v>13529018057732.555</v>
      </c>
      <c r="AO4" s="1">
        <f>'Split BLDG energy consumption'!$C$17*'Split BLDG energy consumption'!AO232</f>
        <v>13034302983639.871</v>
      </c>
      <c r="AP4" s="1">
        <f>'Split BLDG energy consumption'!$C$17*'Split BLDG energy consumption'!AP232</f>
        <v>12531345690259.189</v>
      </c>
      <c r="AQ4" s="1">
        <f>'Split BLDG energy consumption'!$C$17*'Split BLDG energy consumption'!AQ232</f>
        <v>12018823444097.988</v>
      </c>
    </row>
    <row r="5" spans="1:43" x14ac:dyDescent="0.3">
      <c r="A5" t="s">
        <v>3</v>
      </c>
      <c r="B5" s="1">
        <f>'Split BLDG energy consumption'!$C$17*'Split BLDG energy consumption'!B233</f>
        <v>63343077475271.961</v>
      </c>
      <c r="C5" s="1">
        <f>'Split BLDG energy consumption'!$C$17*'Split BLDG energy consumption'!C233</f>
        <v>63343077475271.961</v>
      </c>
      <c r="D5" s="1">
        <f>'Split BLDG energy consumption'!$C$17*'Split BLDG energy consumption'!D233</f>
        <v>62737405018891.414</v>
      </c>
      <c r="E5" s="1">
        <f>'Split BLDG energy consumption'!$C$17*'Split BLDG energy consumption'!E233</f>
        <v>62093295721038.297</v>
      </c>
      <c r="F5" s="1">
        <f>'Split BLDG energy consumption'!$C$17*'Split BLDG energy consumption'!F233</f>
        <v>61414030423360.398</v>
      </c>
      <c r="G5" s="1">
        <f>'Split BLDG energy consumption'!$C$17*'Split BLDG energy consumption'!G233</f>
        <v>60702772509886.43</v>
      </c>
      <c r="H5" s="1">
        <f>'Split BLDG energy consumption'!$C$17*'Split BLDG energy consumption'!H233</f>
        <v>59962567563869.281</v>
      </c>
      <c r="I5" s="1">
        <f>'Split BLDG energy consumption'!$C$17*'Split BLDG energy consumption'!I233</f>
        <v>58075055903707.18</v>
      </c>
      <c r="J5" s="1">
        <f>'Split BLDG energy consumption'!$C$17*'Split BLDG energy consumption'!J233</f>
        <v>57188301918663.82</v>
      </c>
      <c r="K5" s="1">
        <f>'Split BLDG energy consumption'!$C$17*'Split BLDG energy consumption'!K233</f>
        <v>56285102908790.75</v>
      </c>
      <c r="L5" s="1">
        <f>'Split BLDG energy consumption'!$C$17*'Split BLDG energy consumption'!L233</f>
        <v>55367488308068.352</v>
      </c>
      <c r="M5" s="1">
        <f>'Split BLDG energy consumption'!$C$17*'Split BLDG energy consumption'!M233</f>
        <v>54437379580543.797</v>
      </c>
      <c r="N5" s="1">
        <f>'Split BLDG energy consumption'!$C$17*'Split BLDG energy consumption'!N233</f>
        <v>53496588288326.492</v>
      </c>
      <c r="O5" s="1">
        <f>'Split BLDG energy consumption'!$C$17*'Split BLDG energy consumption'!O233</f>
        <v>52546812599716.672</v>
      </c>
      <c r="P5" s="1">
        <f>'Split BLDG energy consumption'!$C$17*'Split BLDG energy consumption'!P233</f>
        <v>51589632191080.711</v>
      </c>
      <c r="Q5" s="1">
        <f>'Split BLDG energy consumption'!$C$17*'Split BLDG energy consumption'!Q233</f>
        <v>50626509277681.359</v>
      </c>
      <c r="R5" s="1">
        <f>'Split BLDG energy consumption'!$C$17*'Split BLDG energy consumption'!R233</f>
        <v>49658784235391.672</v>
      </c>
      <c r="S5" s="1">
        <f>'Split BLDG energy consumption'!$C$17*'Split BLDG energy consumption'!S233</f>
        <v>48687671929632.492</v>
      </c>
      <c r="T5" s="1">
        <f>'Split BLDG energy consumption'!$C$17*'Split BLDG energy consumption'!T233</f>
        <v>47714260350684.422</v>
      </c>
      <c r="U5" s="1">
        <f>'Split BLDG energy consumption'!$C$17*'Split BLDG energy consumption'!U233</f>
        <v>46739503708948.07</v>
      </c>
      <c r="V5" s="1">
        <f>'Split BLDG energy consumption'!$C$17*'Split BLDG energy consumption'!V233</f>
        <v>45764226520411.391</v>
      </c>
      <c r="W5" s="1">
        <f>'Split BLDG energy consumption'!$C$17*'Split BLDG energy consumption'!W233</f>
        <v>44789113463308.922</v>
      </c>
      <c r="X5" s="1">
        <f>'Split BLDG energy consumption'!$C$17*'Split BLDG energy consumption'!X233</f>
        <v>43814710237680.539</v>
      </c>
      <c r="Y5" s="1">
        <f>'Split BLDG energy consumption'!$C$17*'Split BLDG energy consumption'!Y233</f>
        <v>42841420460228.547</v>
      </c>
      <c r="Z5" s="1">
        <f>'Split BLDG energy consumption'!$C$17*'Split BLDG energy consumption'!Z233</f>
        <v>41869500092341.047</v>
      </c>
      <c r="AA5" s="1">
        <f>'Split BLDG energy consumption'!$C$17*'Split BLDG energy consumption'!AA233</f>
        <v>40899055013832.414</v>
      </c>
      <c r="AB5" s="1">
        <f>'Split BLDG energy consumption'!$C$17*'Split BLDG energy consumption'!AB233</f>
        <v>39930041022817.875</v>
      </c>
      <c r="AC5" s="1">
        <f>'Split BLDG energy consumption'!$C$17*'Split BLDG energy consumption'!AC233</f>
        <v>38962256504266.016</v>
      </c>
      <c r="AD5" s="1">
        <f>'Split BLDG energy consumption'!$C$17*'Split BLDG energy consumption'!AD233</f>
        <v>37995339887970.539</v>
      </c>
      <c r="AE5" s="1">
        <f>'Split BLDG energy consumption'!$C$17*'Split BLDG energy consumption'!AE233</f>
        <v>37028767084453.43</v>
      </c>
      <c r="AF5" s="1">
        <f>'Split BLDG energy consumption'!$C$17*'Split BLDG energy consumption'!AF233</f>
        <v>36061848898684.688</v>
      </c>
      <c r="AG5" s="1">
        <f>'Split BLDG energy consumption'!$C$17*'Split BLDG energy consumption'!AG233</f>
        <v>35093725921390.949</v>
      </c>
      <c r="AH5" s="1">
        <f>'Split BLDG energy consumption'!$C$17*'Split BLDG energy consumption'!AH233</f>
        <v>34123365007530.496</v>
      </c>
      <c r="AI5" s="1">
        <f>'Split BLDG energy consumption'!$C$17*'Split BLDG energy consumption'!AI233</f>
        <v>33149558231618.449</v>
      </c>
      <c r="AJ5" s="1">
        <f>'Split BLDG energy consumption'!$C$17*'Split BLDG energy consumption'!AJ233</f>
        <v>32170915953777.309</v>
      </c>
      <c r="AK5" s="1">
        <f>'Split BLDG energy consumption'!$C$17*'Split BLDG energy consumption'!AK233</f>
        <v>31185864840515.969</v>
      </c>
      <c r="AL5" s="1">
        <f>'Split BLDG energy consumption'!$C$17*'Split BLDG energy consumption'!AL233</f>
        <v>30192644180024.586</v>
      </c>
      <c r="AM5" s="1">
        <f>'Split BLDG energy consumption'!$C$17*'Split BLDG energy consumption'!AM233</f>
        <v>29189301296120.352</v>
      </c>
      <c r="AN5" s="1">
        <f>'Split BLDG energy consumption'!$C$17*'Split BLDG energy consumption'!AN233</f>
        <v>28173689469542.301</v>
      </c>
      <c r="AO5" s="1">
        <f>'Split BLDG energy consumption'!$C$17*'Split BLDG energy consumption'!AO233</f>
        <v>27143463268800.223</v>
      </c>
      <c r="AP5" s="1">
        <f>'Split BLDG energy consumption'!$C$17*'Split BLDG energy consumption'!AP233</f>
        <v>26096072945298.523</v>
      </c>
      <c r="AQ5" s="1">
        <f>'Split BLDG energy consumption'!$C$17*'Split BLDG energy consumption'!AQ233</f>
        <v>25028763954508.535</v>
      </c>
    </row>
    <row r="6" spans="1:43" x14ac:dyDescent="0.3">
      <c r="A6" t="s">
        <v>4</v>
      </c>
      <c r="B6" s="1">
        <f>'Split BLDG energy consumption'!$C$17*'Split BLDG energy consumption'!B234</f>
        <v>0</v>
      </c>
      <c r="C6" s="1">
        <f>'Split BLDG energy consumption'!$C$17*'Split BLDG energy consumption'!C234</f>
        <v>0</v>
      </c>
      <c r="D6" s="1">
        <f>'Split BLDG energy consumption'!$C$17*'Split BLDG energy consumption'!D234</f>
        <v>0</v>
      </c>
      <c r="E6" s="1">
        <f>'Split BLDG energy consumption'!$C$17*'Split BLDG energy consumption'!E234</f>
        <v>0</v>
      </c>
      <c r="F6" s="1">
        <f>'Split BLDG energy consumption'!$C$17*'Split BLDG energy consumption'!F234</f>
        <v>0</v>
      </c>
      <c r="G6" s="1">
        <f>'Split BLDG energy consumption'!$C$17*'Split BLDG energy consumption'!G234</f>
        <v>0</v>
      </c>
      <c r="H6" s="1">
        <f>'Split BLDG energy consumption'!$C$17*'Split BLDG energy consumption'!H234</f>
        <v>0</v>
      </c>
      <c r="I6" s="1">
        <f>'Split BLDG energy consumption'!$C$17*'Split BLDG energy consumption'!I234</f>
        <v>0</v>
      </c>
      <c r="J6" s="1">
        <f>'Split BLDG energy consumption'!$C$17*'Split BLDG energy consumption'!J234</f>
        <v>0</v>
      </c>
      <c r="K6" s="1">
        <f>'Split BLDG energy consumption'!$C$17*'Split BLDG energy consumption'!K234</f>
        <v>0</v>
      </c>
      <c r="L6" s="1">
        <f>'Split BLDG energy consumption'!$C$17*'Split BLDG energy consumption'!L234</f>
        <v>0</v>
      </c>
      <c r="M6" s="1">
        <f>'Split BLDG energy consumption'!$C$17*'Split BLDG energy consumption'!M234</f>
        <v>0</v>
      </c>
      <c r="N6" s="1">
        <f>'Split BLDG energy consumption'!$C$17*'Split BLDG energy consumption'!N234</f>
        <v>0</v>
      </c>
      <c r="O6" s="1">
        <f>'Split BLDG energy consumption'!$C$17*'Split BLDG energy consumption'!O234</f>
        <v>0</v>
      </c>
      <c r="P6" s="1">
        <f>'Split BLDG energy consumption'!$C$17*'Split BLDG energy consumption'!P234</f>
        <v>0</v>
      </c>
      <c r="Q6" s="1">
        <f>'Split BLDG energy consumption'!$C$17*'Split BLDG energy consumption'!Q234</f>
        <v>0</v>
      </c>
      <c r="R6" s="1">
        <f>'Split BLDG energy consumption'!$C$17*'Split BLDG energy consumption'!R234</f>
        <v>0</v>
      </c>
      <c r="S6" s="1">
        <f>'Split BLDG energy consumption'!$C$17*'Split BLDG energy consumption'!S234</f>
        <v>0</v>
      </c>
      <c r="T6" s="1">
        <f>'Split BLDG energy consumption'!$C$17*'Split BLDG energy consumption'!T234</f>
        <v>0</v>
      </c>
      <c r="U6" s="1">
        <f>'Split BLDG energy consumption'!$C$17*'Split BLDG energy consumption'!U234</f>
        <v>0</v>
      </c>
      <c r="V6" s="1">
        <f>'Split BLDG energy consumption'!$C$17*'Split BLDG energy consumption'!V234</f>
        <v>0</v>
      </c>
      <c r="W6" s="1">
        <f>'Split BLDG energy consumption'!$C$17*'Split BLDG energy consumption'!W234</f>
        <v>0</v>
      </c>
      <c r="X6" s="1">
        <f>'Split BLDG energy consumption'!$C$17*'Split BLDG energy consumption'!X234</f>
        <v>0</v>
      </c>
      <c r="Y6" s="1">
        <f>'Split BLDG energy consumption'!$C$17*'Split BLDG energy consumption'!Y234</f>
        <v>0</v>
      </c>
      <c r="Z6" s="1">
        <f>'Split BLDG energy consumption'!$C$17*'Split BLDG energy consumption'!Z234</f>
        <v>0</v>
      </c>
      <c r="AA6" s="1">
        <f>'Split BLDG energy consumption'!$C$17*'Split BLDG energy consumption'!AA234</f>
        <v>0</v>
      </c>
      <c r="AB6" s="1">
        <f>'Split BLDG energy consumption'!$C$17*'Split BLDG energy consumption'!AB234</f>
        <v>0</v>
      </c>
      <c r="AC6" s="1">
        <f>'Split BLDG energy consumption'!$C$17*'Split BLDG energy consumption'!AC234</f>
        <v>0</v>
      </c>
      <c r="AD6" s="1">
        <f>'Split BLDG energy consumption'!$C$17*'Split BLDG energy consumption'!AD234</f>
        <v>0</v>
      </c>
      <c r="AE6" s="1">
        <f>'Split BLDG energy consumption'!$C$17*'Split BLDG energy consumption'!AE234</f>
        <v>0</v>
      </c>
      <c r="AF6" s="1">
        <f>'Split BLDG energy consumption'!$C$17*'Split BLDG energy consumption'!AF234</f>
        <v>0</v>
      </c>
      <c r="AG6" s="1">
        <f>'Split BLDG energy consumption'!$C$17*'Split BLDG energy consumption'!AG234</f>
        <v>0</v>
      </c>
      <c r="AH6" s="1">
        <f>'Split BLDG energy consumption'!$C$17*'Split BLDG energy consumption'!AH234</f>
        <v>0</v>
      </c>
      <c r="AI6" s="1">
        <f>'Split BLDG energy consumption'!$C$17*'Split BLDG energy consumption'!AI234</f>
        <v>0</v>
      </c>
      <c r="AJ6" s="1">
        <f>'Split BLDG energy consumption'!$C$17*'Split BLDG energy consumption'!AJ234</f>
        <v>0</v>
      </c>
      <c r="AK6" s="1">
        <f>'Split BLDG energy consumption'!$C$17*'Split BLDG energy consumption'!AK234</f>
        <v>0</v>
      </c>
      <c r="AL6" s="1">
        <f>'Split BLDG energy consumption'!$C$17*'Split BLDG energy consumption'!AL234</f>
        <v>0</v>
      </c>
      <c r="AM6" s="1">
        <f>'Split BLDG energy consumption'!$C$17*'Split BLDG energy consumption'!AM234</f>
        <v>0</v>
      </c>
      <c r="AN6" s="1">
        <f>'Split BLDG energy consumption'!$C$17*'Split BLDG energy consumption'!AN234</f>
        <v>0</v>
      </c>
      <c r="AO6" s="1">
        <f>'Split BLDG energy consumption'!$C$17*'Split BLDG energy consumption'!AO234</f>
        <v>0</v>
      </c>
      <c r="AP6" s="1">
        <f>'Split BLDG energy consumption'!$C$17*'Split BLDG energy consumption'!AP234</f>
        <v>0</v>
      </c>
      <c r="AQ6" s="1">
        <f>'Split BLDG energy consumption'!$C$17*'Split BLDG energy consumption'!AQ234</f>
        <v>0</v>
      </c>
    </row>
    <row r="7" spans="1:43" x14ac:dyDescent="0.3">
      <c r="A7" t="s">
        <v>5</v>
      </c>
      <c r="B7" s="1">
        <f>'Split BLDG energy consumption'!$C$17*'Split BLDG energy consumption'!B235</f>
        <v>0</v>
      </c>
      <c r="C7" s="1">
        <f>'Split BLDG energy consumption'!$C$17*'Split BLDG energy consumption'!C235</f>
        <v>0</v>
      </c>
      <c r="D7" s="1">
        <f>'Split BLDG energy consumption'!$C$17*'Split BLDG energy consumption'!D235</f>
        <v>0</v>
      </c>
      <c r="E7" s="1">
        <f>'Split BLDG energy consumption'!$C$17*'Split BLDG energy consumption'!E235</f>
        <v>0</v>
      </c>
      <c r="F7" s="1">
        <f>'Split BLDG energy consumption'!$C$17*'Split BLDG energy consumption'!F235</f>
        <v>0</v>
      </c>
      <c r="G7" s="1">
        <f>'Split BLDG energy consumption'!$C$17*'Split BLDG energy consumption'!G235</f>
        <v>0</v>
      </c>
      <c r="H7" s="1">
        <f>'Split BLDG energy consumption'!$C$17*'Split BLDG energy consumption'!H235</f>
        <v>0</v>
      </c>
      <c r="I7" s="1">
        <f>'Split BLDG energy consumption'!$C$17*'Split BLDG energy consumption'!I235</f>
        <v>0</v>
      </c>
      <c r="J7" s="1">
        <f>'Split BLDG energy consumption'!$C$17*'Split BLDG energy consumption'!J235</f>
        <v>0</v>
      </c>
      <c r="K7" s="1">
        <f>'Split BLDG energy consumption'!$C$17*'Split BLDG energy consumption'!K235</f>
        <v>0</v>
      </c>
      <c r="L7" s="1">
        <f>'Split BLDG energy consumption'!$C$17*'Split BLDG energy consumption'!L235</f>
        <v>0</v>
      </c>
      <c r="M7" s="1">
        <f>'Split BLDG energy consumption'!$C$17*'Split BLDG energy consumption'!M235</f>
        <v>0</v>
      </c>
      <c r="N7" s="1">
        <f>'Split BLDG energy consumption'!$C$17*'Split BLDG energy consumption'!N235</f>
        <v>0</v>
      </c>
      <c r="O7" s="1">
        <f>'Split BLDG energy consumption'!$C$17*'Split BLDG energy consumption'!O235</f>
        <v>0</v>
      </c>
      <c r="P7" s="1">
        <f>'Split BLDG energy consumption'!$C$17*'Split BLDG energy consumption'!P235</f>
        <v>0</v>
      </c>
      <c r="Q7" s="1">
        <f>'Split BLDG energy consumption'!$C$17*'Split BLDG energy consumption'!Q235</f>
        <v>0</v>
      </c>
      <c r="R7" s="1">
        <f>'Split BLDG energy consumption'!$C$17*'Split BLDG energy consumption'!R235</f>
        <v>0</v>
      </c>
      <c r="S7" s="1">
        <f>'Split BLDG energy consumption'!$C$17*'Split BLDG energy consumption'!S235</f>
        <v>0</v>
      </c>
      <c r="T7" s="1">
        <f>'Split BLDG energy consumption'!$C$17*'Split BLDG energy consumption'!T235</f>
        <v>0</v>
      </c>
      <c r="U7" s="1">
        <f>'Split BLDG energy consumption'!$C$17*'Split BLDG energy consumption'!U235</f>
        <v>0</v>
      </c>
      <c r="V7" s="1">
        <f>'Split BLDG energy consumption'!$C$17*'Split BLDG energy consumption'!V235</f>
        <v>0</v>
      </c>
      <c r="W7" s="1">
        <f>'Split BLDG energy consumption'!$C$17*'Split BLDG energy consumption'!W235</f>
        <v>0</v>
      </c>
      <c r="X7" s="1">
        <f>'Split BLDG energy consumption'!$C$17*'Split BLDG energy consumption'!X235</f>
        <v>0</v>
      </c>
      <c r="Y7" s="1">
        <f>'Split BLDG energy consumption'!$C$17*'Split BLDG energy consumption'!Y235</f>
        <v>0</v>
      </c>
      <c r="Z7" s="1">
        <f>'Split BLDG energy consumption'!$C$17*'Split BLDG energy consumption'!Z235</f>
        <v>0</v>
      </c>
      <c r="AA7" s="1">
        <f>'Split BLDG energy consumption'!$C$17*'Split BLDG energy consumption'!AA235</f>
        <v>0</v>
      </c>
      <c r="AB7" s="1">
        <f>'Split BLDG energy consumption'!$C$17*'Split BLDG energy consumption'!AB235</f>
        <v>0</v>
      </c>
      <c r="AC7" s="1">
        <f>'Split BLDG energy consumption'!$C$17*'Split BLDG energy consumption'!AC235</f>
        <v>0</v>
      </c>
      <c r="AD7" s="1">
        <f>'Split BLDG energy consumption'!$C$17*'Split BLDG energy consumption'!AD235</f>
        <v>0</v>
      </c>
      <c r="AE7" s="1">
        <f>'Split BLDG energy consumption'!$C$17*'Split BLDG energy consumption'!AE235</f>
        <v>0</v>
      </c>
      <c r="AF7" s="1">
        <f>'Split BLDG energy consumption'!$C$17*'Split BLDG energy consumption'!AF235</f>
        <v>0</v>
      </c>
      <c r="AG7" s="1">
        <f>'Split BLDG energy consumption'!$C$17*'Split BLDG energy consumption'!AG235</f>
        <v>0</v>
      </c>
      <c r="AH7" s="1">
        <f>'Split BLDG energy consumption'!$C$17*'Split BLDG energy consumption'!AH235</f>
        <v>0</v>
      </c>
      <c r="AI7" s="1">
        <f>'Split BLDG energy consumption'!$C$17*'Split BLDG energy consumption'!AI235</f>
        <v>0</v>
      </c>
      <c r="AJ7" s="1">
        <f>'Split BLDG energy consumption'!$C$17*'Split BLDG energy consumption'!AJ235</f>
        <v>0</v>
      </c>
      <c r="AK7" s="1">
        <f>'Split BLDG energy consumption'!$C$17*'Split BLDG energy consumption'!AK235</f>
        <v>0</v>
      </c>
      <c r="AL7" s="1">
        <f>'Split BLDG energy consumption'!$C$17*'Split BLDG energy consumption'!AL235</f>
        <v>0</v>
      </c>
      <c r="AM7" s="1">
        <f>'Split BLDG energy consumption'!$C$17*'Split BLDG energy consumption'!AM235</f>
        <v>0</v>
      </c>
      <c r="AN7" s="1">
        <f>'Split BLDG energy consumption'!$C$17*'Split BLDG energy consumption'!AN235</f>
        <v>0</v>
      </c>
      <c r="AO7" s="1">
        <f>'Split BLDG energy consumption'!$C$17*'Split BLDG energy consumption'!AO235</f>
        <v>0</v>
      </c>
      <c r="AP7" s="1">
        <f>'Split BLDG energy consumption'!$C$17*'Split BLDG energy consumption'!AP235</f>
        <v>0</v>
      </c>
      <c r="AQ7" s="1">
        <f>'Split BLDG energy consumption'!$C$17*'Split BLDG energy consumption'!AQ235</f>
        <v>0</v>
      </c>
    </row>
    <row r="8" spans="1:43" x14ac:dyDescent="0.3">
      <c r="A8" t="s">
        <v>6</v>
      </c>
      <c r="B8" s="1">
        <f>'Split BLDG energy consumption'!$C$17*'Split BLDG energy consumption'!B236</f>
        <v>0</v>
      </c>
      <c r="C8" s="1">
        <f>'Split BLDG energy consumption'!$C$17*'Split BLDG energy consumption'!C236</f>
        <v>0</v>
      </c>
      <c r="D8" s="1">
        <f>'Split BLDG energy consumption'!$C$17*'Split BLDG energy consumption'!D236</f>
        <v>0</v>
      </c>
      <c r="E8" s="1">
        <f>'Split BLDG energy consumption'!$C$17*'Split BLDG energy consumption'!E236</f>
        <v>0</v>
      </c>
      <c r="F8" s="1">
        <f>'Split BLDG energy consumption'!$C$17*'Split BLDG energy consumption'!F236</f>
        <v>0</v>
      </c>
      <c r="G8" s="1">
        <f>'Split BLDG energy consumption'!$C$17*'Split BLDG energy consumption'!G236</f>
        <v>0</v>
      </c>
      <c r="H8" s="1">
        <f>'Split BLDG energy consumption'!$C$17*'Split BLDG energy consumption'!H236</f>
        <v>0</v>
      </c>
      <c r="I8" s="1">
        <f>'Split BLDG energy consumption'!$C$17*'Split BLDG energy consumption'!I236</f>
        <v>0</v>
      </c>
      <c r="J8" s="1">
        <f>'Split BLDG energy consumption'!$C$17*'Split BLDG energy consumption'!J236</f>
        <v>0</v>
      </c>
      <c r="K8" s="1">
        <f>'Split BLDG energy consumption'!$C$17*'Split BLDG energy consumption'!K236</f>
        <v>0</v>
      </c>
      <c r="L8" s="1">
        <f>'Split BLDG energy consumption'!$C$17*'Split BLDG energy consumption'!L236</f>
        <v>0</v>
      </c>
      <c r="M8" s="1">
        <f>'Split BLDG energy consumption'!$C$17*'Split BLDG energy consumption'!M236</f>
        <v>0</v>
      </c>
      <c r="N8" s="1">
        <f>'Split BLDG energy consumption'!$C$17*'Split BLDG energy consumption'!N236</f>
        <v>0</v>
      </c>
      <c r="O8" s="1">
        <f>'Split BLDG energy consumption'!$C$17*'Split BLDG energy consumption'!O236</f>
        <v>0</v>
      </c>
      <c r="P8" s="1">
        <f>'Split BLDG energy consumption'!$C$17*'Split BLDG energy consumption'!P236</f>
        <v>0</v>
      </c>
      <c r="Q8" s="1">
        <f>'Split BLDG energy consumption'!$C$17*'Split BLDG energy consumption'!Q236</f>
        <v>0</v>
      </c>
      <c r="R8" s="1">
        <f>'Split BLDG energy consumption'!$C$17*'Split BLDG energy consumption'!R236</f>
        <v>0</v>
      </c>
      <c r="S8" s="1">
        <f>'Split BLDG energy consumption'!$C$17*'Split BLDG energy consumption'!S236</f>
        <v>0</v>
      </c>
      <c r="T8" s="1">
        <f>'Split BLDG energy consumption'!$C$17*'Split BLDG energy consumption'!T236</f>
        <v>0</v>
      </c>
      <c r="U8" s="1">
        <f>'Split BLDG energy consumption'!$C$17*'Split BLDG energy consumption'!U236</f>
        <v>0</v>
      </c>
      <c r="V8" s="1">
        <f>'Split BLDG energy consumption'!$C$17*'Split BLDG energy consumption'!V236</f>
        <v>0</v>
      </c>
      <c r="W8" s="1">
        <f>'Split BLDG energy consumption'!$C$17*'Split BLDG energy consumption'!W236</f>
        <v>0</v>
      </c>
      <c r="X8" s="1">
        <f>'Split BLDG energy consumption'!$C$17*'Split BLDG energy consumption'!X236</f>
        <v>0</v>
      </c>
      <c r="Y8" s="1">
        <f>'Split BLDG energy consumption'!$C$17*'Split BLDG energy consumption'!Y236</f>
        <v>0</v>
      </c>
      <c r="Z8" s="1">
        <f>'Split BLDG energy consumption'!$C$17*'Split BLDG energy consumption'!Z236</f>
        <v>0</v>
      </c>
      <c r="AA8" s="1">
        <f>'Split BLDG energy consumption'!$C$17*'Split BLDG energy consumption'!AA236</f>
        <v>0</v>
      </c>
      <c r="AB8" s="1">
        <f>'Split BLDG energy consumption'!$C$17*'Split BLDG energy consumption'!AB236</f>
        <v>0</v>
      </c>
      <c r="AC8" s="1">
        <f>'Split BLDG energy consumption'!$C$17*'Split BLDG energy consumption'!AC236</f>
        <v>0</v>
      </c>
      <c r="AD8" s="1">
        <f>'Split BLDG energy consumption'!$C$17*'Split BLDG energy consumption'!AD236</f>
        <v>0</v>
      </c>
      <c r="AE8" s="1">
        <f>'Split BLDG energy consumption'!$C$17*'Split BLDG energy consumption'!AE236</f>
        <v>0</v>
      </c>
      <c r="AF8" s="1">
        <f>'Split BLDG energy consumption'!$C$17*'Split BLDG energy consumption'!AF236</f>
        <v>0</v>
      </c>
      <c r="AG8" s="1">
        <f>'Split BLDG energy consumption'!$C$17*'Split BLDG energy consumption'!AG236</f>
        <v>0</v>
      </c>
      <c r="AH8" s="1">
        <f>'Split BLDG energy consumption'!$C$17*'Split BLDG energy consumption'!AH236</f>
        <v>0</v>
      </c>
      <c r="AI8" s="1">
        <f>'Split BLDG energy consumption'!$C$17*'Split BLDG energy consumption'!AI236</f>
        <v>0</v>
      </c>
      <c r="AJ8" s="1">
        <f>'Split BLDG energy consumption'!$C$17*'Split BLDG energy consumption'!AJ236</f>
        <v>0</v>
      </c>
      <c r="AK8" s="1">
        <f>'Split BLDG energy consumption'!$C$17*'Split BLDG energy consumption'!AK236</f>
        <v>0</v>
      </c>
      <c r="AL8" s="1">
        <f>'Split BLDG energy consumption'!$C$17*'Split BLDG energy consumption'!AL236</f>
        <v>0</v>
      </c>
      <c r="AM8" s="1">
        <f>'Split BLDG energy consumption'!$C$17*'Split BLDG energy consumption'!AM236</f>
        <v>0</v>
      </c>
      <c r="AN8" s="1">
        <f>'Split BLDG energy consumption'!$C$17*'Split BLDG energy consumption'!AN236</f>
        <v>0</v>
      </c>
      <c r="AO8" s="1">
        <f>'Split BLDG energy consumption'!$C$17*'Split BLDG energy consumption'!AO236</f>
        <v>0</v>
      </c>
      <c r="AP8" s="1">
        <f>'Split BLDG energy consumption'!$C$17*'Split BLDG energy consumption'!AP236</f>
        <v>0</v>
      </c>
      <c r="AQ8" s="1">
        <f>'Split BLDG energy consumption'!$C$17*'Split BLDG energy consumption'!AQ236</f>
        <v>0</v>
      </c>
    </row>
    <row r="9" spans="1:43" x14ac:dyDescent="0.3">
      <c r="A9" t="s">
        <v>7</v>
      </c>
      <c r="B9" s="1">
        <f>'Split BLDG energy consumption'!$C$17*'Split BLDG energy consumption'!B237</f>
        <v>0</v>
      </c>
      <c r="C9" s="1">
        <f>'Split BLDG energy consumption'!$C$17*'Split BLDG energy consumption'!C237</f>
        <v>0</v>
      </c>
      <c r="D9" s="1">
        <f>'Split BLDG energy consumption'!$C$17*'Split BLDG energy consumption'!D237</f>
        <v>0</v>
      </c>
      <c r="E9" s="1">
        <f>'Split BLDG energy consumption'!$C$17*'Split BLDG energy consumption'!E237</f>
        <v>0</v>
      </c>
      <c r="F9" s="1">
        <f>'Split BLDG energy consumption'!$C$17*'Split BLDG energy consumption'!F237</f>
        <v>0</v>
      </c>
      <c r="G9" s="1">
        <f>'Split BLDG energy consumption'!$C$17*'Split BLDG energy consumption'!G237</f>
        <v>0</v>
      </c>
      <c r="H9" s="1">
        <f>'Split BLDG energy consumption'!$C$17*'Split BLDG energy consumption'!H237</f>
        <v>0</v>
      </c>
      <c r="I9" s="1">
        <f>'Split BLDG energy consumption'!$C$17*'Split BLDG energy consumption'!I237</f>
        <v>0</v>
      </c>
      <c r="J9" s="1">
        <f>'Split BLDG energy consumption'!$C$17*'Split BLDG energy consumption'!J237</f>
        <v>0</v>
      </c>
      <c r="K9" s="1">
        <f>'Split BLDG energy consumption'!$C$17*'Split BLDG energy consumption'!K237</f>
        <v>0</v>
      </c>
      <c r="L9" s="1">
        <f>'Split BLDG energy consumption'!$C$17*'Split BLDG energy consumption'!L237</f>
        <v>0</v>
      </c>
      <c r="M9" s="1">
        <f>'Split BLDG energy consumption'!$C$17*'Split BLDG energy consumption'!M237</f>
        <v>0</v>
      </c>
      <c r="N9" s="1">
        <f>'Split BLDG energy consumption'!$C$17*'Split BLDG energy consumption'!N237</f>
        <v>0</v>
      </c>
      <c r="O9" s="1">
        <f>'Split BLDG energy consumption'!$C$17*'Split BLDG energy consumption'!O237</f>
        <v>0</v>
      </c>
      <c r="P9" s="1">
        <f>'Split BLDG energy consumption'!$C$17*'Split BLDG energy consumption'!P237</f>
        <v>0</v>
      </c>
      <c r="Q9" s="1">
        <f>'Split BLDG energy consumption'!$C$17*'Split BLDG energy consumption'!Q237</f>
        <v>0</v>
      </c>
      <c r="R9" s="1">
        <f>'Split BLDG energy consumption'!$C$17*'Split BLDG energy consumption'!R237</f>
        <v>0</v>
      </c>
      <c r="S9" s="1">
        <f>'Split BLDG energy consumption'!$C$17*'Split BLDG energy consumption'!S237</f>
        <v>0</v>
      </c>
      <c r="T9" s="1">
        <f>'Split BLDG energy consumption'!$C$17*'Split BLDG energy consumption'!T237</f>
        <v>0</v>
      </c>
      <c r="U9" s="1">
        <f>'Split BLDG energy consumption'!$C$17*'Split BLDG energy consumption'!U237</f>
        <v>0</v>
      </c>
      <c r="V9" s="1">
        <f>'Split BLDG energy consumption'!$C$17*'Split BLDG energy consumption'!V237</f>
        <v>0</v>
      </c>
      <c r="W9" s="1">
        <f>'Split BLDG energy consumption'!$C$17*'Split BLDG energy consumption'!W237</f>
        <v>0</v>
      </c>
      <c r="X9" s="1">
        <f>'Split BLDG energy consumption'!$C$17*'Split BLDG energy consumption'!X237</f>
        <v>0</v>
      </c>
      <c r="Y9" s="1">
        <f>'Split BLDG energy consumption'!$C$17*'Split BLDG energy consumption'!Y237</f>
        <v>0</v>
      </c>
      <c r="Z9" s="1">
        <f>'Split BLDG energy consumption'!$C$17*'Split BLDG energy consumption'!Z237</f>
        <v>0</v>
      </c>
      <c r="AA9" s="1">
        <f>'Split BLDG energy consumption'!$C$17*'Split BLDG energy consumption'!AA237</f>
        <v>0</v>
      </c>
      <c r="AB9" s="1">
        <f>'Split BLDG energy consumption'!$C$17*'Split BLDG energy consumption'!AB237</f>
        <v>0</v>
      </c>
      <c r="AC9" s="1">
        <f>'Split BLDG energy consumption'!$C$17*'Split BLDG energy consumption'!AC237</f>
        <v>0</v>
      </c>
      <c r="AD9" s="1">
        <f>'Split BLDG energy consumption'!$C$17*'Split BLDG energy consumption'!AD237</f>
        <v>0</v>
      </c>
      <c r="AE9" s="1">
        <f>'Split BLDG energy consumption'!$C$17*'Split BLDG energy consumption'!AE237</f>
        <v>0</v>
      </c>
      <c r="AF9" s="1">
        <f>'Split BLDG energy consumption'!$C$17*'Split BLDG energy consumption'!AF237</f>
        <v>0</v>
      </c>
      <c r="AG9" s="1">
        <f>'Split BLDG energy consumption'!$C$17*'Split BLDG energy consumption'!AG237</f>
        <v>0</v>
      </c>
      <c r="AH9" s="1">
        <f>'Split BLDG energy consumption'!$C$17*'Split BLDG energy consumption'!AH237</f>
        <v>0</v>
      </c>
      <c r="AI9" s="1">
        <f>'Split BLDG energy consumption'!$C$17*'Split BLDG energy consumption'!AI237</f>
        <v>0</v>
      </c>
      <c r="AJ9" s="1">
        <f>'Split BLDG energy consumption'!$C$17*'Split BLDG energy consumption'!AJ237</f>
        <v>0</v>
      </c>
      <c r="AK9" s="1">
        <f>'Split BLDG energy consumption'!$C$17*'Split BLDG energy consumption'!AK237</f>
        <v>0</v>
      </c>
      <c r="AL9" s="1">
        <f>'Split BLDG energy consumption'!$C$17*'Split BLDG energy consumption'!AL237</f>
        <v>0</v>
      </c>
      <c r="AM9" s="1">
        <f>'Split BLDG energy consumption'!$C$17*'Split BLDG energy consumption'!AM237</f>
        <v>0</v>
      </c>
      <c r="AN9" s="1">
        <f>'Split BLDG energy consumption'!$C$17*'Split BLDG energy consumption'!AN237</f>
        <v>0</v>
      </c>
      <c r="AO9" s="1">
        <f>'Split BLDG energy consumption'!$C$17*'Split BLDG energy consumption'!AO237</f>
        <v>0</v>
      </c>
      <c r="AP9" s="1">
        <f>'Split BLDG energy consumption'!$C$17*'Split BLDG energy consumption'!AP237</f>
        <v>0</v>
      </c>
      <c r="AQ9" s="1">
        <f>'Split BLDG energy consumption'!$C$17*'Split BLDG energy consumption'!AQ237</f>
        <v>0</v>
      </c>
    </row>
    <row r="10" spans="1:43" x14ac:dyDescent="0.3">
      <c r="A10" t="s">
        <v>8</v>
      </c>
      <c r="B10" s="1">
        <f>'Split BLDG energy consumption'!$C$17*'Split BLDG energy consumption'!B238</f>
        <v>6527004052150.3975</v>
      </c>
      <c r="C10" s="1">
        <f>'Split BLDG energy consumption'!$C$17*'Split BLDG energy consumption'!C238</f>
        <v>6527004052150.3975</v>
      </c>
      <c r="D10" s="1">
        <f>'Split BLDG energy consumption'!$C$17*'Split BLDG energy consumption'!D238</f>
        <v>6464594287190.4463</v>
      </c>
      <c r="E10" s="1">
        <f>'Split BLDG energy consumption'!$C$17*'Split BLDG energy consumption'!E238</f>
        <v>6398223909168.377</v>
      </c>
      <c r="F10" s="1">
        <f>'Split BLDG energy consumption'!$C$17*'Split BLDG energy consumption'!F238</f>
        <v>6328230982914.3672</v>
      </c>
      <c r="G10" s="1">
        <f>'Split BLDG energy consumption'!$C$17*'Split BLDG energy consumption'!G238</f>
        <v>6254941470178.251</v>
      </c>
      <c r="H10" s="1">
        <f>'Split BLDG energy consumption'!$C$17*'Split BLDG energy consumption'!H238</f>
        <v>6178669194269.9385</v>
      </c>
      <c r="I10" s="1">
        <f>'Split BLDG energy consumption'!$C$17*'Split BLDG energy consumption'!I238</f>
        <v>5984176019239.5859</v>
      </c>
      <c r="J10" s="1">
        <f>'Split BLDG energy consumption'!$C$17*'Split BLDG energy consumption'!J238</f>
        <v>5892803021836.7051</v>
      </c>
      <c r="K10" s="1">
        <f>'Split BLDG energy consumption'!$C$17*'Split BLDG energy consumption'!K238</f>
        <v>5799735494455.499</v>
      </c>
      <c r="L10" s="1">
        <f>'Split BLDG energy consumption'!$C$17*'Split BLDG energy consumption'!L238</f>
        <v>5705182554245.6455</v>
      </c>
      <c r="M10" s="1">
        <f>'Split BLDG energy consumption'!$C$17*'Split BLDG energy consumption'!M238</f>
        <v>5609342192907.6113</v>
      </c>
      <c r="N10" s="1">
        <f>'Split BLDG energy consumption'!$C$17*'Split BLDG energy consumption'!N238</f>
        <v>5512401077614.8262</v>
      </c>
      <c r="O10" s="1">
        <f>'Split BLDG energy consumption'!$C$17*'Split BLDG energy consumption'!O238</f>
        <v>5414534191203.9111</v>
      </c>
      <c r="P10" s="1">
        <f>'Split BLDG energy consumption'!$C$17*'Split BLDG energy consumption'!P238</f>
        <v>5315904306853.1738</v>
      </c>
      <c r="Q10" s="1">
        <f>'Split BLDG energy consumption'!$C$17*'Split BLDG energy consumption'!Q238</f>
        <v>5216662094301.5244</v>
      </c>
      <c r="R10" s="1">
        <f>'Split BLDG energy consumption'!$C$17*'Split BLDG energy consumption'!R238</f>
        <v>5116945668700.668</v>
      </c>
      <c r="S10" s="1">
        <f>'Split BLDG energy consumption'!$C$17*'Split BLDG energy consumption'!S238</f>
        <v>5016880212341.0889</v>
      </c>
      <c r="T10" s="1">
        <f>'Split BLDG energy consumption'!$C$17*'Split BLDG energy consumption'!T238</f>
        <v>4916577834031.7236</v>
      </c>
      <c r="U10" s="1">
        <f>'Split BLDG energy consumption'!$C$17*'Split BLDG energy consumption'!U238</f>
        <v>4816136857621.043</v>
      </c>
      <c r="V10" s="1">
        <f>'Split BLDG energy consumption'!$C$17*'Split BLDG energy consumption'!V238</f>
        <v>4715642242972.208</v>
      </c>
      <c r="W10" s="1">
        <f>'Split BLDG energy consumption'!$C$17*'Split BLDG energy consumption'!W238</f>
        <v>4615164540771.8818</v>
      </c>
      <c r="X10" s="1">
        <f>'Split BLDG energy consumption'!$C$17*'Split BLDG energy consumption'!X238</f>
        <v>4514759981100.9746</v>
      </c>
      <c r="Y10" s="1">
        <f>'Split BLDG energy consumption'!$C$17*'Split BLDG energy consumption'!Y238</f>
        <v>4414470153474.1807</v>
      </c>
      <c r="Z10" s="1">
        <f>'Split BLDG energy consumption'!$C$17*'Split BLDG energy consumption'!Z238</f>
        <v>4314321432691.7759</v>
      </c>
      <c r="AA10" s="1">
        <f>'Split BLDG energy consumption'!$C$17*'Split BLDG energy consumption'!AA238</f>
        <v>4214324728832.7319</v>
      </c>
      <c r="AB10" s="1">
        <f>'Split BLDG energy consumption'!$C$17*'Split BLDG energy consumption'!AB238</f>
        <v>4114475487241.7881</v>
      </c>
      <c r="AC10" s="1">
        <f>'Split BLDG energy consumption'!$C$17*'Split BLDG energy consumption'!AC238</f>
        <v>4014752933081.6689</v>
      </c>
      <c r="AD10" s="1">
        <f>'Split BLDG energy consumption'!$C$17*'Split BLDG energy consumption'!AD238</f>
        <v>3915119809397.1455</v>
      </c>
      <c r="AE10" s="1">
        <f>'Split BLDG energy consumption'!$C$17*'Split BLDG energy consumption'!AE238</f>
        <v>3815522112905.0952</v>
      </c>
      <c r="AF10" s="1">
        <f>'Split BLDG energy consumption'!$C$17*'Split BLDG energy consumption'!AF238</f>
        <v>3715888827498.7427</v>
      </c>
      <c r="AG10" s="1">
        <f>'Split BLDG energy consumption'!$C$17*'Split BLDG energy consumption'!AG238</f>
        <v>3616131397837.3413</v>
      </c>
      <c r="AH10" s="1">
        <f>'Split BLDG energy consumption'!$C$17*'Split BLDG energy consumption'!AH238</f>
        <v>3516143366480.8276</v>
      </c>
      <c r="AI10" s="1">
        <f>'Split BLDG energy consumption'!$C$17*'Split BLDG energy consumption'!AI238</f>
        <v>3415800266244.3296</v>
      </c>
      <c r="AJ10" s="1">
        <f>'Split BLDG energy consumption'!$C$17*'Split BLDG energy consumption'!AJ238</f>
        <v>3314958905709.418</v>
      </c>
      <c r="AK10" s="1">
        <f>'Split BLDG energy consumption'!$C$17*'Split BLDG energy consumption'!AK238</f>
        <v>3213457165281.0024</v>
      </c>
      <c r="AL10" s="1">
        <f>'Split BLDG energy consumption'!$C$17*'Split BLDG energy consumption'!AL238</f>
        <v>3111113617507.5698</v>
      </c>
      <c r="AM10" s="1">
        <f>'Split BLDG energy consumption'!$C$17*'Split BLDG energy consumption'!AM238</f>
        <v>3007727054524.4917</v>
      </c>
      <c r="AN10" s="1">
        <f>'Split BLDG energy consumption'!$C$17*'Split BLDG energy consumption'!AN238</f>
        <v>2903076273859.8696</v>
      </c>
      <c r="AO10" s="1">
        <f>'Split BLDG energy consumption'!$C$17*'Split BLDG energy consumption'!AO238</f>
        <v>2796919597315.3794</v>
      </c>
      <c r="AP10" s="1">
        <f>'Split BLDG energy consumption'!$C$17*'Split BLDG energy consumption'!AP238</f>
        <v>2688994293428.0293</v>
      </c>
      <c r="AQ10" s="1">
        <f>'Split BLDG energy consumption'!$C$17*'Split BLDG energy consumption'!AQ238</f>
        <v>2579016528130.75</v>
      </c>
    </row>
    <row r="11" spans="1:43" x14ac:dyDescent="0.3">
      <c r="A11" t="s">
        <v>9</v>
      </c>
      <c r="B11" s="1">
        <f>'Split BLDG energy consumption'!$C$17*'Split BLDG energy consumption'!B239</f>
        <v>0</v>
      </c>
      <c r="C11" s="1">
        <f>'Split BLDG energy consumption'!$C$17*'Split BLDG energy consumption'!C239</f>
        <v>0</v>
      </c>
      <c r="D11" s="1">
        <f>'Split BLDG energy consumption'!$C$17*'Split BLDG energy consumption'!D239</f>
        <v>0</v>
      </c>
      <c r="E11" s="1">
        <f>'Split BLDG energy consumption'!$C$17*'Split BLDG energy consumption'!E239</f>
        <v>0</v>
      </c>
      <c r="F11" s="1">
        <f>'Split BLDG energy consumption'!$C$17*'Split BLDG energy consumption'!F239</f>
        <v>0</v>
      </c>
      <c r="G11" s="1">
        <f>'Split BLDG energy consumption'!$C$17*'Split BLDG energy consumption'!G239</f>
        <v>0</v>
      </c>
      <c r="H11" s="1">
        <f>'Split BLDG energy consumption'!$C$17*'Split BLDG energy consumption'!H239</f>
        <v>0</v>
      </c>
      <c r="I11" s="1">
        <f>'Split BLDG energy consumption'!$C$17*'Split BLDG energy consumption'!I239</f>
        <v>0</v>
      </c>
      <c r="J11" s="1">
        <f>'Split BLDG energy consumption'!$C$17*'Split BLDG energy consumption'!J239</f>
        <v>0</v>
      </c>
      <c r="K11" s="1">
        <f>'Split BLDG energy consumption'!$C$17*'Split BLDG energy consumption'!K239</f>
        <v>0</v>
      </c>
      <c r="L11" s="1">
        <f>'Split BLDG energy consumption'!$C$17*'Split BLDG energy consumption'!L239</f>
        <v>0</v>
      </c>
      <c r="M11" s="1">
        <f>'Split BLDG energy consumption'!$C$17*'Split BLDG energy consumption'!M239</f>
        <v>0</v>
      </c>
      <c r="N11" s="1">
        <f>'Split BLDG energy consumption'!$C$17*'Split BLDG energy consumption'!N239</f>
        <v>0</v>
      </c>
      <c r="O11" s="1">
        <f>'Split BLDG energy consumption'!$C$17*'Split BLDG energy consumption'!O239</f>
        <v>0</v>
      </c>
      <c r="P11" s="1">
        <f>'Split BLDG energy consumption'!$C$17*'Split BLDG energy consumption'!P239</f>
        <v>0</v>
      </c>
      <c r="Q11" s="1">
        <f>'Split BLDG energy consumption'!$C$17*'Split BLDG energy consumption'!Q239</f>
        <v>0</v>
      </c>
      <c r="R11" s="1">
        <f>'Split BLDG energy consumption'!$C$17*'Split BLDG energy consumption'!R239</f>
        <v>0</v>
      </c>
      <c r="S11" s="1">
        <f>'Split BLDG energy consumption'!$C$17*'Split BLDG energy consumption'!S239</f>
        <v>0</v>
      </c>
      <c r="T11" s="1">
        <f>'Split BLDG energy consumption'!$C$17*'Split BLDG energy consumption'!T239</f>
        <v>0</v>
      </c>
      <c r="U11" s="1">
        <f>'Split BLDG energy consumption'!$C$17*'Split BLDG energy consumption'!U239</f>
        <v>0</v>
      </c>
      <c r="V11" s="1">
        <f>'Split BLDG energy consumption'!$C$17*'Split BLDG energy consumption'!V239</f>
        <v>0</v>
      </c>
      <c r="W11" s="1">
        <f>'Split BLDG energy consumption'!$C$17*'Split BLDG energy consumption'!W239</f>
        <v>0</v>
      </c>
      <c r="X11" s="1">
        <f>'Split BLDG energy consumption'!$C$17*'Split BLDG energy consumption'!X239</f>
        <v>0</v>
      </c>
      <c r="Y11" s="1">
        <f>'Split BLDG energy consumption'!$C$17*'Split BLDG energy consumption'!Y239</f>
        <v>0</v>
      </c>
      <c r="Z11" s="1">
        <f>'Split BLDG energy consumption'!$C$17*'Split BLDG energy consumption'!Z239</f>
        <v>0</v>
      </c>
      <c r="AA11" s="1">
        <f>'Split BLDG energy consumption'!$C$17*'Split BLDG energy consumption'!AA239</f>
        <v>0</v>
      </c>
      <c r="AB11" s="1">
        <f>'Split BLDG energy consumption'!$C$17*'Split BLDG energy consumption'!AB239</f>
        <v>0</v>
      </c>
      <c r="AC11" s="1">
        <f>'Split BLDG energy consumption'!$C$17*'Split BLDG energy consumption'!AC239</f>
        <v>0</v>
      </c>
      <c r="AD11" s="1">
        <f>'Split BLDG energy consumption'!$C$17*'Split BLDG energy consumption'!AD239</f>
        <v>0</v>
      </c>
      <c r="AE11" s="1">
        <f>'Split BLDG energy consumption'!$C$17*'Split BLDG energy consumption'!AE239</f>
        <v>0</v>
      </c>
      <c r="AF11" s="1">
        <f>'Split BLDG energy consumption'!$C$17*'Split BLDG energy consumption'!AF239</f>
        <v>0</v>
      </c>
      <c r="AG11" s="1">
        <f>'Split BLDG energy consumption'!$C$17*'Split BLDG energy consumption'!AG239</f>
        <v>0</v>
      </c>
      <c r="AH11" s="1">
        <f>'Split BLDG energy consumption'!$C$17*'Split BLDG energy consumption'!AH239</f>
        <v>0</v>
      </c>
      <c r="AI11" s="1">
        <f>'Split BLDG energy consumption'!$C$17*'Split BLDG energy consumption'!AI239</f>
        <v>0</v>
      </c>
      <c r="AJ11" s="1">
        <f>'Split BLDG energy consumption'!$C$17*'Split BLDG energy consumption'!AJ239</f>
        <v>0</v>
      </c>
      <c r="AK11" s="1">
        <f>'Split BLDG energy consumption'!$C$17*'Split BLDG energy consumption'!AK239</f>
        <v>0</v>
      </c>
      <c r="AL11" s="1">
        <f>'Split BLDG energy consumption'!$C$17*'Split BLDG energy consumption'!AL239</f>
        <v>0</v>
      </c>
      <c r="AM11" s="1">
        <f>'Split BLDG energy consumption'!$C$17*'Split BLDG energy consumption'!AM239</f>
        <v>0</v>
      </c>
      <c r="AN11" s="1">
        <f>'Split BLDG energy consumption'!$C$17*'Split BLDG energy consumption'!AN239</f>
        <v>0</v>
      </c>
      <c r="AO11" s="1">
        <f>'Split BLDG energy consumption'!$C$17*'Split BLDG energy consumption'!AO239</f>
        <v>0</v>
      </c>
      <c r="AP11" s="1">
        <f>'Split BLDG energy consumption'!$C$17*'Split BLDG energy consumption'!AP239</f>
        <v>0</v>
      </c>
      <c r="AQ11" s="1">
        <f>'Split BLDG energy consumption'!$C$17*'Split BLDG energy consumption'!AQ239</f>
        <v>0</v>
      </c>
    </row>
  </sheetData>
  <phoneticPr fontId="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23F72-F192-4364-9378-731FF30F4182}">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consumption'!B243</f>
        <v>55097766866246.266</v>
      </c>
      <c r="C2" s="1">
        <f>'Split BLDG energy consumption'!$C$17*'Split BLDG energy consumption'!C243</f>
        <v>55097766866246.266</v>
      </c>
      <c r="D2" s="1">
        <f>'Split BLDG energy consumption'!$C$17*'Split BLDG energy consumption'!D243</f>
        <v>54501227595849.055</v>
      </c>
      <c r="E2" s="1">
        <f>'Split BLDG energy consumption'!$C$17*'Split BLDG energy consumption'!E243</f>
        <v>53842021254914.398</v>
      </c>
      <c r="F2" s="1">
        <f>'Split BLDG energy consumption'!$C$17*'Split BLDG energy consumption'!F243</f>
        <v>53150996838331.102</v>
      </c>
      <c r="G2" s="1">
        <f>'Split BLDG energy consumption'!$C$17*'Split BLDG energy consumption'!G243</f>
        <v>52423469441053.945</v>
      </c>
      <c r="H2" s="1">
        <f>'Split BLDG energy consumption'!$C$17*'Split BLDG energy consumption'!H243</f>
        <v>51662681822968.664</v>
      </c>
      <c r="I2" s="1">
        <f>'Split BLDG energy consumption'!$C$17*'Split BLDG energy consumption'!I243</f>
        <v>49893462347241.586</v>
      </c>
      <c r="J2" s="1">
        <f>'Split BLDG energy consumption'!$C$17*'Split BLDG energy consumption'!J243</f>
        <v>49023912010306.32</v>
      </c>
      <c r="K2" s="1">
        <f>'Split BLDG energy consumption'!$C$17*'Split BLDG energy consumption'!K243</f>
        <v>48140022170575.281</v>
      </c>
      <c r="L2" s="1">
        <f>'Split BLDG energy consumption'!$C$17*'Split BLDG energy consumption'!L243</f>
        <v>47243562425512.625</v>
      </c>
      <c r="M2" s="1">
        <f>'Split BLDG energy consumption'!$C$17*'Split BLDG energy consumption'!M243</f>
        <v>46336208226469.859</v>
      </c>
      <c r="N2" s="1">
        <f>'Split BLDG energy consumption'!$C$17*'Split BLDG energy consumption'!N243</f>
        <v>45419539194043.484</v>
      </c>
      <c r="O2" s="1">
        <f>'Split BLDG energy consumption'!$C$17*'Split BLDG energy consumption'!O243</f>
        <v>44495036073282.039</v>
      </c>
      <c r="P2" s="1">
        <f>'Split BLDG energy consumption'!$C$17*'Split BLDG energy consumption'!P243</f>
        <v>43564076288294.461</v>
      </c>
      <c r="Q2" s="1">
        <f>'Split BLDG energy consumption'!$C$17*'Split BLDG energy consumption'!Q243</f>
        <v>42627934841098.938</v>
      </c>
      <c r="R2" s="1">
        <f>'Split BLDG energy consumption'!$C$17*'Split BLDG energy consumption'!R243</f>
        <v>41687780493906.469</v>
      </c>
      <c r="S2" s="1">
        <f>'Split BLDG energy consumption'!$C$17*'Split BLDG energy consumption'!S243</f>
        <v>40744672568078.891</v>
      </c>
      <c r="T2" s="1">
        <f>'Split BLDG energy consumption'!$C$17*'Split BLDG energy consumption'!T243</f>
        <v>39799559754167.414</v>
      </c>
      <c r="U2" s="1">
        <f>'Split BLDG energy consumption'!$C$17*'Split BLDG energy consumption'!U243</f>
        <v>38853274091214.242</v>
      </c>
      <c r="V2" s="1">
        <f>'Split BLDG energy consumption'!$C$17*'Split BLDG energy consumption'!V243</f>
        <v>37906534529141.023</v>
      </c>
      <c r="W2" s="1">
        <f>'Split BLDG energy consumption'!$C$17*'Split BLDG energy consumption'!W243</f>
        <v>36959938084100.719</v>
      </c>
      <c r="X2" s="1">
        <f>'Split BLDG energy consumption'!$C$17*'Split BLDG energy consumption'!X243</f>
        <v>36013960587983.453</v>
      </c>
      <c r="Y2" s="1">
        <f>'Split BLDG energy consumption'!$C$17*'Split BLDG energy consumption'!Y243</f>
        <v>35068953980837.355</v>
      </c>
      <c r="Z2" s="1">
        <f>'Split BLDG energy consumption'!$C$17*'Split BLDG energy consumption'!Z243</f>
        <v>34125141452294.473</v>
      </c>
      <c r="AA2" s="1">
        <f>'Split BLDG energy consumption'!$C$17*'Split BLDG energy consumption'!AA243</f>
        <v>33182615325954.82</v>
      </c>
      <c r="AB2" s="1">
        <f>'Split BLDG energy consumption'!$C$17*'Split BLDG energy consumption'!AB243</f>
        <v>32241337059276.965</v>
      </c>
      <c r="AC2" s="1">
        <f>'Split BLDG energy consumption'!$C$17*'Split BLDG energy consumption'!AC243</f>
        <v>31301130850805.063</v>
      </c>
      <c r="AD2" s="1">
        <f>'Split BLDG energy consumption'!$C$17*'Split BLDG energy consumption'!AD243</f>
        <v>30361681423606.59</v>
      </c>
      <c r="AE2" s="1">
        <f>'Split BLDG energy consumption'!$C$17*'Split BLDG energy consumption'!AE243</f>
        <v>29422531789466.941</v>
      </c>
      <c r="AF2" s="1">
        <f>'Split BLDG energy consumption'!$C$17*'Split BLDG energy consumption'!AF243</f>
        <v>28483080993741.098</v>
      </c>
      <c r="AG2" s="1">
        <f>'Split BLDG energy consumption'!$C$17*'Split BLDG energy consumption'!AG243</f>
        <v>27542579660748.234</v>
      </c>
      <c r="AH2" s="1">
        <f>'Split BLDG energy consumption'!$C$17*'Split BLDG energy consumption'!AH243</f>
        <v>26600126923121.578</v>
      </c>
      <c r="AI2" s="1">
        <f>'Split BLDG energy consumption'!$C$17*'Split BLDG energy consumption'!AI243</f>
        <v>25654669510887.613</v>
      </c>
      <c r="AJ2" s="1">
        <f>'Split BLDG energy consumption'!$C$17*'Split BLDG energy consumption'!AJ243</f>
        <v>24704995705297.688</v>
      </c>
      <c r="AK2" s="1">
        <f>'Split BLDG energy consumption'!$C$17*'Split BLDG energy consumption'!AK243</f>
        <v>23749733613014.535</v>
      </c>
      <c r="AL2" s="1">
        <f>'Split BLDG energy consumption'!$C$17*'Split BLDG energy consumption'!AL243</f>
        <v>22787347953174.738</v>
      </c>
      <c r="AM2" s="1">
        <f>'Split BLDG energy consumption'!$C$17*'Split BLDG energy consumption'!AM243</f>
        <v>21816136058505.25</v>
      </c>
      <c r="AN2" s="1">
        <f>'Split BLDG energy consumption'!$C$17*'Split BLDG energy consumption'!AN243</f>
        <v>20834226062763.012</v>
      </c>
      <c r="AO2" s="1">
        <f>'Split BLDG energy consumption'!$C$17*'Split BLDG energy consumption'!AO243</f>
        <v>19839572829394.008</v>
      </c>
      <c r="AP2" s="1">
        <f>'Split BLDG energy consumption'!$C$17*'Split BLDG energy consumption'!AP243</f>
        <v>18829953064271.73</v>
      </c>
      <c r="AQ2" s="1">
        <f>'Split BLDG energy consumption'!$C$17*'Split BLDG energy consumption'!AQ243</f>
        <v>17802964898175.551</v>
      </c>
    </row>
    <row r="3" spans="1:43" x14ac:dyDescent="0.3">
      <c r="A3" t="s">
        <v>1</v>
      </c>
      <c r="B3" s="1">
        <f>'Split BLDG energy consumption'!$C$17*'Split BLDG energy consumption'!B244</f>
        <v>0</v>
      </c>
      <c r="C3" s="1">
        <f>'Split BLDG energy consumption'!$C$17*'Split BLDG energy consumption'!C244</f>
        <v>0</v>
      </c>
      <c r="D3" s="1">
        <f>'Split BLDG energy consumption'!$C$17*'Split BLDG energy consumption'!D244</f>
        <v>0</v>
      </c>
      <c r="E3" s="1">
        <f>'Split BLDG energy consumption'!$C$17*'Split BLDG energy consumption'!E244</f>
        <v>0</v>
      </c>
      <c r="F3" s="1">
        <f>'Split BLDG energy consumption'!$C$17*'Split BLDG energy consumption'!F244</f>
        <v>0</v>
      </c>
      <c r="G3" s="1">
        <f>'Split BLDG energy consumption'!$C$17*'Split BLDG energy consumption'!G244</f>
        <v>0</v>
      </c>
      <c r="H3" s="1">
        <f>'Split BLDG energy consumption'!$C$17*'Split BLDG energy consumption'!H244</f>
        <v>0</v>
      </c>
      <c r="I3" s="1">
        <f>'Split BLDG energy consumption'!$C$17*'Split BLDG energy consumption'!I244</f>
        <v>0</v>
      </c>
      <c r="J3" s="1">
        <f>'Split BLDG energy consumption'!$C$17*'Split BLDG energy consumption'!J244</f>
        <v>0</v>
      </c>
      <c r="K3" s="1">
        <f>'Split BLDG energy consumption'!$C$17*'Split BLDG energy consumption'!K244</f>
        <v>0</v>
      </c>
      <c r="L3" s="1">
        <f>'Split BLDG energy consumption'!$C$17*'Split BLDG energy consumption'!L244</f>
        <v>0</v>
      </c>
      <c r="M3" s="1">
        <f>'Split BLDG energy consumption'!$C$17*'Split BLDG energy consumption'!M244</f>
        <v>0</v>
      </c>
      <c r="N3" s="1">
        <f>'Split BLDG energy consumption'!$C$17*'Split BLDG energy consumption'!N244</f>
        <v>0</v>
      </c>
      <c r="O3" s="1">
        <f>'Split BLDG energy consumption'!$C$17*'Split BLDG energy consumption'!O244</f>
        <v>0</v>
      </c>
      <c r="P3" s="1">
        <f>'Split BLDG energy consumption'!$C$17*'Split BLDG energy consumption'!P244</f>
        <v>0</v>
      </c>
      <c r="Q3" s="1">
        <f>'Split BLDG energy consumption'!$C$17*'Split BLDG energy consumption'!Q244</f>
        <v>0</v>
      </c>
      <c r="R3" s="1">
        <f>'Split BLDG energy consumption'!$C$17*'Split BLDG energy consumption'!R244</f>
        <v>0</v>
      </c>
      <c r="S3" s="1">
        <f>'Split BLDG energy consumption'!$C$17*'Split BLDG energy consumption'!S244</f>
        <v>0</v>
      </c>
      <c r="T3" s="1">
        <f>'Split BLDG energy consumption'!$C$17*'Split BLDG energy consumption'!T244</f>
        <v>0</v>
      </c>
      <c r="U3" s="1">
        <f>'Split BLDG energy consumption'!$C$17*'Split BLDG energy consumption'!U244</f>
        <v>0</v>
      </c>
      <c r="V3" s="1">
        <f>'Split BLDG energy consumption'!$C$17*'Split BLDG energy consumption'!V244</f>
        <v>0</v>
      </c>
      <c r="W3" s="1">
        <f>'Split BLDG energy consumption'!$C$17*'Split BLDG energy consumption'!W244</f>
        <v>0</v>
      </c>
      <c r="X3" s="1">
        <f>'Split BLDG energy consumption'!$C$17*'Split BLDG energy consumption'!X244</f>
        <v>0</v>
      </c>
      <c r="Y3" s="1">
        <f>'Split BLDG energy consumption'!$C$17*'Split BLDG energy consumption'!Y244</f>
        <v>0</v>
      </c>
      <c r="Z3" s="1">
        <f>'Split BLDG energy consumption'!$C$17*'Split BLDG energy consumption'!Z244</f>
        <v>0</v>
      </c>
      <c r="AA3" s="1">
        <f>'Split BLDG energy consumption'!$C$17*'Split BLDG energy consumption'!AA244</f>
        <v>0</v>
      </c>
      <c r="AB3" s="1">
        <f>'Split BLDG energy consumption'!$C$17*'Split BLDG energy consumption'!AB244</f>
        <v>0</v>
      </c>
      <c r="AC3" s="1">
        <f>'Split BLDG energy consumption'!$C$17*'Split BLDG energy consumption'!AC244</f>
        <v>0</v>
      </c>
      <c r="AD3" s="1">
        <f>'Split BLDG energy consumption'!$C$17*'Split BLDG energy consumption'!AD244</f>
        <v>0</v>
      </c>
      <c r="AE3" s="1">
        <f>'Split BLDG energy consumption'!$C$17*'Split BLDG energy consumption'!AE244</f>
        <v>0</v>
      </c>
      <c r="AF3" s="1">
        <f>'Split BLDG energy consumption'!$C$17*'Split BLDG energy consumption'!AF244</f>
        <v>0</v>
      </c>
      <c r="AG3" s="1">
        <f>'Split BLDG energy consumption'!$C$17*'Split BLDG energy consumption'!AG244</f>
        <v>0</v>
      </c>
      <c r="AH3" s="1">
        <f>'Split BLDG energy consumption'!$C$17*'Split BLDG energy consumption'!AH244</f>
        <v>0</v>
      </c>
      <c r="AI3" s="1">
        <f>'Split BLDG energy consumption'!$C$17*'Split BLDG energy consumption'!AI244</f>
        <v>0</v>
      </c>
      <c r="AJ3" s="1">
        <f>'Split BLDG energy consumption'!$C$17*'Split BLDG energy consumption'!AJ244</f>
        <v>0</v>
      </c>
      <c r="AK3" s="1">
        <f>'Split BLDG energy consumption'!$C$17*'Split BLDG energy consumption'!AK244</f>
        <v>0</v>
      </c>
      <c r="AL3" s="1">
        <f>'Split BLDG energy consumption'!$C$17*'Split BLDG energy consumption'!AL244</f>
        <v>0</v>
      </c>
      <c r="AM3" s="1">
        <f>'Split BLDG energy consumption'!$C$17*'Split BLDG energy consumption'!AM244</f>
        <v>0</v>
      </c>
      <c r="AN3" s="1">
        <f>'Split BLDG energy consumption'!$C$17*'Split BLDG energy consumption'!AN244</f>
        <v>0</v>
      </c>
      <c r="AO3" s="1">
        <f>'Split BLDG energy consumption'!$C$17*'Split BLDG energy consumption'!AO244</f>
        <v>0</v>
      </c>
      <c r="AP3" s="1">
        <f>'Split BLDG energy consumption'!$C$17*'Split BLDG energy consumption'!AP244</f>
        <v>0</v>
      </c>
      <c r="AQ3" s="1">
        <f>'Split BLDG energy consumption'!$C$17*'Split BLDG energy consumption'!AQ244</f>
        <v>0</v>
      </c>
    </row>
    <row r="4" spans="1:43" x14ac:dyDescent="0.3">
      <c r="A4" t="s">
        <v>2</v>
      </c>
      <c r="B4" s="1">
        <f>'Split BLDG energy consumption'!$C$17*'Split BLDG energy consumption'!B245</f>
        <v>0</v>
      </c>
      <c r="C4" s="1">
        <f>'Split BLDG energy consumption'!$C$17*'Split BLDG energy consumption'!C245</f>
        <v>0</v>
      </c>
      <c r="D4" s="1">
        <f>'Split BLDG energy consumption'!$C$17*'Split BLDG energy consumption'!D245</f>
        <v>0</v>
      </c>
      <c r="E4" s="1">
        <f>'Split BLDG energy consumption'!$C$17*'Split BLDG energy consumption'!E245</f>
        <v>0</v>
      </c>
      <c r="F4" s="1">
        <f>'Split BLDG energy consumption'!$C$17*'Split BLDG energy consumption'!F245</f>
        <v>0</v>
      </c>
      <c r="G4" s="1">
        <f>'Split BLDG energy consumption'!$C$17*'Split BLDG energy consumption'!G245</f>
        <v>0</v>
      </c>
      <c r="H4" s="1">
        <f>'Split BLDG energy consumption'!$C$17*'Split BLDG energy consumption'!H245</f>
        <v>0</v>
      </c>
      <c r="I4" s="1">
        <f>'Split BLDG energy consumption'!$C$17*'Split BLDG energy consumption'!I245</f>
        <v>0</v>
      </c>
      <c r="J4" s="1">
        <f>'Split BLDG energy consumption'!$C$17*'Split BLDG energy consumption'!J245</f>
        <v>0</v>
      </c>
      <c r="K4" s="1">
        <f>'Split BLDG energy consumption'!$C$17*'Split BLDG energy consumption'!K245</f>
        <v>0</v>
      </c>
      <c r="L4" s="1">
        <f>'Split BLDG energy consumption'!$C$17*'Split BLDG energy consumption'!L245</f>
        <v>0</v>
      </c>
      <c r="M4" s="1">
        <f>'Split BLDG energy consumption'!$C$17*'Split BLDG energy consumption'!M245</f>
        <v>0</v>
      </c>
      <c r="N4" s="1">
        <f>'Split BLDG energy consumption'!$C$17*'Split BLDG energy consumption'!N245</f>
        <v>0</v>
      </c>
      <c r="O4" s="1">
        <f>'Split BLDG energy consumption'!$C$17*'Split BLDG energy consumption'!O245</f>
        <v>0</v>
      </c>
      <c r="P4" s="1">
        <f>'Split BLDG energy consumption'!$C$17*'Split BLDG energy consumption'!P245</f>
        <v>0</v>
      </c>
      <c r="Q4" s="1">
        <f>'Split BLDG energy consumption'!$C$17*'Split BLDG energy consumption'!Q245</f>
        <v>0</v>
      </c>
      <c r="R4" s="1">
        <f>'Split BLDG energy consumption'!$C$17*'Split BLDG energy consumption'!R245</f>
        <v>0</v>
      </c>
      <c r="S4" s="1">
        <f>'Split BLDG energy consumption'!$C$17*'Split BLDG energy consumption'!S245</f>
        <v>0</v>
      </c>
      <c r="T4" s="1">
        <f>'Split BLDG energy consumption'!$C$17*'Split BLDG energy consumption'!T245</f>
        <v>0</v>
      </c>
      <c r="U4" s="1">
        <f>'Split BLDG energy consumption'!$C$17*'Split BLDG energy consumption'!U245</f>
        <v>0</v>
      </c>
      <c r="V4" s="1">
        <f>'Split BLDG energy consumption'!$C$17*'Split BLDG energy consumption'!V245</f>
        <v>0</v>
      </c>
      <c r="W4" s="1">
        <f>'Split BLDG energy consumption'!$C$17*'Split BLDG energy consumption'!W245</f>
        <v>0</v>
      </c>
      <c r="X4" s="1">
        <f>'Split BLDG energy consumption'!$C$17*'Split BLDG energy consumption'!X245</f>
        <v>0</v>
      </c>
      <c r="Y4" s="1">
        <f>'Split BLDG energy consumption'!$C$17*'Split BLDG energy consumption'!Y245</f>
        <v>0</v>
      </c>
      <c r="Z4" s="1">
        <f>'Split BLDG energy consumption'!$C$17*'Split BLDG energy consumption'!Z245</f>
        <v>0</v>
      </c>
      <c r="AA4" s="1">
        <f>'Split BLDG energy consumption'!$C$17*'Split BLDG energy consumption'!AA245</f>
        <v>0</v>
      </c>
      <c r="AB4" s="1">
        <f>'Split BLDG energy consumption'!$C$17*'Split BLDG energy consumption'!AB245</f>
        <v>0</v>
      </c>
      <c r="AC4" s="1">
        <f>'Split BLDG energy consumption'!$C$17*'Split BLDG energy consumption'!AC245</f>
        <v>0</v>
      </c>
      <c r="AD4" s="1">
        <f>'Split BLDG energy consumption'!$C$17*'Split BLDG energy consumption'!AD245</f>
        <v>0</v>
      </c>
      <c r="AE4" s="1">
        <f>'Split BLDG energy consumption'!$C$17*'Split BLDG energy consumption'!AE245</f>
        <v>0</v>
      </c>
      <c r="AF4" s="1">
        <f>'Split BLDG energy consumption'!$C$17*'Split BLDG energy consumption'!AF245</f>
        <v>0</v>
      </c>
      <c r="AG4" s="1">
        <f>'Split BLDG energy consumption'!$C$17*'Split BLDG energy consumption'!AG245</f>
        <v>0</v>
      </c>
      <c r="AH4" s="1">
        <f>'Split BLDG energy consumption'!$C$17*'Split BLDG energy consumption'!AH245</f>
        <v>0</v>
      </c>
      <c r="AI4" s="1">
        <f>'Split BLDG energy consumption'!$C$17*'Split BLDG energy consumption'!AI245</f>
        <v>0</v>
      </c>
      <c r="AJ4" s="1">
        <f>'Split BLDG energy consumption'!$C$17*'Split BLDG energy consumption'!AJ245</f>
        <v>0</v>
      </c>
      <c r="AK4" s="1">
        <f>'Split BLDG energy consumption'!$C$17*'Split BLDG energy consumption'!AK245</f>
        <v>0</v>
      </c>
      <c r="AL4" s="1">
        <f>'Split BLDG energy consumption'!$C$17*'Split BLDG energy consumption'!AL245</f>
        <v>0</v>
      </c>
      <c r="AM4" s="1">
        <f>'Split BLDG energy consumption'!$C$17*'Split BLDG energy consumption'!AM245</f>
        <v>0</v>
      </c>
      <c r="AN4" s="1">
        <f>'Split BLDG energy consumption'!$C$17*'Split BLDG energy consumption'!AN245</f>
        <v>0</v>
      </c>
      <c r="AO4" s="1">
        <f>'Split BLDG energy consumption'!$C$17*'Split BLDG energy consumption'!AO245</f>
        <v>0</v>
      </c>
      <c r="AP4" s="1">
        <f>'Split BLDG energy consumption'!$C$17*'Split BLDG energy consumption'!AP245</f>
        <v>0</v>
      </c>
      <c r="AQ4" s="1">
        <f>'Split BLDG energy consumption'!$C$17*'Split BLDG energy consumption'!AQ245</f>
        <v>0</v>
      </c>
    </row>
    <row r="5" spans="1:43" x14ac:dyDescent="0.3">
      <c r="A5" t="s">
        <v>3</v>
      </c>
      <c r="B5" s="1">
        <f>'Split BLDG energy consumption'!$C$17*'Split BLDG energy consumption'!B246</f>
        <v>0</v>
      </c>
      <c r="C5" s="1">
        <f>'Split BLDG energy consumption'!$C$17*'Split BLDG energy consumption'!C246</f>
        <v>0</v>
      </c>
      <c r="D5" s="1">
        <f>'Split BLDG energy consumption'!$C$17*'Split BLDG energy consumption'!D246</f>
        <v>0</v>
      </c>
      <c r="E5" s="1">
        <f>'Split BLDG energy consumption'!$C$17*'Split BLDG energy consumption'!E246</f>
        <v>0</v>
      </c>
      <c r="F5" s="1">
        <f>'Split BLDG energy consumption'!$C$17*'Split BLDG energy consumption'!F246</f>
        <v>0</v>
      </c>
      <c r="G5" s="1">
        <f>'Split BLDG energy consumption'!$C$17*'Split BLDG energy consumption'!G246</f>
        <v>0</v>
      </c>
      <c r="H5" s="1">
        <f>'Split BLDG energy consumption'!$C$17*'Split BLDG energy consumption'!H246</f>
        <v>0</v>
      </c>
      <c r="I5" s="1">
        <f>'Split BLDG energy consumption'!$C$17*'Split BLDG energy consumption'!I246</f>
        <v>0</v>
      </c>
      <c r="J5" s="1">
        <f>'Split BLDG energy consumption'!$C$17*'Split BLDG energy consumption'!J246</f>
        <v>0</v>
      </c>
      <c r="K5" s="1">
        <f>'Split BLDG energy consumption'!$C$17*'Split BLDG energy consumption'!K246</f>
        <v>0</v>
      </c>
      <c r="L5" s="1">
        <f>'Split BLDG energy consumption'!$C$17*'Split BLDG energy consumption'!L246</f>
        <v>0</v>
      </c>
      <c r="M5" s="1">
        <f>'Split BLDG energy consumption'!$C$17*'Split BLDG energy consumption'!M246</f>
        <v>0</v>
      </c>
      <c r="N5" s="1">
        <f>'Split BLDG energy consumption'!$C$17*'Split BLDG energy consumption'!N246</f>
        <v>0</v>
      </c>
      <c r="O5" s="1">
        <f>'Split BLDG energy consumption'!$C$17*'Split BLDG energy consumption'!O246</f>
        <v>0</v>
      </c>
      <c r="P5" s="1">
        <f>'Split BLDG energy consumption'!$C$17*'Split BLDG energy consumption'!P246</f>
        <v>0</v>
      </c>
      <c r="Q5" s="1">
        <f>'Split BLDG energy consumption'!$C$17*'Split BLDG energy consumption'!Q246</f>
        <v>0</v>
      </c>
      <c r="R5" s="1">
        <f>'Split BLDG energy consumption'!$C$17*'Split BLDG energy consumption'!R246</f>
        <v>0</v>
      </c>
      <c r="S5" s="1">
        <f>'Split BLDG energy consumption'!$C$17*'Split BLDG energy consumption'!S246</f>
        <v>0</v>
      </c>
      <c r="T5" s="1">
        <f>'Split BLDG energy consumption'!$C$17*'Split BLDG energy consumption'!T246</f>
        <v>0</v>
      </c>
      <c r="U5" s="1">
        <f>'Split BLDG energy consumption'!$C$17*'Split BLDG energy consumption'!U246</f>
        <v>0</v>
      </c>
      <c r="V5" s="1">
        <f>'Split BLDG energy consumption'!$C$17*'Split BLDG energy consumption'!V246</f>
        <v>0</v>
      </c>
      <c r="W5" s="1">
        <f>'Split BLDG energy consumption'!$C$17*'Split BLDG energy consumption'!W246</f>
        <v>0</v>
      </c>
      <c r="X5" s="1">
        <f>'Split BLDG energy consumption'!$C$17*'Split BLDG energy consumption'!X246</f>
        <v>0</v>
      </c>
      <c r="Y5" s="1">
        <f>'Split BLDG energy consumption'!$C$17*'Split BLDG energy consumption'!Y246</f>
        <v>0</v>
      </c>
      <c r="Z5" s="1">
        <f>'Split BLDG energy consumption'!$C$17*'Split BLDG energy consumption'!Z246</f>
        <v>0</v>
      </c>
      <c r="AA5" s="1">
        <f>'Split BLDG energy consumption'!$C$17*'Split BLDG energy consumption'!AA246</f>
        <v>0</v>
      </c>
      <c r="AB5" s="1">
        <f>'Split BLDG energy consumption'!$C$17*'Split BLDG energy consumption'!AB246</f>
        <v>0</v>
      </c>
      <c r="AC5" s="1">
        <f>'Split BLDG energy consumption'!$C$17*'Split BLDG energy consumption'!AC246</f>
        <v>0</v>
      </c>
      <c r="AD5" s="1">
        <f>'Split BLDG energy consumption'!$C$17*'Split BLDG energy consumption'!AD246</f>
        <v>0</v>
      </c>
      <c r="AE5" s="1">
        <f>'Split BLDG energy consumption'!$C$17*'Split BLDG energy consumption'!AE246</f>
        <v>0</v>
      </c>
      <c r="AF5" s="1">
        <f>'Split BLDG energy consumption'!$C$17*'Split BLDG energy consumption'!AF246</f>
        <v>0</v>
      </c>
      <c r="AG5" s="1">
        <f>'Split BLDG energy consumption'!$C$17*'Split BLDG energy consumption'!AG246</f>
        <v>0</v>
      </c>
      <c r="AH5" s="1">
        <f>'Split BLDG energy consumption'!$C$17*'Split BLDG energy consumption'!AH246</f>
        <v>0</v>
      </c>
      <c r="AI5" s="1">
        <f>'Split BLDG energy consumption'!$C$17*'Split BLDG energy consumption'!AI246</f>
        <v>0</v>
      </c>
      <c r="AJ5" s="1">
        <f>'Split BLDG energy consumption'!$C$17*'Split BLDG energy consumption'!AJ246</f>
        <v>0</v>
      </c>
      <c r="AK5" s="1">
        <f>'Split BLDG energy consumption'!$C$17*'Split BLDG energy consumption'!AK246</f>
        <v>0</v>
      </c>
      <c r="AL5" s="1">
        <f>'Split BLDG energy consumption'!$C$17*'Split BLDG energy consumption'!AL246</f>
        <v>0</v>
      </c>
      <c r="AM5" s="1">
        <f>'Split BLDG energy consumption'!$C$17*'Split BLDG energy consumption'!AM246</f>
        <v>0</v>
      </c>
      <c r="AN5" s="1">
        <f>'Split BLDG energy consumption'!$C$17*'Split BLDG energy consumption'!AN246</f>
        <v>0</v>
      </c>
      <c r="AO5" s="1">
        <f>'Split BLDG energy consumption'!$C$17*'Split BLDG energy consumption'!AO246</f>
        <v>0</v>
      </c>
      <c r="AP5" s="1">
        <f>'Split BLDG energy consumption'!$C$17*'Split BLDG energy consumption'!AP246</f>
        <v>0</v>
      </c>
      <c r="AQ5" s="1">
        <f>'Split BLDG energy consumption'!$C$17*'Split BLDG energy consumption'!AQ246</f>
        <v>0</v>
      </c>
    </row>
    <row r="6" spans="1:43" x14ac:dyDescent="0.3">
      <c r="A6" t="s">
        <v>4</v>
      </c>
      <c r="B6" s="1">
        <f>'Split BLDG energy consumption'!$C$17*'Split BLDG energy consumption'!B247</f>
        <v>0</v>
      </c>
      <c r="C6" s="1">
        <f>'Split BLDG energy consumption'!$C$17*'Split BLDG energy consumption'!C247</f>
        <v>0</v>
      </c>
      <c r="D6" s="1">
        <f>'Split BLDG energy consumption'!$C$17*'Split BLDG energy consumption'!D247</f>
        <v>0</v>
      </c>
      <c r="E6" s="1">
        <f>'Split BLDG energy consumption'!$C$17*'Split BLDG energy consumption'!E247</f>
        <v>0</v>
      </c>
      <c r="F6" s="1">
        <f>'Split BLDG energy consumption'!$C$17*'Split BLDG energy consumption'!F247</f>
        <v>0</v>
      </c>
      <c r="G6" s="1">
        <f>'Split BLDG energy consumption'!$C$17*'Split BLDG energy consumption'!G247</f>
        <v>0</v>
      </c>
      <c r="H6" s="1">
        <f>'Split BLDG energy consumption'!$C$17*'Split BLDG energy consumption'!H247</f>
        <v>0</v>
      </c>
      <c r="I6" s="1">
        <f>'Split BLDG energy consumption'!$C$17*'Split BLDG energy consumption'!I247</f>
        <v>0</v>
      </c>
      <c r="J6" s="1">
        <f>'Split BLDG energy consumption'!$C$17*'Split BLDG energy consumption'!J247</f>
        <v>0</v>
      </c>
      <c r="K6" s="1">
        <f>'Split BLDG energy consumption'!$C$17*'Split BLDG energy consumption'!K247</f>
        <v>0</v>
      </c>
      <c r="L6" s="1">
        <f>'Split BLDG energy consumption'!$C$17*'Split BLDG energy consumption'!L247</f>
        <v>0</v>
      </c>
      <c r="M6" s="1">
        <f>'Split BLDG energy consumption'!$C$17*'Split BLDG energy consumption'!M247</f>
        <v>0</v>
      </c>
      <c r="N6" s="1">
        <f>'Split BLDG energy consumption'!$C$17*'Split BLDG energy consumption'!N247</f>
        <v>0</v>
      </c>
      <c r="O6" s="1">
        <f>'Split BLDG energy consumption'!$C$17*'Split BLDG energy consumption'!O247</f>
        <v>0</v>
      </c>
      <c r="P6" s="1">
        <f>'Split BLDG energy consumption'!$C$17*'Split BLDG energy consumption'!P247</f>
        <v>0</v>
      </c>
      <c r="Q6" s="1">
        <f>'Split BLDG energy consumption'!$C$17*'Split BLDG energy consumption'!Q247</f>
        <v>0</v>
      </c>
      <c r="R6" s="1">
        <f>'Split BLDG energy consumption'!$C$17*'Split BLDG energy consumption'!R247</f>
        <v>0</v>
      </c>
      <c r="S6" s="1">
        <f>'Split BLDG energy consumption'!$C$17*'Split BLDG energy consumption'!S247</f>
        <v>0</v>
      </c>
      <c r="T6" s="1">
        <f>'Split BLDG energy consumption'!$C$17*'Split BLDG energy consumption'!T247</f>
        <v>0</v>
      </c>
      <c r="U6" s="1">
        <f>'Split BLDG energy consumption'!$C$17*'Split BLDG energy consumption'!U247</f>
        <v>0</v>
      </c>
      <c r="V6" s="1">
        <f>'Split BLDG energy consumption'!$C$17*'Split BLDG energy consumption'!V247</f>
        <v>0</v>
      </c>
      <c r="W6" s="1">
        <f>'Split BLDG energy consumption'!$C$17*'Split BLDG energy consumption'!W247</f>
        <v>0</v>
      </c>
      <c r="X6" s="1">
        <f>'Split BLDG energy consumption'!$C$17*'Split BLDG energy consumption'!X247</f>
        <v>0</v>
      </c>
      <c r="Y6" s="1">
        <f>'Split BLDG energy consumption'!$C$17*'Split BLDG energy consumption'!Y247</f>
        <v>0</v>
      </c>
      <c r="Z6" s="1">
        <f>'Split BLDG energy consumption'!$C$17*'Split BLDG energy consumption'!Z247</f>
        <v>0</v>
      </c>
      <c r="AA6" s="1">
        <f>'Split BLDG energy consumption'!$C$17*'Split BLDG energy consumption'!AA247</f>
        <v>0</v>
      </c>
      <c r="AB6" s="1">
        <f>'Split BLDG energy consumption'!$C$17*'Split BLDG energy consumption'!AB247</f>
        <v>0</v>
      </c>
      <c r="AC6" s="1">
        <f>'Split BLDG energy consumption'!$C$17*'Split BLDG energy consumption'!AC247</f>
        <v>0</v>
      </c>
      <c r="AD6" s="1">
        <f>'Split BLDG energy consumption'!$C$17*'Split BLDG energy consumption'!AD247</f>
        <v>0</v>
      </c>
      <c r="AE6" s="1">
        <f>'Split BLDG energy consumption'!$C$17*'Split BLDG energy consumption'!AE247</f>
        <v>0</v>
      </c>
      <c r="AF6" s="1">
        <f>'Split BLDG energy consumption'!$C$17*'Split BLDG energy consumption'!AF247</f>
        <v>0</v>
      </c>
      <c r="AG6" s="1">
        <f>'Split BLDG energy consumption'!$C$17*'Split BLDG energy consumption'!AG247</f>
        <v>0</v>
      </c>
      <c r="AH6" s="1">
        <f>'Split BLDG energy consumption'!$C$17*'Split BLDG energy consumption'!AH247</f>
        <v>0</v>
      </c>
      <c r="AI6" s="1">
        <f>'Split BLDG energy consumption'!$C$17*'Split BLDG energy consumption'!AI247</f>
        <v>0</v>
      </c>
      <c r="AJ6" s="1">
        <f>'Split BLDG energy consumption'!$C$17*'Split BLDG energy consumption'!AJ247</f>
        <v>0</v>
      </c>
      <c r="AK6" s="1">
        <f>'Split BLDG energy consumption'!$C$17*'Split BLDG energy consumption'!AK247</f>
        <v>0</v>
      </c>
      <c r="AL6" s="1">
        <f>'Split BLDG energy consumption'!$C$17*'Split BLDG energy consumption'!AL247</f>
        <v>0</v>
      </c>
      <c r="AM6" s="1">
        <f>'Split BLDG energy consumption'!$C$17*'Split BLDG energy consumption'!AM247</f>
        <v>0</v>
      </c>
      <c r="AN6" s="1">
        <f>'Split BLDG energy consumption'!$C$17*'Split BLDG energy consumption'!AN247</f>
        <v>0</v>
      </c>
      <c r="AO6" s="1">
        <f>'Split BLDG energy consumption'!$C$17*'Split BLDG energy consumption'!AO247</f>
        <v>0</v>
      </c>
      <c r="AP6" s="1">
        <f>'Split BLDG energy consumption'!$C$17*'Split BLDG energy consumption'!AP247</f>
        <v>0</v>
      </c>
      <c r="AQ6" s="1">
        <f>'Split BLDG energy consumption'!$C$17*'Split BLDG energy consumption'!AQ247</f>
        <v>0</v>
      </c>
    </row>
    <row r="7" spans="1:43" x14ac:dyDescent="0.3">
      <c r="A7" t="s">
        <v>5</v>
      </c>
      <c r="B7" s="1">
        <f>'Split BLDG energy consumption'!$C$17*'Split BLDG energy consumption'!B248</f>
        <v>0</v>
      </c>
      <c r="C7" s="1">
        <f>'Split BLDG energy consumption'!$C$17*'Split BLDG energy consumption'!C248</f>
        <v>0</v>
      </c>
      <c r="D7" s="1">
        <f>'Split BLDG energy consumption'!$C$17*'Split BLDG energy consumption'!D248</f>
        <v>0</v>
      </c>
      <c r="E7" s="1">
        <f>'Split BLDG energy consumption'!$C$17*'Split BLDG energy consumption'!E248</f>
        <v>0</v>
      </c>
      <c r="F7" s="1">
        <f>'Split BLDG energy consumption'!$C$17*'Split BLDG energy consumption'!F248</f>
        <v>0</v>
      </c>
      <c r="G7" s="1">
        <f>'Split BLDG energy consumption'!$C$17*'Split BLDG energy consumption'!G248</f>
        <v>0</v>
      </c>
      <c r="H7" s="1">
        <f>'Split BLDG energy consumption'!$C$17*'Split BLDG energy consumption'!H248</f>
        <v>0</v>
      </c>
      <c r="I7" s="1">
        <f>'Split BLDG energy consumption'!$C$17*'Split BLDG energy consumption'!I248</f>
        <v>0</v>
      </c>
      <c r="J7" s="1">
        <f>'Split BLDG energy consumption'!$C$17*'Split BLDG energy consumption'!J248</f>
        <v>0</v>
      </c>
      <c r="K7" s="1">
        <f>'Split BLDG energy consumption'!$C$17*'Split BLDG energy consumption'!K248</f>
        <v>0</v>
      </c>
      <c r="L7" s="1">
        <f>'Split BLDG energy consumption'!$C$17*'Split BLDG energy consumption'!L248</f>
        <v>0</v>
      </c>
      <c r="M7" s="1">
        <f>'Split BLDG energy consumption'!$C$17*'Split BLDG energy consumption'!M248</f>
        <v>0</v>
      </c>
      <c r="N7" s="1">
        <f>'Split BLDG energy consumption'!$C$17*'Split BLDG energy consumption'!N248</f>
        <v>0</v>
      </c>
      <c r="O7" s="1">
        <f>'Split BLDG energy consumption'!$C$17*'Split BLDG energy consumption'!O248</f>
        <v>0</v>
      </c>
      <c r="P7" s="1">
        <f>'Split BLDG energy consumption'!$C$17*'Split BLDG energy consumption'!P248</f>
        <v>0</v>
      </c>
      <c r="Q7" s="1">
        <f>'Split BLDG energy consumption'!$C$17*'Split BLDG energy consumption'!Q248</f>
        <v>0</v>
      </c>
      <c r="R7" s="1">
        <f>'Split BLDG energy consumption'!$C$17*'Split BLDG energy consumption'!R248</f>
        <v>0</v>
      </c>
      <c r="S7" s="1">
        <f>'Split BLDG energy consumption'!$C$17*'Split BLDG energy consumption'!S248</f>
        <v>0</v>
      </c>
      <c r="T7" s="1">
        <f>'Split BLDG energy consumption'!$C$17*'Split BLDG energy consumption'!T248</f>
        <v>0</v>
      </c>
      <c r="U7" s="1">
        <f>'Split BLDG energy consumption'!$C$17*'Split BLDG energy consumption'!U248</f>
        <v>0</v>
      </c>
      <c r="V7" s="1">
        <f>'Split BLDG energy consumption'!$C$17*'Split BLDG energy consumption'!V248</f>
        <v>0</v>
      </c>
      <c r="W7" s="1">
        <f>'Split BLDG energy consumption'!$C$17*'Split BLDG energy consumption'!W248</f>
        <v>0</v>
      </c>
      <c r="X7" s="1">
        <f>'Split BLDG energy consumption'!$C$17*'Split BLDG energy consumption'!X248</f>
        <v>0</v>
      </c>
      <c r="Y7" s="1">
        <f>'Split BLDG energy consumption'!$C$17*'Split BLDG energy consumption'!Y248</f>
        <v>0</v>
      </c>
      <c r="Z7" s="1">
        <f>'Split BLDG energy consumption'!$C$17*'Split BLDG energy consumption'!Z248</f>
        <v>0</v>
      </c>
      <c r="AA7" s="1">
        <f>'Split BLDG energy consumption'!$C$17*'Split BLDG energy consumption'!AA248</f>
        <v>0</v>
      </c>
      <c r="AB7" s="1">
        <f>'Split BLDG energy consumption'!$C$17*'Split BLDG energy consumption'!AB248</f>
        <v>0</v>
      </c>
      <c r="AC7" s="1">
        <f>'Split BLDG energy consumption'!$C$17*'Split BLDG energy consumption'!AC248</f>
        <v>0</v>
      </c>
      <c r="AD7" s="1">
        <f>'Split BLDG energy consumption'!$C$17*'Split BLDG energy consumption'!AD248</f>
        <v>0</v>
      </c>
      <c r="AE7" s="1">
        <f>'Split BLDG energy consumption'!$C$17*'Split BLDG energy consumption'!AE248</f>
        <v>0</v>
      </c>
      <c r="AF7" s="1">
        <f>'Split BLDG energy consumption'!$C$17*'Split BLDG energy consumption'!AF248</f>
        <v>0</v>
      </c>
      <c r="AG7" s="1">
        <f>'Split BLDG energy consumption'!$C$17*'Split BLDG energy consumption'!AG248</f>
        <v>0</v>
      </c>
      <c r="AH7" s="1">
        <f>'Split BLDG energy consumption'!$C$17*'Split BLDG energy consumption'!AH248</f>
        <v>0</v>
      </c>
      <c r="AI7" s="1">
        <f>'Split BLDG energy consumption'!$C$17*'Split BLDG energy consumption'!AI248</f>
        <v>0</v>
      </c>
      <c r="AJ7" s="1">
        <f>'Split BLDG energy consumption'!$C$17*'Split BLDG energy consumption'!AJ248</f>
        <v>0</v>
      </c>
      <c r="AK7" s="1">
        <f>'Split BLDG energy consumption'!$C$17*'Split BLDG energy consumption'!AK248</f>
        <v>0</v>
      </c>
      <c r="AL7" s="1">
        <f>'Split BLDG energy consumption'!$C$17*'Split BLDG energy consumption'!AL248</f>
        <v>0</v>
      </c>
      <c r="AM7" s="1">
        <f>'Split BLDG energy consumption'!$C$17*'Split BLDG energy consumption'!AM248</f>
        <v>0</v>
      </c>
      <c r="AN7" s="1">
        <f>'Split BLDG energy consumption'!$C$17*'Split BLDG energy consumption'!AN248</f>
        <v>0</v>
      </c>
      <c r="AO7" s="1">
        <f>'Split BLDG energy consumption'!$C$17*'Split BLDG energy consumption'!AO248</f>
        <v>0</v>
      </c>
      <c r="AP7" s="1">
        <f>'Split BLDG energy consumption'!$C$17*'Split BLDG energy consumption'!AP248</f>
        <v>0</v>
      </c>
      <c r="AQ7" s="1">
        <f>'Split BLDG energy consumption'!$C$17*'Split BLDG energy consumption'!AQ248</f>
        <v>0</v>
      </c>
    </row>
    <row r="8" spans="1:43" x14ac:dyDescent="0.3">
      <c r="A8" t="s">
        <v>6</v>
      </c>
      <c r="B8" s="1">
        <f>'Split BLDG energy consumption'!$C$17*'Split BLDG energy consumption'!B249</f>
        <v>0</v>
      </c>
      <c r="C8" s="1">
        <f>'Split BLDG energy consumption'!$C$17*'Split BLDG energy consumption'!C249</f>
        <v>0</v>
      </c>
      <c r="D8" s="1">
        <f>'Split BLDG energy consumption'!$C$17*'Split BLDG energy consumption'!D249</f>
        <v>0</v>
      </c>
      <c r="E8" s="1">
        <f>'Split BLDG energy consumption'!$C$17*'Split BLDG energy consumption'!E249</f>
        <v>0</v>
      </c>
      <c r="F8" s="1">
        <f>'Split BLDG energy consumption'!$C$17*'Split BLDG energy consumption'!F249</f>
        <v>0</v>
      </c>
      <c r="G8" s="1">
        <f>'Split BLDG energy consumption'!$C$17*'Split BLDG energy consumption'!G249</f>
        <v>0</v>
      </c>
      <c r="H8" s="1">
        <f>'Split BLDG energy consumption'!$C$17*'Split BLDG energy consumption'!H249</f>
        <v>0</v>
      </c>
      <c r="I8" s="1">
        <f>'Split BLDG energy consumption'!$C$17*'Split BLDG energy consumption'!I249</f>
        <v>0</v>
      </c>
      <c r="J8" s="1">
        <f>'Split BLDG energy consumption'!$C$17*'Split BLDG energy consumption'!J249</f>
        <v>0</v>
      </c>
      <c r="K8" s="1">
        <f>'Split BLDG energy consumption'!$C$17*'Split BLDG energy consumption'!K249</f>
        <v>0</v>
      </c>
      <c r="L8" s="1">
        <f>'Split BLDG energy consumption'!$C$17*'Split BLDG energy consumption'!L249</f>
        <v>0</v>
      </c>
      <c r="M8" s="1">
        <f>'Split BLDG energy consumption'!$C$17*'Split BLDG energy consumption'!M249</f>
        <v>0</v>
      </c>
      <c r="N8" s="1">
        <f>'Split BLDG energy consumption'!$C$17*'Split BLDG energy consumption'!N249</f>
        <v>0</v>
      </c>
      <c r="O8" s="1">
        <f>'Split BLDG energy consumption'!$C$17*'Split BLDG energy consumption'!O249</f>
        <v>0</v>
      </c>
      <c r="P8" s="1">
        <f>'Split BLDG energy consumption'!$C$17*'Split BLDG energy consumption'!P249</f>
        <v>0</v>
      </c>
      <c r="Q8" s="1">
        <f>'Split BLDG energy consumption'!$C$17*'Split BLDG energy consumption'!Q249</f>
        <v>0</v>
      </c>
      <c r="R8" s="1">
        <f>'Split BLDG energy consumption'!$C$17*'Split BLDG energy consumption'!R249</f>
        <v>0</v>
      </c>
      <c r="S8" s="1">
        <f>'Split BLDG energy consumption'!$C$17*'Split BLDG energy consumption'!S249</f>
        <v>0</v>
      </c>
      <c r="T8" s="1">
        <f>'Split BLDG energy consumption'!$C$17*'Split BLDG energy consumption'!T249</f>
        <v>0</v>
      </c>
      <c r="U8" s="1">
        <f>'Split BLDG energy consumption'!$C$17*'Split BLDG energy consumption'!U249</f>
        <v>0</v>
      </c>
      <c r="V8" s="1">
        <f>'Split BLDG energy consumption'!$C$17*'Split BLDG energy consumption'!V249</f>
        <v>0</v>
      </c>
      <c r="W8" s="1">
        <f>'Split BLDG energy consumption'!$C$17*'Split BLDG energy consumption'!W249</f>
        <v>0</v>
      </c>
      <c r="X8" s="1">
        <f>'Split BLDG energy consumption'!$C$17*'Split BLDG energy consumption'!X249</f>
        <v>0</v>
      </c>
      <c r="Y8" s="1">
        <f>'Split BLDG energy consumption'!$C$17*'Split BLDG energy consumption'!Y249</f>
        <v>0</v>
      </c>
      <c r="Z8" s="1">
        <f>'Split BLDG energy consumption'!$C$17*'Split BLDG energy consumption'!Z249</f>
        <v>0</v>
      </c>
      <c r="AA8" s="1">
        <f>'Split BLDG energy consumption'!$C$17*'Split BLDG energy consumption'!AA249</f>
        <v>0</v>
      </c>
      <c r="AB8" s="1">
        <f>'Split BLDG energy consumption'!$C$17*'Split BLDG energy consumption'!AB249</f>
        <v>0</v>
      </c>
      <c r="AC8" s="1">
        <f>'Split BLDG energy consumption'!$C$17*'Split BLDG energy consumption'!AC249</f>
        <v>0</v>
      </c>
      <c r="AD8" s="1">
        <f>'Split BLDG energy consumption'!$C$17*'Split BLDG energy consumption'!AD249</f>
        <v>0</v>
      </c>
      <c r="AE8" s="1">
        <f>'Split BLDG energy consumption'!$C$17*'Split BLDG energy consumption'!AE249</f>
        <v>0</v>
      </c>
      <c r="AF8" s="1">
        <f>'Split BLDG energy consumption'!$C$17*'Split BLDG energy consumption'!AF249</f>
        <v>0</v>
      </c>
      <c r="AG8" s="1">
        <f>'Split BLDG energy consumption'!$C$17*'Split BLDG energy consumption'!AG249</f>
        <v>0</v>
      </c>
      <c r="AH8" s="1">
        <f>'Split BLDG energy consumption'!$C$17*'Split BLDG energy consumption'!AH249</f>
        <v>0</v>
      </c>
      <c r="AI8" s="1">
        <f>'Split BLDG energy consumption'!$C$17*'Split BLDG energy consumption'!AI249</f>
        <v>0</v>
      </c>
      <c r="AJ8" s="1">
        <f>'Split BLDG energy consumption'!$C$17*'Split BLDG energy consumption'!AJ249</f>
        <v>0</v>
      </c>
      <c r="AK8" s="1">
        <f>'Split BLDG energy consumption'!$C$17*'Split BLDG energy consumption'!AK249</f>
        <v>0</v>
      </c>
      <c r="AL8" s="1">
        <f>'Split BLDG energy consumption'!$C$17*'Split BLDG energy consumption'!AL249</f>
        <v>0</v>
      </c>
      <c r="AM8" s="1">
        <f>'Split BLDG energy consumption'!$C$17*'Split BLDG energy consumption'!AM249</f>
        <v>0</v>
      </c>
      <c r="AN8" s="1">
        <f>'Split BLDG energy consumption'!$C$17*'Split BLDG energy consumption'!AN249</f>
        <v>0</v>
      </c>
      <c r="AO8" s="1">
        <f>'Split BLDG energy consumption'!$C$17*'Split BLDG energy consumption'!AO249</f>
        <v>0</v>
      </c>
      <c r="AP8" s="1">
        <f>'Split BLDG energy consumption'!$C$17*'Split BLDG energy consumption'!AP249</f>
        <v>0</v>
      </c>
      <c r="AQ8" s="1">
        <f>'Split BLDG energy consumption'!$C$17*'Split BLDG energy consumption'!AQ249</f>
        <v>0</v>
      </c>
    </row>
    <row r="9" spans="1:43" x14ac:dyDescent="0.3">
      <c r="A9" t="s">
        <v>7</v>
      </c>
      <c r="B9" s="1">
        <f>'Split BLDG energy consumption'!$C$17*'Split BLDG energy consumption'!B250</f>
        <v>0</v>
      </c>
      <c r="C9" s="1">
        <f>'Split BLDG energy consumption'!$C$17*'Split BLDG energy consumption'!C250</f>
        <v>0</v>
      </c>
      <c r="D9" s="1">
        <f>'Split BLDG energy consumption'!$C$17*'Split BLDG energy consumption'!D250</f>
        <v>0</v>
      </c>
      <c r="E9" s="1">
        <f>'Split BLDG energy consumption'!$C$17*'Split BLDG energy consumption'!E250</f>
        <v>0</v>
      </c>
      <c r="F9" s="1">
        <f>'Split BLDG energy consumption'!$C$17*'Split BLDG energy consumption'!F250</f>
        <v>0</v>
      </c>
      <c r="G9" s="1">
        <f>'Split BLDG energy consumption'!$C$17*'Split BLDG energy consumption'!G250</f>
        <v>0</v>
      </c>
      <c r="H9" s="1">
        <f>'Split BLDG energy consumption'!$C$17*'Split BLDG energy consumption'!H250</f>
        <v>0</v>
      </c>
      <c r="I9" s="1">
        <f>'Split BLDG energy consumption'!$C$17*'Split BLDG energy consumption'!I250</f>
        <v>0</v>
      </c>
      <c r="J9" s="1">
        <f>'Split BLDG energy consumption'!$C$17*'Split BLDG energy consumption'!J250</f>
        <v>0</v>
      </c>
      <c r="K9" s="1">
        <f>'Split BLDG energy consumption'!$C$17*'Split BLDG energy consumption'!K250</f>
        <v>0</v>
      </c>
      <c r="L9" s="1">
        <f>'Split BLDG energy consumption'!$C$17*'Split BLDG energy consumption'!L250</f>
        <v>0</v>
      </c>
      <c r="M9" s="1">
        <f>'Split BLDG energy consumption'!$C$17*'Split BLDG energy consumption'!M250</f>
        <v>0</v>
      </c>
      <c r="N9" s="1">
        <f>'Split BLDG energy consumption'!$C$17*'Split BLDG energy consumption'!N250</f>
        <v>0</v>
      </c>
      <c r="O9" s="1">
        <f>'Split BLDG energy consumption'!$C$17*'Split BLDG energy consumption'!O250</f>
        <v>0</v>
      </c>
      <c r="P9" s="1">
        <f>'Split BLDG energy consumption'!$C$17*'Split BLDG energy consumption'!P250</f>
        <v>0</v>
      </c>
      <c r="Q9" s="1">
        <f>'Split BLDG energy consumption'!$C$17*'Split BLDG energy consumption'!Q250</f>
        <v>0</v>
      </c>
      <c r="R9" s="1">
        <f>'Split BLDG energy consumption'!$C$17*'Split BLDG energy consumption'!R250</f>
        <v>0</v>
      </c>
      <c r="S9" s="1">
        <f>'Split BLDG energy consumption'!$C$17*'Split BLDG energy consumption'!S250</f>
        <v>0</v>
      </c>
      <c r="T9" s="1">
        <f>'Split BLDG energy consumption'!$C$17*'Split BLDG energy consumption'!T250</f>
        <v>0</v>
      </c>
      <c r="U9" s="1">
        <f>'Split BLDG energy consumption'!$C$17*'Split BLDG energy consumption'!U250</f>
        <v>0</v>
      </c>
      <c r="V9" s="1">
        <f>'Split BLDG energy consumption'!$C$17*'Split BLDG energy consumption'!V250</f>
        <v>0</v>
      </c>
      <c r="W9" s="1">
        <f>'Split BLDG energy consumption'!$C$17*'Split BLDG energy consumption'!W250</f>
        <v>0</v>
      </c>
      <c r="X9" s="1">
        <f>'Split BLDG energy consumption'!$C$17*'Split BLDG energy consumption'!X250</f>
        <v>0</v>
      </c>
      <c r="Y9" s="1">
        <f>'Split BLDG energy consumption'!$C$17*'Split BLDG energy consumption'!Y250</f>
        <v>0</v>
      </c>
      <c r="Z9" s="1">
        <f>'Split BLDG energy consumption'!$C$17*'Split BLDG energy consumption'!Z250</f>
        <v>0</v>
      </c>
      <c r="AA9" s="1">
        <f>'Split BLDG energy consumption'!$C$17*'Split BLDG energy consumption'!AA250</f>
        <v>0</v>
      </c>
      <c r="AB9" s="1">
        <f>'Split BLDG energy consumption'!$C$17*'Split BLDG energy consumption'!AB250</f>
        <v>0</v>
      </c>
      <c r="AC9" s="1">
        <f>'Split BLDG energy consumption'!$C$17*'Split BLDG energy consumption'!AC250</f>
        <v>0</v>
      </c>
      <c r="AD9" s="1">
        <f>'Split BLDG energy consumption'!$C$17*'Split BLDG energy consumption'!AD250</f>
        <v>0</v>
      </c>
      <c r="AE9" s="1">
        <f>'Split BLDG energy consumption'!$C$17*'Split BLDG energy consumption'!AE250</f>
        <v>0</v>
      </c>
      <c r="AF9" s="1">
        <f>'Split BLDG energy consumption'!$C$17*'Split BLDG energy consumption'!AF250</f>
        <v>0</v>
      </c>
      <c r="AG9" s="1">
        <f>'Split BLDG energy consumption'!$C$17*'Split BLDG energy consumption'!AG250</f>
        <v>0</v>
      </c>
      <c r="AH9" s="1">
        <f>'Split BLDG energy consumption'!$C$17*'Split BLDG energy consumption'!AH250</f>
        <v>0</v>
      </c>
      <c r="AI9" s="1">
        <f>'Split BLDG energy consumption'!$C$17*'Split BLDG energy consumption'!AI250</f>
        <v>0</v>
      </c>
      <c r="AJ9" s="1">
        <f>'Split BLDG energy consumption'!$C$17*'Split BLDG energy consumption'!AJ250</f>
        <v>0</v>
      </c>
      <c r="AK9" s="1">
        <f>'Split BLDG energy consumption'!$C$17*'Split BLDG energy consumption'!AK250</f>
        <v>0</v>
      </c>
      <c r="AL9" s="1">
        <f>'Split BLDG energy consumption'!$C$17*'Split BLDG energy consumption'!AL250</f>
        <v>0</v>
      </c>
      <c r="AM9" s="1">
        <f>'Split BLDG energy consumption'!$C$17*'Split BLDG energy consumption'!AM250</f>
        <v>0</v>
      </c>
      <c r="AN9" s="1">
        <f>'Split BLDG energy consumption'!$C$17*'Split BLDG energy consumption'!AN250</f>
        <v>0</v>
      </c>
      <c r="AO9" s="1">
        <f>'Split BLDG energy consumption'!$C$17*'Split BLDG energy consumption'!AO250</f>
        <v>0</v>
      </c>
      <c r="AP9" s="1">
        <f>'Split BLDG energy consumption'!$C$17*'Split BLDG energy consumption'!AP250</f>
        <v>0</v>
      </c>
      <c r="AQ9" s="1">
        <f>'Split BLDG energy consumption'!$C$17*'Split BLDG energy consumption'!AQ250</f>
        <v>0</v>
      </c>
    </row>
    <row r="10" spans="1:43" x14ac:dyDescent="0.3">
      <c r="A10" t="s">
        <v>8</v>
      </c>
      <c r="B10" s="1">
        <f>'Split BLDG energy consumption'!$C$17*'Split BLDG energy consumption'!B251</f>
        <v>0</v>
      </c>
      <c r="C10" s="1">
        <f>'Split BLDG energy consumption'!$C$17*'Split BLDG energy consumption'!C251</f>
        <v>0</v>
      </c>
      <c r="D10" s="1">
        <f>'Split BLDG energy consumption'!$C$17*'Split BLDG energy consumption'!D251</f>
        <v>0</v>
      </c>
      <c r="E10" s="1">
        <f>'Split BLDG energy consumption'!$C$17*'Split BLDG energy consumption'!E251</f>
        <v>0</v>
      </c>
      <c r="F10" s="1">
        <f>'Split BLDG energy consumption'!$C$17*'Split BLDG energy consumption'!F251</f>
        <v>0</v>
      </c>
      <c r="G10" s="1">
        <f>'Split BLDG energy consumption'!$C$17*'Split BLDG energy consumption'!G251</f>
        <v>0</v>
      </c>
      <c r="H10" s="1">
        <f>'Split BLDG energy consumption'!$C$17*'Split BLDG energy consumption'!H251</f>
        <v>0</v>
      </c>
      <c r="I10" s="1">
        <f>'Split BLDG energy consumption'!$C$17*'Split BLDG energy consumption'!I251</f>
        <v>0</v>
      </c>
      <c r="J10" s="1">
        <f>'Split BLDG energy consumption'!$C$17*'Split BLDG energy consumption'!J251</f>
        <v>0</v>
      </c>
      <c r="K10" s="1">
        <f>'Split BLDG energy consumption'!$C$17*'Split BLDG energy consumption'!K251</f>
        <v>0</v>
      </c>
      <c r="L10" s="1">
        <f>'Split BLDG energy consumption'!$C$17*'Split BLDG energy consumption'!L251</f>
        <v>0</v>
      </c>
      <c r="M10" s="1">
        <f>'Split BLDG energy consumption'!$C$17*'Split BLDG energy consumption'!M251</f>
        <v>0</v>
      </c>
      <c r="N10" s="1">
        <f>'Split BLDG energy consumption'!$C$17*'Split BLDG energy consumption'!N251</f>
        <v>0</v>
      </c>
      <c r="O10" s="1">
        <f>'Split BLDG energy consumption'!$C$17*'Split BLDG energy consumption'!O251</f>
        <v>0</v>
      </c>
      <c r="P10" s="1">
        <f>'Split BLDG energy consumption'!$C$17*'Split BLDG energy consumption'!P251</f>
        <v>0</v>
      </c>
      <c r="Q10" s="1">
        <f>'Split BLDG energy consumption'!$C$17*'Split BLDG energy consumption'!Q251</f>
        <v>0</v>
      </c>
      <c r="R10" s="1">
        <f>'Split BLDG energy consumption'!$C$17*'Split BLDG energy consumption'!R251</f>
        <v>0</v>
      </c>
      <c r="S10" s="1">
        <f>'Split BLDG energy consumption'!$C$17*'Split BLDG energy consumption'!S251</f>
        <v>0</v>
      </c>
      <c r="T10" s="1">
        <f>'Split BLDG energy consumption'!$C$17*'Split BLDG energy consumption'!T251</f>
        <v>0</v>
      </c>
      <c r="U10" s="1">
        <f>'Split BLDG energy consumption'!$C$17*'Split BLDG energy consumption'!U251</f>
        <v>0</v>
      </c>
      <c r="V10" s="1">
        <f>'Split BLDG energy consumption'!$C$17*'Split BLDG energy consumption'!V251</f>
        <v>0</v>
      </c>
      <c r="W10" s="1">
        <f>'Split BLDG energy consumption'!$C$17*'Split BLDG energy consumption'!W251</f>
        <v>0</v>
      </c>
      <c r="X10" s="1">
        <f>'Split BLDG energy consumption'!$C$17*'Split BLDG energy consumption'!X251</f>
        <v>0</v>
      </c>
      <c r="Y10" s="1">
        <f>'Split BLDG energy consumption'!$C$17*'Split BLDG energy consumption'!Y251</f>
        <v>0</v>
      </c>
      <c r="Z10" s="1">
        <f>'Split BLDG energy consumption'!$C$17*'Split BLDG energy consumption'!Z251</f>
        <v>0</v>
      </c>
      <c r="AA10" s="1">
        <f>'Split BLDG energy consumption'!$C$17*'Split BLDG energy consumption'!AA251</f>
        <v>0</v>
      </c>
      <c r="AB10" s="1">
        <f>'Split BLDG energy consumption'!$C$17*'Split BLDG energy consumption'!AB251</f>
        <v>0</v>
      </c>
      <c r="AC10" s="1">
        <f>'Split BLDG energy consumption'!$C$17*'Split BLDG energy consumption'!AC251</f>
        <v>0</v>
      </c>
      <c r="AD10" s="1">
        <f>'Split BLDG energy consumption'!$C$17*'Split BLDG energy consumption'!AD251</f>
        <v>0</v>
      </c>
      <c r="AE10" s="1">
        <f>'Split BLDG energy consumption'!$C$17*'Split BLDG energy consumption'!AE251</f>
        <v>0</v>
      </c>
      <c r="AF10" s="1">
        <f>'Split BLDG energy consumption'!$C$17*'Split BLDG energy consumption'!AF251</f>
        <v>0</v>
      </c>
      <c r="AG10" s="1">
        <f>'Split BLDG energy consumption'!$C$17*'Split BLDG energy consumption'!AG251</f>
        <v>0</v>
      </c>
      <c r="AH10" s="1">
        <f>'Split BLDG energy consumption'!$C$17*'Split BLDG energy consumption'!AH251</f>
        <v>0</v>
      </c>
      <c r="AI10" s="1">
        <f>'Split BLDG energy consumption'!$C$17*'Split BLDG energy consumption'!AI251</f>
        <v>0</v>
      </c>
      <c r="AJ10" s="1">
        <f>'Split BLDG energy consumption'!$C$17*'Split BLDG energy consumption'!AJ251</f>
        <v>0</v>
      </c>
      <c r="AK10" s="1">
        <f>'Split BLDG energy consumption'!$C$17*'Split BLDG energy consumption'!AK251</f>
        <v>0</v>
      </c>
      <c r="AL10" s="1">
        <f>'Split BLDG energy consumption'!$C$17*'Split BLDG energy consumption'!AL251</f>
        <v>0</v>
      </c>
      <c r="AM10" s="1">
        <f>'Split BLDG energy consumption'!$C$17*'Split BLDG energy consumption'!AM251</f>
        <v>0</v>
      </c>
      <c r="AN10" s="1">
        <f>'Split BLDG energy consumption'!$C$17*'Split BLDG energy consumption'!AN251</f>
        <v>0</v>
      </c>
      <c r="AO10" s="1">
        <f>'Split BLDG energy consumption'!$C$17*'Split BLDG energy consumption'!AO251</f>
        <v>0</v>
      </c>
      <c r="AP10" s="1">
        <f>'Split BLDG energy consumption'!$C$17*'Split BLDG energy consumption'!AP251</f>
        <v>0</v>
      </c>
      <c r="AQ10" s="1">
        <f>'Split BLDG energy consumption'!$C$17*'Split BLDG energy consumption'!AQ251</f>
        <v>0</v>
      </c>
    </row>
    <row r="11" spans="1:43" x14ac:dyDescent="0.3">
      <c r="A11" t="s">
        <v>9</v>
      </c>
      <c r="B11" s="1">
        <f>'Split BLDG energy consumption'!$C$17*'Split BLDG energy consumption'!B252</f>
        <v>0</v>
      </c>
      <c r="C11" s="1">
        <f>'Split BLDG energy consumption'!$C$17*'Split BLDG energy consumption'!C252</f>
        <v>0</v>
      </c>
      <c r="D11" s="1">
        <f>'Split BLDG energy consumption'!$C$17*'Split BLDG energy consumption'!D252</f>
        <v>0</v>
      </c>
      <c r="E11" s="1">
        <f>'Split BLDG energy consumption'!$C$17*'Split BLDG energy consumption'!E252</f>
        <v>0</v>
      </c>
      <c r="F11" s="1">
        <f>'Split BLDG energy consumption'!$C$17*'Split BLDG energy consumption'!F252</f>
        <v>0</v>
      </c>
      <c r="G11" s="1">
        <f>'Split BLDG energy consumption'!$C$17*'Split BLDG energy consumption'!G252</f>
        <v>0</v>
      </c>
      <c r="H11" s="1">
        <f>'Split BLDG energy consumption'!$C$17*'Split BLDG energy consumption'!H252</f>
        <v>0</v>
      </c>
      <c r="I11" s="1">
        <f>'Split BLDG energy consumption'!$C$17*'Split BLDG energy consumption'!I252</f>
        <v>0</v>
      </c>
      <c r="J11" s="1">
        <f>'Split BLDG energy consumption'!$C$17*'Split BLDG energy consumption'!J252</f>
        <v>0</v>
      </c>
      <c r="K11" s="1">
        <f>'Split BLDG energy consumption'!$C$17*'Split BLDG energy consumption'!K252</f>
        <v>0</v>
      </c>
      <c r="L11" s="1">
        <f>'Split BLDG energy consumption'!$C$17*'Split BLDG energy consumption'!L252</f>
        <v>0</v>
      </c>
      <c r="M11" s="1">
        <f>'Split BLDG energy consumption'!$C$17*'Split BLDG energy consumption'!M252</f>
        <v>0</v>
      </c>
      <c r="N11" s="1">
        <f>'Split BLDG energy consumption'!$C$17*'Split BLDG energy consumption'!N252</f>
        <v>0</v>
      </c>
      <c r="O11" s="1">
        <f>'Split BLDG energy consumption'!$C$17*'Split BLDG energy consumption'!O252</f>
        <v>0</v>
      </c>
      <c r="P11" s="1">
        <f>'Split BLDG energy consumption'!$C$17*'Split BLDG energy consumption'!P252</f>
        <v>0</v>
      </c>
      <c r="Q11" s="1">
        <f>'Split BLDG energy consumption'!$C$17*'Split BLDG energy consumption'!Q252</f>
        <v>0</v>
      </c>
      <c r="R11" s="1">
        <f>'Split BLDG energy consumption'!$C$17*'Split BLDG energy consumption'!R252</f>
        <v>0</v>
      </c>
      <c r="S11" s="1">
        <f>'Split BLDG energy consumption'!$C$17*'Split BLDG energy consumption'!S252</f>
        <v>0</v>
      </c>
      <c r="T11" s="1">
        <f>'Split BLDG energy consumption'!$C$17*'Split BLDG energy consumption'!T252</f>
        <v>0</v>
      </c>
      <c r="U11" s="1">
        <f>'Split BLDG energy consumption'!$C$17*'Split BLDG energy consumption'!U252</f>
        <v>0</v>
      </c>
      <c r="V11" s="1">
        <f>'Split BLDG energy consumption'!$C$17*'Split BLDG energy consumption'!V252</f>
        <v>0</v>
      </c>
      <c r="W11" s="1">
        <f>'Split BLDG energy consumption'!$C$17*'Split BLDG energy consumption'!W252</f>
        <v>0</v>
      </c>
      <c r="X11" s="1">
        <f>'Split BLDG energy consumption'!$C$17*'Split BLDG energy consumption'!X252</f>
        <v>0</v>
      </c>
      <c r="Y11" s="1">
        <f>'Split BLDG energy consumption'!$C$17*'Split BLDG energy consumption'!Y252</f>
        <v>0</v>
      </c>
      <c r="Z11" s="1">
        <f>'Split BLDG energy consumption'!$C$17*'Split BLDG energy consumption'!Z252</f>
        <v>0</v>
      </c>
      <c r="AA11" s="1">
        <f>'Split BLDG energy consumption'!$C$17*'Split BLDG energy consumption'!AA252</f>
        <v>0</v>
      </c>
      <c r="AB11" s="1">
        <f>'Split BLDG energy consumption'!$C$17*'Split BLDG energy consumption'!AB252</f>
        <v>0</v>
      </c>
      <c r="AC11" s="1">
        <f>'Split BLDG energy consumption'!$C$17*'Split BLDG energy consumption'!AC252</f>
        <v>0</v>
      </c>
      <c r="AD11" s="1">
        <f>'Split BLDG energy consumption'!$C$17*'Split BLDG energy consumption'!AD252</f>
        <v>0</v>
      </c>
      <c r="AE11" s="1">
        <f>'Split BLDG energy consumption'!$C$17*'Split BLDG energy consumption'!AE252</f>
        <v>0</v>
      </c>
      <c r="AF11" s="1">
        <f>'Split BLDG energy consumption'!$C$17*'Split BLDG energy consumption'!AF252</f>
        <v>0</v>
      </c>
      <c r="AG11" s="1">
        <f>'Split BLDG energy consumption'!$C$17*'Split BLDG energy consumption'!AG252</f>
        <v>0</v>
      </c>
      <c r="AH11" s="1">
        <f>'Split BLDG energy consumption'!$C$17*'Split BLDG energy consumption'!AH252</f>
        <v>0</v>
      </c>
      <c r="AI11" s="1">
        <f>'Split BLDG energy consumption'!$C$17*'Split BLDG energy consumption'!AI252</f>
        <v>0</v>
      </c>
      <c r="AJ11" s="1">
        <f>'Split BLDG energy consumption'!$C$17*'Split BLDG energy consumption'!AJ252</f>
        <v>0</v>
      </c>
      <c r="AK11" s="1">
        <f>'Split BLDG energy consumption'!$C$17*'Split BLDG energy consumption'!AK252</f>
        <v>0</v>
      </c>
      <c r="AL11" s="1">
        <f>'Split BLDG energy consumption'!$C$17*'Split BLDG energy consumption'!AL252</f>
        <v>0</v>
      </c>
      <c r="AM11" s="1">
        <f>'Split BLDG energy consumption'!$C$17*'Split BLDG energy consumption'!AM252</f>
        <v>0</v>
      </c>
      <c r="AN11" s="1">
        <f>'Split BLDG energy consumption'!$C$17*'Split BLDG energy consumption'!AN252</f>
        <v>0</v>
      </c>
      <c r="AO11" s="1">
        <f>'Split BLDG energy consumption'!$C$17*'Split BLDG energy consumption'!AO252</f>
        <v>0</v>
      </c>
      <c r="AP11" s="1">
        <f>'Split BLDG energy consumption'!$C$17*'Split BLDG energy consumption'!AP252</f>
        <v>0</v>
      </c>
      <c r="AQ11" s="1">
        <f>'Split BLDG energy consumption'!$C$17*'Split BLDG energy consumption'!AQ252</f>
        <v>0</v>
      </c>
    </row>
  </sheetData>
  <phoneticPr fontId="3"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58BD-6902-4D31-B655-A27D31686A6A}">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consumption'!B21</f>
        <v>3490594333814.5776</v>
      </c>
      <c r="C2" s="1">
        <f>'Split BLDG energy consumption'!$C$17*'Split BLDG energy consumption'!C21</f>
        <v>3490594333814.5776</v>
      </c>
      <c r="D2" s="1">
        <f>'Split BLDG energy consumption'!$C$17*'Split BLDG energy consumption'!D21</f>
        <v>3476138945560.7129</v>
      </c>
      <c r="E2" s="1">
        <f>'Split BLDG energy consumption'!$C$17*'Split BLDG energy consumption'!E21</f>
        <v>3459215736677.3486</v>
      </c>
      <c r="F2" s="1">
        <f>'Split BLDG energy consumption'!$C$17*'Split BLDG energy consumption'!F21</f>
        <v>3440035352170.4297</v>
      </c>
      <c r="G2" s="1">
        <f>'Split BLDG energy consumption'!$C$17*'Split BLDG energy consumption'!G21</f>
        <v>3345181366688.627</v>
      </c>
      <c r="H2" s="1">
        <f>'Split BLDG energy consumption'!$C$17*'Split BLDG energy consumption'!H21</f>
        <v>3314140951010.8223</v>
      </c>
      <c r="I2" s="1">
        <f>'Split BLDG energy consumption'!$C$17*'Split BLDG energy consumption'!I21</f>
        <v>3281930963995.8662</v>
      </c>
      <c r="J2" s="1">
        <f>'Split BLDG energy consumption'!$C$17*'Split BLDG energy consumption'!J21</f>
        <v>3248677100382.9307</v>
      </c>
      <c r="K2" s="1">
        <f>'Split BLDG energy consumption'!$C$17*'Split BLDG energy consumption'!K21</f>
        <v>3214499371834.0093</v>
      </c>
      <c r="L2" s="1">
        <f>'Split BLDG energy consumption'!$C$17*'Split BLDG energy consumption'!L21</f>
        <v>3179511789906.6294</v>
      </c>
      <c r="M2" s="1">
        <f>'Split BLDG energy consumption'!$C$17*'Split BLDG energy consumption'!M21</f>
        <v>3143822300516.187</v>
      </c>
      <c r="N2" s="1">
        <f>'Split BLDG energy consumption'!$C$17*'Split BLDG energy consumption'!N21</f>
        <v>3107532675397.875</v>
      </c>
      <c r="O2" s="1">
        <f>'Split BLDG energy consumption'!$C$17*'Split BLDG energy consumption'!O21</f>
        <v>3070738315936.8667</v>
      </c>
      <c r="P2" s="1">
        <f>'Split BLDG energy consumption'!$C$17*'Split BLDG energy consumption'!P21</f>
        <v>3033527966760.8081</v>
      </c>
      <c r="Q2" s="1">
        <f>'Split BLDG energy consumption'!$C$17*'Split BLDG energy consumption'!Q21</f>
        <v>2995983773650.814</v>
      </c>
      <c r="R2" s="1">
        <f>'Split BLDG energy consumption'!$C$17*'Split BLDG energy consumption'!R21</f>
        <v>2958181037573.7705</v>
      </c>
      <c r="S2" s="1">
        <f>'Split BLDG energy consumption'!$C$17*'Split BLDG energy consumption'!S21</f>
        <v>2920188008445.7417</v>
      </c>
      <c r="T2" s="1">
        <f>'Split BLDG energy consumption'!$C$17*'Split BLDG energy consumption'!T21</f>
        <v>2882065808465.1606</v>
      </c>
      <c r="U2" s="1">
        <f>'Split BLDG energy consumption'!$C$17*'Split BLDG energy consumption'!U21</f>
        <v>2843868044211.5166</v>
      </c>
      <c r="V2" s="1">
        <f>'Split BLDG energy consumption'!$C$17*'Split BLDG energy consumption'!V21</f>
        <v>2805641036162.7822</v>
      </c>
      <c r="W2" s="1">
        <f>'Split BLDG energy consumption'!$C$17*'Split BLDG energy consumption'!W21</f>
        <v>2767423248852.7529</v>
      </c>
      <c r="X2" s="1">
        <f>'Split BLDG energy consumption'!$C$17*'Split BLDG energy consumption'!X21</f>
        <v>2729245339160.189</v>
      </c>
      <c r="Y2" s="1">
        <f>'Split BLDG energy consumption'!$C$17*'Split BLDG energy consumption'!Y21</f>
        <v>2691129981865.0137</v>
      </c>
      <c r="Z2" s="1">
        <f>'Split BLDG energy consumption'!$C$17*'Split BLDG energy consumption'!Z21</f>
        <v>2653091556620.2744</v>
      </c>
      <c r="AA2" s="1">
        <f>'Split BLDG energy consumption'!$C$17*'Split BLDG energy consumption'!AA21</f>
        <v>2615136011647.3311</v>
      </c>
      <c r="AB2" s="1">
        <f>'Split BLDG energy consumption'!$C$17*'Split BLDG energy consumption'!AB21</f>
        <v>2577260863728.8042</v>
      </c>
      <c r="AC2" s="1">
        <f>'Split BLDG energy consumption'!$C$17*'Split BLDG energy consumption'!AC21</f>
        <v>2539454786335.2402</v>
      </c>
      <c r="AD2" s="1">
        <f>'Split BLDG energy consumption'!$C$17*'Split BLDG energy consumption'!AD21</f>
        <v>2501697466816.5259</v>
      </c>
      <c r="AE2" s="1">
        <f>'Split BLDG energy consumption'!$C$17*'Split BLDG energy consumption'!AE21</f>
        <v>2463959462353.5054</v>
      </c>
      <c r="AF2" s="1">
        <f>'Split BLDG energy consumption'!$C$17*'Split BLDG energy consumption'!AF21</f>
        <v>2426202054663.3628</v>
      </c>
      <c r="AG2" s="1">
        <f>'Split BLDG energy consumption'!$C$17*'Split BLDG energy consumption'!AG21</f>
        <v>2388376962998.4839</v>
      </c>
      <c r="AH2" s="1">
        <f>'Split BLDG energy consumption'!$C$17*'Split BLDG energy consumption'!AH21</f>
        <v>2350426146310.7275</v>
      </c>
      <c r="AI2" s="1">
        <f>'Split BLDG energy consumption'!$C$17*'Split BLDG energy consumption'!AI21</f>
        <v>2312281744562.6455</v>
      </c>
      <c r="AJ2" s="1">
        <f>'Split BLDG energy consumption'!$C$17*'Split BLDG energy consumption'!AJ21</f>
        <v>2273865689185.1875</v>
      </c>
      <c r="AK2" s="1">
        <f>'Split BLDG energy consumption'!$C$17*'Split BLDG energy consumption'!AK21</f>
        <v>2235089591887.0571</v>
      </c>
      <c r="AL2" s="1">
        <f>'Split BLDG energy consumption'!$C$17*'Split BLDG energy consumption'!AL21</f>
        <v>2195854537651.6841</v>
      </c>
      <c r="AM2" s="1">
        <f>'Split BLDG energy consumption'!$C$17*'Split BLDG energy consumption'!AM21</f>
        <v>2156050827097.3242</v>
      </c>
      <c r="AN2" s="1">
        <f>'Split BLDG energy consumption'!$C$17*'Split BLDG energy consumption'!AN21</f>
        <v>2115557859697.4854</v>
      </c>
      <c r="AO2" s="1">
        <f>'Split BLDG energy consumption'!$C$17*'Split BLDG energy consumption'!AO21</f>
        <v>2074243871472.7285</v>
      </c>
      <c r="AP2" s="1">
        <f>'Split BLDG energy consumption'!$C$17*'Split BLDG energy consumption'!AP21</f>
        <v>2031965620114.366</v>
      </c>
      <c r="AQ2" s="1">
        <f>'Split BLDG energy consumption'!$C$17*'Split BLDG energy consumption'!AQ21</f>
        <v>1988568358084.4033</v>
      </c>
    </row>
    <row r="3" spans="1:43" x14ac:dyDescent="0.3">
      <c r="A3" t="s">
        <v>1</v>
      </c>
      <c r="B3" s="1">
        <f>'Split BLDG energy consumption'!$C$17*'Split BLDG energy consumption'!B22</f>
        <v>0</v>
      </c>
      <c r="C3" s="1">
        <f>'Split BLDG energy consumption'!$C$17*'Split BLDG energy consumption'!C22</f>
        <v>0</v>
      </c>
      <c r="D3" s="1">
        <f>'Split BLDG energy consumption'!$C$17*'Split BLDG energy consumption'!D22</f>
        <v>0</v>
      </c>
      <c r="E3" s="1">
        <f>'Split BLDG energy consumption'!$C$17*'Split BLDG energy consumption'!E22</f>
        <v>0</v>
      </c>
      <c r="F3" s="1">
        <f>'Split BLDG energy consumption'!$C$17*'Split BLDG energy consumption'!F22</f>
        <v>0</v>
      </c>
      <c r="G3" s="1">
        <f>'Split BLDG energy consumption'!$C$17*'Split BLDG energy consumption'!G22</f>
        <v>0</v>
      </c>
      <c r="H3" s="1">
        <f>'Split BLDG energy consumption'!$C$17*'Split BLDG energy consumption'!H22</f>
        <v>0</v>
      </c>
      <c r="I3" s="1">
        <f>'Split BLDG energy consumption'!$C$17*'Split BLDG energy consumption'!I22</f>
        <v>0</v>
      </c>
      <c r="J3" s="1">
        <f>'Split BLDG energy consumption'!$C$17*'Split BLDG energy consumption'!J22</f>
        <v>0</v>
      </c>
      <c r="K3" s="1">
        <f>'Split BLDG energy consumption'!$C$17*'Split BLDG energy consumption'!K22</f>
        <v>0</v>
      </c>
      <c r="L3" s="1">
        <f>'Split BLDG energy consumption'!$C$17*'Split BLDG energy consumption'!L22</f>
        <v>0</v>
      </c>
      <c r="M3" s="1">
        <f>'Split BLDG energy consumption'!$C$17*'Split BLDG energy consumption'!M22</f>
        <v>0</v>
      </c>
      <c r="N3" s="1">
        <f>'Split BLDG energy consumption'!$C$17*'Split BLDG energy consumption'!N22</f>
        <v>0</v>
      </c>
      <c r="O3" s="1">
        <f>'Split BLDG energy consumption'!$C$17*'Split BLDG energy consumption'!O22</f>
        <v>0</v>
      </c>
      <c r="P3" s="1">
        <f>'Split BLDG energy consumption'!$C$17*'Split BLDG energy consumption'!P22</f>
        <v>0</v>
      </c>
      <c r="Q3" s="1">
        <f>'Split BLDG energy consumption'!$C$17*'Split BLDG energy consumption'!Q22</f>
        <v>0</v>
      </c>
      <c r="R3" s="1">
        <f>'Split BLDG energy consumption'!$C$17*'Split BLDG energy consumption'!R22</f>
        <v>0</v>
      </c>
      <c r="S3" s="1">
        <f>'Split BLDG energy consumption'!$C$17*'Split BLDG energy consumption'!S22</f>
        <v>0</v>
      </c>
      <c r="T3" s="1">
        <f>'Split BLDG energy consumption'!$C$17*'Split BLDG energy consumption'!T22</f>
        <v>0</v>
      </c>
      <c r="U3" s="1">
        <f>'Split BLDG energy consumption'!$C$17*'Split BLDG energy consumption'!U22</f>
        <v>0</v>
      </c>
      <c r="V3" s="1">
        <f>'Split BLDG energy consumption'!$C$17*'Split BLDG energy consumption'!V22</f>
        <v>0</v>
      </c>
      <c r="W3" s="1">
        <f>'Split BLDG energy consumption'!$C$17*'Split BLDG energy consumption'!W22</f>
        <v>0</v>
      </c>
      <c r="X3" s="1">
        <f>'Split BLDG energy consumption'!$C$17*'Split BLDG energy consumption'!X22</f>
        <v>0</v>
      </c>
      <c r="Y3" s="1">
        <f>'Split BLDG energy consumption'!$C$17*'Split BLDG energy consumption'!Y22</f>
        <v>0</v>
      </c>
      <c r="Z3" s="1">
        <f>'Split BLDG energy consumption'!$C$17*'Split BLDG energy consumption'!Z22</f>
        <v>0</v>
      </c>
      <c r="AA3" s="1">
        <f>'Split BLDG energy consumption'!$C$17*'Split BLDG energy consumption'!AA22</f>
        <v>0</v>
      </c>
      <c r="AB3" s="1">
        <f>'Split BLDG energy consumption'!$C$17*'Split BLDG energy consumption'!AB22</f>
        <v>0</v>
      </c>
      <c r="AC3" s="1">
        <f>'Split BLDG energy consumption'!$C$17*'Split BLDG energy consumption'!AC22</f>
        <v>0</v>
      </c>
      <c r="AD3" s="1">
        <f>'Split BLDG energy consumption'!$C$17*'Split BLDG energy consumption'!AD22</f>
        <v>0</v>
      </c>
      <c r="AE3" s="1">
        <f>'Split BLDG energy consumption'!$C$17*'Split BLDG energy consumption'!AE22</f>
        <v>0</v>
      </c>
      <c r="AF3" s="1">
        <f>'Split BLDG energy consumption'!$C$17*'Split BLDG energy consumption'!AF22</f>
        <v>0</v>
      </c>
      <c r="AG3" s="1">
        <f>'Split BLDG energy consumption'!$C$17*'Split BLDG energy consumption'!AG22</f>
        <v>0</v>
      </c>
      <c r="AH3" s="1">
        <f>'Split BLDG energy consumption'!$C$17*'Split BLDG energy consumption'!AH22</f>
        <v>0</v>
      </c>
      <c r="AI3" s="1">
        <f>'Split BLDG energy consumption'!$C$17*'Split BLDG energy consumption'!AI22</f>
        <v>0</v>
      </c>
      <c r="AJ3" s="1">
        <f>'Split BLDG energy consumption'!$C$17*'Split BLDG energy consumption'!AJ22</f>
        <v>0</v>
      </c>
      <c r="AK3" s="1">
        <f>'Split BLDG energy consumption'!$C$17*'Split BLDG energy consumption'!AK22</f>
        <v>0</v>
      </c>
      <c r="AL3" s="1">
        <f>'Split BLDG energy consumption'!$C$17*'Split BLDG energy consumption'!AL22</f>
        <v>0</v>
      </c>
      <c r="AM3" s="1">
        <f>'Split BLDG energy consumption'!$C$17*'Split BLDG energy consumption'!AM22</f>
        <v>0</v>
      </c>
      <c r="AN3" s="1">
        <f>'Split BLDG energy consumption'!$C$17*'Split BLDG energy consumption'!AN22</f>
        <v>0</v>
      </c>
      <c r="AO3" s="1">
        <f>'Split BLDG energy consumption'!$C$17*'Split BLDG energy consumption'!AO22</f>
        <v>0</v>
      </c>
      <c r="AP3" s="1">
        <f>'Split BLDG energy consumption'!$C$17*'Split BLDG energy consumption'!AP22</f>
        <v>0</v>
      </c>
      <c r="AQ3" s="1">
        <f>'Split BLDG energy consumption'!$C$17*'Split BLDG energy consumption'!AQ22</f>
        <v>0</v>
      </c>
    </row>
    <row r="4" spans="1:43" x14ac:dyDescent="0.3">
      <c r="A4" t="s">
        <v>2</v>
      </c>
      <c r="B4" s="1">
        <f>'Split BLDG energy consumption'!$C$17*'Split BLDG energy consumption'!B23</f>
        <v>1342832460098.0193</v>
      </c>
      <c r="C4" s="1">
        <f>'Split BLDG energy consumption'!$C$17*'Split BLDG energy consumption'!C23</f>
        <v>1342832460098.0193</v>
      </c>
      <c r="D4" s="1">
        <f>'Split BLDG energy consumption'!$C$17*'Split BLDG energy consumption'!D23</f>
        <v>1337271468841.4395</v>
      </c>
      <c r="E4" s="1">
        <f>'Split BLDG energy consumption'!$C$17*'Split BLDG energy consumption'!E23</f>
        <v>1330761106409.0435</v>
      </c>
      <c r="F4" s="1">
        <f>'Split BLDG energy consumption'!$C$17*'Split BLDG energy consumption'!F23</f>
        <v>1323382407984.095</v>
      </c>
      <c r="G4" s="1">
        <f>'Split BLDG energy consumption'!$C$17*'Split BLDG energy consumption'!G23</f>
        <v>1286892057489.7036</v>
      </c>
      <c r="H4" s="1">
        <f>'Split BLDG energy consumption'!$C$17*'Split BLDG energy consumption'!H23</f>
        <v>1274950802287.6013</v>
      </c>
      <c r="I4" s="1">
        <f>'Split BLDG energy consumption'!$C$17*'Split BLDG energy consumption'!I23</f>
        <v>1262559612717.3855</v>
      </c>
      <c r="J4" s="1">
        <f>'Split BLDG energy consumption'!$C$17*'Split BLDG energy consumption'!J23</f>
        <v>1249766843574.738</v>
      </c>
      <c r="K4" s="1">
        <f>'Split BLDG energy consumption'!$C$17*'Split BLDG energy consumption'!K23</f>
        <v>1236618663374.2175</v>
      </c>
      <c r="L4" s="1">
        <f>'Split BLDG energy consumption'!$C$17*'Split BLDG energy consumption'!L23</f>
        <v>1223158932388.7834</v>
      </c>
      <c r="M4" s="1">
        <f>'Split BLDG energy consumption'!$C$17*'Split BLDG energy consumption'!M23</f>
        <v>1209429177437.4436</v>
      </c>
      <c r="N4" s="1">
        <f>'Split BLDG energy consumption'!$C$17*'Split BLDG energy consumption'!N23</f>
        <v>1195468550130.6306</v>
      </c>
      <c r="O4" s="1">
        <f>'Split BLDG energy consumption'!$C$17*'Split BLDG energy consumption'!O23</f>
        <v>1181313751403.6296</v>
      </c>
      <c r="P4" s="1">
        <f>'Split BLDG energy consumption'!$C$17*'Split BLDG energy consumption'!P23</f>
        <v>1166998921335.5396</v>
      </c>
      <c r="Q4" s="1">
        <f>'Split BLDG energy consumption'!$C$17*'Split BLDG energy consumption'!Q23</f>
        <v>1152555661427.6504</v>
      </c>
      <c r="R4" s="1">
        <f>'Split BLDG energy consumption'!$C$17*'Split BLDG energy consumption'!R23</f>
        <v>1138012939979.6104</v>
      </c>
      <c r="S4" s="1">
        <f>'Split BLDG energy consumption'!$C$17*'Split BLDG energy consumption'!S23</f>
        <v>1123397012750.1597</v>
      </c>
      <c r="T4" s="1">
        <f>'Split BLDG energy consumption'!$C$17*'Split BLDG energy consumption'!T23</f>
        <v>1108731393463.3923</v>
      </c>
      <c r="U4" s="1">
        <f>'Split BLDG energy consumption'!$C$17*'Split BLDG energy consumption'!U23</f>
        <v>1094036704583.0287</v>
      </c>
      <c r="V4" s="1">
        <f>'Split BLDG energy consumption'!$C$17*'Split BLDG energy consumption'!V23</f>
        <v>1079330765607.8251</v>
      </c>
      <c r="W4" s="1">
        <f>'Split BLDG energy consumption'!$C$17*'Split BLDG energy consumption'!W23</f>
        <v>1064628373852.9673</v>
      </c>
      <c r="X4" s="1">
        <f>'Split BLDG energy consumption'!$C$17*'Split BLDG energy consumption'!X23</f>
        <v>1049941323026.9148</v>
      </c>
      <c r="Y4" s="1">
        <f>'Split BLDG energy consumption'!$C$17*'Split BLDG energy consumption'!Y23</f>
        <v>1035278336122.8301</v>
      </c>
      <c r="Z4" s="1">
        <f>'Split BLDG energy consumption'!$C$17*'Split BLDG energy consumption'!Z23</f>
        <v>1020644944996.618</v>
      </c>
      <c r="AA4" s="1">
        <f>'Split BLDG energy consumption'!$C$17*'Split BLDG energy consumption'!AA23</f>
        <v>1006043437930.4331</v>
      </c>
      <c r="AB4" s="1">
        <f>'Split BLDG energy consumption'!$C$17*'Split BLDG energy consumption'!AB23</f>
        <v>991472859629.96606</v>
      </c>
      <c r="AC4" s="1">
        <f>'Split BLDG energy consumption'!$C$17*'Split BLDG energy consumption'!AC23</f>
        <v>976928852776.6759</v>
      </c>
      <c r="AD4" s="1">
        <f>'Split BLDG energy consumption'!$C$17*'Split BLDG energy consumption'!AD23</f>
        <v>962403603089.29272</v>
      </c>
      <c r="AE4" s="1">
        <f>'Split BLDG energy consumption'!$C$17*'Split BLDG energy consumption'!AE23</f>
        <v>947885783908.37134</v>
      </c>
      <c r="AF4" s="1">
        <f>'Split BLDG energy consumption'!$C$17*'Split BLDG energy consumption'!AF23</f>
        <v>933360500301.41895</v>
      </c>
      <c r="AG4" s="1">
        <f>'Split BLDG energy consumption'!$C$17*'Split BLDG energy consumption'!AG23</f>
        <v>918809178653.48743</v>
      </c>
      <c r="AH4" s="1">
        <f>'Split BLDG energy consumption'!$C$17*'Split BLDG energy consumption'!AH23</f>
        <v>904209490559.72461</v>
      </c>
      <c r="AI4" s="1">
        <f>'Split BLDG energy consumption'!$C$17*'Split BLDG energy consumption'!AI23</f>
        <v>889535330247.78467</v>
      </c>
      <c r="AJ4" s="1">
        <f>'Split BLDG energy consumption'!$C$17*'Split BLDG energy consumption'!AJ23</f>
        <v>874756664720.81726</v>
      </c>
      <c r="AK4" s="1">
        <f>'Split BLDG energy consumption'!$C$17*'Split BLDG energy consumption'!AK23</f>
        <v>859839490982.39954</v>
      </c>
      <c r="AL4" s="1">
        <f>'Split BLDG energy consumption'!$C$17*'Split BLDG energy consumption'!AL23</f>
        <v>844745756402.42358</v>
      </c>
      <c r="AM4" s="1">
        <f>'Split BLDG energy consumption'!$C$17*'Split BLDG energy consumption'!AM23</f>
        <v>829433259602.96594</v>
      </c>
      <c r="AN4" s="1">
        <f>'Split BLDG energy consumption'!$C$17*'Split BLDG energy consumption'!AN23</f>
        <v>813855605533.15845</v>
      </c>
      <c r="AO4" s="1">
        <f>'Split BLDG energy consumption'!$C$17*'Split BLDG energy consumption'!AO23</f>
        <v>797962104559.16125</v>
      </c>
      <c r="AP4" s="1">
        <f>'Split BLDG energy consumption'!$C$17*'Split BLDG energy consumption'!AP23</f>
        <v>781697651331.17749</v>
      </c>
      <c r="AQ4" s="1">
        <f>'Split BLDG energy consumption'!$C$17*'Split BLDG energy consumption'!AQ23</f>
        <v>765002714434.99292</v>
      </c>
    </row>
    <row r="5" spans="1:43" x14ac:dyDescent="0.3">
      <c r="A5" t="s">
        <v>3</v>
      </c>
      <c r="B5" s="1">
        <f>'Split BLDG energy consumption'!$C$17*'Split BLDG energy consumption'!B24</f>
        <v>0</v>
      </c>
      <c r="C5" s="1">
        <f>'Split BLDG energy consumption'!$C$17*'Split BLDG energy consumption'!C24</f>
        <v>0</v>
      </c>
      <c r="D5" s="1">
        <f>'Split BLDG energy consumption'!$C$17*'Split BLDG energy consumption'!D24</f>
        <v>0</v>
      </c>
      <c r="E5" s="1">
        <f>'Split BLDG energy consumption'!$C$17*'Split BLDG energy consumption'!E24</f>
        <v>0</v>
      </c>
      <c r="F5" s="1">
        <f>'Split BLDG energy consumption'!$C$17*'Split BLDG energy consumption'!F24</f>
        <v>0</v>
      </c>
      <c r="G5" s="1">
        <f>'Split BLDG energy consumption'!$C$17*'Split BLDG energy consumption'!G24</f>
        <v>0</v>
      </c>
      <c r="H5" s="1">
        <f>'Split BLDG energy consumption'!$C$17*'Split BLDG energy consumption'!H24</f>
        <v>0</v>
      </c>
      <c r="I5" s="1">
        <f>'Split BLDG energy consumption'!$C$17*'Split BLDG energy consumption'!I24</f>
        <v>0</v>
      </c>
      <c r="J5" s="1">
        <f>'Split BLDG energy consumption'!$C$17*'Split BLDG energy consumption'!J24</f>
        <v>0</v>
      </c>
      <c r="K5" s="1">
        <f>'Split BLDG energy consumption'!$C$17*'Split BLDG energy consumption'!K24</f>
        <v>0</v>
      </c>
      <c r="L5" s="1">
        <f>'Split BLDG energy consumption'!$C$17*'Split BLDG energy consumption'!L24</f>
        <v>0</v>
      </c>
      <c r="M5" s="1">
        <f>'Split BLDG energy consumption'!$C$17*'Split BLDG energy consumption'!M24</f>
        <v>0</v>
      </c>
      <c r="N5" s="1">
        <f>'Split BLDG energy consumption'!$C$17*'Split BLDG energy consumption'!N24</f>
        <v>0</v>
      </c>
      <c r="O5" s="1">
        <f>'Split BLDG energy consumption'!$C$17*'Split BLDG energy consumption'!O24</f>
        <v>0</v>
      </c>
      <c r="P5" s="1">
        <f>'Split BLDG energy consumption'!$C$17*'Split BLDG energy consumption'!P24</f>
        <v>0</v>
      </c>
      <c r="Q5" s="1">
        <f>'Split BLDG energy consumption'!$C$17*'Split BLDG energy consumption'!Q24</f>
        <v>0</v>
      </c>
      <c r="R5" s="1">
        <f>'Split BLDG energy consumption'!$C$17*'Split BLDG energy consumption'!R24</f>
        <v>0</v>
      </c>
      <c r="S5" s="1">
        <f>'Split BLDG energy consumption'!$C$17*'Split BLDG energy consumption'!S24</f>
        <v>0</v>
      </c>
      <c r="T5" s="1">
        <f>'Split BLDG energy consumption'!$C$17*'Split BLDG energy consumption'!T24</f>
        <v>0</v>
      </c>
      <c r="U5" s="1">
        <f>'Split BLDG energy consumption'!$C$17*'Split BLDG energy consumption'!U24</f>
        <v>0</v>
      </c>
      <c r="V5" s="1">
        <f>'Split BLDG energy consumption'!$C$17*'Split BLDG energy consumption'!V24</f>
        <v>0</v>
      </c>
      <c r="W5" s="1">
        <f>'Split BLDG energy consumption'!$C$17*'Split BLDG energy consumption'!W24</f>
        <v>0</v>
      </c>
      <c r="X5" s="1">
        <f>'Split BLDG energy consumption'!$C$17*'Split BLDG energy consumption'!X24</f>
        <v>0</v>
      </c>
      <c r="Y5" s="1">
        <f>'Split BLDG energy consumption'!$C$17*'Split BLDG energy consumption'!Y24</f>
        <v>0</v>
      </c>
      <c r="Z5" s="1">
        <f>'Split BLDG energy consumption'!$C$17*'Split BLDG energy consumption'!Z24</f>
        <v>0</v>
      </c>
      <c r="AA5" s="1">
        <f>'Split BLDG energy consumption'!$C$17*'Split BLDG energy consumption'!AA24</f>
        <v>0</v>
      </c>
      <c r="AB5" s="1">
        <f>'Split BLDG energy consumption'!$C$17*'Split BLDG energy consumption'!AB24</f>
        <v>0</v>
      </c>
      <c r="AC5" s="1">
        <f>'Split BLDG energy consumption'!$C$17*'Split BLDG energy consumption'!AC24</f>
        <v>0</v>
      </c>
      <c r="AD5" s="1">
        <f>'Split BLDG energy consumption'!$C$17*'Split BLDG energy consumption'!AD24</f>
        <v>0</v>
      </c>
      <c r="AE5" s="1">
        <f>'Split BLDG energy consumption'!$C$17*'Split BLDG energy consumption'!AE24</f>
        <v>0</v>
      </c>
      <c r="AF5" s="1">
        <f>'Split BLDG energy consumption'!$C$17*'Split BLDG energy consumption'!AF24</f>
        <v>0</v>
      </c>
      <c r="AG5" s="1">
        <f>'Split BLDG energy consumption'!$C$17*'Split BLDG energy consumption'!AG24</f>
        <v>0</v>
      </c>
      <c r="AH5" s="1">
        <f>'Split BLDG energy consumption'!$C$17*'Split BLDG energy consumption'!AH24</f>
        <v>0</v>
      </c>
      <c r="AI5" s="1">
        <f>'Split BLDG energy consumption'!$C$17*'Split BLDG energy consumption'!AI24</f>
        <v>0</v>
      </c>
      <c r="AJ5" s="1">
        <f>'Split BLDG energy consumption'!$C$17*'Split BLDG energy consumption'!AJ24</f>
        <v>0</v>
      </c>
      <c r="AK5" s="1">
        <f>'Split BLDG energy consumption'!$C$17*'Split BLDG energy consumption'!AK24</f>
        <v>0</v>
      </c>
      <c r="AL5" s="1">
        <f>'Split BLDG energy consumption'!$C$17*'Split BLDG energy consumption'!AL24</f>
        <v>0</v>
      </c>
      <c r="AM5" s="1">
        <f>'Split BLDG energy consumption'!$C$17*'Split BLDG energy consumption'!AM24</f>
        <v>0</v>
      </c>
      <c r="AN5" s="1">
        <f>'Split BLDG energy consumption'!$C$17*'Split BLDG energy consumption'!AN24</f>
        <v>0</v>
      </c>
      <c r="AO5" s="1">
        <f>'Split BLDG energy consumption'!$C$17*'Split BLDG energy consumption'!AO24</f>
        <v>0</v>
      </c>
      <c r="AP5" s="1">
        <f>'Split BLDG energy consumption'!$C$17*'Split BLDG energy consumption'!AP24</f>
        <v>0</v>
      </c>
      <c r="AQ5" s="1">
        <f>'Split BLDG energy consumption'!$C$17*'Split BLDG energy consumption'!AQ24</f>
        <v>0</v>
      </c>
    </row>
    <row r="6" spans="1:43" x14ac:dyDescent="0.3">
      <c r="A6" t="s">
        <v>4</v>
      </c>
      <c r="B6" s="1">
        <f>'Split BLDG energy consumption'!$C$17*'Split BLDG energy consumption'!B25</f>
        <v>0</v>
      </c>
      <c r="C6" s="1">
        <f>'Split BLDG energy consumption'!$C$17*'Split BLDG energy consumption'!C25</f>
        <v>0</v>
      </c>
      <c r="D6" s="1">
        <f>'Split BLDG energy consumption'!$C$17*'Split BLDG energy consumption'!D25</f>
        <v>0</v>
      </c>
      <c r="E6" s="1">
        <f>'Split BLDG energy consumption'!$C$17*'Split BLDG energy consumption'!E25</f>
        <v>0</v>
      </c>
      <c r="F6" s="1">
        <f>'Split BLDG energy consumption'!$C$17*'Split BLDG energy consumption'!F25</f>
        <v>0</v>
      </c>
      <c r="G6" s="1">
        <f>'Split BLDG energy consumption'!$C$17*'Split BLDG energy consumption'!G25</f>
        <v>0</v>
      </c>
      <c r="H6" s="1">
        <f>'Split BLDG energy consumption'!$C$17*'Split BLDG energy consumption'!H25</f>
        <v>0</v>
      </c>
      <c r="I6" s="1">
        <f>'Split BLDG energy consumption'!$C$17*'Split BLDG energy consumption'!I25</f>
        <v>0</v>
      </c>
      <c r="J6" s="1">
        <f>'Split BLDG energy consumption'!$C$17*'Split BLDG energy consumption'!J25</f>
        <v>0</v>
      </c>
      <c r="K6" s="1">
        <f>'Split BLDG energy consumption'!$C$17*'Split BLDG energy consumption'!K25</f>
        <v>0</v>
      </c>
      <c r="L6" s="1">
        <f>'Split BLDG energy consumption'!$C$17*'Split BLDG energy consumption'!L25</f>
        <v>0</v>
      </c>
      <c r="M6" s="1">
        <f>'Split BLDG energy consumption'!$C$17*'Split BLDG energy consumption'!M25</f>
        <v>0</v>
      </c>
      <c r="N6" s="1">
        <f>'Split BLDG energy consumption'!$C$17*'Split BLDG energy consumption'!N25</f>
        <v>0</v>
      </c>
      <c r="O6" s="1">
        <f>'Split BLDG energy consumption'!$C$17*'Split BLDG energy consumption'!O25</f>
        <v>0</v>
      </c>
      <c r="P6" s="1">
        <f>'Split BLDG energy consumption'!$C$17*'Split BLDG energy consumption'!P25</f>
        <v>0</v>
      </c>
      <c r="Q6" s="1">
        <f>'Split BLDG energy consumption'!$C$17*'Split BLDG energy consumption'!Q25</f>
        <v>0</v>
      </c>
      <c r="R6" s="1">
        <f>'Split BLDG energy consumption'!$C$17*'Split BLDG energy consumption'!R25</f>
        <v>0</v>
      </c>
      <c r="S6" s="1">
        <f>'Split BLDG energy consumption'!$C$17*'Split BLDG energy consumption'!S25</f>
        <v>0</v>
      </c>
      <c r="T6" s="1">
        <f>'Split BLDG energy consumption'!$C$17*'Split BLDG energy consumption'!T25</f>
        <v>0</v>
      </c>
      <c r="U6" s="1">
        <f>'Split BLDG energy consumption'!$C$17*'Split BLDG energy consumption'!U25</f>
        <v>0</v>
      </c>
      <c r="V6" s="1">
        <f>'Split BLDG energy consumption'!$C$17*'Split BLDG energy consumption'!V25</f>
        <v>0</v>
      </c>
      <c r="W6" s="1">
        <f>'Split BLDG energy consumption'!$C$17*'Split BLDG energy consumption'!W25</f>
        <v>0</v>
      </c>
      <c r="X6" s="1">
        <f>'Split BLDG energy consumption'!$C$17*'Split BLDG energy consumption'!X25</f>
        <v>0</v>
      </c>
      <c r="Y6" s="1">
        <f>'Split BLDG energy consumption'!$C$17*'Split BLDG energy consumption'!Y25</f>
        <v>0</v>
      </c>
      <c r="Z6" s="1">
        <f>'Split BLDG energy consumption'!$C$17*'Split BLDG energy consumption'!Z25</f>
        <v>0</v>
      </c>
      <c r="AA6" s="1">
        <f>'Split BLDG energy consumption'!$C$17*'Split BLDG energy consumption'!AA25</f>
        <v>0</v>
      </c>
      <c r="AB6" s="1">
        <f>'Split BLDG energy consumption'!$C$17*'Split BLDG energy consumption'!AB25</f>
        <v>0</v>
      </c>
      <c r="AC6" s="1">
        <f>'Split BLDG energy consumption'!$C$17*'Split BLDG energy consumption'!AC25</f>
        <v>0</v>
      </c>
      <c r="AD6" s="1">
        <f>'Split BLDG energy consumption'!$C$17*'Split BLDG energy consumption'!AD25</f>
        <v>0</v>
      </c>
      <c r="AE6" s="1">
        <f>'Split BLDG energy consumption'!$C$17*'Split BLDG energy consumption'!AE25</f>
        <v>0</v>
      </c>
      <c r="AF6" s="1">
        <f>'Split BLDG energy consumption'!$C$17*'Split BLDG energy consumption'!AF25</f>
        <v>0</v>
      </c>
      <c r="AG6" s="1">
        <f>'Split BLDG energy consumption'!$C$17*'Split BLDG energy consumption'!AG25</f>
        <v>0</v>
      </c>
      <c r="AH6" s="1">
        <f>'Split BLDG energy consumption'!$C$17*'Split BLDG energy consumption'!AH25</f>
        <v>0</v>
      </c>
      <c r="AI6" s="1">
        <f>'Split BLDG energy consumption'!$C$17*'Split BLDG energy consumption'!AI25</f>
        <v>0</v>
      </c>
      <c r="AJ6" s="1">
        <f>'Split BLDG energy consumption'!$C$17*'Split BLDG energy consumption'!AJ25</f>
        <v>0</v>
      </c>
      <c r="AK6" s="1">
        <f>'Split BLDG energy consumption'!$C$17*'Split BLDG energy consumption'!AK25</f>
        <v>0</v>
      </c>
      <c r="AL6" s="1">
        <f>'Split BLDG energy consumption'!$C$17*'Split BLDG energy consumption'!AL25</f>
        <v>0</v>
      </c>
      <c r="AM6" s="1">
        <f>'Split BLDG energy consumption'!$C$17*'Split BLDG energy consumption'!AM25</f>
        <v>0</v>
      </c>
      <c r="AN6" s="1">
        <f>'Split BLDG energy consumption'!$C$17*'Split BLDG energy consumption'!AN25</f>
        <v>0</v>
      </c>
      <c r="AO6" s="1">
        <f>'Split BLDG energy consumption'!$C$17*'Split BLDG energy consumption'!AO25</f>
        <v>0</v>
      </c>
      <c r="AP6" s="1">
        <f>'Split BLDG energy consumption'!$C$17*'Split BLDG energy consumption'!AP25</f>
        <v>0</v>
      </c>
      <c r="AQ6" s="1">
        <f>'Split BLDG energy consumption'!$C$17*'Split BLDG energy consumption'!AQ25</f>
        <v>0</v>
      </c>
    </row>
    <row r="7" spans="1:43" x14ac:dyDescent="0.3">
      <c r="A7" t="s">
        <v>5</v>
      </c>
      <c r="B7" s="1">
        <f>'Split BLDG energy consumption'!$C$17*'Split BLDG energy consumption'!B26</f>
        <v>0</v>
      </c>
      <c r="C7" s="1">
        <f>'Split BLDG energy consumption'!$C$17*'Split BLDG energy consumption'!C26</f>
        <v>0</v>
      </c>
      <c r="D7" s="1">
        <f>'Split BLDG energy consumption'!$C$17*'Split BLDG energy consumption'!D26</f>
        <v>0</v>
      </c>
      <c r="E7" s="1">
        <f>'Split BLDG energy consumption'!$C$17*'Split BLDG energy consumption'!E26</f>
        <v>0</v>
      </c>
      <c r="F7" s="1">
        <f>'Split BLDG energy consumption'!$C$17*'Split BLDG energy consumption'!F26</f>
        <v>0</v>
      </c>
      <c r="G7" s="1">
        <f>'Split BLDG energy consumption'!$C$17*'Split BLDG energy consumption'!G26</f>
        <v>0</v>
      </c>
      <c r="H7" s="1">
        <f>'Split BLDG energy consumption'!$C$17*'Split BLDG energy consumption'!H26</f>
        <v>0</v>
      </c>
      <c r="I7" s="1">
        <f>'Split BLDG energy consumption'!$C$17*'Split BLDG energy consumption'!I26</f>
        <v>0</v>
      </c>
      <c r="J7" s="1">
        <f>'Split BLDG energy consumption'!$C$17*'Split BLDG energy consumption'!J26</f>
        <v>0</v>
      </c>
      <c r="K7" s="1">
        <f>'Split BLDG energy consumption'!$C$17*'Split BLDG energy consumption'!K26</f>
        <v>0</v>
      </c>
      <c r="L7" s="1">
        <f>'Split BLDG energy consumption'!$C$17*'Split BLDG energy consumption'!L26</f>
        <v>0</v>
      </c>
      <c r="M7" s="1">
        <f>'Split BLDG energy consumption'!$C$17*'Split BLDG energy consumption'!M26</f>
        <v>0</v>
      </c>
      <c r="N7" s="1">
        <f>'Split BLDG energy consumption'!$C$17*'Split BLDG energy consumption'!N26</f>
        <v>0</v>
      </c>
      <c r="O7" s="1">
        <f>'Split BLDG energy consumption'!$C$17*'Split BLDG energy consumption'!O26</f>
        <v>0</v>
      </c>
      <c r="P7" s="1">
        <f>'Split BLDG energy consumption'!$C$17*'Split BLDG energy consumption'!P26</f>
        <v>0</v>
      </c>
      <c r="Q7" s="1">
        <f>'Split BLDG energy consumption'!$C$17*'Split BLDG energy consumption'!Q26</f>
        <v>0</v>
      </c>
      <c r="R7" s="1">
        <f>'Split BLDG energy consumption'!$C$17*'Split BLDG energy consumption'!R26</f>
        <v>0</v>
      </c>
      <c r="S7" s="1">
        <f>'Split BLDG energy consumption'!$C$17*'Split BLDG energy consumption'!S26</f>
        <v>0</v>
      </c>
      <c r="T7" s="1">
        <f>'Split BLDG energy consumption'!$C$17*'Split BLDG energy consumption'!T26</f>
        <v>0</v>
      </c>
      <c r="U7" s="1">
        <f>'Split BLDG energy consumption'!$C$17*'Split BLDG energy consumption'!U26</f>
        <v>0</v>
      </c>
      <c r="V7" s="1">
        <f>'Split BLDG energy consumption'!$C$17*'Split BLDG energy consumption'!V26</f>
        <v>0</v>
      </c>
      <c r="W7" s="1">
        <f>'Split BLDG energy consumption'!$C$17*'Split BLDG energy consumption'!W26</f>
        <v>0</v>
      </c>
      <c r="X7" s="1">
        <f>'Split BLDG energy consumption'!$C$17*'Split BLDG energy consumption'!X26</f>
        <v>0</v>
      </c>
      <c r="Y7" s="1">
        <f>'Split BLDG energy consumption'!$C$17*'Split BLDG energy consumption'!Y26</f>
        <v>0</v>
      </c>
      <c r="Z7" s="1">
        <f>'Split BLDG energy consumption'!$C$17*'Split BLDG energy consumption'!Z26</f>
        <v>0</v>
      </c>
      <c r="AA7" s="1">
        <f>'Split BLDG energy consumption'!$C$17*'Split BLDG energy consumption'!AA26</f>
        <v>0</v>
      </c>
      <c r="AB7" s="1">
        <f>'Split BLDG energy consumption'!$C$17*'Split BLDG energy consumption'!AB26</f>
        <v>0</v>
      </c>
      <c r="AC7" s="1">
        <f>'Split BLDG energy consumption'!$C$17*'Split BLDG energy consumption'!AC26</f>
        <v>0</v>
      </c>
      <c r="AD7" s="1">
        <f>'Split BLDG energy consumption'!$C$17*'Split BLDG energy consumption'!AD26</f>
        <v>0</v>
      </c>
      <c r="AE7" s="1">
        <f>'Split BLDG energy consumption'!$C$17*'Split BLDG energy consumption'!AE26</f>
        <v>0</v>
      </c>
      <c r="AF7" s="1">
        <f>'Split BLDG energy consumption'!$C$17*'Split BLDG energy consumption'!AF26</f>
        <v>0</v>
      </c>
      <c r="AG7" s="1">
        <f>'Split BLDG energy consumption'!$C$17*'Split BLDG energy consumption'!AG26</f>
        <v>0</v>
      </c>
      <c r="AH7" s="1">
        <f>'Split BLDG energy consumption'!$C$17*'Split BLDG energy consumption'!AH26</f>
        <v>0</v>
      </c>
      <c r="AI7" s="1">
        <f>'Split BLDG energy consumption'!$C$17*'Split BLDG energy consumption'!AI26</f>
        <v>0</v>
      </c>
      <c r="AJ7" s="1">
        <f>'Split BLDG energy consumption'!$C$17*'Split BLDG energy consumption'!AJ26</f>
        <v>0</v>
      </c>
      <c r="AK7" s="1">
        <f>'Split BLDG energy consumption'!$C$17*'Split BLDG energy consumption'!AK26</f>
        <v>0</v>
      </c>
      <c r="AL7" s="1">
        <f>'Split BLDG energy consumption'!$C$17*'Split BLDG energy consumption'!AL26</f>
        <v>0</v>
      </c>
      <c r="AM7" s="1">
        <f>'Split BLDG energy consumption'!$C$17*'Split BLDG energy consumption'!AM26</f>
        <v>0</v>
      </c>
      <c r="AN7" s="1">
        <f>'Split BLDG energy consumption'!$C$17*'Split BLDG energy consumption'!AN26</f>
        <v>0</v>
      </c>
      <c r="AO7" s="1">
        <f>'Split BLDG energy consumption'!$C$17*'Split BLDG energy consumption'!AO26</f>
        <v>0</v>
      </c>
      <c r="AP7" s="1">
        <f>'Split BLDG energy consumption'!$C$17*'Split BLDG energy consumption'!AP26</f>
        <v>0</v>
      </c>
      <c r="AQ7" s="1">
        <f>'Split BLDG energy consumption'!$C$17*'Split BLDG energy consumption'!AQ26</f>
        <v>0</v>
      </c>
    </row>
    <row r="8" spans="1:43" x14ac:dyDescent="0.3">
      <c r="A8" t="s">
        <v>6</v>
      </c>
      <c r="B8" s="1">
        <f>'Split BLDG energy consumption'!$C$17*'Split BLDG energy consumption'!B27</f>
        <v>0</v>
      </c>
      <c r="C8" s="1">
        <f>'Split BLDG energy consumption'!$C$17*'Split BLDG energy consumption'!C27</f>
        <v>0</v>
      </c>
      <c r="D8" s="1">
        <f>'Split BLDG energy consumption'!$C$17*'Split BLDG energy consumption'!D27</f>
        <v>0</v>
      </c>
      <c r="E8" s="1">
        <f>'Split BLDG energy consumption'!$C$17*'Split BLDG energy consumption'!E27</f>
        <v>0</v>
      </c>
      <c r="F8" s="1">
        <f>'Split BLDG energy consumption'!$C$17*'Split BLDG energy consumption'!F27</f>
        <v>0</v>
      </c>
      <c r="G8" s="1">
        <f>'Split BLDG energy consumption'!$C$17*'Split BLDG energy consumption'!G27</f>
        <v>0</v>
      </c>
      <c r="H8" s="1">
        <f>'Split BLDG energy consumption'!$C$17*'Split BLDG energy consumption'!H27</f>
        <v>0</v>
      </c>
      <c r="I8" s="1">
        <f>'Split BLDG energy consumption'!$C$17*'Split BLDG energy consumption'!I27</f>
        <v>0</v>
      </c>
      <c r="J8" s="1">
        <f>'Split BLDG energy consumption'!$C$17*'Split BLDG energy consumption'!J27</f>
        <v>0</v>
      </c>
      <c r="K8" s="1">
        <f>'Split BLDG energy consumption'!$C$17*'Split BLDG energy consumption'!K27</f>
        <v>0</v>
      </c>
      <c r="L8" s="1">
        <f>'Split BLDG energy consumption'!$C$17*'Split BLDG energy consumption'!L27</f>
        <v>0</v>
      </c>
      <c r="M8" s="1">
        <f>'Split BLDG energy consumption'!$C$17*'Split BLDG energy consumption'!M27</f>
        <v>0</v>
      </c>
      <c r="N8" s="1">
        <f>'Split BLDG energy consumption'!$C$17*'Split BLDG energy consumption'!N27</f>
        <v>0</v>
      </c>
      <c r="O8" s="1">
        <f>'Split BLDG energy consumption'!$C$17*'Split BLDG energy consumption'!O27</f>
        <v>0</v>
      </c>
      <c r="P8" s="1">
        <f>'Split BLDG energy consumption'!$C$17*'Split BLDG energy consumption'!P27</f>
        <v>0</v>
      </c>
      <c r="Q8" s="1">
        <f>'Split BLDG energy consumption'!$C$17*'Split BLDG energy consumption'!Q27</f>
        <v>0</v>
      </c>
      <c r="R8" s="1">
        <f>'Split BLDG energy consumption'!$C$17*'Split BLDG energy consumption'!R27</f>
        <v>0</v>
      </c>
      <c r="S8" s="1">
        <f>'Split BLDG energy consumption'!$C$17*'Split BLDG energy consumption'!S27</f>
        <v>0</v>
      </c>
      <c r="T8" s="1">
        <f>'Split BLDG energy consumption'!$C$17*'Split BLDG energy consumption'!T27</f>
        <v>0</v>
      </c>
      <c r="U8" s="1">
        <f>'Split BLDG energy consumption'!$C$17*'Split BLDG energy consumption'!U27</f>
        <v>0</v>
      </c>
      <c r="V8" s="1">
        <f>'Split BLDG energy consumption'!$C$17*'Split BLDG energy consumption'!V27</f>
        <v>0</v>
      </c>
      <c r="W8" s="1">
        <f>'Split BLDG energy consumption'!$C$17*'Split BLDG energy consumption'!W27</f>
        <v>0</v>
      </c>
      <c r="X8" s="1">
        <f>'Split BLDG energy consumption'!$C$17*'Split BLDG energy consumption'!X27</f>
        <v>0</v>
      </c>
      <c r="Y8" s="1">
        <f>'Split BLDG energy consumption'!$C$17*'Split BLDG energy consumption'!Y27</f>
        <v>0</v>
      </c>
      <c r="Z8" s="1">
        <f>'Split BLDG energy consumption'!$C$17*'Split BLDG energy consumption'!Z27</f>
        <v>0</v>
      </c>
      <c r="AA8" s="1">
        <f>'Split BLDG energy consumption'!$C$17*'Split BLDG energy consumption'!AA27</f>
        <v>0</v>
      </c>
      <c r="AB8" s="1">
        <f>'Split BLDG energy consumption'!$C$17*'Split BLDG energy consumption'!AB27</f>
        <v>0</v>
      </c>
      <c r="AC8" s="1">
        <f>'Split BLDG energy consumption'!$C$17*'Split BLDG energy consumption'!AC27</f>
        <v>0</v>
      </c>
      <c r="AD8" s="1">
        <f>'Split BLDG energy consumption'!$C$17*'Split BLDG energy consumption'!AD27</f>
        <v>0</v>
      </c>
      <c r="AE8" s="1">
        <f>'Split BLDG energy consumption'!$C$17*'Split BLDG energy consumption'!AE27</f>
        <v>0</v>
      </c>
      <c r="AF8" s="1">
        <f>'Split BLDG energy consumption'!$C$17*'Split BLDG energy consumption'!AF27</f>
        <v>0</v>
      </c>
      <c r="AG8" s="1">
        <f>'Split BLDG energy consumption'!$C$17*'Split BLDG energy consumption'!AG27</f>
        <v>0</v>
      </c>
      <c r="AH8" s="1">
        <f>'Split BLDG energy consumption'!$C$17*'Split BLDG energy consumption'!AH27</f>
        <v>0</v>
      </c>
      <c r="AI8" s="1">
        <f>'Split BLDG energy consumption'!$C$17*'Split BLDG energy consumption'!AI27</f>
        <v>0</v>
      </c>
      <c r="AJ8" s="1">
        <f>'Split BLDG energy consumption'!$C$17*'Split BLDG energy consumption'!AJ27</f>
        <v>0</v>
      </c>
      <c r="AK8" s="1">
        <f>'Split BLDG energy consumption'!$C$17*'Split BLDG energy consumption'!AK27</f>
        <v>0</v>
      </c>
      <c r="AL8" s="1">
        <f>'Split BLDG energy consumption'!$C$17*'Split BLDG energy consumption'!AL27</f>
        <v>0</v>
      </c>
      <c r="AM8" s="1">
        <f>'Split BLDG energy consumption'!$C$17*'Split BLDG energy consumption'!AM27</f>
        <v>0</v>
      </c>
      <c r="AN8" s="1">
        <f>'Split BLDG energy consumption'!$C$17*'Split BLDG energy consumption'!AN27</f>
        <v>0</v>
      </c>
      <c r="AO8" s="1">
        <f>'Split BLDG energy consumption'!$C$17*'Split BLDG energy consumption'!AO27</f>
        <v>0</v>
      </c>
      <c r="AP8" s="1">
        <f>'Split BLDG energy consumption'!$C$17*'Split BLDG energy consumption'!AP27</f>
        <v>0</v>
      </c>
      <c r="AQ8" s="1">
        <f>'Split BLDG energy consumption'!$C$17*'Split BLDG energy consumption'!AQ27</f>
        <v>0</v>
      </c>
    </row>
    <row r="9" spans="1:43" x14ac:dyDescent="0.3">
      <c r="A9" t="s">
        <v>7</v>
      </c>
      <c r="B9" s="1">
        <f>'Split BLDG energy consumption'!$C$17*'Split BLDG energy consumption'!B28</f>
        <v>0</v>
      </c>
      <c r="C9" s="1">
        <f>'Split BLDG energy consumption'!$C$17*'Split BLDG energy consumption'!C28</f>
        <v>0</v>
      </c>
      <c r="D9" s="1">
        <f>'Split BLDG energy consumption'!$C$17*'Split BLDG energy consumption'!D28</f>
        <v>0</v>
      </c>
      <c r="E9" s="1">
        <f>'Split BLDG energy consumption'!$C$17*'Split BLDG energy consumption'!E28</f>
        <v>0</v>
      </c>
      <c r="F9" s="1">
        <f>'Split BLDG energy consumption'!$C$17*'Split BLDG energy consumption'!F28</f>
        <v>0</v>
      </c>
      <c r="G9" s="1">
        <f>'Split BLDG energy consumption'!$C$17*'Split BLDG energy consumption'!G28</f>
        <v>0</v>
      </c>
      <c r="H9" s="1">
        <f>'Split BLDG energy consumption'!$C$17*'Split BLDG energy consumption'!H28</f>
        <v>0</v>
      </c>
      <c r="I9" s="1">
        <f>'Split BLDG energy consumption'!$C$17*'Split BLDG energy consumption'!I28</f>
        <v>0</v>
      </c>
      <c r="J9" s="1">
        <f>'Split BLDG energy consumption'!$C$17*'Split BLDG energy consumption'!J28</f>
        <v>0</v>
      </c>
      <c r="K9" s="1">
        <f>'Split BLDG energy consumption'!$C$17*'Split BLDG energy consumption'!K28</f>
        <v>0</v>
      </c>
      <c r="L9" s="1">
        <f>'Split BLDG energy consumption'!$C$17*'Split BLDG energy consumption'!L28</f>
        <v>0</v>
      </c>
      <c r="M9" s="1">
        <f>'Split BLDG energy consumption'!$C$17*'Split BLDG energy consumption'!M28</f>
        <v>0</v>
      </c>
      <c r="N9" s="1">
        <f>'Split BLDG energy consumption'!$C$17*'Split BLDG energy consumption'!N28</f>
        <v>0</v>
      </c>
      <c r="O9" s="1">
        <f>'Split BLDG energy consumption'!$C$17*'Split BLDG energy consumption'!O28</f>
        <v>0</v>
      </c>
      <c r="P9" s="1">
        <f>'Split BLDG energy consumption'!$C$17*'Split BLDG energy consumption'!P28</f>
        <v>0</v>
      </c>
      <c r="Q9" s="1">
        <f>'Split BLDG energy consumption'!$C$17*'Split BLDG energy consumption'!Q28</f>
        <v>0</v>
      </c>
      <c r="R9" s="1">
        <f>'Split BLDG energy consumption'!$C$17*'Split BLDG energy consumption'!R28</f>
        <v>0</v>
      </c>
      <c r="S9" s="1">
        <f>'Split BLDG energy consumption'!$C$17*'Split BLDG energy consumption'!S28</f>
        <v>0</v>
      </c>
      <c r="T9" s="1">
        <f>'Split BLDG energy consumption'!$C$17*'Split BLDG energy consumption'!T28</f>
        <v>0</v>
      </c>
      <c r="U9" s="1">
        <f>'Split BLDG energy consumption'!$C$17*'Split BLDG energy consumption'!U28</f>
        <v>0</v>
      </c>
      <c r="V9" s="1">
        <f>'Split BLDG energy consumption'!$C$17*'Split BLDG energy consumption'!V28</f>
        <v>0</v>
      </c>
      <c r="W9" s="1">
        <f>'Split BLDG energy consumption'!$C$17*'Split BLDG energy consumption'!W28</f>
        <v>0</v>
      </c>
      <c r="X9" s="1">
        <f>'Split BLDG energy consumption'!$C$17*'Split BLDG energy consumption'!X28</f>
        <v>0</v>
      </c>
      <c r="Y9" s="1">
        <f>'Split BLDG energy consumption'!$C$17*'Split BLDG energy consumption'!Y28</f>
        <v>0</v>
      </c>
      <c r="Z9" s="1">
        <f>'Split BLDG energy consumption'!$C$17*'Split BLDG energy consumption'!Z28</f>
        <v>0</v>
      </c>
      <c r="AA9" s="1">
        <f>'Split BLDG energy consumption'!$C$17*'Split BLDG energy consumption'!AA28</f>
        <v>0</v>
      </c>
      <c r="AB9" s="1">
        <f>'Split BLDG energy consumption'!$C$17*'Split BLDG energy consumption'!AB28</f>
        <v>0</v>
      </c>
      <c r="AC9" s="1">
        <f>'Split BLDG energy consumption'!$C$17*'Split BLDG energy consumption'!AC28</f>
        <v>0</v>
      </c>
      <c r="AD9" s="1">
        <f>'Split BLDG energy consumption'!$C$17*'Split BLDG energy consumption'!AD28</f>
        <v>0</v>
      </c>
      <c r="AE9" s="1">
        <f>'Split BLDG energy consumption'!$C$17*'Split BLDG energy consumption'!AE28</f>
        <v>0</v>
      </c>
      <c r="AF9" s="1">
        <f>'Split BLDG energy consumption'!$C$17*'Split BLDG energy consumption'!AF28</f>
        <v>0</v>
      </c>
      <c r="AG9" s="1">
        <f>'Split BLDG energy consumption'!$C$17*'Split BLDG energy consumption'!AG28</f>
        <v>0</v>
      </c>
      <c r="AH9" s="1">
        <f>'Split BLDG energy consumption'!$C$17*'Split BLDG energy consumption'!AH28</f>
        <v>0</v>
      </c>
      <c r="AI9" s="1">
        <f>'Split BLDG energy consumption'!$C$17*'Split BLDG energy consumption'!AI28</f>
        <v>0</v>
      </c>
      <c r="AJ9" s="1">
        <f>'Split BLDG energy consumption'!$C$17*'Split BLDG energy consumption'!AJ28</f>
        <v>0</v>
      </c>
      <c r="AK9" s="1">
        <f>'Split BLDG energy consumption'!$C$17*'Split BLDG energy consumption'!AK28</f>
        <v>0</v>
      </c>
      <c r="AL9" s="1">
        <f>'Split BLDG energy consumption'!$C$17*'Split BLDG energy consumption'!AL28</f>
        <v>0</v>
      </c>
      <c r="AM9" s="1">
        <f>'Split BLDG energy consumption'!$C$17*'Split BLDG energy consumption'!AM28</f>
        <v>0</v>
      </c>
      <c r="AN9" s="1">
        <f>'Split BLDG energy consumption'!$C$17*'Split BLDG energy consumption'!AN28</f>
        <v>0</v>
      </c>
      <c r="AO9" s="1">
        <f>'Split BLDG energy consumption'!$C$17*'Split BLDG energy consumption'!AO28</f>
        <v>0</v>
      </c>
      <c r="AP9" s="1">
        <f>'Split BLDG energy consumption'!$C$17*'Split BLDG energy consumption'!AP28</f>
        <v>0</v>
      </c>
      <c r="AQ9" s="1">
        <f>'Split BLDG energy consumption'!$C$17*'Split BLDG energy consumption'!AQ28</f>
        <v>0</v>
      </c>
    </row>
    <row r="10" spans="1:43" x14ac:dyDescent="0.3">
      <c r="A10" t="s">
        <v>8</v>
      </c>
      <c r="B10" s="1">
        <f>'Split BLDG energy consumption'!$C$17*'Split BLDG energy consumption'!B29</f>
        <v>0</v>
      </c>
      <c r="C10" s="1">
        <f>'Split BLDG energy consumption'!$C$17*'Split BLDG energy consumption'!C29</f>
        <v>0</v>
      </c>
      <c r="D10" s="1">
        <f>'Split BLDG energy consumption'!$C$17*'Split BLDG energy consumption'!D29</f>
        <v>0</v>
      </c>
      <c r="E10" s="1">
        <f>'Split BLDG energy consumption'!$C$17*'Split BLDG energy consumption'!E29</f>
        <v>0</v>
      </c>
      <c r="F10" s="1">
        <f>'Split BLDG energy consumption'!$C$17*'Split BLDG energy consumption'!F29</f>
        <v>0</v>
      </c>
      <c r="G10" s="1">
        <f>'Split BLDG energy consumption'!$C$17*'Split BLDG energy consumption'!G29</f>
        <v>0</v>
      </c>
      <c r="H10" s="1">
        <f>'Split BLDG energy consumption'!$C$17*'Split BLDG energy consumption'!H29</f>
        <v>0</v>
      </c>
      <c r="I10" s="1">
        <f>'Split BLDG energy consumption'!$C$17*'Split BLDG energy consumption'!I29</f>
        <v>0</v>
      </c>
      <c r="J10" s="1">
        <f>'Split BLDG energy consumption'!$C$17*'Split BLDG energy consumption'!J29</f>
        <v>0</v>
      </c>
      <c r="K10" s="1">
        <f>'Split BLDG energy consumption'!$C$17*'Split BLDG energy consumption'!K29</f>
        <v>0</v>
      </c>
      <c r="L10" s="1">
        <f>'Split BLDG energy consumption'!$C$17*'Split BLDG energy consumption'!L29</f>
        <v>0</v>
      </c>
      <c r="M10" s="1">
        <f>'Split BLDG energy consumption'!$C$17*'Split BLDG energy consumption'!M29</f>
        <v>0</v>
      </c>
      <c r="N10" s="1">
        <f>'Split BLDG energy consumption'!$C$17*'Split BLDG energy consumption'!N29</f>
        <v>0</v>
      </c>
      <c r="O10" s="1">
        <f>'Split BLDG energy consumption'!$C$17*'Split BLDG energy consumption'!O29</f>
        <v>0</v>
      </c>
      <c r="P10" s="1">
        <f>'Split BLDG energy consumption'!$C$17*'Split BLDG energy consumption'!P29</f>
        <v>0</v>
      </c>
      <c r="Q10" s="1">
        <f>'Split BLDG energy consumption'!$C$17*'Split BLDG energy consumption'!Q29</f>
        <v>0</v>
      </c>
      <c r="R10" s="1">
        <f>'Split BLDG energy consumption'!$C$17*'Split BLDG energy consumption'!R29</f>
        <v>0</v>
      </c>
      <c r="S10" s="1">
        <f>'Split BLDG energy consumption'!$C$17*'Split BLDG energy consumption'!S29</f>
        <v>0</v>
      </c>
      <c r="T10" s="1">
        <f>'Split BLDG energy consumption'!$C$17*'Split BLDG energy consumption'!T29</f>
        <v>0</v>
      </c>
      <c r="U10" s="1">
        <f>'Split BLDG energy consumption'!$C$17*'Split BLDG energy consumption'!U29</f>
        <v>0</v>
      </c>
      <c r="V10" s="1">
        <f>'Split BLDG energy consumption'!$C$17*'Split BLDG energy consumption'!V29</f>
        <v>0</v>
      </c>
      <c r="W10" s="1">
        <f>'Split BLDG energy consumption'!$C$17*'Split BLDG energy consumption'!W29</f>
        <v>0</v>
      </c>
      <c r="X10" s="1">
        <f>'Split BLDG energy consumption'!$C$17*'Split BLDG energy consumption'!X29</f>
        <v>0</v>
      </c>
      <c r="Y10" s="1">
        <f>'Split BLDG energy consumption'!$C$17*'Split BLDG energy consumption'!Y29</f>
        <v>0</v>
      </c>
      <c r="Z10" s="1">
        <f>'Split BLDG energy consumption'!$C$17*'Split BLDG energy consumption'!Z29</f>
        <v>0</v>
      </c>
      <c r="AA10" s="1">
        <f>'Split BLDG energy consumption'!$C$17*'Split BLDG energy consumption'!AA29</f>
        <v>0</v>
      </c>
      <c r="AB10" s="1">
        <f>'Split BLDG energy consumption'!$C$17*'Split BLDG energy consumption'!AB29</f>
        <v>0</v>
      </c>
      <c r="AC10" s="1">
        <f>'Split BLDG energy consumption'!$C$17*'Split BLDG energy consumption'!AC29</f>
        <v>0</v>
      </c>
      <c r="AD10" s="1">
        <f>'Split BLDG energy consumption'!$C$17*'Split BLDG energy consumption'!AD29</f>
        <v>0</v>
      </c>
      <c r="AE10" s="1">
        <f>'Split BLDG energy consumption'!$C$17*'Split BLDG energy consumption'!AE29</f>
        <v>0</v>
      </c>
      <c r="AF10" s="1">
        <f>'Split BLDG energy consumption'!$C$17*'Split BLDG energy consumption'!AF29</f>
        <v>0</v>
      </c>
      <c r="AG10" s="1">
        <f>'Split BLDG energy consumption'!$C$17*'Split BLDG energy consumption'!AG29</f>
        <v>0</v>
      </c>
      <c r="AH10" s="1">
        <f>'Split BLDG energy consumption'!$C$17*'Split BLDG energy consumption'!AH29</f>
        <v>0</v>
      </c>
      <c r="AI10" s="1">
        <f>'Split BLDG energy consumption'!$C$17*'Split BLDG energy consumption'!AI29</f>
        <v>0</v>
      </c>
      <c r="AJ10" s="1">
        <f>'Split BLDG energy consumption'!$C$17*'Split BLDG energy consumption'!AJ29</f>
        <v>0</v>
      </c>
      <c r="AK10" s="1">
        <f>'Split BLDG energy consumption'!$C$17*'Split BLDG energy consumption'!AK29</f>
        <v>0</v>
      </c>
      <c r="AL10" s="1">
        <f>'Split BLDG energy consumption'!$C$17*'Split BLDG energy consumption'!AL29</f>
        <v>0</v>
      </c>
      <c r="AM10" s="1">
        <f>'Split BLDG energy consumption'!$C$17*'Split BLDG energy consumption'!AM29</f>
        <v>0</v>
      </c>
      <c r="AN10" s="1">
        <f>'Split BLDG energy consumption'!$C$17*'Split BLDG energy consumption'!AN29</f>
        <v>0</v>
      </c>
      <c r="AO10" s="1">
        <f>'Split BLDG energy consumption'!$C$17*'Split BLDG energy consumption'!AO29</f>
        <v>0</v>
      </c>
      <c r="AP10" s="1">
        <f>'Split BLDG energy consumption'!$C$17*'Split BLDG energy consumption'!AP29</f>
        <v>0</v>
      </c>
      <c r="AQ10" s="1">
        <f>'Split BLDG energy consumption'!$C$17*'Split BLDG energy consumption'!AQ29</f>
        <v>0</v>
      </c>
    </row>
    <row r="11" spans="1:43" x14ac:dyDescent="0.3">
      <c r="A11" t="s">
        <v>9</v>
      </c>
      <c r="B11" s="1">
        <f>'Split BLDG energy consumption'!$C$17*'Split BLDG energy consumption'!B30</f>
        <v>0</v>
      </c>
      <c r="C11" s="1">
        <f>'Split BLDG energy consumption'!$C$17*'Split BLDG energy consumption'!C30</f>
        <v>0</v>
      </c>
      <c r="D11" s="1">
        <f>'Split BLDG energy consumption'!$C$17*'Split BLDG energy consumption'!D30</f>
        <v>0</v>
      </c>
      <c r="E11" s="1">
        <f>'Split BLDG energy consumption'!$C$17*'Split BLDG energy consumption'!E30</f>
        <v>0</v>
      </c>
      <c r="F11" s="1">
        <f>'Split BLDG energy consumption'!$C$17*'Split BLDG energy consumption'!F30</f>
        <v>0</v>
      </c>
      <c r="G11" s="1">
        <f>'Split BLDG energy consumption'!$C$17*'Split BLDG energy consumption'!G30</f>
        <v>0</v>
      </c>
      <c r="H11" s="1">
        <f>'Split BLDG energy consumption'!$C$17*'Split BLDG energy consumption'!H30</f>
        <v>0</v>
      </c>
      <c r="I11" s="1">
        <f>'Split BLDG energy consumption'!$C$17*'Split BLDG energy consumption'!I30</f>
        <v>0</v>
      </c>
      <c r="J11" s="1">
        <f>'Split BLDG energy consumption'!$C$17*'Split BLDG energy consumption'!J30</f>
        <v>0</v>
      </c>
      <c r="K11" s="1">
        <f>'Split BLDG energy consumption'!$C$17*'Split BLDG energy consumption'!K30</f>
        <v>0</v>
      </c>
      <c r="L11" s="1">
        <f>'Split BLDG energy consumption'!$C$17*'Split BLDG energy consumption'!L30</f>
        <v>0</v>
      </c>
      <c r="M11" s="1">
        <f>'Split BLDG energy consumption'!$C$17*'Split BLDG energy consumption'!M30</f>
        <v>0</v>
      </c>
      <c r="N11" s="1">
        <f>'Split BLDG energy consumption'!$C$17*'Split BLDG energy consumption'!N30</f>
        <v>0</v>
      </c>
      <c r="O11" s="1">
        <f>'Split BLDG energy consumption'!$C$17*'Split BLDG energy consumption'!O30</f>
        <v>0</v>
      </c>
      <c r="P11" s="1">
        <f>'Split BLDG energy consumption'!$C$17*'Split BLDG energy consumption'!P30</f>
        <v>0</v>
      </c>
      <c r="Q11" s="1">
        <f>'Split BLDG energy consumption'!$C$17*'Split BLDG energy consumption'!Q30</f>
        <v>0</v>
      </c>
      <c r="R11" s="1">
        <f>'Split BLDG energy consumption'!$C$17*'Split BLDG energy consumption'!R30</f>
        <v>0</v>
      </c>
      <c r="S11" s="1">
        <f>'Split BLDG energy consumption'!$C$17*'Split BLDG energy consumption'!S30</f>
        <v>0</v>
      </c>
      <c r="T11" s="1">
        <f>'Split BLDG energy consumption'!$C$17*'Split BLDG energy consumption'!T30</f>
        <v>0</v>
      </c>
      <c r="U11" s="1">
        <f>'Split BLDG energy consumption'!$C$17*'Split BLDG energy consumption'!U30</f>
        <v>0</v>
      </c>
      <c r="V11" s="1">
        <f>'Split BLDG energy consumption'!$C$17*'Split BLDG energy consumption'!V30</f>
        <v>0</v>
      </c>
      <c r="W11" s="1">
        <f>'Split BLDG energy consumption'!$C$17*'Split BLDG energy consumption'!W30</f>
        <v>0</v>
      </c>
      <c r="X11" s="1">
        <f>'Split BLDG energy consumption'!$C$17*'Split BLDG energy consumption'!X30</f>
        <v>0</v>
      </c>
      <c r="Y11" s="1">
        <f>'Split BLDG energy consumption'!$C$17*'Split BLDG energy consumption'!Y30</f>
        <v>0</v>
      </c>
      <c r="Z11" s="1">
        <f>'Split BLDG energy consumption'!$C$17*'Split BLDG energy consumption'!Z30</f>
        <v>0</v>
      </c>
      <c r="AA11" s="1">
        <f>'Split BLDG energy consumption'!$C$17*'Split BLDG energy consumption'!AA30</f>
        <v>0</v>
      </c>
      <c r="AB11" s="1">
        <f>'Split BLDG energy consumption'!$C$17*'Split BLDG energy consumption'!AB30</f>
        <v>0</v>
      </c>
      <c r="AC11" s="1">
        <f>'Split BLDG energy consumption'!$C$17*'Split BLDG energy consumption'!AC30</f>
        <v>0</v>
      </c>
      <c r="AD11" s="1">
        <f>'Split BLDG energy consumption'!$C$17*'Split BLDG energy consumption'!AD30</f>
        <v>0</v>
      </c>
      <c r="AE11" s="1">
        <f>'Split BLDG energy consumption'!$C$17*'Split BLDG energy consumption'!AE30</f>
        <v>0</v>
      </c>
      <c r="AF11" s="1">
        <f>'Split BLDG energy consumption'!$C$17*'Split BLDG energy consumption'!AF30</f>
        <v>0</v>
      </c>
      <c r="AG11" s="1">
        <f>'Split BLDG energy consumption'!$C$17*'Split BLDG energy consumption'!AG30</f>
        <v>0</v>
      </c>
      <c r="AH11" s="1">
        <f>'Split BLDG energy consumption'!$C$17*'Split BLDG energy consumption'!AH30</f>
        <v>0</v>
      </c>
      <c r="AI11" s="1">
        <f>'Split BLDG energy consumption'!$C$17*'Split BLDG energy consumption'!AI30</f>
        <v>0</v>
      </c>
      <c r="AJ11" s="1">
        <f>'Split BLDG energy consumption'!$C$17*'Split BLDG energy consumption'!AJ30</f>
        <v>0</v>
      </c>
      <c r="AK11" s="1">
        <f>'Split BLDG energy consumption'!$C$17*'Split BLDG energy consumption'!AK30</f>
        <v>0</v>
      </c>
      <c r="AL11" s="1">
        <f>'Split BLDG energy consumption'!$C$17*'Split BLDG energy consumption'!AL30</f>
        <v>0</v>
      </c>
      <c r="AM11" s="1">
        <f>'Split BLDG energy consumption'!$C$17*'Split BLDG energy consumption'!AM30</f>
        <v>0</v>
      </c>
      <c r="AN11" s="1">
        <f>'Split BLDG energy consumption'!$C$17*'Split BLDG energy consumption'!AN30</f>
        <v>0</v>
      </c>
      <c r="AO11" s="1">
        <f>'Split BLDG energy consumption'!$C$17*'Split BLDG energy consumption'!AO30</f>
        <v>0</v>
      </c>
      <c r="AP11" s="1">
        <f>'Split BLDG energy consumption'!$C$17*'Split BLDG energy consumption'!AP30</f>
        <v>0</v>
      </c>
      <c r="AQ11" s="1">
        <f>'Split BLDG energy consumption'!$C$17*'Split BLDG energy consumption'!AQ30</f>
        <v>0</v>
      </c>
    </row>
  </sheetData>
  <phoneticPr fontId="3"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42C8E-C66E-4317-8AD0-B808C4C978AD}">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consumption'!B35</f>
        <v>8945141866809.0156</v>
      </c>
      <c r="C2" s="1">
        <f>'Split BLDG energy consumption'!$C$17*'Split BLDG energy consumption'!C35</f>
        <v>8945141866809.0156</v>
      </c>
      <c r="D2" s="1">
        <f>'Split BLDG energy consumption'!$C$17*'Split BLDG energy consumption'!D35</f>
        <v>8907880619838.2793</v>
      </c>
      <c r="E2" s="1">
        <f>'Split BLDG energy consumption'!$C$17*'Split BLDG energy consumption'!E35</f>
        <v>8864077107302.6953</v>
      </c>
      <c r="F2" s="1">
        <f>'Split BLDG energy consumption'!$C$17*'Split BLDG energy consumption'!F35</f>
        <v>8814650930904.2305</v>
      </c>
      <c r="G2" s="1">
        <f>'Split BLDG energy consumption'!$C$17*'Split BLDG energy consumption'!G35</f>
        <v>8571165872520.7422</v>
      </c>
      <c r="H2" s="1">
        <f>'Split BLDG energy consumption'!$C$17*'Split BLDG energy consumption'!H35</f>
        <v>8491265877727.2578</v>
      </c>
      <c r="I2" s="1">
        <f>'Split BLDG energy consumption'!$C$17*'Split BLDG energy consumption'!I35</f>
        <v>8408357802871.0146</v>
      </c>
      <c r="J2" s="1">
        <f>'Split BLDG energy consumption'!$C$17*'Split BLDG energy consumption'!J35</f>
        <v>8322990176256.4229</v>
      </c>
      <c r="K2" s="1">
        <f>'Split BLDG energy consumption'!$C$17*'Split BLDG energy consumption'!K35</f>
        <v>8235254095896.8496</v>
      </c>
      <c r="L2" s="1">
        <f>'Split BLDG energy consumption'!$C$17*'Split BLDG energy consumption'!L35</f>
        <v>8145441845967.0479</v>
      </c>
      <c r="M2" s="1">
        <f>'Split BLDG energy consumption'!$C$17*'Split BLDG energy consumption'!M35</f>
        <v>8053830160541.0293</v>
      </c>
      <c r="N2" s="1">
        <f>'Split BLDG energy consumption'!$C$17*'Split BLDG energy consumption'!N35</f>
        <v>7960679945339.9287</v>
      </c>
      <c r="O2" s="1">
        <f>'Split BLDG energy consumption'!$C$17*'Split BLDG energy consumption'!O35</f>
        <v>7866235774823.915</v>
      </c>
      <c r="P2" s="1">
        <f>'Split BLDG energy consumption'!$C$17*'Split BLDG energy consumption'!P35</f>
        <v>7770725157947.501</v>
      </c>
      <c r="Q2" s="1">
        <f>'Split BLDG energy consumption'!$C$17*'Split BLDG energy consumption'!Q35</f>
        <v>7674358686622.2686</v>
      </c>
      <c r="R2" s="1">
        <f>'Split BLDG energy consumption'!$C$17*'Split BLDG energy consumption'!R35</f>
        <v>7577329405145.1475</v>
      </c>
      <c r="S2" s="1">
        <f>'Split BLDG energy consumption'!$C$17*'Split BLDG energy consumption'!S35</f>
        <v>7479812281482.7725</v>
      </c>
      <c r="T2" s="1">
        <f>'Split BLDG energy consumption'!$C$17*'Split BLDG energy consumption'!T35</f>
        <v>7381964010725.6719</v>
      </c>
      <c r="U2" s="1">
        <f>'Split BLDG energy consumption'!$C$17*'Split BLDG energy consumption'!U35</f>
        <v>7283922020650.3555</v>
      </c>
      <c r="V2" s="1">
        <f>'Split BLDG energy consumption'!$C$17*'Split BLDG energy consumption'!V35</f>
        <v>7185805060118.5352</v>
      </c>
      <c r="W2" s="1">
        <f>'Split BLDG energy consumption'!$C$17*'Split BLDG energy consumption'!W35</f>
        <v>7087711738207.7598</v>
      </c>
      <c r="X2" s="1">
        <f>'Split BLDG energy consumption'!$C$17*'Split BLDG energy consumption'!X35</f>
        <v>6989720648007.2129</v>
      </c>
      <c r="Y2" s="1">
        <f>'Split BLDG energy consumption'!$C$17*'Split BLDG energy consumption'!Y35</f>
        <v>6891889919407.2432</v>
      </c>
      <c r="Z2" s="1">
        <f>'Split BLDG energy consumption'!$C$17*'Split BLDG energy consumption'!Z35</f>
        <v>6794256416609.3027</v>
      </c>
      <c r="AA2" s="1">
        <f>'Split BLDG energy consumption'!$C$17*'Split BLDG energy consumption'!AA35</f>
        <v>6696835388689.9639</v>
      </c>
      <c r="AB2" s="1">
        <f>'Split BLDG energy consumption'!$C$17*'Split BLDG energy consumption'!AB35</f>
        <v>6599620469582.8564</v>
      </c>
      <c r="AC2" s="1">
        <f>'Split BLDG energy consumption'!$C$17*'Split BLDG energy consumption'!AC35</f>
        <v>6502582622185.2021</v>
      </c>
      <c r="AD2" s="1">
        <f>'Split BLDG energy consumption'!$C$17*'Split BLDG energy consumption'!AD35</f>
        <v>6405669772248.5234</v>
      </c>
      <c r="AE2" s="1">
        <f>'Split BLDG energy consumption'!$C$17*'Split BLDG energy consumption'!AE35</f>
        <v>6308806439090.9873</v>
      </c>
      <c r="AF2" s="1">
        <f>'Split BLDG energy consumption'!$C$17*'Split BLDG energy consumption'!AF35</f>
        <v>6211893363114.8311</v>
      </c>
      <c r="AG2" s="1">
        <f>'Split BLDG energy consumption'!$C$17*'Split BLDG energy consumption'!AG35</f>
        <v>6114806770039.8027</v>
      </c>
      <c r="AH2" s="1">
        <f>'Split BLDG energy consumption'!$C$17*'Split BLDG energy consumption'!AH35</f>
        <v>6017397863724.3086</v>
      </c>
      <c r="AI2" s="1">
        <f>'Split BLDG energy consumption'!$C$17*'Split BLDG energy consumption'!AI35</f>
        <v>5919492675708.7051</v>
      </c>
      <c r="AJ2" s="1">
        <f>'Split BLDG energy consumption'!$C$17*'Split BLDG energy consumption'!AJ35</f>
        <v>5820891066570.5215</v>
      </c>
      <c r="AK2" s="1">
        <f>'Split BLDG energy consumption'!$C$17*'Split BLDG energy consumption'!AK35</f>
        <v>5721366440872.0674</v>
      </c>
      <c r="AL2" s="1">
        <f>'Split BLDG energy consumption'!$C$17*'Split BLDG energy consumption'!AL35</f>
        <v>5620665216479.9551</v>
      </c>
      <c r="AM2" s="1">
        <f>'Split BLDG energy consumption'!$C$17*'Split BLDG energy consumption'!AM35</f>
        <v>5518506164070.0771</v>
      </c>
      <c r="AN2" s="1">
        <f>'Split BLDG energy consumption'!$C$17*'Split BLDG energy consumption'!AN35</f>
        <v>5414580107747.2441</v>
      </c>
      <c r="AO2" s="1">
        <f>'Split BLDG energy consumption'!$C$17*'Split BLDG energy consumption'!AO35</f>
        <v>5308549252582.3477</v>
      </c>
      <c r="AP2" s="1">
        <f>'Split BLDG energy consumption'!$C$17*'Split BLDG energy consumption'!AP35</f>
        <v>5200046377384.0264</v>
      </c>
      <c r="AQ2" s="1">
        <f>'Split BLDG energy consumption'!$C$17*'Split BLDG energy consumption'!AQ35</f>
        <v>5088674765736.6934</v>
      </c>
    </row>
    <row r="3" spans="1:43" x14ac:dyDescent="0.3">
      <c r="A3" t="s">
        <v>1</v>
      </c>
      <c r="B3" s="1">
        <f>'Split BLDG energy consumption'!$C$17*'Split BLDG energy consumption'!B36</f>
        <v>0</v>
      </c>
      <c r="C3" s="1">
        <f>'Split BLDG energy consumption'!$C$17*'Split BLDG energy consumption'!C36</f>
        <v>0</v>
      </c>
      <c r="D3" s="1">
        <f>'Split BLDG energy consumption'!$C$17*'Split BLDG energy consumption'!D36</f>
        <v>0</v>
      </c>
      <c r="E3" s="1">
        <f>'Split BLDG energy consumption'!$C$17*'Split BLDG energy consumption'!E36</f>
        <v>0</v>
      </c>
      <c r="F3" s="1">
        <f>'Split BLDG energy consumption'!$C$17*'Split BLDG energy consumption'!F36</f>
        <v>0</v>
      </c>
      <c r="G3" s="1">
        <f>'Split BLDG energy consumption'!$C$17*'Split BLDG energy consumption'!G36</f>
        <v>0</v>
      </c>
      <c r="H3" s="1">
        <f>'Split BLDG energy consumption'!$C$17*'Split BLDG energy consumption'!H36</f>
        <v>0</v>
      </c>
      <c r="I3" s="1">
        <f>'Split BLDG energy consumption'!$C$17*'Split BLDG energy consumption'!I36</f>
        <v>0</v>
      </c>
      <c r="J3" s="1">
        <f>'Split BLDG energy consumption'!$C$17*'Split BLDG energy consumption'!J36</f>
        <v>0</v>
      </c>
      <c r="K3" s="1">
        <f>'Split BLDG energy consumption'!$C$17*'Split BLDG energy consumption'!K36</f>
        <v>0</v>
      </c>
      <c r="L3" s="1">
        <f>'Split BLDG energy consumption'!$C$17*'Split BLDG energy consumption'!L36</f>
        <v>0</v>
      </c>
      <c r="M3" s="1">
        <f>'Split BLDG energy consumption'!$C$17*'Split BLDG energy consumption'!M36</f>
        <v>0</v>
      </c>
      <c r="N3" s="1">
        <f>'Split BLDG energy consumption'!$C$17*'Split BLDG energy consumption'!N36</f>
        <v>0</v>
      </c>
      <c r="O3" s="1">
        <f>'Split BLDG energy consumption'!$C$17*'Split BLDG energy consumption'!O36</f>
        <v>0</v>
      </c>
      <c r="P3" s="1">
        <f>'Split BLDG energy consumption'!$C$17*'Split BLDG energy consumption'!P36</f>
        <v>0</v>
      </c>
      <c r="Q3" s="1">
        <f>'Split BLDG energy consumption'!$C$17*'Split BLDG energy consumption'!Q36</f>
        <v>0</v>
      </c>
      <c r="R3" s="1">
        <f>'Split BLDG energy consumption'!$C$17*'Split BLDG energy consumption'!R36</f>
        <v>0</v>
      </c>
      <c r="S3" s="1">
        <f>'Split BLDG energy consumption'!$C$17*'Split BLDG energy consumption'!S36</f>
        <v>0</v>
      </c>
      <c r="T3" s="1">
        <f>'Split BLDG energy consumption'!$C$17*'Split BLDG energy consumption'!T36</f>
        <v>0</v>
      </c>
      <c r="U3" s="1">
        <f>'Split BLDG energy consumption'!$C$17*'Split BLDG energy consumption'!U36</f>
        <v>0</v>
      </c>
      <c r="V3" s="1">
        <f>'Split BLDG energy consumption'!$C$17*'Split BLDG energy consumption'!V36</f>
        <v>0</v>
      </c>
      <c r="W3" s="1">
        <f>'Split BLDG energy consumption'!$C$17*'Split BLDG energy consumption'!W36</f>
        <v>0</v>
      </c>
      <c r="X3" s="1">
        <f>'Split BLDG energy consumption'!$C$17*'Split BLDG energy consumption'!X36</f>
        <v>0</v>
      </c>
      <c r="Y3" s="1">
        <f>'Split BLDG energy consumption'!$C$17*'Split BLDG energy consumption'!Y36</f>
        <v>0</v>
      </c>
      <c r="Z3" s="1">
        <f>'Split BLDG energy consumption'!$C$17*'Split BLDG energy consumption'!Z36</f>
        <v>0</v>
      </c>
      <c r="AA3" s="1">
        <f>'Split BLDG energy consumption'!$C$17*'Split BLDG energy consumption'!AA36</f>
        <v>0</v>
      </c>
      <c r="AB3" s="1">
        <f>'Split BLDG energy consumption'!$C$17*'Split BLDG energy consumption'!AB36</f>
        <v>0</v>
      </c>
      <c r="AC3" s="1">
        <f>'Split BLDG energy consumption'!$C$17*'Split BLDG energy consumption'!AC36</f>
        <v>0</v>
      </c>
      <c r="AD3" s="1">
        <f>'Split BLDG energy consumption'!$C$17*'Split BLDG energy consumption'!AD36</f>
        <v>0</v>
      </c>
      <c r="AE3" s="1">
        <f>'Split BLDG energy consumption'!$C$17*'Split BLDG energy consumption'!AE36</f>
        <v>0</v>
      </c>
      <c r="AF3" s="1">
        <f>'Split BLDG energy consumption'!$C$17*'Split BLDG energy consumption'!AF36</f>
        <v>0</v>
      </c>
      <c r="AG3" s="1">
        <f>'Split BLDG energy consumption'!$C$17*'Split BLDG energy consumption'!AG36</f>
        <v>0</v>
      </c>
      <c r="AH3" s="1">
        <f>'Split BLDG energy consumption'!$C$17*'Split BLDG energy consumption'!AH36</f>
        <v>0</v>
      </c>
      <c r="AI3" s="1">
        <f>'Split BLDG energy consumption'!$C$17*'Split BLDG energy consumption'!AI36</f>
        <v>0</v>
      </c>
      <c r="AJ3" s="1">
        <f>'Split BLDG energy consumption'!$C$17*'Split BLDG energy consumption'!AJ36</f>
        <v>0</v>
      </c>
      <c r="AK3" s="1">
        <f>'Split BLDG energy consumption'!$C$17*'Split BLDG energy consumption'!AK36</f>
        <v>0</v>
      </c>
      <c r="AL3" s="1">
        <f>'Split BLDG energy consumption'!$C$17*'Split BLDG energy consumption'!AL36</f>
        <v>0</v>
      </c>
      <c r="AM3" s="1">
        <f>'Split BLDG energy consumption'!$C$17*'Split BLDG energy consumption'!AM36</f>
        <v>0</v>
      </c>
      <c r="AN3" s="1">
        <f>'Split BLDG energy consumption'!$C$17*'Split BLDG energy consumption'!AN36</f>
        <v>0</v>
      </c>
      <c r="AO3" s="1">
        <f>'Split BLDG energy consumption'!$C$17*'Split BLDG energy consumption'!AO36</f>
        <v>0</v>
      </c>
      <c r="AP3" s="1">
        <f>'Split BLDG energy consumption'!$C$17*'Split BLDG energy consumption'!AP36</f>
        <v>0</v>
      </c>
      <c r="AQ3" s="1">
        <f>'Split BLDG energy consumption'!$C$17*'Split BLDG energy consumption'!AQ36</f>
        <v>0</v>
      </c>
    </row>
    <row r="4" spans="1:43" x14ac:dyDescent="0.3">
      <c r="A4" t="s">
        <v>2</v>
      </c>
      <c r="B4" s="1">
        <f>'Split BLDG energy consumption'!$C$17*'Split BLDG energy consumption'!B37</f>
        <v>0</v>
      </c>
      <c r="C4" s="1">
        <f>'Split BLDG energy consumption'!$C$17*'Split BLDG energy consumption'!C37</f>
        <v>0</v>
      </c>
      <c r="D4" s="1">
        <f>'Split BLDG energy consumption'!$C$17*'Split BLDG energy consumption'!D37</f>
        <v>0</v>
      </c>
      <c r="E4" s="1">
        <f>'Split BLDG energy consumption'!$C$17*'Split BLDG energy consumption'!E37</f>
        <v>0</v>
      </c>
      <c r="F4" s="1">
        <f>'Split BLDG energy consumption'!$C$17*'Split BLDG energy consumption'!F37</f>
        <v>0</v>
      </c>
      <c r="G4" s="1">
        <f>'Split BLDG energy consumption'!$C$17*'Split BLDG energy consumption'!G37</f>
        <v>0</v>
      </c>
      <c r="H4" s="1">
        <f>'Split BLDG energy consumption'!$C$17*'Split BLDG energy consumption'!H37</f>
        <v>0</v>
      </c>
      <c r="I4" s="1">
        <f>'Split BLDG energy consumption'!$C$17*'Split BLDG energy consumption'!I37</f>
        <v>0</v>
      </c>
      <c r="J4" s="1">
        <f>'Split BLDG energy consumption'!$C$17*'Split BLDG energy consumption'!J37</f>
        <v>0</v>
      </c>
      <c r="K4" s="1">
        <f>'Split BLDG energy consumption'!$C$17*'Split BLDG energy consumption'!K37</f>
        <v>0</v>
      </c>
      <c r="L4" s="1">
        <f>'Split BLDG energy consumption'!$C$17*'Split BLDG energy consumption'!L37</f>
        <v>0</v>
      </c>
      <c r="M4" s="1">
        <f>'Split BLDG energy consumption'!$C$17*'Split BLDG energy consumption'!M37</f>
        <v>0</v>
      </c>
      <c r="N4" s="1">
        <f>'Split BLDG energy consumption'!$C$17*'Split BLDG energy consumption'!N37</f>
        <v>0</v>
      </c>
      <c r="O4" s="1">
        <f>'Split BLDG energy consumption'!$C$17*'Split BLDG energy consumption'!O37</f>
        <v>0</v>
      </c>
      <c r="P4" s="1">
        <f>'Split BLDG energy consumption'!$C$17*'Split BLDG energy consumption'!P37</f>
        <v>0</v>
      </c>
      <c r="Q4" s="1">
        <f>'Split BLDG energy consumption'!$C$17*'Split BLDG energy consumption'!Q37</f>
        <v>0</v>
      </c>
      <c r="R4" s="1">
        <f>'Split BLDG energy consumption'!$C$17*'Split BLDG energy consumption'!R37</f>
        <v>0</v>
      </c>
      <c r="S4" s="1">
        <f>'Split BLDG energy consumption'!$C$17*'Split BLDG energy consumption'!S37</f>
        <v>0</v>
      </c>
      <c r="T4" s="1">
        <f>'Split BLDG energy consumption'!$C$17*'Split BLDG energy consumption'!T37</f>
        <v>0</v>
      </c>
      <c r="U4" s="1">
        <f>'Split BLDG energy consumption'!$C$17*'Split BLDG energy consumption'!U37</f>
        <v>0</v>
      </c>
      <c r="V4" s="1">
        <f>'Split BLDG energy consumption'!$C$17*'Split BLDG energy consumption'!V37</f>
        <v>0</v>
      </c>
      <c r="W4" s="1">
        <f>'Split BLDG energy consumption'!$C$17*'Split BLDG energy consumption'!W37</f>
        <v>0</v>
      </c>
      <c r="X4" s="1">
        <f>'Split BLDG energy consumption'!$C$17*'Split BLDG energy consumption'!X37</f>
        <v>0</v>
      </c>
      <c r="Y4" s="1">
        <f>'Split BLDG energy consumption'!$C$17*'Split BLDG energy consumption'!Y37</f>
        <v>0</v>
      </c>
      <c r="Z4" s="1">
        <f>'Split BLDG energy consumption'!$C$17*'Split BLDG energy consumption'!Z37</f>
        <v>0</v>
      </c>
      <c r="AA4" s="1">
        <f>'Split BLDG energy consumption'!$C$17*'Split BLDG energy consumption'!AA37</f>
        <v>0</v>
      </c>
      <c r="AB4" s="1">
        <f>'Split BLDG energy consumption'!$C$17*'Split BLDG energy consumption'!AB37</f>
        <v>0</v>
      </c>
      <c r="AC4" s="1">
        <f>'Split BLDG energy consumption'!$C$17*'Split BLDG energy consumption'!AC37</f>
        <v>0</v>
      </c>
      <c r="AD4" s="1">
        <f>'Split BLDG energy consumption'!$C$17*'Split BLDG energy consumption'!AD37</f>
        <v>0</v>
      </c>
      <c r="AE4" s="1">
        <f>'Split BLDG energy consumption'!$C$17*'Split BLDG energy consumption'!AE37</f>
        <v>0</v>
      </c>
      <c r="AF4" s="1">
        <f>'Split BLDG energy consumption'!$C$17*'Split BLDG energy consumption'!AF37</f>
        <v>0</v>
      </c>
      <c r="AG4" s="1">
        <f>'Split BLDG energy consumption'!$C$17*'Split BLDG energy consumption'!AG37</f>
        <v>0</v>
      </c>
      <c r="AH4" s="1">
        <f>'Split BLDG energy consumption'!$C$17*'Split BLDG energy consumption'!AH37</f>
        <v>0</v>
      </c>
      <c r="AI4" s="1">
        <f>'Split BLDG energy consumption'!$C$17*'Split BLDG energy consumption'!AI37</f>
        <v>0</v>
      </c>
      <c r="AJ4" s="1">
        <f>'Split BLDG energy consumption'!$C$17*'Split BLDG energy consumption'!AJ37</f>
        <v>0</v>
      </c>
      <c r="AK4" s="1">
        <f>'Split BLDG energy consumption'!$C$17*'Split BLDG energy consumption'!AK37</f>
        <v>0</v>
      </c>
      <c r="AL4" s="1">
        <f>'Split BLDG energy consumption'!$C$17*'Split BLDG energy consumption'!AL37</f>
        <v>0</v>
      </c>
      <c r="AM4" s="1">
        <f>'Split BLDG energy consumption'!$C$17*'Split BLDG energy consumption'!AM37</f>
        <v>0</v>
      </c>
      <c r="AN4" s="1">
        <f>'Split BLDG energy consumption'!$C$17*'Split BLDG energy consumption'!AN37</f>
        <v>0</v>
      </c>
      <c r="AO4" s="1">
        <f>'Split BLDG energy consumption'!$C$17*'Split BLDG energy consumption'!AO37</f>
        <v>0</v>
      </c>
      <c r="AP4" s="1">
        <f>'Split BLDG energy consumption'!$C$17*'Split BLDG energy consumption'!AP37</f>
        <v>0</v>
      </c>
      <c r="AQ4" s="1">
        <f>'Split BLDG energy consumption'!$C$17*'Split BLDG energy consumption'!AQ37</f>
        <v>0</v>
      </c>
    </row>
    <row r="5" spans="1:43" x14ac:dyDescent="0.3">
      <c r="A5" t="s">
        <v>3</v>
      </c>
      <c r="B5" s="1">
        <f>'Split BLDG energy consumption'!$C$17*'Split BLDG energy consumption'!B38</f>
        <v>0</v>
      </c>
      <c r="C5" s="1">
        <f>'Split BLDG energy consumption'!$C$17*'Split BLDG energy consumption'!C38</f>
        <v>0</v>
      </c>
      <c r="D5" s="1">
        <f>'Split BLDG energy consumption'!$C$17*'Split BLDG energy consumption'!D38</f>
        <v>0</v>
      </c>
      <c r="E5" s="1">
        <f>'Split BLDG energy consumption'!$C$17*'Split BLDG energy consumption'!E38</f>
        <v>0</v>
      </c>
      <c r="F5" s="1">
        <f>'Split BLDG energy consumption'!$C$17*'Split BLDG energy consumption'!F38</f>
        <v>0</v>
      </c>
      <c r="G5" s="1">
        <f>'Split BLDG energy consumption'!$C$17*'Split BLDG energy consumption'!G38</f>
        <v>0</v>
      </c>
      <c r="H5" s="1">
        <f>'Split BLDG energy consumption'!$C$17*'Split BLDG energy consumption'!H38</f>
        <v>0</v>
      </c>
      <c r="I5" s="1">
        <f>'Split BLDG energy consumption'!$C$17*'Split BLDG energy consumption'!I38</f>
        <v>0</v>
      </c>
      <c r="J5" s="1">
        <f>'Split BLDG energy consumption'!$C$17*'Split BLDG energy consumption'!J38</f>
        <v>0</v>
      </c>
      <c r="K5" s="1">
        <f>'Split BLDG energy consumption'!$C$17*'Split BLDG energy consumption'!K38</f>
        <v>0</v>
      </c>
      <c r="L5" s="1">
        <f>'Split BLDG energy consumption'!$C$17*'Split BLDG energy consumption'!L38</f>
        <v>0</v>
      </c>
      <c r="M5" s="1">
        <f>'Split BLDG energy consumption'!$C$17*'Split BLDG energy consumption'!M38</f>
        <v>0</v>
      </c>
      <c r="N5" s="1">
        <f>'Split BLDG energy consumption'!$C$17*'Split BLDG energy consumption'!N38</f>
        <v>0</v>
      </c>
      <c r="O5" s="1">
        <f>'Split BLDG energy consumption'!$C$17*'Split BLDG energy consumption'!O38</f>
        <v>0</v>
      </c>
      <c r="P5" s="1">
        <f>'Split BLDG energy consumption'!$C$17*'Split BLDG energy consumption'!P38</f>
        <v>0</v>
      </c>
      <c r="Q5" s="1">
        <f>'Split BLDG energy consumption'!$C$17*'Split BLDG energy consumption'!Q38</f>
        <v>0</v>
      </c>
      <c r="R5" s="1">
        <f>'Split BLDG energy consumption'!$C$17*'Split BLDG energy consumption'!R38</f>
        <v>0</v>
      </c>
      <c r="S5" s="1">
        <f>'Split BLDG energy consumption'!$C$17*'Split BLDG energy consumption'!S38</f>
        <v>0</v>
      </c>
      <c r="T5" s="1">
        <f>'Split BLDG energy consumption'!$C$17*'Split BLDG energy consumption'!T38</f>
        <v>0</v>
      </c>
      <c r="U5" s="1">
        <f>'Split BLDG energy consumption'!$C$17*'Split BLDG energy consumption'!U38</f>
        <v>0</v>
      </c>
      <c r="V5" s="1">
        <f>'Split BLDG energy consumption'!$C$17*'Split BLDG energy consumption'!V38</f>
        <v>0</v>
      </c>
      <c r="W5" s="1">
        <f>'Split BLDG energy consumption'!$C$17*'Split BLDG energy consumption'!W38</f>
        <v>0</v>
      </c>
      <c r="X5" s="1">
        <f>'Split BLDG energy consumption'!$C$17*'Split BLDG energy consumption'!X38</f>
        <v>0</v>
      </c>
      <c r="Y5" s="1">
        <f>'Split BLDG energy consumption'!$C$17*'Split BLDG energy consumption'!Y38</f>
        <v>0</v>
      </c>
      <c r="Z5" s="1">
        <f>'Split BLDG energy consumption'!$C$17*'Split BLDG energy consumption'!Z38</f>
        <v>0</v>
      </c>
      <c r="AA5" s="1">
        <f>'Split BLDG energy consumption'!$C$17*'Split BLDG energy consumption'!AA38</f>
        <v>0</v>
      </c>
      <c r="AB5" s="1">
        <f>'Split BLDG energy consumption'!$C$17*'Split BLDG energy consumption'!AB38</f>
        <v>0</v>
      </c>
      <c r="AC5" s="1">
        <f>'Split BLDG energy consumption'!$C$17*'Split BLDG energy consumption'!AC38</f>
        <v>0</v>
      </c>
      <c r="AD5" s="1">
        <f>'Split BLDG energy consumption'!$C$17*'Split BLDG energy consumption'!AD38</f>
        <v>0</v>
      </c>
      <c r="AE5" s="1">
        <f>'Split BLDG energy consumption'!$C$17*'Split BLDG energy consumption'!AE38</f>
        <v>0</v>
      </c>
      <c r="AF5" s="1">
        <f>'Split BLDG energy consumption'!$C$17*'Split BLDG energy consumption'!AF38</f>
        <v>0</v>
      </c>
      <c r="AG5" s="1">
        <f>'Split BLDG energy consumption'!$C$17*'Split BLDG energy consumption'!AG38</f>
        <v>0</v>
      </c>
      <c r="AH5" s="1">
        <f>'Split BLDG energy consumption'!$C$17*'Split BLDG energy consumption'!AH38</f>
        <v>0</v>
      </c>
      <c r="AI5" s="1">
        <f>'Split BLDG energy consumption'!$C$17*'Split BLDG energy consumption'!AI38</f>
        <v>0</v>
      </c>
      <c r="AJ5" s="1">
        <f>'Split BLDG energy consumption'!$C$17*'Split BLDG energy consumption'!AJ38</f>
        <v>0</v>
      </c>
      <c r="AK5" s="1">
        <f>'Split BLDG energy consumption'!$C$17*'Split BLDG energy consumption'!AK38</f>
        <v>0</v>
      </c>
      <c r="AL5" s="1">
        <f>'Split BLDG energy consumption'!$C$17*'Split BLDG energy consumption'!AL38</f>
        <v>0</v>
      </c>
      <c r="AM5" s="1">
        <f>'Split BLDG energy consumption'!$C$17*'Split BLDG energy consumption'!AM38</f>
        <v>0</v>
      </c>
      <c r="AN5" s="1">
        <f>'Split BLDG energy consumption'!$C$17*'Split BLDG energy consumption'!AN38</f>
        <v>0</v>
      </c>
      <c r="AO5" s="1">
        <f>'Split BLDG energy consumption'!$C$17*'Split BLDG energy consumption'!AO38</f>
        <v>0</v>
      </c>
      <c r="AP5" s="1">
        <f>'Split BLDG energy consumption'!$C$17*'Split BLDG energy consumption'!AP38</f>
        <v>0</v>
      </c>
      <c r="AQ5" s="1">
        <f>'Split BLDG energy consumption'!$C$17*'Split BLDG energy consumption'!AQ38</f>
        <v>0</v>
      </c>
    </row>
    <row r="6" spans="1:43" x14ac:dyDescent="0.3">
      <c r="A6" t="s">
        <v>4</v>
      </c>
      <c r="B6" s="1">
        <f>'Split BLDG energy consumption'!$C$17*'Split BLDG energy consumption'!B39</f>
        <v>0</v>
      </c>
      <c r="C6" s="1">
        <f>'Split BLDG energy consumption'!$C$17*'Split BLDG energy consumption'!C39</f>
        <v>0</v>
      </c>
      <c r="D6" s="1">
        <f>'Split BLDG energy consumption'!$C$17*'Split BLDG energy consumption'!D39</f>
        <v>0</v>
      </c>
      <c r="E6" s="1">
        <f>'Split BLDG energy consumption'!$C$17*'Split BLDG energy consumption'!E39</f>
        <v>0</v>
      </c>
      <c r="F6" s="1">
        <f>'Split BLDG energy consumption'!$C$17*'Split BLDG energy consumption'!F39</f>
        <v>0</v>
      </c>
      <c r="G6" s="1">
        <f>'Split BLDG energy consumption'!$C$17*'Split BLDG energy consumption'!G39</f>
        <v>0</v>
      </c>
      <c r="H6" s="1">
        <f>'Split BLDG energy consumption'!$C$17*'Split BLDG energy consumption'!H39</f>
        <v>0</v>
      </c>
      <c r="I6" s="1">
        <f>'Split BLDG energy consumption'!$C$17*'Split BLDG energy consumption'!I39</f>
        <v>0</v>
      </c>
      <c r="J6" s="1">
        <f>'Split BLDG energy consumption'!$C$17*'Split BLDG energy consumption'!J39</f>
        <v>0</v>
      </c>
      <c r="K6" s="1">
        <f>'Split BLDG energy consumption'!$C$17*'Split BLDG energy consumption'!K39</f>
        <v>0</v>
      </c>
      <c r="L6" s="1">
        <f>'Split BLDG energy consumption'!$C$17*'Split BLDG energy consumption'!L39</f>
        <v>0</v>
      </c>
      <c r="M6" s="1">
        <f>'Split BLDG energy consumption'!$C$17*'Split BLDG energy consumption'!M39</f>
        <v>0</v>
      </c>
      <c r="N6" s="1">
        <f>'Split BLDG energy consumption'!$C$17*'Split BLDG energy consumption'!N39</f>
        <v>0</v>
      </c>
      <c r="O6" s="1">
        <f>'Split BLDG energy consumption'!$C$17*'Split BLDG energy consumption'!O39</f>
        <v>0</v>
      </c>
      <c r="P6" s="1">
        <f>'Split BLDG energy consumption'!$C$17*'Split BLDG energy consumption'!P39</f>
        <v>0</v>
      </c>
      <c r="Q6" s="1">
        <f>'Split BLDG energy consumption'!$C$17*'Split BLDG energy consumption'!Q39</f>
        <v>0</v>
      </c>
      <c r="R6" s="1">
        <f>'Split BLDG energy consumption'!$C$17*'Split BLDG energy consumption'!R39</f>
        <v>0</v>
      </c>
      <c r="S6" s="1">
        <f>'Split BLDG energy consumption'!$C$17*'Split BLDG energy consumption'!S39</f>
        <v>0</v>
      </c>
      <c r="T6" s="1">
        <f>'Split BLDG energy consumption'!$C$17*'Split BLDG energy consumption'!T39</f>
        <v>0</v>
      </c>
      <c r="U6" s="1">
        <f>'Split BLDG energy consumption'!$C$17*'Split BLDG energy consumption'!U39</f>
        <v>0</v>
      </c>
      <c r="V6" s="1">
        <f>'Split BLDG energy consumption'!$C$17*'Split BLDG energy consumption'!V39</f>
        <v>0</v>
      </c>
      <c r="W6" s="1">
        <f>'Split BLDG energy consumption'!$C$17*'Split BLDG energy consumption'!W39</f>
        <v>0</v>
      </c>
      <c r="X6" s="1">
        <f>'Split BLDG energy consumption'!$C$17*'Split BLDG energy consumption'!X39</f>
        <v>0</v>
      </c>
      <c r="Y6" s="1">
        <f>'Split BLDG energy consumption'!$C$17*'Split BLDG energy consumption'!Y39</f>
        <v>0</v>
      </c>
      <c r="Z6" s="1">
        <f>'Split BLDG energy consumption'!$C$17*'Split BLDG energy consumption'!Z39</f>
        <v>0</v>
      </c>
      <c r="AA6" s="1">
        <f>'Split BLDG energy consumption'!$C$17*'Split BLDG energy consumption'!AA39</f>
        <v>0</v>
      </c>
      <c r="AB6" s="1">
        <f>'Split BLDG energy consumption'!$C$17*'Split BLDG energy consumption'!AB39</f>
        <v>0</v>
      </c>
      <c r="AC6" s="1">
        <f>'Split BLDG energy consumption'!$C$17*'Split BLDG energy consumption'!AC39</f>
        <v>0</v>
      </c>
      <c r="AD6" s="1">
        <f>'Split BLDG energy consumption'!$C$17*'Split BLDG energy consumption'!AD39</f>
        <v>0</v>
      </c>
      <c r="AE6" s="1">
        <f>'Split BLDG energy consumption'!$C$17*'Split BLDG energy consumption'!AE39</f>
        <v>0</v>
      </c>
      <c r="AF6" s="1">
        <f>'Split BLDG energy consumption'!$C$17*'Split BLDG energy consumption'!AF39</f>
        <v>0</v>
      </c>
      <c r="AG6" s="1">
        <f>'Split BLDG energy consumption'!$C$17*'Split BLDG energy consumption'!AG39</f>
        <v>0</v>
      </c>
      <c r="AH6" s="1">
        <f>'Split BLDG energy consumption'!$C$17*'Split BLDG energy consumption'!AH39</f>
        <v>0</v>
      </c>
      <c r="AI6" s="1">
        <f>'Split BLDG energy consumption'!$C$17*'Split BLDG energy consumption'!AI39</f>
        <v>0</v>
      </c>
      <c r="AJ6" s="1">
        <f>'Split BLDG energy consumption'!$C$17*'Split BLDG energy consumption'!AJ39</f>
        <v>0</v>
      </c>
      <c r="AK6" s="1">
        <f>'Split BLDG energy consumption'!$C$17*'Split BLDG energy consumption'!AK39</f>
        <v>0</v>
      </c>
      <c r="AL6" s="1">
        <f>'Split BLDG energy consumption'!$C$17*'Split BLDG energy consumption'!AL39</f>
        <v>0</v>
      </c>
      <c r="AM6" s="1">
        <f>'Split BLDG energy consumption'!$C$17*'Split BLDG energy consumption'!AM39</f>
        <v>0</v>
      </c>
      <c r="AN6" s="1">
        <f>'Split BLDG energy consumption'!$C$17*'Split BLDG energy consumption'!AN39</f>
        <v>0</v>
      </c>
      <c r="AO6" s="1">
        <f>'Split BLDG energy consumption'!$C$17*'Split BLDG energy consumption'!AO39</f>
        <v>0</v>
      </c>
      <c r="AP6" s="1">
        <f>'Split BLDG energy consumption'!$C$17*'Split BLDG energy consumption'!AP39</f>
        <v>0</v>
      </c>
      <c r="AQ6" s="1">
        <f>'Split BLDG energy consumption'!$C$17*'Split BLDG energy consumption'!AQ39</f>
        <v>0</v>
      </c>
    </row>
    <row r="7" spans="1:43" x14ac:dyDescent="0.3">
      <c r="A7" t="s">
        <v>5</v>
      </c>
      <c r="B7" s="1">
        <f>'Split BLDG energy consumption'!$C$17*'Split BLDG energy consumption'!B40</f>
        <v>0</v>
      </c>
      <c r="C7" s="1">
        <f>'Split BLDG energy consumption'!$C$17*'Split BLDG energy consumption'!C40</f>
        <v>0</v>
      </c>
      <c r="D7" s="1">
        <f>'Split BLDG energy consumption'!$C$17*'Split BLDG energy consumption'!D40</f>
        <v>0</v>
      </c>
      <c r="E7" s="1">
        <f>'Split BLDG energy consumption'!$C$17*'Split BLDG energy consumption'!E40</f>
        <v>0</v>
      </c>
      <c r="F7" s="1">
        <f>'Split BLDG energy consumption'!$C$17*'Split BLDG energy consumption'!F40</f>
        <v>0</v>
      </c>
      <c r="G7" s="1">
        <f>'Split BLDG energy consumption'!$C$17*'Split BLDG energy consumption'!G40</f>
        <v>0</v>
      </c>
      <c r="H7" s="1">
        <f>'Split BLDG energy consumption'!$C$17*'Split BLDG energy consumption'!H40</f>
        <v>0</v>
      </c>
      <c r="I7" s="1">
        <f>'Split BLDG energy consumption'!$C$17*'Split BLDG energy consumption'!I40</f>
        <v>0</v>
      </c>
      <c r="J7" s="1">
        <f>'Split BLDG energy consumption'!$C$17*'Split BLDG energy consumption'!J40</f>
        <v>0</v>
      </c>
      <c r="K7" s="1">
        <f>'Split BLDG energy consumption'!$C$17*'Split BLDG energy consumption'!K40</f>
        <v>0</v>
      </c>
      <c r="L7" s="1">
        <f>'Split BLDG energy consumption'!$C$17*'Split BLDG energy consumption'!L40</f>
        <v>0</v>
      </c>
      <c r="M7" s="1">
        <f>'Split BLDG energy consumption'!$C$17*'Split BLDG energy consumption'!M40</f>
        <v>0</v>
      </c>
      <c r="N7" s="1">
        <f>'Split BLDG energy consumption'!$C$17*'Split BLDG energy consumption'!N40</f>
        <v>0</v>
      </c>
      <c r="O7" s="1">
        <f>'Split BLDG energy consumption'!$C$17*'Split BLDG energy consumption'!O40</f>
        <v>0</v>
      </c>
      <c r="P7" s="1">
        <f>'Split BLDG energy consumption'!$C$17*'Split BLDG energy consumption'!P40</f>
        <v>0</v>
      </c>
      <c r="Q7" s="1">
        <f>'Split BLDG energy consumption'!$C$17*'Split BLDG energy consumption'!Q40</f>
        <v>0</v>
      </c>
      <c r="R7" s="1">
        <f>'Split BLDG energy consumption'!$C$17*'Split BLDG energy consumption'!R40</f>
        <v>0</v>
      </c>
      <c r="S7" s="1">
        <f>'Split BLDG energy consumption'!$C$17*'Split BLDG energy consumption'!S40</f>
        <v>0</v>
      </c>
      <c r="T7" s="1">
        <f>'Split BLDG energy consumption'!$C$17*'Split BLDG energy consumption'!T40</f>
        <v>0</v>
      </c>
      <c r="U7" s="1">
        <f>'Split BLDG energy consumption'!$C$17*'Split BLDG energy consumption'!U40</f>
        <v>0</v>
      </c>
      <c r="V7" s="1">
        <f>'Split BLDG energy consumption'!$C$17*'Split BLDG energy consumption'!V40</f>
        <v>0</v>
      </c>
      <c r="W7" s="1">
        <f>'Split BLDG energy consumption'!$C$17*'Split BLDG energy consumption'!W40</f>
        <v>0</v>
      </c>
      <c r="X7" s="1">
        <f>'Split BLDG energy consumption'!$C$17*'Split BLDG energy consumption'!X40</f>
        <v>0</v>
      </c>
      <c r="Y7" s="1">
        <f>'Split BLDG energy consumption'!$C$17*'Split BLDG energy consumption'!Y40</f>
        <v>0</v>
      </c>
      <c r="Z7" s="1">
        <f>'Split BLDG energy consumption'!$C$17*'Split BLDG energy consumption'!Z40</f>
        <v>0</v>
      </c>
      <c r="AA7" s="1">
        <f>'Split BLDG energy consumption'!$C$17*'Split BLDG energy consumption'!AA40</f>
        <v>0</v>
      </c>
      <c r="AB7" s="1">
        <f>'Split BLDG energy consumption'!$C$17*'Split BLDG energy consumption'!AB40</f>
        <v>0</v>
      </c>
      <c r="AC7" s="1">
        <f>'Split BLDG energy consumption'!$C$17*'Split BLDG energy consumption'!AC40</f>
        <v>0</v>
      </c>
      <c r="AD7" s="1">
        <f>'Split BLDG energy consumption'!$C$17*'Split BLDG energy consumption'!AD40</f>
        <v>0</v>
      </c>
      <c r="AE7" s="1">
        <f>'Split BLDG energy consumption'!$C$17*'Split BLDG energy consumption'!AE40</f>
        <v>0</v>
      </c>
      <c r="AF7" s="1">
        <f>'Split BLDG energy consumption'!$C$17*'Split BLDG energy consumption'!AF40</f>
        <v>0</v>
      </c>
      <c r="AG7" s="1">
        <f>'Split BLDG energy consumption'!$C$17*'Split BLDG energy consumption'!AG40</f>
        <v>0</v>
      </c>
      <c r="AH7" s="1">
        <f>'Split BLDG energy consumption'!$C$17*'Split BLDG energy consumption'!AH40</f>
        <v>0</v>
      </c>
      <c r="AI7" s="1">
        <f>'Split BLDG energy consumption'!$C$17*'Split BLDG energy consumption'!AI40</f>
        <v>0</v>
      </c>
      <c r="AJ7" s="1">
        <f>'Split BLDG energy consumption'!$C$17*'Split BLDG energy consumption'!AJ40</f>
        <v>0</v>
      </c>
      <c r="AK7" s="1">
        <f>'Split BLDG energy consumption'!$C$17*'Split BLDG energy consumption'!AK40</f>
        <v>0</v>
      </c>
      <c r="AL7" s="1">
        <f>'Split BLDG energy consumption'!$C$17*'Split BLDG energy consumption'!AL40</f>
        <v>0</v>
      </c>
      <c r="AM7" s="1">
        <f>'Split BLDG energy consumption'!$C$17*'Split BLDG energy consumption'!AM40</f>
        <v>0</v>
      </c>
      <c r="AN7" s="1">
        <f>'Split BLDG energy consumption'!$C$17*'Split BLDG energy consumption'!AN40</f>
        <v>0</v>
      </c>
      <c r="AO7" s="1">
        <f>'Split BLDG energy consumption'!$C$17*'Split BLDG energy consumption'!AO40</f>
        <v>0</v>
      </c>
      <c r="AP7" s="1">
        <f>'Split BLDG energy consumption'!$C$17*'Split BLDG energy consumption'!AP40</f>
        <v>0</v>
      </c>
      <c r="AQ7" s="1">
        <f>'Split BLDG energy consumption'!$C$17*'Split BLDG energy consumption'!AQ40</f>
        <v>0</v>
      </c>
    </row>
    <row r="8" spans="1:43" x14ac:dyDescent="0.3">
      <c r="A8" t="s">
        <v>6</v>
      </c>
      <c r="B8" s="1">
        <f>'Split BLDG energy consumption'!$C$17*'Split BLDG energy consumption'!B41</f>
        <v>0</v>
      </c>
      <c r="C8" s="1">
        <f>'Split BLDG energy consumption'!$C$17*'Split BLDG energy consumption'!C41</f>
        <v>0</v>
      </c>
      <c r="D8" s="1">
        <f>'Split BLDG energy consumption'!$C$17*'Split BLDG energy consumption'!D41</f>
        <v>0</v>
      </c>
      <c r="E8" s="1">
        <f>'Split BLDG energy consumption'!$C$17*'Split BLDG energy consumption'!E41</f>
        <v>0</v>
      </c>
      <c r="F8" s="1">
        <f>'Split BLDG energy consumption'!$C$17*'Split BLDG energy consumption'!F41</f>
        <v>0</v>
      </c>
      <c r="G8" s="1">
        <f>'Split BLDG energy consumption'!$C$17*'Split BLDG energy consumption'!G41</f>
        <v>0</v>
      </c>
      <c r="H8" s="1">
        <f>'Split BLDG energy consumption'!$C$17*'Split BLDG energy consumption'!H41</f>
        <v>0</v>
      </c>
      <c r="I8" s="1">
        <f>'Split BLDG energy consumption'!$C$17*'Split BLDG energy consumption'!I41</f>
        <v>0</v>
      </c>
      <c r="J8" s="1">
        <f>'Split BLDG energy consumption'!$C$17*'Split BLDG energy consumption'!J41</f>
        <v>0</v>
      </c>
      <c r="K8" s="1">
        <f>'Split BLDG energy consumption'!$C$17*'Split BLDG energy consumption'!K41</f>
        <v>0</v>
      </c>
      <c r="L8" s="1">
        <f>'Split BLDG energy consumption'!$C$17*'Split BLDG energy consumption'!L41</f>
        <v>0</v>
      </c>
      <c r="M8" s="1">
        <f>'Split BLDG energy consumption'!$C$17*'Split BLDG energy consumption'!M41</f>
        <v>0</v>
      </c>
      <c r="N8" s="1">
        <f>'Split BLDG energy consumption'!$C$17*'Split BLDG energy consumption'!N41</f>
        <v>0</v>
      </c>
      <c r="O8" s="1">
        <f>'Split BLDG energy consumption'!$C$17*'Split BLDG energy consumption'!O41</f>
        <v>0</v>
      </c>
      <c r="P8" s="1">
        <f>'Split BLDG energy consumption'!$C$17*'Split BLDG energy consumption'!P41</f>
        <v>0</v>
      </c>
      <c r="Q8" s="1">
        <f>'Split BLDG energy consumption'!$C$17*'Split BLDG energy consumption'!Q41</f>
        <v>0</v>
      </c>
      <c r="R8" s="1">
        <f>'Split BLDG energy consumption'!$C$17*'Split BLDG energy consumption'!R41</f>
        <v>0</v>
      </c>
      <c r="S8" s="1">
        <f>'Split BLDG energy consumption'!$C$17*'Split BLDG energy consumption'!S41</f>
        <v>0</v>
      </c>
      <c r="T8" s="1">
        <f>'Split BLDG energy consumption'!$C$17*'Split BLDG energy consumption'!T41</f>
        <v>0</v>
      </c>
      <c r="U8" s="1">
        <f>'Split BLDG energy consumption'!$C$17*'Split BLDG energy consumption'!U41</f>
        <v>0</v>
      </c>
      <c r="V8" s="1">
        <f>'Split BLDG energy consumption'!$C$17*'Split BLDG energy consumption'!V41</f>
        <v>0</v>
      </c>
      <c r="W8" s="1">
        <f>'Split BLDG energy consumption'!$C$17*'Split BLDG energy consumption'!W41</f>
        <v>0</v>
      </c>
      <c r="X8" s="1">
        <f>'Split BLDG energy consumption'!$C$17*'Split BLDG energy consumption'!X41</f>
        <v>0</v>
      </c>
      <c r="Y8" s="1">
        <f>'Split BLDG energy consumption'!$C$17*'Split BLDG energy consumption'!Y41</f>
        <v>0</v>
      </c>
      <c r="Z8" s="1">
        <f>'Split BLDG energy consumption'!$C$17*'Split BLDG energy consumption'!Z41</f>
        <v>0</v>
      </c>
      <c r="AA8" s="1">
        <f>'Split BLDG energy consumption'!$C$17*'Split BLDG energy consumption'!AA41</f>
        <v>0</v>
      </c>
      <c r="AB8" s="1">
        <f>'Split BLDG energy consumption'!$C$17*'Split BLDG energy consumption'!AB41</f>
        <v>0</v>
      </c>
      <c r="AC8" s="1">
        <f>'Split BLDG energy consumption'!$C$17*'Split BLDG energy consumption'!AC41</f>
        <v>0</v>
      </c>
      <c r="AD8" s="1">
        <f>'Split BLDG energy consumption'!$C$17*'Split BLDG energy consumption'!AD41</f>
        <v>0</v>
      </c>
      <c r="AE8" s="1">
        <f>'Split BLDG energy consumption'!$C$17*'Split BLDG energy consumption'!AE41</f>
        <v>0</v>
      </c>
      <c r="AF8" s="1">
        <f>'Split BLDG energy consumption'!$C$17*'Split BLDG energy consumption'!AF41</f>
        <v>0</v>
      </c>
      <c r="AG8" s="1">
        <f>'Split BLDG energy consumption'!$C$17*'Split BLDG energy consumption'!AG41</f>
        <v>0</v>
      </c>
      <c r="AH8" s="1">
        <f>'Split BLDG energy consumption'!$C$17*'Split BLDG energy consumption'!AH41</f>
        <v>0</v>
      </c>
      <c r="AI8" s="1">
        <f>'Split BLDG energy consumption'!$C$17*'Split BLDG energy consumption'!AI41</f>
        <v>0</v>
      </c>
      <c r="AJ8" s="1">
        <f>'Split BLDG energy consumption'!$C$17*'Split BLDG energy consumption'!AJ41</f>
        <v>0</v>
      </c>
      <c r="AK8" s="1">
        <f>'Split BLDG energy consumption'!$C$17*'Split BLDG energy consumption'!AK41</f>
        <v>0</v>
      </c>
      <c r="AL8" s="1">
        <f>'Split BLDG energy consumption'!$C$17*'Split BLDG energy consumption'!AL41</f>
        <v>0</v>
      </c>
      <c r="AM8" s="1">
        <f>'Split BLDG energy consumption'!$C$17*'Split BLDG energy consumption'!AM41</f>
        <v>0</v>
      </c>
      <c r="AN8" s="1">
        <f>'Split BLDG energy consumption'!$C$17*'Split BLDG energy consumption'!AN41</f>
        <v>0</v>
      </c>
      <c r="AO8" s="1">
        <f>'Split BLDG energy consumption'!$C$17*'Split BLDG energy consumption'!AO41</f>
        <v>0</v>
      </c>
      <c r="AP8" s="1">
        <f>'Split BLDG energy consumption'!$C$17*'Split BLDG energy consumption'!AP41</f>
        <v>0</v>
      </c>
      <c r="AQ8" s="1">
        <f>'Split BLDG energy consumption'!$C$17*'Split BLDG energy consumption'!AQ41</f>
        <v>0</v>
      </c>
    </row>
    <row r="9" spans="1:43" x14ac:dyDescent="0.3">
      <c r="A9" t="s">
        <v>7</v>
      </c>
      <c r="B9" s="1">
        <f>'Split BLDG energy consumption'!$C$17*'Split BLDG energy consumption'!B42</f>
        <v>0</v>
      </c>
      <c r="C9" s="1">
        <f>'Split BLDG energy consumption'!$C$17*'Split BLDG energy consumption'!C42</f>
        <v>0</v>
      </c>
      <c r="D9" s="1">
        <f>'Split BLDG energy consumption'!$C$17*'Split BLDG energy consumption'!D42</f>
        <v>0</v>
      </c>
      <c r="E9" s="1">
        <f>'Split BLDG energy consumption'!$C$17*'Split BLDG energy consumption'!E42</f>
        <v>0</v>
      </c>
      <c r="F9" s="1">
        <f>'Split BLDG energy consumption'!$C$17*'Split BLDG energy consumption'!F42</f>
        <v>0</v>
      </c>
      <c r="G9" s="1">
        <f>'Split BLDG energy consumption'!$C$17*'Split BLDG energy consumption'!G42</f>
        <v>0</v>
      </c>
      <c r="H9" s="1">
        <f>'Split BLDG energy consumption'!$C$17*'Split BLDG energy consumption'!H42</f>
        <v>0</v>
      </c>
      <c r="I9" s="1">
        <f>'Split BLDG energy consumption'!$C$17*'Split BLDG energy consumption'!I42</f>
        <v>0</v>
      </c>
      <c r="J9" s="1">
        <f>'Split BLDG energy consumption'!$C$17*'Split BLDG energy consumption'!J42</f>
        <v>0</v>
      </c>
      <c r="K9" s="1">
        <f>'Split BLDG energy consumption'!$C$17*'Split BLDG energy consumption'!K42</f>
        <v>0</v>
      </c>
      <c r="L9" s="1">
        <f>'Split BLDG energy consumption'!$C$17*'Split BLDG energy consumption'!L42</f>
        <v>0</v>
      </c>
      <c r="M9" s="1">
        <f>'Split BLDG energy consumption'!$C$17*'Split BLDG energy consumption'!M42</f>
        <v>0</v>
      </c>
      <c r="N9" s="1">
        <f>'Split BLDG energy consumption'!$C$17*'Split BLDG energy consumption'!N42</f>
        <v>0</v>
      </c>
      <c r="O9" s="1">
        <f>'Split BLDG energy consumption'!$C$17*'Split BLDG energy consumption'!O42</f>
        <v>0</v>
      </c>
      <c r="P9" s="1">
        <f>'Split BLDG energy consumption'!$C$17*'Split BLDG energy consumption'!P42</f>
        <v>0</v>
      </c>
      <c r="Q9" s="1">
        <f>'Split BLDG energy consumption'!$C$17*'Split BLDG energy consumption'!Q42</f>
        <v>0</v>
      </c>
      <c r="R9" s="1">
        <f>'Split BLDG energy consumption'!$C$17*'Split BLDG energy consumption'!R42</f>
        <v>0</v>
      </c>
      <c r="S9" s="1">
        <f>'Split BLDG energy consumption'!$C$17*'Split BLDG energy consumption'!S42</f>
        <v>0</v>
      </c>
      <c r="T9" s="1">
        <f>'Split BLDG energy consumption'!$C$17*'Split BLDG energy consumption'!T42</f>
        <v>0</v>
      </c>
      <c r="U9" s="1">
        <f>'Split BLDG energy consumption'!$C$17*'Split BLDG energy consumption'!U42</f>
        <v>0</v>
      </c>
      <c r="V9" s="1">
        <f>'Split BLDG energy consumption'!$C$17*'Split BLDG energy consumption'!V42</f>
        <v>0</v>
      </c>
      <c r="W9" s="1">
        <f>'Split BLDG energy consumption'!$C$17*'Split BLDG energy consumption'!W42</f>
        <v>0</v>
      </c>
      <c r="X9" s="1">
        <f>'Split BLDG energy consumption'!$C$17*'Split BLDG energy consumption'!X42</f>
        <v>0</v>
      </c>
      <c r="Y9" s="1">
        <f>'Split BLDG energy consumption'!$C$17*'Split BLDG energy consumption'!Y42</f>
        <v>0</v>
      </c>
      <c r="Z9" s="1">
        <f>'Split BLDG energy consumption'!$C$17*'Split BLDG energy consumption'!Z42</f>
        <v>0</v>
      </c>
      <c r="AA9" s="1">
        <f>'Split BLDG energy consumption'!$C$17*'Split BLDG energy consumption'!AA42</f>
        <v>0</v>
      </c>
      <c r="AB9" s="1">
        <f>'Split BLDG energy consumption'!$C$17*'Split BLDG energy consumption'!AB42</f>
        <v>0</v>
      </c>
      <c r="AC9" s="1">
        <f>'Split BLDG energy consumption'!$C$17*'Split BLDG energy consumption'!AC42</f>
        <v>0</v>
      </c>
      <c r="AD9" s="1">
        <f>'Split BLDG energy consumption'!$C$17*'Split BLDG energy consumption'!AD42</f>
        <v>0</v>
      </c>
      <c r="AE9" s="1">
        <f>'Split BLDG energy consumption'!$C$17*'Split BLDG energy consumption'!AE42</f>
        <v>0</v>
      </c>
      <c r="AF9" s="1">
        <f>'Split BLDG energy consumption'!$C$17*'Split BLDG energy consumption'!AF42</f>
        <v>0</v>
      </c>
      <c r="AG9" s="1">
        <f>'Split BLDG energy consumption'!$C$17*'Split BLDG energy consumption'!AG42</f>
        <v>0</v>
      </c>
      <c r="AH9" s="1">
        <f>'Split BLDG energy consumption'!$C$17*'Split BLDG energy consumption'!AH42</f>
        <v>0</v>
      </c>
      <c r="AI9" s="1">
        <f>'Split BLDG energy consumption'!$C$17*'Split BLDG energy consumption'!AI42</f>
        <v>0</v>
      </c>
      <c r="AJ9" s="1">
        <f>'Split BLDG energy consumption'!$C$17*'Split BLDG energy consumption'!AJ42</f>
        <v>0</v>
      </c>
      <c r="AK9" s="1">
        <f>'Split BLDG energy consumption'!$C$17*'Split BLDG energy consumption'!AK42</f>
        <v>0</v>
      </c>
      <c r="AL9" s="1">
        <f>'Split BLDG energy consumption'!$C$17*'Split BLDG energy consumption'!AL42</f>
        <v>0</v>
      </c>
      <c r="AM9" s="1">
        <f>'Split BLDG energy consumption'!$C$17*'Split BLDG energy consumption'!AM42</f>
        <v>0</v>
      </c>
      <c r="AN9" s="1">
        <f>'Split BLDG energy consumption'!$C$17*'Split BLDG energy consumption'!AN42</f>
        <v>0</v>
      </c>
      <c r="AO9" s="1">
        <f>'Split BLDG energy consumption'!$C$17*'Split BLDG energy consumption'!AO42</f>
        <v>0</v>
      </c>
      <c r="AP9" s="1">
        <f>'Split BLDG energy consumption'!$C$17*'Split BLDG energy consumption'!AP42</f>
        <v>0</v>
      </c>
      <c r="AQ9" s="1">
        <f>'Split BLDG energy consumption'!$C$17*'Split BLDG energy consumption'!AQ42</f>
        <v>0</v>
      </c>
    </row>
    <row r="10" spans="1:43" x14ac:dyDescent="0.3">
      <c r="A10" t="s">
        <v>8</v>
      </c>
      <c r="B10" s="1">
        <f>'Split BLDG energy consumption'!$C$17*'Split BLDG energy consumption'!B43</f>
        <v>0</v>
      </c>
      <c r="C10" s="1">
        <f>'Split BLDG energy consumption'!$C$17*'Split BLDG energy consumption'!C43</f>
        <v>0</v>
      </c>
      <c r="D10" s="1">
        <f>'Split BLDG energy consumption'!$C$17*'Split BLDG energy consumption'!D43</f>
        <v>0</v>
      </c>
      <c r="E10" s="1">
        <f>'Split BLDG energy consumption'!$C$17*'Split BLDG energy consumption'!E43</f>
        <v>0</v>
      </c>
      <c r="F10" s="1">
        <f>'Split BLDG energy consumption'!$C$17*'Split BLDG energy consumption'!F43</f>
        <v>0</v>
      </c>
      <c r="G10" s="1">
        <f>'Split BLDG energy consumption'!$C$17*'Split BLDG energy consumption'!G43</f>
        <v>0</v>
      </c>
      <c r="H10" s="1">
        <f>'Split BLDG energy consumption'!$C$17*'Split BLDG energy consumption'!H43</f>
        <v>0</v>
      </c>
      <c r="I10" s="1">
        <f>'Split BLDG energy consumption'!$C$17*'Split BLDG energy consumption'!I43</f>
        <v>0</v>
      </c>
      <c r="J10" s="1">
        <f>'Split BLDG energy consumption'!$C$17*'Split BLDG energy consumption'!J43</f>
        <v>0</v>
      </c>
      <c r="K10" s="1">
        <f>'Split BLDG energy consumption'!$C$17*'Split BLDG energy consumption'!K43</f>
        <v>0</v>
      </c>
      <c r="L10" s="1">
        <f>'Split BLDG energy consumption'!$C$17*'Split BLDG energy consumption'!L43</f>
        <v>0</v>
      </c>
      <c r="M10" s="1">
        <f>'Split BLDG energy consumption'!$C$17*'Split BLDG energy consumption'!M43</f>
        <v>0</v>
      </c>
      <c r="N10" s="1">
        <f>'Split BLDG energy consumption'!$C$17*'Split BLDG energy consumption'!N43</f>
        <v>0</v>
      </c>
      <c r="O10" s="1">
        <f>'Split BLDG energy consumption'!$C$17*'Split BLDG energy consumption'!O43</f>
        <v>0</v>
      </c>
      <c r="P10" s="1">
        <f>'Split BLDG energy consumption'!$C$17*'Split BLDG energy consumption'!P43</f>
        <v>0</v>
      </c>
      <c r="Q10" s="1">
        <f>'Split BLDG energy consumption'!$C$17*'Split BLDG energy consumption'!Q43</f>
        <v>0</v>
      </c>
      <c r="R10" s="1">
        <f>'Split BLDG energy consumption'!$C$17*'Split BLDG energy consumption'!R43</f>
        <v>0</v>
      </c>
      <c r="S10" s="1">
        <f>'Split BLDG energy consumption'!$C$17*'Split BLDG energy consumption'!S43</f>
        <v>0</v>
      </c>
      <c r="T10" s="1">
        <f>'Split BLDG energy consumption'!$C$17*'Split BLDG energy consumption'!T43</f>
        <v>0</v>
      </c>
      <c r="U10" s="1">
        <f>'Split BLDG energy consumption'!$C$17*'Split BLDG energy consumption'!U43</f>
        <v>0</v>
      </c>
      <c r="V10" s="1">
        <f>'Split BLDG energy consumption'!$C$17*'Split BLDG energy consumption'!V43</f>
        <v>0</v>
      </c>
      <c r="W10" s="1">
        <f>'Split BLDG energy consumption'!$C$17*'Split BLDG energy consumption'!W43</f>
        <v>0</v>
      </c>
      <c r="X10" s="1">
        <f>'Split BLDG energy consumption'!$C$17*'Split BLDG energy consumption'!X43</f>
        <v>0</v>
      </c>
      <c r="Y10" s="1">
        <f>'Split BLDG energy consumption'!$C$17*'Split BLDG energy consumption'!Y43</f>
        <v>0</v>
      </c>
      <c r="Z10" s="1">
        <f>'Split BLDG energy consumption'!$C$17*'Split BLDG energy consumption'!Z43</f>
        <v>0</v>
      </c>
      <c r="AA10" s="1">
        <f>'Split BLDG energy consumption'!$C$17*'Split BLDG energy consumption'!AA43</f>
        <v>0</v>
      </c>
      <c r="AB10" s="1">
        <f>'Split BLDG energy consumption'!$C$17*'Split BLDG energy consumption'!AB43</f>
        <v>0</v>
      </c>
      <c r="AC10" s="1">
        <f>'Split BLDG energy consumption'!$C$17*'Split BLDG energy consumption'!AC43</f>
        <v>0</v>
      </c>
      <c r="AD10" s="1">
        <f>'Split BLDG energy consumption'!$C$17*'Split BLDG energy consumption'!AD43</f>
        <v>0</v>
      </c>
      <c r="AE10" s="1">
        <f>'Split BLDG energy consumption'!$C$17*'Split BLDG energy consumption'!AE43</f>
        <v>0</v>
      </c>
      <c r="AF10" s="1">
        <f>'Split BLDG energy consumption'!$C$17*'Split BLDG energy consumption'!AF43</f>
        <v>0</v>
      </c>
      <c r="AG10" s="1">
        <f>'Split BLDG energy consumption'!$C$17*'Split BLDG energy consumption'!AG43</f>
        <v>0</v>
      </c>
      <c r="AH10" s="1">
        <f>'Split BLDG energy consumption'!$C$17*'Split BLDG energy consumption'!AH43</f>
        <v>0</v>
      </c>
      <c r="AI10" s="1">
        <f>'Split BLDG energy consumption'!$C$17*'Split BLDG energy consumption'!AI43</f>
        <v>0</v>
      </c>
      <c r="AJ10" s="1">
        <f>'Split BLDG energy consumption'!$C$17*'Split BLDG energy consumption'!AJ43</f>
        <v>0</v>
      </c>
      <c r="AK10" s="1">
        <f>'Split BLDG energy consumption'!$C$17*'Split BLDG energy consumption'!AK43</f>
        <v>0</v>
      </c>
      <c r="AL10" s="1">
        <f>'Split BLDG energy consumption'!$C$17*'Split BLDG energy consumption'!AL43</f>
        <v>0</v>
      </c>
      <c r="AM10" s="1">
        <f>'Split BLDG energy consumption'!$C$17*'Split BLDG energy consumption'!AM43</f>
        <v>0</v>
      </c>
      <c r="AN10" s="1">
        <f>'Split BLDG energy consumption'!$C$17*'Split BLDG energy consumption'!AN43</f>
        <v>0</v>
      </c>
      <c r="AO10" s="1">
        <f>'Split BLDG energy consumption'!$C$17*'Split BLDG energy consumption'!AO43</f>
        <v>0</v>
      </c>
      <c r="AP10" s="1">
        <f>'Split BLDG energy consumption'!$C$17*'Split BLDG energy consumption'!AP43</f>
        <v>0</v>
      </c>
      <c r="AQ10" s="1">
        <f>'Split BLDG energy consumption'!$C$17*'Split BLDG energy consumption'!AQ43</f>
        <v>0</v>
      </c>
    </row>
    <row r="11" spans="1:43" x14ac:dyDescent="0.3">
      <c r="A11" t="s">
        <v>9</v>
      </c>
      <c r="B11" s="1">
        <f>'Split BLDG energy consumption'!$C$17*'Split BLDG energy consumption'!B44</f>
        <v>0</v>
      </c>
      <c r="C11" s="1">
        <f>'Split BLDG energy consumption'!$C$17*'Split BLDG energy consumption'!C44</f>
        <v>0</v>
      </c>
      <c r="D11" s="1">
        <f>'Split BLDG energy consumption'!$C$17*'Split BLDG energy consumption'!D44</f>
        <v>0</v>
      </c>
      <c r="E11" s="1">
        <f>'Split BLDG energy consumption'!$C$17*'Split BLDG energy consumption'!E44</f>
        <v>0</v>
      </c>
      <c r="F11" s="1">
        <f>'Split BLDG energy consumption'!$C$17*'Split BLDG energy consumption'!F44</f>
        <v>0</v>
      </c>
      <c r="G11" s="1">
        <f>'Split BLDG energy consumption'!$C$17*'Split BLDG energy consumption'!G44</f>
        <v>0</v>
      </c>
      <c r="H11" s="1">
        <f>'Split BLDG energy consumption'!$C$17*'Split BLDG energy consumption'!H44</f>
        <v>0</v>
      </c>
      <c r="I11" s="1">
        <f>'Split BLDG energy consumption'!$C$17*'Split BLDG energy consumption'!I44</f>
        <v>0</v>
      </c>
      <c r="J11" s="1">
        <f>'Split BLDG energy consumption'!$C$17*'Split BLDG energy consumption'!J44</f>
        <v>0</v>
      </c>
      <c r="K11" s="1">
        <f>'Split BLDG energy consumption'!$C$17*'Split BLDG energy consumption'!K44</f>
        <v>0</v>
      </c>
      <c r="L11" s="1">
        <f>'Split BLDG energy consumption'!$C$17*'Split BLDG energy consumption'!L44</f>
        <v>0</v>
      </c>
      <c r="M11" s="1">
        <f>'Split BLDG energy consumption'!$C$17*'Split BLDG energy consumption'!M44</f>
        <v>0</v>
      </c>
      <c r="N11" s="1">
        <f>'Split BLDG energy consumption'!$C$17*'Split BLDG energy consumption'!N44</f>
        <v>0</v>
      </c>
      <c r="O11" s="1">
        <f>'Split BLDG energy consumption'!$C$17*'Split BLDG energy consumption'!O44</f>
        <v>0</v>
      </c>
      <c r="P11" s="1">
        <f>'Split BLDG energy consumption'!$C$17*'Split BLDG energy consumption'!P44</f>
        <v>0</v>
      </c>
      <c r="Q11" s="1">
        <f>'Split BLDG energy consumption'!$C$17*'Split BLDG energy consumption'!Q44</f>
        <v>0</v>
      </c>
      <c r="R11" s="1">
        <f>'Split BLDG energy consumption'!$C$17*'Split BLDG energy consumption'!R44</f>
        <v>0</v>
      </c>
      <c r="S11" s="1">
        <f>'Split BLDG energy consumption'!$C$17*'Split BLDG energy consumption'!S44</f>
        <v>0</v>
      </c>
      <c r="T11" s="1">
        <f>'Split BLDG energy consumption'!$C$17*'Split BLDG energy consumption'!T44</f>
        <v>0</v>
      </c>
      <c r="U11" s="1">
        <f>'Split BLDG energy consumption'!$C$17*'Split BLDG energy consumption'!U44</f>
        <v>0</v>
      </c>
      <c r="V11" s="1">
        <f>'Split BLDG energy consumption'!$C$17*'Split BLDG energy consumption'!V44</f>
        <v>0</v>
      </c>
      <c r="W11" s="1">
        <f>'Split BLDG energy consumption'!$C$17*'Split BLDG energy consumption'!W44</f>
        <v>0</v>
      </c>
      <c r="X11" s="1">
        <f>'Split BLDG energy consumption'!$C$17*'Split BLDG energy consumption'!X44</f>
        <v>0</v>
      </c>
      <c r="Y11" s="1">
        <f>'Split BLDG energy consumption'!$C$17*'Split BLDG energy consumption'!Y44</f>
        <v>0</v>
      </c>
      <c r="Z11" s="1">
        <f>'Split BLDG energy consumption'!$C$17*'Split BLDG energy consumption'!Z44</f>
        <v>0</v>
      </c>
      <c r="AA11" s="1">
        <f>'Split BLDG energy consumption'!$C$17*'Split BLDG energy consumption'!AA44</f>
        <v>0</v>
      </c>
      <c r="AB11" s="1">
        <f>'Split BLDG energy consumption'!$C$17*'Split BLDG energy consumption'!AB44</f>
        <v>0</v>
      </c>
      <c r="AC11" s="1">
        <f>'Split BLDG energy consumption'!$C$17*'Split BLDG energy consumption'!AC44</f>
        <v>0</v>
      </c>
      <c r="AD11" s="1">
        <f>'Split BLDG energy consumption'!$C$17*'Split BLDG energy consumption'!AD44</f>
        <v>0</v>
      </c>
      <c r="AE11" s="1">
        <f>'Split BLDG energy consumption'!$C$17*'Split BLDG energy consumption'!AE44</f>
        <v>0</v>
      </c>
      <c r="AF11" s="1">
        <f>'Split BLDG energy consumption'!$C$17*'Split BLDG energy consumption'!AF44</f>
        <v>0</v>
      </c>
      <c r="AG11" s="1">
        <f>'Split BLDG energy consumption'!$C$17*'Split BLDG energy consumption'!AG44</f>
        <v>0</v>
      </c>
      <c r="AH11" s="1">
        <f>'Split BLDG energy consumption'!$C$17*'Split BLDG energy consumption'!AH44</f>
        <v>0</v>
      </c>
      <c r="AI11" s="1">
        <f>'Split BLDG energy consumption'!$C$17*'Split BLDG energy consumption'!AI44</f>
        <v>0</v>
      </c>
      <c r="AJ11" s="1">
        <f>'Split BLDG energy consumption'!$C$17*'Split BLDG energy consumption'!AJ44</f>
        <v>0</v>
      </c>
      <c r="AK11" s="1">
        <f>'Split BLDG energy consumption'!$C$17*'Split BLDG energy consumption'!AK44</f>
        <v>0</v>
      </c>
      <c r="AL11" s="1">
        <f>'Split BLDG energy consumption'!$C$17*'Split BLDG energy consumption'!AL44</f>
        <v>0</v>
      </c>
      <c r="AM11" s="1">
        <f>'Split BLDG energy consumption'!$C$17*'Split BLDG energy consumption'!AM44</f>
        <v>0</v>
      </c>
      <c r="AN11" s="1">
        <f>'Split BLDG energy consumption'!$C$17*'Split BLDG energy consumption'!AN44</f>
        <v>0</v>
      </c>
      <c r="AO11" s="1">
        <f>'Split BLDG energy consumption'!$C$17*'Split BLDG energy consumption'!AO44</f>
        <v>0</v>
      </c>
      <c r="AP11" s="1">
        <f>'Split BLDG energy consumption'!$C$17*'Split BLDG energy consumption'!AP44</f>
        <v>0</v>
      </c>
      <c r="AQ11" s="1">
        <f>'Split BLDG energy consumption'!$C$17*'Split BLDG energy consumption'!AQ44</f>
        <v>0</v>
      </c>
    </row>
  </sheetData>
  <phoneticPr fontId="3"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1B7-A5F6-498A-8C1D-283CAE377515}">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consumption'!B61</f>
        <v>2177779953466.1145</v>
      </c>
      <c r="C2" s="1">
        <f>'Split BLDG energy consumption'!$C$17*'Split BLDG energy consumption'!C61</f>
        <v>2177779953466.1145</v>
      </c>
      <c r="D2" s="1">
        <f>'Split BLDG energy consumption'!$C$17*'Split BLDG energy consumption'!D61</f>
        <v>2168708348129.6897</v>
      </c>
      <c r="E2" s="1">
        <f>'Split BLDG energy consumption'!$C$17*'Split BLDG energy consumption'!E61</f>
        <v>2158043965953.1082</v>
      </c>
      <c r="F2" s="1">
        <f>'Split BLDG energy consumption'!$C$17*'Split BLDG energy consumption'!F61</f>
        <v>2146010692726.1672</v>
      </c>
      <c r="G2" s="1">
        <f>'Split BLDG energy consumption'!$C$17*'Split BLDG energy consumption'!G61</f>
        <v>2086731937060.6362</v>
      </c>
      <c r="H2" s="1">
        <f>'Split BLDG energy consumption'!$C$17*'Split BLDG energy consumption'!H61</f>
        <v>2067279522606.6023</v>
      </c>
      <c r="I2" s="1">
        <f>'Split BLDG energy consumption'!$C$17*'Split BLDG energy consumption'!I61</f>
        <v>2047094762421.5962</v>
      </c>
      <c r="J2" s="1">
        <f>'Split BLDG energy consumption'!$C$17*'Split BLDG energy consumption'!J61</f>
        <v>2026311200943.822</v>
      </c>
      <c r="K2" s="1">
        <f>'Split BLDG energy consumption'!$C$17*'Split BLDG energy consumption'!K61</f>
        <v>2004951016851.9707</v>
      </c>
      <c r="L2" s="1">
        <f>'Split BLDG energy consumption'!$C$17*'Split BLDG energy consumption'!L61</f>
        <v>1983085369511.1997</v>
      </c>
      <c r="M2" s="1">
        <f>'Split BLDG energy consumption'!$C$17*'Split BLDG energy consumption'!M61</f>
        <v>1960781632466.5913</v>
      </c>
      <c r="N2" s="1">
        <f>'Split BLDG energy consumption'!$C$17*'Split BLDG energy consumption'!N61</f>
        <v>1938103325700.0181</v>
      </c>
      <c r="O2" s="1">
        <f>'Split BLDG energy consumption'!$C$17*'Split BLDG energy consumption'!O61</f>
        <v>1915109993192.3828</v>
      </c>
      <c r="P2" s="1">
        <f>'Split BLDG energy consumption'!$C$17*'Split BLDG energy consumption'!P61</f>
        <v>1891857024164.7561</v>
      </c>
      <c r="Q2" s="1">
        <f>'Split BLDG energy consumption'!$C$17*'Split BLDG energy consumption'!Q61</f>
        <v>1868395689223.0415</v>
      </c>
      <c r="R2" s="1">
        <f>'Split BLDG energy consumption'!$C$17*'Split BLDG energy consumption'!R61</f>
        <v>1844772986839.2869</v>
      </c>
      <c r="S2" s="1">
        <f>'Split BLDG energy consumption'!$C$17*'Split BLDG energy consumption'!S61</f>
        <v>1821031514630.8242</v>
      </c>
      <c r="T2" s="1">
        <f>'Split BLDG energy consumption'!$C$17*'Split BLDG energy consumption'!T61</f>
        <v>1797209421509.3264</v>
      </c>
      <c r="U2" s="1">
        <f>'Split BLDG energy consumption'!$C$17*'Split BLDG energy consumption'!U61</f>
        <v>1773340165575.4219</v>
      </c>
      <c r="V2" s="1">
        <f>'Split BLDG energy consumption'!$C$17*'Split BLDG energy consumption'!V61</f>
        <v>1749452657370.0938</v>
      </c>
      <c r="W2" s="1">
        <f>'Split BLDG energy consumption'!$C$17*'Split BLDG energy consumption'!W61</f>
        <v>1725570904212.1204</v>
      </c>
      <c r="X2" s="1">
        <f>'Split BLDG energy consumption'!$C$17*'Split BLDG energy consumption'!X61</f>
        <v>1701714040337.3423</v>
      </c>
      <c r="Y2" s="1">
        <f>'Split BLDG energy consumption'!$C$17*'Split BLDG energy consumption'!Y61</f>
        <v>1677896218021.0149</v>
      </c>
      <c r="Z2" s="1">
        <f>'Split BLDG energy consumption'!$C$17*'Split BLDG energy consumption'!Z61</f>
        <v>1654126412203.9629</v>
      </c>
      <c r="AA2" s="1">
        <f>'Split BLDG energy consumption'!$C$17*'Split BLDG energy consumption'!AA61</f>
        <v>1630408335419.0632</v>
      </c>
      <c r="AB2" s="1">
        <f>'Split BLDG energy consumption'!$C$17*'Split BLDG energy consumption'!AB61</f>
        <v>1606740437786.8469</v>
      </c>
      <c r="AC2" s="1">
        <f>'Split BLDG energy consumption'!$C$17*'Split BLDG energy consumption'!AC61</f>
        <v>1583115649948.1824</v>
      </c>
      <c r="AD2" s="1">
        <f>'Split BLDG energy consumption'!$C$17*'Split BLDG energy consumption'!AD61</f>
        <v>1559521293931.4839</v>
      </c>
      <c r="AE2" s="1">
        <f>'Split BLDG energy consumption'!$C$17*'Split BLDG energy consumption'!AE61</f>
        <v>1535938993246.1128</v>
      </c>
      <c r="AF2" s="1">
        <f>'Split BLDG energy consumption'!$C$17*'Split BLDG energy consumption'!AF61</f>
        <v>1512344582197.9509</v>
      </c>
      <c r="AG2" s="1">
        <f>'Split BLDG energy consumption'!$C$17*'Split BLDG energy consumption'!AG61</f>
        <v>1488707926760.0266</v>
      </c>
      <c r="AH2" s="1">
        <f>'Split BLDG energy consumption'!$C$17*'Split BLDG energy consumption'!AH61</f>
        <v>1464992801094.991</v>
      </c>
      <c r="AI2" s="1">
        <f>'Split BLDG energy consumption'!$C$17*'Split BLDG energy consumption'!AI61</f>
        <v>1441156850925.0059</v>
      </c>
      <c r="AJ2" s="1">
        <f>'Split BLDG energy consumption'!$C$17*'Split BLDG energy consumption'!AJ61</f>
        <v>1417151350402.1575</v>
      </c>
      <c r="AK2" s="1">
        <f>'Split BLDG energy consumption'!$C$17*'Split BLDG energy consumption'!AK61</f>
        <v>1392921132709.7432</v>
      </c>
      <c r="AL2" s="1">
        <f>'Split BLDG energy consumption'!$C$17*'Split BLDG energy consumption'!AL61</f>
        <v>1368404460863.0542</v>
      </c>
      <c r="AM2" s="1">
        <f>'Split BLDG energy consumption'!$C$17*'Split BLDG energy consumption'!AM61</f>
        <v>1343532866905.5745</v>
      </c>
      <c r="AN2" s="1">
        <f>'Split BLDG energy consumption'!$C$17*'Split BLDG energy consumption'!AN61</f>
        <v>1318231079021.9805</v>
      </c>
      <c r="AO2" s="1">
        <f>'Split BLDG energy consumption'!$C$17*'Split BLDG energy consumption'!AO61</f>
        <v>1292416857820.6624</v>
      </c>
      <c r="AP2" s="1">
        <f>'Split BLDG energy consumption'!$C$17*'Split BLDG energy consumption'!AP61</f>
        <v>1266000799806.2988</v>
      </c>
      <c r="AQ2" s="1">
        <f>'Split BLDG energy consumption'!$C$17*'Split BLDG energy consumption'!AQ61</f>
        <v>1238886320590.4092</v>
      </c>
    </row>
    <row r="3" spans="1:43" x14ac:dyDescent="0.3">
      <c r="A3" t="s">
        <v>1</v>
      </c>
      <c r="B3" s="1">
        <f>'Split BLDG energy consumption'!$C$17*'Split BLDG energy consumption'!B62</f>
        <v>0</v>
      </c>
      <c r="C3" s="1">
        <f>'Split BLDG energy consumption'!$C$17*'Split BLDG energy consumption'!C62</f>
        <v>0</v>
      </c>
      <c r="D3" s="1">
        <f>'Split BLDG energy consumption'!$C$17*'Split BLDG energy consumption'!D62</f>
        <v>0</v>
      </c>
      <c r="E3" s="1">
        <f>'Split BLDG energy consumption'!$C$17*'Split BLDG energy consumption'!E62</f>
        <v>0</v>
      </c>
      <c r="F3" s="1">
        <f>'Split BLDG energy consumption'!$C$17*'Split BLDG energy consumption'!F62</f>
        <v>0</v>
      </c>
      <c r="G3" s="1">
        <f>'Split BLDG energy consumption'!$C$17*'Split BLDG energy consumption'!G62</f>
        <v>0</v>
      </c>
      <c r="H3" s="1">
        <f>'Split BLDG energy consumption'!$C$17*'Split BLDG energy consumption'!H62</f>
        <v>0</v>
      </c>
      <c r="I3" s="1">
        <f>'Split BLDG energy consumption'!$C$17*'Split BLDG energy consumption'!I62</f>
        <v>0</v>
      </c>
      <c r="J3" s="1">
        <f>'Split BLDG energy consumption'!$C$17*'Split BLDG energy consumption'!J62</f>
        <v>0</v>
      </c>
      <c r="K3" s="1">
        <f>'Split BLDG energy consumption'!$C$17*'Split BLDG energy consumption'!K62</f>
        <v>0</v>
      </c>
      <c r="L3" s="1">
        <f>'Split BLDG energy consumption'!$C$17*'Split BLDG energy consumption'!L62</f>
        <v>0</v>
      </c>
      <c r="M3" s="1">
        <f>'Split BLDG energy consumption'!$C$17*'Split BLDG energy consumption'!M62</f>
        <v>0</v>
      </c>
      <c r="N3" s="1">
        <f>'Split BLDG energy consumption'!$C$17*'Split BLDG energy consumption'!N62</f>
        <v>0</v>
      </c>
      <c r="O3" s="1">
        <f>'Split BLDG energy consumption'!$C$17*'Split BLDG energy consumption'!O62</f>
        <v>0</v>
      </c>
      <c r="P3" s="1">
        <f>'Split BLDG energy consumption'!$C$17*'Split BLDG energy consumption'!P62</f>
        <v>0</v>
      </c>
      <c r="Q3" s="1">
        <f>'Split BLDG energy consumption'!$C$17*'Split BLDG energy consumption'!Q62</f>
        <v>0</v>
      </c>
      <c r="R3" s="1">
        <f>'Split BLDG energy consumption'!$C$17*'Split BLDG energy consumption'!R62</f>
        <v>0</v>
      </c>
      <c r="S3" s="1">
        <f>'Split BLDG energy consumption'!$C$17*'Split BLDG energy consumption'!S62</f>
        <v>0</v>
      </c>
      <c r="T3" s="1">
        <f>'Split BLDG energy consumption'!$C$17*'Split BLDG energy consumption'!T62</f>
        <v>0</v>
      </c>
      <c r="U3" s="1">
        <f>'Split BLDG energy consumption'!$C$17*'Split BLDG energy consumption'!U62</f>
        <v>0</v>
      </c>
      <c r="V3" s="1">
        <f>'Split BLDG energy consumption'!$C$17*'Split BLDG energy consumption'!V62</f>
        <v>0</v>
      </c>
      <c r="W3" s="1">
        <f>'Split BLDG energy consumption'!$C$17*'Split BLDG energy consumption'!W62</f>
        <v>0</v>
      </c>
      <c r="X3" s="1">
        <f>'Split BLDG energy consumption'!$C$17*'Split BLDG energy consumption'!X62</f>
        <v>0</v>
      </c>
      <c r="Y3" s="1">
        <f>'Split BLDG energy consumption'!$C$17*'Split BLDG energy consumption'!Y62</f>
        <v>0</v>
      </c>
      <c r="Z3" s="1">
        <f>'Split BLDG energy consumption'!$C$17*'Split BLDG energy consumption'!Z62</f>
        <v>0</v>
      </c>
      <c r="AA3" s="1">
        <f>'Split BLDG energy consumption'!$C$17*'Split BLDG energy consumption'!AA62</f>
        <v>0</v>
      </c>
      <c r="AB3" s="1">
        <f>'Split BLDG energy consumption'!$C$17*'Split BLDG energy consumption'!AB62</f>
        <v>0</v>
      </c>
      <c r="AC3" s="1">
        <f>'Split BLDG energy consumption'!$C$17*'Split BLDG energy consumption'!AC62</f>
        <v>0</v>
      </c>
      <c r="AD3" s="1">
        <f>'Split BLDG energy consumption'!$C$17*'Split BLDG energy consumption'!AD62</f>
        <v>0</v>
      </c>
      <c r="AE3" s="1">
        <f>'Split BLDG energy consumption'!$C$17*'Split BLDG energy consumption'!AE62</f>
        <v>0</v>
      </c>
      <c r="AF3" s="1">
        <f>'Split BLDG energy consumption'!$C$17*'Split BLDG energy consumption'!AF62</f>
        <v>0</v>
      </c>
      <c r="AG3" s="1">
        <f>'Split BLDG energy consumption'!$C$17*'Split BLDG energy consumption'!AG62</f>
        <v>0</v>
      </c>
      <c r="AH3" s="1">
        <f>'Split BLDG energy consumption'!$C$17*'Split BLDG energy consumption'!AH62</f>
        <v>0</v>
      </c>
      <c r="AI3" s="1">
        <f>'Split BLDG energy consumption'!$C$17*'Split BLDG energy consumption'!AI62</f>
        <v>0</v>
      </c>
      <c r="AJ3" s="1">
        <f>'Split BLDG energy consumption'!$C$17*'Split BLDG energy consumption'!AJ62</f>
        <v>0</v>
      </c>
      <c r="AK3" s="1">
        <f>'Split BLDG energy consumption'!$C$17*'Split BLDG energy consumption'!AK62</f>
        <v>0</v>
      </c>
      <c r="AL3" s="1">
        <f>'Split BLDG energy consumption'!$C$17*'Split BLDG energy consumption'!AL62</f>
        <v>0</v>
      </c>
      <c r="AM3" s="1">
        <f>'Split BLDG energy consumption'!$C$17*'Split BLDG energy consumption'!AM62</f>
        <v>0</v>
      </c>
      <c r="AN3" s="1">
        <f>'Split BLDG energy consumption'!$C$17*'Split BLDG energy consumption'!AN62</f>
        <v>0</v>
      </c>
      <c r="AO3" s="1">
        <f>'Split BLDG energy consumption'!$C$17*'Split BLDG energy consumption'!AO62</f>
        <v>0</v>
      </c>
      <c r="AP3" s="1">
        <f>'Split BLDG energy consumption'!$C$17*'Split BLDG energy consumption'!AP62</f>
        <v>0</v>
      </c>
      <c r="AQ3" s="1">
        <f>'Split BLDG energy consumption'!$C$17*'Split BLDG energy consumption'!AQ62</f>
        <v>0</v>
      </c>
    </row>
    <row r="4" spans="1:43" x14ac:dyDescent="0.3">
      <c r="A4" t="s">
        <v>2</v>
      </c>
      <c r="B4" s="1">
        <f>'Split BLDG energy consumption'!$C$17*'Split BLDG energy consumption'!B63</f>
        <v>0</v>
      </c>
      <c r="C4" s="1">
        <f>'Split BLDG energy consumption'!$C$17*'Split BLDG energy consumption'!C63</f>
        <v>0</v>
      </c>
      <c r="D4" s="1">
        <f>'Split BLDG energy consumption'!$C$17*'Split BLDG energy consumption'!D63</f>
        <v>0</v>
      </c>
      <c r="E4" s="1">
        <f>'Split BLDG energy consumption'!$C$17*'Split BLDG energy consumption'!E63</f>
        <v>0</v>
      </c>
      <c r="F4" s="1">
        <f>'Split BLDG energy consumption'!$C$17*'Split BLDG energy consumption'!F63</f>
        <v>0</v>
      </c>
      <c r="G4" s="1">
        <f>'Split BLDG energy consumption'!$C$17*'Split BLDG energy consumption'!G63</f>
        <v>0</v>
      </c>
      <c r="H4" s="1">
        <f>'Split BLDG energy consumption'!$C$17*'Split BLDG energy consumption'!H63</f>
        <v>0</v>
      </c>
      <c r="I4" s="1">
        <f>'Split BLDG energy consumption'!$C$17*'Split BLDG energy consumption'!I63</f>
        <v>0</v>
      </c>
      <c r="J4" s="1">
        <f>'Split BLDG energy consumption'!$C$17*'Split BLDG energy consumption'!J63</f>
        <v>0</v>
      </c>
      <c r="K4" s="1">
        <f>'Split BLDG energy consumption'!$C$17*'Split BLDG energy consumption'!K63</f>
        <v>0</v>
      </c>
      <c r="L4" s="1">
        <f>'Split BLDG energy consumption'!$C$17*'Split BLDG energy consumption'!L63</f>
        <v>0</v>
      </c>
      <c r="M4" s="1">
        <f>'Split BLDG energy consumption'!$C$17*'Split BLDG energy consumption'!M63</f>
        <v>0</v>
      </c>
      <c r="N4" s="1">
        <f>'Split BLDG energy consumption'!$C$17*'Split BLDG energy consumption'!N63</f>
        <v>0</v>
      </c>
      <c r="O4" s="1">
        <f>'Split BLDG energy consumption'!$C$17*'Split BLDG energy consumption'!O63</f>
        <v>0</v>
      </c>
      <c r="P4" s="1">
        <f>'Split BLDG energy consumption'!$C$17*'Split BLDG energy consumption'!P63</f>
        <v>0</v>
      </c>
      <c r="Q4" s="1">
        <f>'Split BLDG energy consumption'!$C$17*'Split BLDG energy consumption'!Q63</f>
        <v>0</v>
      </c>
      <c r="R4" s="1">
        <f>'Split BLDG energy consumption'!$C$17*'Split BLDG energy consumption'!R63</f>
        <v>0</v>
      </c>
      <c r="S4" s="1">
        <f>'Split BLDG energy consumption'!$C$17*'Split BLDG energy consumption'!S63</f>
        <v>0</v>
      </c>
      <c r="T4" s="1">
        <f>'Split BLDG energy consumption'!$C$17*'Split BLDG energy consumption'!T63</f>
        <v>0</v>
      </c>
      <c r="U4" s="1">
        <f>'Split BLDG energy consumption'!$C$17*'Split BLDG energy consumption'!U63</f>
        <v>0</v>
      </c>
      <c r="V4" s="1">
        <f>'Split BLDG energy consumption'!$C$17*'Split BLDG energy consumption'!V63</f>
        <v>0</v>
      </c>
      <c r="W4" s="1">
        <f>'Split BLDG energy consumption'!$C$17*'Split BLDG energy consumption'!W63</f>
        <v>0</v>
      </c>
      <c r="X4" s="1">
        <f>'Split BLDG energy consumption'!$C$17*'Split BLDG energy consumption'!X63</f>
        <v>0</v>
      </c>
      <c r="Y4" s="1">
        <f>'Split BLDG energy consumption'!$C$17*'Split BLDG energy consumption'!Y63</f>
        <v>0</v>
      </c>
      <c r="Z4" s="1">
        <f>'Split BLDG energy consumption'!$C$17*'Split BLDG energy consumption'!Z63</f>
        <v>0</v>
      </c>
      <c r="AA4" s="1">
        <f>'Split BLDG energy consumption'!$C$17*'Split BLDG energy consumption'!AA63</f>
        <v>0</v>
      </c>
      <c r="AB4" s="1">
        <f>'Split BLDG energy consumption'!$C$17*'Split BLDG energy consumption'!AB63</f>
        <v>0</v>
      </c>
      <c r="AC4" s="1">
        <f>'Split BLDG energy consumption'!$C$17*'Split BLDG energy consumption'!AC63</f>
        <v>0</v>
      </c>
      <c r="AD4" s="1">
        <f>'Split BLDG energy consumption'!$C$17*'Split BLDG energy consumption'!AD63</f>
        <v>0</v>
      </c>
      <c r="AE4" s="1">
        <f>'Split BLDG energy consumption'!$C$17*'Split BLDG energy consumption'!AE63</f>
        <v>0</v>
      </c>
      <c r="AF4" s="1">
        <f>'Split BLDG energy consumption'!$C$17*'Split BLDG energy consumption'!AF63</f>
        <v>0</v>
      </c>
      <c r="AG4" s="1">
        <f>'Split BLDG energy consumption'!$C$17*'Split BLDG energy consumption'!AG63</f>
        <v>0</v>
      </c>
      <c r="AH4" s="1">
        <f>'Split BLDG energy consumption'!$C$17*'Split BLDG energy consumption'!AH63</f>
        <v>0</v>
      </c>
      <c r="AI4" s="1">
        <f>'Split BLDG energy consumption'!$C$17*'Split BLDG energy consumption'!AI63</f>
        <v>0</v>
      </c>
      <c r="AJ4" s="1">
        <f>'Split BLDG energy consumption'!$C$17*'Split BLDG energy consumption'!AJ63</f>
        <v>0</v>
      </c>
      <c r="AK4" s="1">
        <f>'Split BLDG energy consumption'!$C$17*'Split BLDG energy consumption'!AK63</f>
        <v>0</v>
      </c>
      <c r="AL4" s="1">
        <f>'Split BLDG energy consumption'!$C$17*'Split BLDG energy consumption'!AL63</f>
        <v>0</v>
      </c>
      <c r="AM4" s="1">
        <f>'Split BLDG energy consumption'!$C$17*'Split BLDG energy consumption'!AM63</f>
        <v>0</v>
      </c>
      <c r="AN4" s="1">
        <f>'Split BLDG energy consumption'!$C$17*'Split BLDG energy consumption'!AN63</f>
        <v>0</v>
      </c>
      <c r="AO4" s="1">
        <f>'Split BLDG energy consumption'!$C$17*'Split BLDG energy consumption'!AO63</f>
        <v>0</v>
      </c>
      <c r="AP4" s="1">
        <f>'Split BLDG energy consumption'!$C$17*'Split BLDG energy consumption'!AP63</f>
        <v>0</v>
      </c>
      <c r="AQ4" s="1">
        <f>'Split BLDG energy consumption'!$C$17*'Split BLDG energy consumption'!AQ63</f>
        <v>0</v>
      </c>
    </row>
    <row r="5" spans="1:43" x14ac:dyDescent="0.3">
      <c r="A5" t="s">
        <v>3</v>
      </c>
      <c r="B5" s="1">
        <f>'Split BLDG energy consumption'!$C$17*'Split BLDG energy consumption'!B64</f>
        <v>0</v>
      </c>
      <c r="C5" s="1">
        <f>'Split BLDG energy consumption'!$C$17*'Split BLDG energy consumption'!C64</f>
        <v>0</v>
      </c>
      <c r="D5" s="1">
        <f>'Split BLDG energy consumption'!$C$17*'Split BLDG energy consumption'!D64</f>
        <v>0</v>
      </c>
      <c r="E5" s="1">
        <f>'Split BLDG energy consumption'!$C$17*'Split BLDG energy consumption'!E64</f>
        <v>0</v>
      </c>
      <c r="F5" s="1">
        <f>'Split BLDG energy consumption'!$C$17*'Split BLDG energy consumption'!F64</f>
        <v>0</v>
      </c>
      <c r="G5" s="1">
        <f>'Split BLDG energy consumption'!$C$17*'Split BLDG energy consumption'!G64</f>
        <v>0</v>
      </c>
      <c r="H5" s="1">
        <f>'Split BLDG energy consumption'!$C$17*'Split BLDG energy consumption'!H64</f>
        <v>0</v>
      </c>
      <c r="I5" s="1">
        <f>'Split BLDG energy consumption'!$C$17*'Split BLDG energy consumption'!I64</f>
        <v>0</v>
      </c>
      <c r="J5" s="1">
        <f>'Split BLDG energy consumption'!$C$17*'Split BLDG energy consumption'!J64</f>
        <v>0</v>
      </c>
      <c r="K5" s="1">
        <f>'Split BLDG energy consumption'!$C$17*'Split BLDG energy consumption'!K64</f>
        <v>0</v>
      </c>
      <c r="L5" s="1">
        <f>'Split BLDG energy consumption'!$C$17*'Split BLDG energy consumption'!L64</f>
        <v>0</v>
      </c>
      <c r="M5" s="1">
        <f>'Split BLDG energy consumption'!$C$17*'Split BLDG energy consumption'!M64</f>
        <v>0</v>
      </c>
      <c r="N5" s="1">
        <f>'Split BLDG energy consumption'!$C$17*'Split BLDG energy consumption'!N64</f>
        <v>0</v>
      </c>
      <c r="O5" s="1">
        <f>'Split BLDG energy consumption'!$C$17*'Split BLDG energy consumption'!O64</f>
        <v>0</v>
      </c>
      <c r="P5" s="1">
        <f>'Split BLDG energy consumption'!$C$17*'Split BLDG energy consumption'!P64</f>
        <v>0</v>
      </c>
      <c r="Q5" s="1">
        <f>'Split BLDG energy consumption'!$C$17*'Split BLDG energy consumption'!Q64</f>
        <v>0</v>
      </c>
      <c r="R5" s="1">
        <f>'Split BLDG energy consumption'!$C$17*'Split BLDG energy consumption'!R64</f>
        <v>0</v>
      </c>
      <c r="S5" s="1">
        <f>'Split BLDG energy consumption'!$C$17*'Split BLDG energy consumption'!S64</f>
        <v>0</v>
      </c>
      <c r="T5" s="1">
        <f>'Split BLDG energy consumption'!$C$17*'Split BLDG energy consumption'!T64</f>
        <v>0</v>
      </c>
      <c r="U5" s="1">
        <f>'Split BLDG energy consumption'!$C$17*'Split BLDG energy consumption'!U64</f>
        <v>0</v>
      </c>
      <c r="V5" s="1">
        <f>'Split BLDG energy consumption'!$C$17*'Split BLDG energy consumption'!V64</f>
        <v>0</v>
      </c>
      <c r="W5" s="1">
        <f>'Split BLDG energy consumption'!$C$17*'Split BLDG energy consumption'!W64</f>
        <v>0</v>
      </c>
      <c r="X5" s="1">
        <f>'Split BLDG energy consumption'!$C$17*'Split BLDG energy consumption'!X64</f>
        <v>0</v>
      </c>
      <c r="Y5" s="1">
        <f>'Split BLDG energy consumption'!$C$17*'Split BLDG energy consumption'!Y64</f>
        <v>0</v>
      </c>
      <c r="Z5" s="1">
        <f>'Split BLDG energy consumption'!$C$17*'Split BLDG energy consumption'!Z64</f>
        <v>0</v>
      </c>
      <c r="AA5" s="1">
        <f>'Split BLDG energy consumption'!$C$17*'Split BLDG energy consumption'!AA64</f>
        <v>0</v>
      </c>
      <c r="AB5" s="1">
        <f>'Split BLDG energy consumption'!$C$17*'Split BLDG energy consumption'!AB64</f>
        <v>0</v>
      </c>
      <c r="AC5" s="1">
        <f>'Split BLDG energy consumption'!$C$17*'Split BLDG energy consumption'!AC64</f>
        <v>0</v>
      </c>
      <c r="AD5" s="1">
        <f>'Split BLDG energy consumption'!$C$17*'Split BLDG energy consumption'!AD64</f>
        <v>0</v>
      </c>
      <c r="AE5" s="1">
        <f>'Split BLDG energy consumption'!$C$17*'Split BLDG energy consumption'!AE64</f>
        <v>0</v>
      </c>
      <c r="AF5" s="1">
        <f>'Split BLDG energy consumption'!$C$17*'Split BLDG energy consumption'!AF64</f>
        <v>0</v>
      </c>
      <c r="AG5" s="1">
        <f>'Split BLDG energy consumption'!$C$17*'Split BLDG energy consumption'!AG64</f>
        <v>0</v>
      </c>
      <c r="AH5" s="1">
        <f>'Split BLDG energy consumption'!$C$17*'Split BLDG energy consumption'!AH64</f>
        <v>0</v>
      </c>
      <c r="AI5" s="1">
        <f>'Split BLDG energy consumption'!$C$17*'Split BLDG energy consumption'!AI64</f>
        <v>0</v>
      </c>
      <c r="AJ5" s="1">
        <f>'Split BLDG energy consumption'!$C$17*'Split BLDG energy consumption'!AJ64</f>
        <v>0</v>
      </c>
      <c r="AK5" s="1">
        <f>'Split BLDG energy consumption'!$C$17*'Split BLDG energy consumption'!AK64</f>
        <v>0</v>
      </c>
      <c r="AL5" s="1">
        <f>'Split BLDG energy consumption'!$C$17*'Split BLDG energy consumption'!AL64</f>
        <v>0</v>
      </c>
      <c r="AM5" s="1">
        <f>'Split BLDG energy consumption'!$C$17*'Split BLDG energy consumption'!AM64</f>
        <v>0</v>
      </c>
      <c r="AN5" s="1">
        <f>'Split BLDG energy consumption'!$C$17*'Split BLDG energy consumption'!AN64</f>
        <v>0</v>
      </c>
      <c r="AO5" s="1">
        <f>'Split BLDG energy consumption'!$C$17*'Split BLDG energy consumption'!AO64</f>
        <v>0</v>
      </c>
      <c r="AP5" s="1">
        <f>'Split BLDG energy consumption'!$C$17*'Split BLDG energy consumption'!AP64</f>
        <v>0</v>
      </c>
      <c r="AQ5" s="1">
        <f>'Split BLDG energy consumption'!$C$17*'Split BLDG energy consumption'!AQ64</f>
        <v>0</v>
      </c>
    </row>
    <row r="6" spans="1:43" x14ac:dyDescent="0.3">
      <c r="A6" t="s">
        <v>4</v>
      </c>
      <c r="B6" s="1">
        <f>'Split BLDG energy consumption'!$C$17*'Split BLDG energy consumption'!B65</f>
        <v>0</v>
      </c>
      <c r="C6" s="1">
        <f>'Split BLDG energy consumption'!$C$17*'Split BLDG energy consumption'!C65</f>
        <v>0</v>
      </c>
      <c r="D6" s="1">
        <f>'Split BLDG energy consumption'!$C$17*'Split BLDG energy consumption'!D65</f>
        <v>0</v>
      </c>
      <c r="E6" s="1">
        <f>'Split BLDG energy consumption'!$C$17*'Split BLDG energy consumption'!E65</f>
        <v>0</v>
      </c>
      <c r="F6" s="1">
        <f>'Split BLDG energy consumption'!$C$17*'Split BLDG energy consumption'!F65</f>
        <v>0</v>
      </c>
      <c r="G6" s="1">
        <f>'Split BLDG energy consumption'!$C$17*'Split BLDG energy consumption'!G65</f>
        <v>0</v>
      </c>
      <c r="H6" s="1">
        <f>'Split BLDG energy consumption'!$C$17*'Split BLDG energy consumption'!H65</f>
        <v>0</v>
      </c>
      <c r="I6" s="1">
        <f>'Split BLDG energy consumption'!$C$17*'Split BLDG energy consumption'!I65</f>
        <v>0</v>
      </c>
      <c r="J6" s="1">
        <f>'Split BLDG energy consumption'!$C$17*'Split BLDG energy consumption'!J65</f>
        <v>0</v>
      </c>
      <c r="K6" s="1">
        <f>'Split BLDG energy consumption'!$C$17*'Split BLDG energy consumption'!K65</f>
        <v>0</v>
      </c>
      <c r="L6" s="1">
        <f>'Split BLDG energy consumption'!$C$17*'Split BLDG energy consumption'!L65</f>
        <v>0</v>
      </c>
      <c r="M6" s="1">
        <f>'Split BLDG energy consumption'!$C$17*'Split BLDG energy consumption'!M65</f>
        <v>0</v>
      </c>
      <c r="N6" s="1">
        <f>'Split BLDG energy consumption'!$C$17*'Split BLDG energy consumption'!N65</f>
        <v>0</v>
      </c>
      <c r="O6" s="1">
        <f>'Split BLDG energy consumption'!$C$17*'Split BLDG energy consumption'!O65</f>
        <v>0</v>
      </c>
      <c r="P6" s="1">
        <f>'Split BLDG energy consumption'!$C$17*'Split BLDG energy consumption'!P65</f>
        <v>0</v>
      </c>
      <c r="Q6" s="1">
        <f>'Split BLDG energy consumption'!$C$17*'Split BLDG energy consumption'!Q65</f>
        <v>0</v>
      </c>
      <c r="R6" s="1">
        <f>'Split BLDG energy consumption'!$C$17*'Split BLDG energy consumption'!R65</f>
        <v>0</v>
      </c>
      <c r="S6" s="1">
        <f>'Split BLDG energy consumption'!$C$17*'Split BLDG energy consumption'!S65</f>
        <v>0</v>
      </c>
      <c r="T6" s="1">
        <f>'Split BLDG energy consumption'!$C$17*'Split BLDG energy consumption'!T65</f>
        <v>0</v>
      </c>
      <c r="U6" s="1">
        <f>'Split BLDG energy consumption'!$C$17*'Split BLDG energy consumption'!U65</f>
        <v>0</v>
      </c>
      <c r="V6" s="1">
        <f>'Split BLDG energy consumption'!$C$17*'Split BLDG energy consumption'!V65</f>
        <v>0</v>
      </c>
      <c r="W6" s="1">
        <f>'Split BLDG energy consumption'!$C$17*'Split BLDG energy consumption'!W65</f>
        <v>0</v>
      </c>
      <c r="X6" s="1">
        <f>'Split BLDG energy consumption'!$C$17*'Split BLDG energy consumption'!X65</f>
        <v>0</v>
      </c>
      <c r="Y6" s="1">
        <f>'Split BLDG energy consumption'!$C$17*'Split BLDG energy consumption'!Y65</f>
        <v>0</v>
      </c>
      <c r="Z6" s="1">
        <f>'Split BLDG energy consumption'!$C$17*'Split BLDG energy consumption'!Z65</f>
        <v>0</v>
      </c>
      <c r="AA6" s="1">
        <f>'Split BLDG energy consumption'!$C$17*'Split BLDG energy consumption'!AA65</f>
        <v>0</v>
      </c>
      <c r="AB6" s="1">
        <f>'Split BLDG energy consumption'!$C$17*'Split BLDG energy consumption'!AB65</f>
        <v>0</v>
      </c>
      <c r="AC6" s="1">
        <f>'Split BLDG energy consumption'!$C$17*'Split BLDG energy consumption'!AC65</f>
        <v>0</v>
      </c>
      <c r="AD6" s="1">
        <f>'Split BLDG energy consumption'!$C$17*'Split BLDG energy consumption'!AD65</f>
        <v>0</v>
      </c>
      <c r="AE6" s="1">
        <f>'Split BLDG energy consumption'!$C$17*'Split BLDG energy consumption'!AE65</f>
        <v>0</v>
      </c>
      <c r="AF6" s="1">
        <f>'Split BLDG energy consumption'!$C$17*'Split BLDG energy consumption'!AF65</f>
        <v>0</v>
      </c>
      <c r="AG6" s="1">
        <f>'Split BLDG energy consumption'!$C$17*'Split BLDG energy consumption'!AG65</f>
        <v>0</v>
      </c>
      <c r="AH6" s="1">
        <f>'Split BLDG energy consumption'!$C$17*'Split BLDG energy consumption'!AH65</f>
        <v>0</v>
      </c>
      <c r="AI6" s="1">
        <f>'Split BLDG energy consumption'!$C$17*'Split BLDG energy consumption'!AI65</f>
        <v>0</v>
      </c>
      <c r="AJ6" s="1">
        <f>'Split BLDG energy consumption'!$C$17*'Split BLDG energy consumption'!AJ65</f>
        <v>0</v>
      </c>
      <c r="AK6" s="1">
        <f>'Split BLDG energy consumption'!$C$17*'Split BLDG energy consumption'!AK65</f>
        <v>0</v>
      </c>
      <c r="AL6" s="1">
        <f>'Split BLDG energy consumption'!$C$17*'Split BLDG energy consumption'!AL65</f>
        <v>0</v>
      </c>
      <c r="AM6" s="1">
        <f>'Split BLDG energy consumption'!$C$17*'Split BLDG energy consumption'!AM65</f>
        <v>0</v>
      </c>
      <c r="AN6" s="1">
        <f>'Split BLDG energy consumption'!$C$17*'Split BLDG energy consumption'!AN65</f>
        <v>0</v>
      </c>
      <c r="AO6" s="1">
        <f>'Split BLDG energy consumption'!$C$17*'Split BLDG energy consumption'!AO65</f>
        <v>0</v>
      </c>
      <c r="AP6" s="1">
        <f>'Split BLDG energy consumption'!$C$17*'Split BLDG energy consumption'!AP65</f>
        <v>0</v>
      </c>
      <c r="AQ6" s="1">
        <f>'Split BLDG energy consumption'!$C$17*'Split BLDG energy consumption'!AQ65</f>
        <v>0</v>
      </c>
    </row>
    <row r="7" spans="1:43" x14ac:dyDescent="0.3">
      <c r="A7" t="s">
        <v>5</v>
      </c>
      <c r="B7" s="1">
        <f>'Split BLDG energy consumption'!$C$17*'Split BLDG energy consumption'!B66</f>
        <v>0</v>
      </c>
      <c r="C7" s="1">
        <f>'Split BLDG energy consumption'!$C$17*'Split BLDG energy consumption'!C66</f>
        <v>0</v>
      </c>
      <c r="D7" s="1">
        <f>'Split BLDG energy consumption'!$C$17*'Split BLDG energy consumption'!D66</f>
        <v>0</v>
      </c>
      <c r="E7" s="1">
        <f>'Split BLDG energy consumption'!$C$17*'Split BLDG energy consumption'!E66</f>
        <v>0</v>
      </c>
      <c r="F7" s="1">
        <f>'Split BLDG energy consumption'!$C$17*'Split BLDG energy consumption'!F66</f>
        <v>0</v>
      </c>
      <c r="G7" s="1">
        <f>'Split BLDG energy consumption'!$C$17*'Split BLDG energy consumption'!G66</f>
        <v>0</v>
      </c>
      <c r="H7" s="1">
        <f>'Split BLDG energy consumption'!$C$17*'Split BLDG energy consumption'!H66</f>
        <v>0</v>
      </c>
      <c r="I7" s="1">
        <f>'Split BLDG energy consumption'!$C$17*'Split BLDG energy consumption'!I66</f>
        <v>0</v>
      </c>
      <c r="J7" s="1">
        <f>'Split BLDG energy consumption'!$C$17*'Split BLDG energy consumption'!J66</f>
        <v>0</v>
      </c>
      <c r="K7" s="1">
        <f>'Split BLDG energy consumption'!$C$17*'Split BLDG energy consumption'!K66</f>
        <v>0</v>
      </c>
      <c r="L7" s="1">
        <f>'Split BLDG energy consumption'!$C$17*'Split BLDG energy consumption'!L66</f>
        <v>0</v>
      </c>
      <c r="M7" s="1">
        <f>'Split BLDG energy consumption'!$C$17*'Split BLDG energy consumption'!M66</f>
        <v>0</v>
      </c>
      <c r="N7" s="1">
        <f>'Split BLDG energy consumption'!$C$17*'Split BLDG energy consumption'!N66</f>
        <v>0</v>
      </c>
      <c r="O7" s="1">
        <f>'Split BLDG energy consumption'!$C$17*'Split BLDG energy consumption'!O66</f>
        <v>0</v>
      </c>
      <c r="P7" s="1">
        <f>'Split BLDG energy consumption'!$C$17*'Split BLDG energy consumption'!P66</f>
        <v>0</v>
      </c>
      <c r="Q7" s="1">
        <f>'Split BLDG energy consumption'!$C$17*'Split BLDG energy consumption'!Q66</f>
        <v>0</v>
      </c>
      <c r="R7" s="1">
        <f>'Split BLDG energy consumption'!$C$17*'Split BLDG energy consumption'!R66</f>
        <v>0</v>
      </c>
      <c r="S7" s="1">
        <f>'Split BLDG energy consumption'!$C$17*'Split BLDG energy consumption'!S66</f>
        <v>0</v>
      </c>
      <c r="T7" s="1">
        <f>'Split BLDG energy consumption'!$C$17*'Split BLDG energy consumption'!T66</f>
        <v>0</v>
      </c>
      <c r="U7" s="1">
        <f>'Split BLDG energy consumption'!$C$17*'Split BLDG energy consumption'!U66</f>
        <v>0</v>
      </c>
      <c r="V7" s="1">
        <f>'Split BLDG energy consumption'!$C$17*'Split BLDG energy consumption'!V66</f>
        <v>0</v>
      </c>
      <c r="W7" s="1">
        <f>'Split BLDG energy consumption'!$C$17*'Split BLDG energy consumption'!W66</f>
        <v>0</v>
      </c>
      <c r="X7" s="1">
        <f>'Split BLDG energy consumption'!$C$17*'Split BLDG energy consumption'!X66</f>
        <v>0</v>
      </c>
      <c r="Y7" s="1">
        <f>'Split BLDG energy consumption'!$C$17*'Split BLDG energy consumption'!Y66</f>
        <v>0</v>
      </c>
      <c r="Z7" s="1">
        <f>'Split BLDG energy consumption'!$C$17*'Split BLDG energy consumption'!Z66</f>
        <v>0</v>
      </c>
      <c r="AA7" s="1">
        <f>'Split BLDG energy consumption'!$C$17*'Split BLDG energy consumption'!AA66</f>
        <v>0</v>
      </c>
      <c r="AB7" s="1">
        <f>'Split BLDG energy consumption'!$C$17*'Split BLDG energy consumption'!AB66</f>
        <v>0</v>
      </c>
      <c r="AC7" s="1">
        <f>'Split BLDG energy consumption'!$C$17*'Split BLDG energy consumption'!AC66</f>
        <v>0</v>
      </c>
      <c r="AD7" s="1">
        <f>'Split BLDG energy consumption'!$C$17*'Split BLDG energy consumption'!AD66</f>
        <v>0</v>
      </c>
      <c r="AE7" s="1">
        <f>'Split BLDG energy consumption'!$C$17*'Split BLDG energy consumption'!AE66</f>
        <v>0</v>
      </c>
      <c r="AF7" s="1">
        <f>'Split BLDG energy consumption'!$C$17*'Split BLDG energy consumption'!AF66</f>
        <v>0</v>
      </c>
      <c r="AG7" s="1">
        <f>'Split BLDG energy consumption'!$C$17*'Split BLDG energy consumption'!AG66</f>
        <v>0</v>
      </c>
      <c r="AH7" s="1">
        <f>'Split BLDG energy consumption'!$C$17*'Split BLDG energy consumption'!AH66</f>
        <v>0</v>
      </c>
      <c r="AI7" s="1">
        <f>'Split BLDG energy consumption'!$C$17*'Split BLDG energy consumption'!AI66</f>
        <v>0</v>
      </c>
      <c r="AJ7" s="1">
        <f>'Split BLDG energy consumption'!$C$17*'Split BLDG energy consumption'!AJ66</f>
        <v>0</v>
      </c>
      <c r="AK7" s="1">
        <f>'Split BLDG energy consumption'!$C$17*'Split BLDG energy consumption'!AK66</f>
        <v>0</v>
      </c>
      <c r="AL7" s="1">
        <f>'Split BLDG energy consumption'!$C$17*'Split BLDG energy consumption'!AL66</f>
        <v>0</v>
      </c>
      <c r="AM7" s="1">
        <f>'Split BLDG energy consumption'!$C$17*'Split BLDG energy consumption'!AM66</f>
        <v>0</v>
      </c>
      <c r="AN7" s="1">
        <f>'Split BLDG energy consumption'!$C$17*'Split BLDG energy consumption'!AN66</f>
        <v>0</v>
      </c>
      <c r="AO7" s="1">
        <f>'Split BLDG energy consumption'!$C$17*'Split BLDG energy consumption'!AO66</f>
        <v>0</v>
      </c>
      <c r="AP7" s="1">
        <f>'Split BLDG energy consumption'!$C$17*'Split BLDG energy consumption'!AP66</f>
        <v>0</v>
      </c>
      <c r="AQ7" s="1">
        <f>'Split BLDG energy consumption'!$C$17*'Split BLDG energy consumption'!AQ66</f>
        <v>0</v>
      </c>
    </row>
    <row r="8" spans="1:43" x14ac:dyDescent="0.3">
      <c r="A8" t="s">
        <v>6</v>
      </c>
      <c r="B8" s="1">
        <f>'Split BLDG energy consumption'!$C$17*'Split BLDG energy consumption'!B67</f>
        <v>0</v>
      </c>
      <c r="C8" s="1">
        <f>'Split BLDG energy consumption'!$C$17*'Split BLDG energy consumption'!C67</f>
        <v>0</v>
      </c>
      <c r="D8" s="1">
        <f>'Split BLDG energy consumption'!$C$17*'Split BLDG energy consumption'!D67</f>
        <v>0</v>
      </c>
      <c r="E8" s="1">
        <f>'Split BLDG energy consumption'!$C$17*'Split BLDG energy consumption'!E67</f>
        <v>0</v>
      </c>
      <c r="F8" s="1">
        <f>'Split BLDG energy consumption'!$C$17*'Split BLDG energy consumption'!F67</f>
        <v>0</v>
      </c>
      <c r="G8" s="1">
        <f>'Split BLDG energy consumption'!$C$17*'Split BLDG energy consumption'!G67</f>
        <v>0</v>
      </c>
      <c r="H8" s="1">
        <f>'Split BLDG energy consumption'!$C$17*'Split BLDG energy consumption'!H67</f>
        <v>0</v>
      </c>
      <c r="I8" s="1">
        <f>'Split BLDG energy consumption'!$C$17*'Split BLDG energy consumption'!I67</f>
        <v>0</v>
      </c>
      <c r="J8" s="1">
        <f>'Split BLDG energy consumption'!$C$17*'Split BLDG energy consumption'!J67</f>
        <v>0</v>
      </c>
      <c r="K8" s="1">
        <f>'Split BLDG energy consumption'!$C$17*'Split BLDG energy consumption'!K67</f>
        <v>0</v>
      </c>
      <c r="L8" s="1">
        <f>'Split BLDG energy consumption'!$C$17*'Split BLDG energy consumption'!L67</f>
        <v>0</v>
      </c>
      <c r="M8" s="1">
        <f>'Split BLDG energy consumption'!$C$17*'Split BLDG energy consumption'!M67</f>
        <v>0</v>
      </c>
      <c r="N8" s="1">
        <f>'Split BLDG energy consumption'!$C$17*'Split BLDG energy consumption'!N67</f>
        <v>0</v>
      </c>
      <c r="O8" s="1">
        <f>'Split BLDG energy consumption'!$C$17*'Split BLDG energy consumption'!O67</f>
        <v>0</v>
      </c>
      <c r="P8" s="1">
        <f>'Split BLDG energy consumption'!$C$17*'Split BLDG energy consumption'!P67</f>
        <v>0</v>
      </c>
      <c r="Q8" s="1">
        <f>'Split BLDG energy consumption'!$C$17*'Split BLDG energy consumption'!Q67</f>
        <v>0</v>
      </c>
      <c r="R8" s="1">
        <f>'Split BLDG energy consumption'!$C$17*'Split BLDG energy consumption'!R67</f>
        <v>0</v>
      </c>
      <c r="S8" s="1">
        <f>'Split BLDG energy consumption'!$C$17*'Split BLDG energy consumption'!S67</f>
        <v>0</v>
      </c>
      <c r="T8" s="1">
        <f>'Split BLDG energy consumption'!$C$17*'Split BLDG energy consumption'!T67</f>
        <v>0</v>
      </c>
      <c r="U8" s="1">
        <f>'Split BLDG energy consumption'!$C$17*'Split BLDG energy consumption'!U67</f>
        <v>0</v>
      </c>
      <c r="V8" s="1">
        <f>'Split BLDG energy consumption'!$C$17*'Split BLDG energy consumption'!V67</f>
        <v>0</v>
      </c>
      <c r="W8" s="1">
        <f>'Split BLDG energy consumption'!$C$17*'Split BLDG energy consumption'!W67</f>
        <v>0</v>
      </c>
      <c r="X8" s="1">
        <f>'Split BLDG energy consumption'!$C$17*'Split BLDG energy consumption'!X67</f>
        <v>0</v>
      </c>
      <c r="Y8" s="1">
        <f>'Split BLDG energy consumption'!$C$17*'Split BLDG energy consumption'!Y67</f>
        <v>0</v>
      </c>
      <c r="Z8" s="1">
        <f>'Split BLDG energy consumption'!$C$17*'Split BLDG energy consumption'!Z67</f>
        <v>0</v>
      </c>
      <c r="AA8" s="1">
        <f>'Split BLDG energy consumption'!$C$17*'Split BLDG energy consumption'!AA67</f>
        <v>0</v>
      </c>
      <c r="AB8" s="1">
        <f>'Split BLDG energy consumption'!$C$17*'Split BLDG energy consumption'!AB67</f>
        <v>0</v>
      </c>
      <c r="AC8" s="1">
        <f>'Split BLDG energy consumption'!$C$17*'Split BLDG energy consumption'!AC67</f>
        <v>0</v>
      </c>
      <c r="AD8" s="1">
        <f>'Split BLDG energy consumption'!$C$17*'Split BLDG energy consumption'!AD67</f>
        <v>0</v>
      </c>
      <c r="AE8" s="1">
        <f>'Split BLDG energy consumption'!$C$17*'Split BLDG energy consumption'!AE67</f>
        <v>0</v>
      </c>
      <c r="AF8" s="1">
        <f>'Split BLDG energy consumption'!$C$17*'Split BLDG energy consumption'!AF67</f>
        <v>0</v>
      </c>
      <c r="AG8" s="1">
        <f>'Split BLDG energy consumption'!$C$17*'Split BLDG energy consumption'!AG67</f>
        <v>0</v>
      </c>
      <c r="AH8" s="1">
        <f>'Split BLDG energy consumption'!$C$17*'Split BLDG energy consumption'!AH67</f>
        <v>0</v>
      </c>
      <c r="AI8" s="1">
        <f>'Split BLDG energy consumption'!$C$17*'Split BLDG energy consumption'!AI67</f>
        <v>0</v>
      </c>
      <c r="AJ8" s="1">
        <f>'Split BLDG energy consumption'!$C$17*'Split BLDG energy consumption'!AJ67</f>
        <v>0</v>
      </c>
      <c r="AK8" s="1">
        <f>'Split BLDG energy consumption'!$C$17*'Split BLDG energy consumption'!AK67</f>
        <v>0</v>
      </c>
      <c r="AL8" s="1">
        <f>'Split BLDG energy consumption'!$C$17*'Split BLDG energy consumption'!AL67</f>
        <v>0</v>
      </c>
      <c r="AM8" s="1">
        <f>'Split BLDG energy consumption'!$C$17*'Split BLDG energy consumption'!AM67</f>
        <v>0</v>
      </c>
      <c r="AN8" s="1">
        <f>'Split BLDG energy consumption'!$C$17*'Split BLDG energy consumption'!AN67</f>
        <v>0</v>
      </c>
      <c r="AO8" s="1">
        <f>'Split BLDG energy consumption'!$C$17*'Split BLDG energy consumption'!AO67</f>
        <v>0</v>
      </c>
      <c r="AP8" s="1">
        <f>'Split BLDG energy consumption'!$C$17*'Split BLDG energy consumption'!AP67</f>
        <v>0</v>
      </c>
      <c r="AQ8" s="1">
        <f>'Split BLDG energy consumption'!$C$17*'Split BLDG energy consumption'!AQ67</f>
        <v>0</v>
      </c>
    </row>
    <row r="9" spans="1:43" x14ac:dyDescent="0.3">
      <c r="A9" t="s">
        <v>7</v>
      </c>
      <c r="B9" s="1">
        <f>'Split BLDG energy consumption'!$C$17*'Split BLDG energy consumption'!B68</f>
        <v>0</v>
      </c>
      <c r="C9" s="1">
        <f>'Split BLDG energy consumption'!$C$17*'Split BLDG energy consumption'!C68</f>
        <v>0</v>
      </c>
      <c r="D9" s="1">
        <f>'Split BLDG energy consumption'!$C$17*'Split BLDG energy consumption'!D68</f>
        <v>0</v>
      </c>
      <c r="E9" s="1">
        <f>'Split BLDG energy consumption'!$C$17*'Split BLDG energy consumption'!E68</f>
        <v>0</v>
      </c>
      <c r="F9" s="1">
        <f>'Split BLDG energy consumption'!$C$17*'Split BLDG energy consumption'!F68</f>
        <v>0</v>
      </c>
      <c r="G9" s="1">
        <f>'Split BLDG energy consumption'!$C$17*'Split BLDG energy consumption'!G68</f>
        <v>0</v>
      </c>
      <c r="H9" s="1">
        <f>'Split BLDG energy consumption'!$C$17*'Split BLDG energy consumption'!H68</f>
        <v>0</v>
      </c>
      <c r="I9" s="1">
        <f>'Split BLDG energy consumption'!$C$17*'Split BLDG energy consumption'!I68</f>
        <v>0</v>
      </c>
      <c r="J9" s="1">
        <f>'Split BLDG energy consumption'!$C$17*'Split BLDG energy consumption'!J68</f>
        <v>0</v>
      </c>
      <c r="K9" s="1">
        <f>'Split BLDG energy consumption'!$C$17*'Split BLDG energy consumption'!K68</f>
        <v>0</v>
      </c>
      <c r="L9" s="1">
        <f>'Split BLDG energy consumption'!$C$17*'Split BLDG energy consumption'!L68</f>
        <v>0</v>
      </c>
      <c r="M9" s="1">
        <f>'Split BLDG energy consumption'!$C$17*'Split BLDG energy consumption'!M68</f>
        <v>0</v>
      </c>
      <c r="N9" s="1">
        <f>'Split BLDG energy consumption'!$C$17*'Split BLDG energy consumption'!N68</f>
        <v>0</v>
      </c>
      <c r="O9" s="1">
        <f>'Split BLDG energy consumption'!$C$17*'Split BLDG energy consumption'!O68</f>
        <v>0</v>
      </c>
      <c r="P9" s="1">
        <f>'Split BLDG energy consumption'!$C$17*'Split BLDG energy consumption'!P68</f>
        <v>0</v>
      </c>
      <c r="Q9" s="1">
        <f>'Split BLDG energy consumption'!$C$17*'Split BLDG energy consumption'!Q68</f>
        <v>0</v>
      </c>
      <c r="R9" s="1">
        <f>'Split BLDG energy consumption'!$C$17*'Split BLDG energy consumption'!R68</f>
        <v>0</v>
      </c>
      <c r="S9" s="1">
        <f>'Split BLDG energy consumption'!$C$17*'Split BLDG energy consumption'!S68</f>
        <v>0</v>
      </c>
      <c r="T9" s="1">
        <f>'Split BLDG energy consumption'!$C$17*'Split BLDG energy consumption'!T68</f>
        <v>0</v>
      </c>
      <c r="U9" s="1">
        <f>'Split BLDG energy consumption'!$C$17*'Split BLDG energy consumption'!U68</f>
        <v>0</v>
      </c>
      <c r="V9" s="1">
        <f>'Split BLDG energy consumption'!$C$17*'Split BLDG energy consumption'!V68</f>
        <v>0</v>
      </c>
      <c r="W9" s="1">
        <f>'Split BLDG energy consumption'!$C$17*'Split BLDG energy consumption'!W68</f>
        <v>0</v>
      </c>
      <c r="X9" s="1">
        <f>'Split BLDG energy consumption'!$C$17*'Split BLDG energy consumption'!X68</f>
        <v>0</v>
      </c>
      <c r="Y9" s="1">
        <f>'Split BLDG energy consumption'!$C$17*'Split BLDG energy consumption'!Y68</f>
        <v>0</v>
      </c>
      <c r="Z9" s="1">
        <f>'Split BLDG energy consumption'!$C$17*'Split BLDG energy consumption'!Z68</f>
        <v>0</v>
      </c>
      <c r="AA9" s="1">
        <f>'Split BLDG energy consumption'!$C$17*'Split BLDG energy consumption'!AA68</f>
        <v>0</v>
      </c>
      <c r="AB9" s="1">
        <f>'Split BLDG energy consumption'!$C$17*'Split BLDG energy consumption'!AB68</f>
        <v>0</v>
      </c>
      <c r="AC9" s="1">
        <f>'Split BLDG energy consumption'!$C$17*'Split BLDG energy consumption'!AC68</f>
        <v>0</v>
      </c>
      <c r="AD9" s="1">
        <f>'Split BLDG energy consumption'!$C$17*'Split BLDG energy consumption'!AD68</f>
        <v>0</v>
      </c>
      <c r="AE9" s="1">
        <f>'Split BLDG energy consumption'!$C$17*'Split BLDG energy consumption'!AE68</f>
        <v>0</v>
      </c>
      <c r="AF9" s="1">
        <f>'Split BLDG energy consumption'!$C$17*'Split BLDG energy consumption'!AF68</f>
        <v>0</v>
      </c>
      <c r="AG9" s="1">
        <f>'Split BLDG energy consumption'!$C$17*'Split BLDG energy consumption'!AG68</f>
        <v>0</v>
      </c>
      <c r="AH9" s="1">
        <f>'Split BLDG energy consumption'!$C$17*'Split BLDG energy consumption'!AH68</f>
        <v>0</v>
      </c>
      <c r="AI9" s="1">
        <f>'Split BLDG energy consumption'!$C$17*'Split BLDG energy consumption'!AI68</f>
        <v>0</v>
      </c>
      <c r="AJ9" s="1">
        <f>'Split BLDG energy consumption'!$C$17*'Split BLDG energy consumption'!AJ68</f>
        <v>0</v>
      </c>
      <c r="AK9" s="1">
        <f>'Split BLDG energy consumption'!$C$17*'Split BLDG energy consumption'!AK68</f>
        <v>0</v>
      </c>
      <c r="AL9" s="1">
        <f>'Split BLDG energy consumption'!$C$17*'Split BLDG energy consumption'!AL68</f>
        <v>0</v>
      </c>
      <c r="AM9" s="1">
        <f>'Split BLDG energy consumption'!$C$17*'Split BLDG energy consumption'!AM68</f>
        <v>0</v>
      </c>
      <c r="AN9" s="1">
        <f>'Split BLDG energy consumption'!$C$17*'Split BLDG energy consumption'!AN68</f>
        <v>0</v>
      </c>
      <c r="AO9" s="1">
        <f>'Split BLDG energy consumption'!$C$17*'Split BLDG energy consumption'!AO68</f>
        <v>0</v>
      </c>
      <c r="AP9" s="1">
        <f>'Split BLDG energy consumption'!$C$17*'Split BLDG energy consumption'!AP68</f>
        <v>0</v>
      </c>
      <c r="AQ9" s="1">
        <f>'Split BLDG energy consumption'!$C$17*'Split BLDG energy consumption'!AQ68</f>
        <v>0</v>
      </c>
    </row>
    <row r="10" spans="1:43" x14ac:dyDescent="0.3">
      <c r="A10" t="s">
        <v>8</v>
      </c>
      <c r="B10" s="1">
        <f>'Split BLDG energy consumption'!$C$17*'Split BLDG energy consumption'!B69</f>
        <v>0</v>
      </c>
      <c r="C10" s="1">
        <f>'Split BLDG energy consumption'!$C$17*'Split BLDG energy consumption'!C69</f>
        <v>0</v>
      </c>
      <c r="D10" s="1">
        <f>'Split BLDG energy consumption'!$C$17*'Split BLDG energy consumption'!D69</f>
        <v>0</v>
      </c>
      <c r="E10" s="1">
        <f>'Split BLDG energy consumption'!$C$17*'Split BLDG energy consumption'!E69</f>
        <v>0</v>
      </c>
      <c r="F10" s="1">
        <f>'Split BLDG energy consumption'!$C$17*'Split BLDG energy consumption'!F69</f>
        <v>0</v>
      </c>
      <c r="G10" s="1">
        <f>'Split BLDG energy consumption'!$C$17*'Split BLDG energy consumption'!G69</f>
        <v>0</v>
      </c>
      <c r="H10" s="1">
        <f>'Split BLDG energy consumption'!$C$17*'Split BLDG energy consumption'!H69</f>
        <v>0</v>
      </c>
      <c r="I10" s="1">
        <f>'Split BLDG energy consumption'!$C$17*'Split BLDG energy consumption'!I69</f>
        <v>0</v>
      </c>
      <c r="J10" s="1">
        <f>'Split BLDG energy consumption'!$C$17*'Split BLDG energy consumption'!J69</f>
        <v>0</v>
      </c>
      <c r="K10" s="1">
        <f>'Split BLDG energy consumption'!$C$17*'Split BLDG energy consumption'!K69</f>
        <v>0</v>
      </c>
      <c r="L10" s="1">
        <f>'Split BLDG energy consumption'!$C$17*'Split BLDG energy consumption'!L69</f>
        <v>0</v>
      </c>
      <c r="M10" s="1">
        <f>'Split BLDG energy consumption'!$C$17*'Split BLDG energy consumption'!M69</f>
        <v>0</v>
      </c>
      <c r="N10" s="1">
        <f>'Split BLDG energy consumption'!$C$17*'Split BLDG energy consumption'!N69</f>
        <v>0</v>
      </c>
      <c r="O10" s="1">
        <f>'Split BLDG energy consumption'!$C$17*'Split BLDG energy consumption'!O69</f>
        <v>0</v>
      </c>
      <c r="P10" s="1">
        <f>'Split BLDG energy consumption'!$C$17*'Split BLDG energy consumption'!P69</f>
        <v>0</v>
      </c>
      <c r="Q10" s="1">
        <f>'Split BLDG energy consumption'!$C$17*'Split BLDG energy consumption'!Q69</f>
        <v>0</v>
      </c>
      <c r="R10" s="1">
        <f>'Split BLDG energy consumption'!$C$17*'Split BLDG energy consumption'!R69</f>
        <v>0</v>
      </c>
      <c r="S10" s="1">
        <f>'Split BLDG energy consumption'!$C$17*'Split BLDG energy consumption'!S69</f>
        <v>0</v>
      </c>
      <c r="T10" s="1">
        <f>'Split BLDG energy consumption'!$C$17*'Split BLDG energy consumption'!T69</f>
        <v>0</v>
      </c>
      <c r="U10" s="1">
        <f>'Split BLDG energy consumption'!$C$17*'Split BLDG energy consumption'!U69</f>
        <v>0</v>
      </c>
      <c r="V10" s="1">
        <f>'Split BLDG energy consumption'!$C$17*'Split BLDG energy consumption'!V69</f>
        <v>0</v>
      </c>
      <c r="W10" s="1">
        <f>'Split BLDG energy consumption'!$C$17*'Split BLDG energy consumption'!W69</f>
        <v>0</v>
      </c>
      <c r="X10" s="1">
        <f>'Split BLDG energy consumption'!$C$17*'Split BLDG energy consumption'!X69</f>
        <v>0</v>
      </c>
      <c r="Y10" s="1">
        <f>'Split BLDG energy consumption'!$C$17*'Split BLDG energy consumption'!Y69</f>
        <v>0</v>
      </c>
      <c r="Z10" s="1">
        <f>'Split BLDG energy consumption'!$C$17*'Split BLDG energy consumption'!Z69</f>
        <v>0</v>
      </c>
      <c r="AA10" s="1">
        <f>'Split BLDG energy consumption'!$C$17*'Split BLDG energy consumption'!AA69</f>
        <v>0</v>
      </c>
      <c r="AB10" s="1">
        <f>'Split BLDG energy consumption'!$C$17*'Split BLDG energy consumption'!AB69</f>
        <v>0</v>
      </c>
      <c r="AC10" s="1">
        <f>'Split BLDG energy consumption'!$C$17*'Split BLDG energy consumption'!AC69</f>
        <v>0</v>
      </c>
      <c r="AD10" s="1">
        <f>'Split BLDG energy consumption'!$C$17*'Split BLDG energy consumption'!AD69</f>
        <v>0</v>
      </c>
      <c r="AE10" s="1">
        <f>'Split BLDG energy consumption'!$C$17*'Split BLDG energy consumption'!AE69</f>
        <v>0</v>
      </c>
      <c r="AF10" s="1">
        <f>'Split BLDG energy consumption'!$C$17*'Split BLDG energy consumption'!AF69</f>
        <v>0</v>
      </c>
      <c r="AG10" s="1">
        <f>'Split BLDG energy consumption'!$C$17*'Split BLDG energy consumption'!AG69</f>
        <v>0</v>
      </c>
      <c r="AH10" s="1">
        <f>'Split BLDG energy consumption'!$C$17*'Split BLDG energy consumption'!AH69</f>
        <v>0</v>
      </c>
      <c r="AI10" s="1">
        <f>'Split BLDG energy consumption'!$C$17*'Split BLDG energy consumption'!AI69</f>
        <v>0</v>
      </c>
      <c r="AJ10" s="1">
        <f>'Split BLDG energy consumption'!$C$17*'Split BLDG energy consumption'!AJ69</f>
        <v>0</v>
      </c>
      <c r="AK10" s="1">
        <f>'Split BLDG energy consumption'!$C$17*'Split BLDG energy consumption'!AK69</f>
        <v>0</v>
      </c>
      <c r="AL10" s="1">
        <f>'Split BLDG energy consumption'!$C$17*'Split BLDG energy consumption'!AL69</f>
        <v>0</v>
      </c>
      <c r="AM10" s="1">
        <f>'Split BLDG energy consumption'!$C$17*'Split BLDG energy consumption'!AM69</f>
        <v>0</v>
      </c>
      <c r="AN10" s="1">
        <f>'Split BLDG energy consumption'!$C$17*'Split BLDG energy consumption'!AN69</f>
        <v>0</v>
      </c>
      <c r="AO10" s="1">
        <f>'Split BLDG energy consumption'!$C$17*'Split BLDG energy consumption'!AO69</f>
        <v>0</v>
      </c>
      <c r="AP10" s="1">
        <f>'Split BLDG energy consumption'!$C$17*'Split BLDG energy consumption'!AP69</f>
        <v>0</v>
      </c>
      <c r="AQ10" s="1">
        <f>'Split BLDG energy consumption'!$C$17*'Split BLDG energy consumption'!AQ69</f>
        <v>0</v>
      </c>
    </row>
    <row r="11" spans="1:43" x14ac:dyDescent="0.3">
      <c r="A11" t="s">
        <v>9</v>
      </c>
      <c r="B11" s="1">
        <f>'Split BLDG energy consumption'!$C$17*'Split BLDG energy consumption'!B70</f>
        <v>0</v>
      </c>
      <c r="C11" s="1">
        <f>'Split BLDG energy consumption'!$C$17*'Split BLDG energy consumption'!C70</f>
        <v>0</v>
      </c>
      <c r="D11" s="1">
        <f>'Split BLDG energy consumption'!$C$17*'Split BLDG energy consumption'!D70</f>
        <v>0</v>
      </c>
      <c r="E11" s="1">
        <f>'Split BLDG energy consumption'!$C$17*'Split BLDG energy consumption'!E70</f>
        <v>0</v>
      </c>
      <c r="F11" s="1">
        <f>'Split BLDG energy consumption'!$C$17*'Split BLDG energy consumption'!F70</f>
        <v>0</v>
      </c>
      <c r="G11" s="1">
        <f>'Split BLDG energy consumption'!$C$17*'Split BLDG energy consumption'!G70</f>
        <v>0</v>
      </c>
      <c r="H11" s="1">
        <f>'Split BLDG energy consumption'!$C$17*'Split BLDG energy consumption'!H70</f>
        <v>0</v>
      </c>
      <c r="I11" s="1">
        <f>'Split BLDG energy consumption'!$C$17*'Split BLDG energy consumption'!I70</f>
        <v>0</v>
      </c>
      <c r="J11" s="1">
        <f>'Split BLDG energy consumption'!$C$17*'Split BLDG energy consumption'!J70</f>
        <v>0</v>
      </c>
      <c r="K11" s="1">
        <f>'Split BLDG energy consumption'!$C$17*'Split BLDG energy consumption'!K70</f>
        <v>0</v>
      </c>
      <c r="L11" s="1">
        <f>'Split BLDG energy consumption'!$C$17*'Split BLDG energy consumption'!L70</f>
        <v>0</v>
      </c>
      <c r="M11" s="1">
        <f>'Split BLDG energy consumption'!$C$17*'Split BLDG energy consumption'!M70</f>
        <v>0</v>
      </c>
      <c r="N11" s="1">
        <f>'Split BLDG energy consumption'!$C$17*'Split BLDG energy consumption'!N70</f>
        <v>0</v>
      </c>
      <c r="O11" s="1">
        <f>'Split BLDG energy consumption'!$C$17*'Split BLDG energy consumption'!O70</f>
        <v>0</v>
      </c>
      <c r="P11" s="1">
        <f>'Split BLDG energy consumption'!$C$17*'Split BLDG energy consumption'!P70</f>
        <v>0</v>
      </c>
      <c r="Q11" s="1">
        <f>'Split BLDG energy consumption'!$C$17*'Split BLDG energy consumption'!Q70</f>
        <v>0</v>
      </c>
      <c r="R11" s="1">
        <f>'Split BLDG energy consumption'!$C$17*'Split BLDG energy consumption'!R70</f>
        <v>0</v>
      </c>
      <c r="S11" s="1">
        <f>'Split BLDG energy consumption'!$C$17*'Split BLDG energy consumption'!S70</f>
        <v>0</v>
      </c>
      <c r="T11" s="1">
        <f>'Split BLDG energy consumption'!$C$17*'Split BLDG energy consumption'!T70</f>
        <v>0</v>
      </c>
      <c r="U11" s="1">
        <f>'Split BLDG energy consumption'!$C$17*'Split BLDG energy consumption'!U70</f>
        <v>0</v>
      </c>
      <c r="V11" s="1">
        <f>'Split BLDG energy consumption'!$C$17*'Split BLDG energy consumption'!V70</f>
        <v>0</v>
      </c>
      <c r="W11" s="1">
        <f>'Split BLDG energy consumption'!$C$17*'Split BLDG energy consumption'!W70</f>
        <v>0</v>
      </c>
      <c r="X11" s="1">
        <f>'Split BLDG energy consumption'!$C$17*'Split BLDG energy consumption'!X70</f>
        <v>0</v>
      </c>
      <c r="Y11" s="1">
        <f>'Split BLDG energy consumption'!$C$17*'Split BLDG energy consumption'!Y70</f>
        <v>0</v>
      </c>
      <c r="Z11" s="1">
        <f>'Split BLDG energy consumption'!$C$17*'Split BLDG energy consumption'!Z70</f>
        <v>0</v>
      </c>
      <c r="AA11" s="1">
        <f>'Split BLDG energy consumption'!$C$17*'Split BLDG energy consumption'!AA70</f>
        <v>0</v>
      </c>
      <c r="AB11" s="1">
        <f>'Split BLDG energy consumption'!$C$17*'Split BLDG energy consumption'!AB70</f>
        <v>0</v>
      </c>
      <c r="AC11" s="1">
        <f>'Split BLDG energy consumption'!$C$17*'Split BLDG energy consumption'!AC70</f>
        <v>0</v>
      </c>
      <c r="AD11" s="1">
        <f>'Split BLDG energy consumption'!$C$17*'Split BLDG energy consumption'!AD70</f>
        <v>0</v>
      </c>
      <c r="AE11" s="1">
        <f>'Split BLDG energy consumption'!$C$17*'Split BLDG energy consumption'!AE70</f>
        <v>0</v>
      </c>
      <c r="AF11" s="1">
        <f>'Split BLDG energy consumption'!$C$17*'Split BLDG energy consumption'!AF70</f>
        <v>0</v>
      </c>
      <c r="AG11" s="1">
        <f>'Split BLDG energy consumption'!$C$17*'Split BLDG energy consumption'!AG70</f>
        <v>0</v>
      </c>
      <c r="AH11" s="1">
        <f>'Split BLDG energy consumption'!$C$17*'Split BLDG energy consumption'!AH70</f>
        <v>0</v>
      </c>
      <c r="AI11" s="1">
        <f>'Split BLDG energy consumption'!$C$17*'Split BLDG energy consumption'!AI70</f>
        <v>0</v>
      </c>
      <c r="AJ11" s="1">
        <f>'Split BLDG energy consumption'!$C$17*'Split BLDG energy consumption'!AJ70</f>
        <v>0</v>
      </c>
      <c r="AK11" s="1">
        <f>'Split BLDG energy consumption'!$C$17*'Split BLDG energy consumption'!AK70</f>
        <v>0</v>
      </c>
      <c r="AL11" s="1">
        <f>'Split BLDG energy consumption'!$C$17*'Split BLDG energy consumption'!AL70</f>
        <v>0</v>
      </c>
      <c r="AM11" s="1">
        <f>'Split BLDG energy consumption'!$C$17*'Split BLDG energy consumption'!AM70</f>
        <v>0</v>
      </c>
      <c r="AN11" s="1">
        <f>'Split BLDG energy consumption'!$C$17*'Split BLDG energy consumption'!AN70</f>
        <v>0</v>
      </c>
      <c r="AO11" s="1">
        <f>'Split BLDG energy consumption'!$C$17*'Split BLDG energy consumption'!AO70</f>
        <v>0</v>
      </c>
      <c r="AP11" s="1">
        <f>'Split BLDG energy consumption'!$C$17*'Split BLDG energy consumption'!AP70</f>
        <v>0</v>
      </c>
      <c r="AQ11" s="1">
        <f>'Split BLDG energy consumption'!$C$17*'Split BLDG energy consumption'!AQ70</f>
        <v>0</v>
      </c>
    </row>
  </sheetData>
  <phoneticPr fontId="3"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E928D-0A19-40C4-8AEA-544278F1BD1E}">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consumption'!B74</f>
        <v>31341397280827.938</v>
      </c>
      <c r="C2" s="1">
        <f>'Split BLDG energy consumption'!$C$17*'Split BLDG energy consumption'!C74</f>
        <v>31341397280827.938</v>
      </c>
      <c r="D2" s="1">
        <f>'Split BLDG energy consumption'!$C$17*'Split BLDG energy consumption'!D74</f>
        <v>31210843784653.434</v>
      </c>
      <c r="E2" s="1">
        <f>'Split BLDG energy consumption'!$C$17*'Split BLDG energy consumption'!E74</f>
        <v>31057367930484.207</v>
      </c>
      <c r="F2" s="1">
        <f>'Split BLDG energy consumption'!$C$17*'Split BLDG energy consumption'!F74</f>
        <v>30884191758027.449</v>
      </c>
      <c r="G2" s="1">
        <f>'Split BLDG energy consumption'!$C$17*'Split BLDG energy consumption'!G74</f>
        <v>30031084891711.789</v>
      </c>
      <c r="H2" s="1">
        <f>'Split BLDG energy consumption'!$C$17*'Split BLDG energy consumption'!H74</f>
        <v>29751136567040.668</v>
      </c>
      <c r="I2" s="1">
        <f>'Split BLDG energy consumption'!$C$17*'Split BLDG energy consumption'!I74</f>
        <v>29460648730117.734</v>
      </c>
      <c r="J2" s="1">
        <f>'Split BLDG energy consumption'!$C$17*'Split BLDG energy consumption'!J74</f>
        <v>29161543278187.797</v>
      </c>
      <c r="K2" s="1">
        <f>'Split BLDG energy consumption'!$C$17*'Split BLDG energy consumption'!K74</f>
        <v>28854139394453.43</v>
      </c>
      <c r="L2" s="1">
        <f>'Split BLDG energy consumption'!$C$17*'Split BLDG energy consumption'!L74</f>
        <v>28539461164901.871</v>
      </c>
      <c r="M2" s="1">
        <f>'Split BLDG energy consumption'!$C$17*'Split BLDG energy consumption'!M74</f>
        <v>28218478192104.441</v>
      </c>
      <c r="N2" s="1">
        <f>'Split BLDG energy consumption'!$C$17*'Split BLDG energy consumption'!N74</f>
        <v>27892104620295.043</v>
      </c>
      <c r="O2" s="1">
        <f>'Split BLDG energy consumption'!$C$17*'Split BLDG energy consumption'!O74</f>
        <v>27561197373314</v>
      </c>
      <c r="P2" s="1">
        <f>'Split BLDG energy consumption'!$C$17*'Split BLDG energy consumption'!P74</f>
        <v>27226553582010.055</v>
      </c>
      <c r="Q2" s="1">
        <f>'Split BLDG energy consumption'!$C$17*'Split BLDG energy consumption'!Q74</f>
        <v>26888911104414.215</v>
      </c>
      <c r="R2" s="1">
        <f>'Split BLDG energy consumption'!$C$17*'Split BLDG energy consumption'!R74</f>
        <v>26548946316384.25</v>
      </c>
      <c r="S2" s="1">
        <f>'Split BLDG energy consumption'!$C$17*'Split BLDG energy consumption'!S74</f>
        <v>26207272259125.676</v>
      </c>
      <c r="T2" s="1">
        <f>'Split BLDG energy consumption'!$C$17*'Split BLDG energy consumption'!T74</f>
        <v>25864437950547.598</v>
      </c>
      <c r="U2" s="1">
        <f>'Split BLDG energy consumption'!$C$17*'Split BLDG energy consumption'!U74</f>
        <v>25520924901016.762</v>
      </c>
      <c r="V2" s="1">
        <f>'Split BLDG energy consumption'!$C$17*'Split BLDG energy consumption'!V74</f>
        <v>25177149174951.949</v>
      </c>
      <c r="W2" s="1">
        <f>'Split BLDG energy consumption'!$C$17*'Split BLDG energy consumption'!W74</f>
        <v>24833456272326.297</v>
      </c>
      <c r="X2" s="1">
        <f>'Split BLDG energy consumption'!$C$17*'Split BLDG energy consumption'!X74</f>
        <v>24490121562414.949</v>
      </c>
      <c r="Y2" s="1">
        <f>'Split BLDG energy consumption'!$C$17*'Split BLDG energy consumption'!Y74</f>
        <v>24147348716888.43</v>
      </c>
      <c r="Z2" s="1">
        <f>'Split BLDG energy consumption'!$C$17*'Split BLDG energy consumption'!Z74</f>
        <v>23805266898101.063</v>
      </c>
      <c r="AA2" s="1">
        <f>'Split BLDG energy consumption'!$C$17*'Split BLDG energy consumption'!AA74</f>
        <v>23463929534760.188</v>
      </c>
      <c r="AB2" s="1">
        <f>'Split BLDG energy consumption'!$C$17*'Split BLDG energy consumption'!AB74</f>
        <v>23123314321862.926</v>
      </c>
      <c r="AC2" s="1">
        <f>'Split BLDG energy consumption'!$C$17*'Split BLDG energy consumption'!AC74</f>
        <v>22783319521126.336</v>
      </c>
      <c r="AD2" s="1">
        <f>'Split BLDG energy consumption'!$C$17*'Split BLDG energy consumption'!AD74</f>
        <v>22443762678237.914</v>
      </c>
      <c r="AE2" s="1">
        <f>'Split BLDG energy consumption'!$C$17*'Split BLDG energy consumption'!AE74</f>
        <v>22104379328969.859</v>
      </c>
      <c r="AF2" s="1">
        <f>'Split BLDG energy consumption'!$C$17*'Split BLDG energy consumption'!AF74</f>
        <v>21764821694099.242</v>
      </c>
      <c r="AG2" s="1">
        <f>'Split BLDG energy consumption'!$C$17*'Split BLDG energy consumption'!AG74</f>
        <v>21424656101477.738</v>
      </c>
      <c r="AH2" s="1">
        <f>'Split BLDG energy consumption'!$C$17*'Split BLDG energy consumption'!AH74</f>
        <v>21083361209011.832</v>
      </c>
      <c r="AI2" s="1">
        <f>'Split BLDG energy consumption'!$C$17*'Split BLDG energy consumption'!AI74</f>
        <v>20740327477502.578</v>
      </c>
      <c r="AJ2" s="1">
        <f>'Split BLDG energy consumption'!$C$17*'Split BLDG energy consumption'!AJ74</f>
        <v>20394853671659.949</v>
      </c>
      <c r="AK2" s="1">
        <f>'Split BLDG energy consumption'!$C$17*'Split BLDG energy consumption'!AK74</f>
        <v>20046145861355.129</v>
      </c>
      <c r="AL2" s="1">
        <f>'Split BLDG energy consumption'!$C$17*'Split BLDG energy consumption'!AL74</f>
        <v>19693315562257.273</v>
      </c>
      <c r="AM2" s="1">
        <f>'Split BLDG energy consumption'!$C$17*'Split BLDG energy consumption'!AM74</f>
        <v>19335377421634.68</v>
      </c>
      <c r="AN2" s="1">
        <f>'Split BLDG energy consumption'!$C$17*'Split BLDG energy consumption'!AN74</f>
        <v>18971248169405.668</v>
      </c>
      <c r="AO2" s="1">
        <f>'Split BLDG energy consumption'!$C$17*'Split BLDG energy consumption'!AO74</f>
        <v>18599744262007.672</v>
      </c>
      <c r="AP2" s="1">
        <f>'Split BLDG energy consumption'!$C$17*'Split BLDG energy consumption'!AP74</f>
        <v>18219579054083.945</v>
      </c>
      <c r="AQ2" s="1">
        <f>'Split BLDG energy consumption'!$C$17*'Split BLDG energy consumption'!AQ74</f>
        <v>17829362556859.145</v>
      </c>
    </row>
    <row r="3" spans="1:43" x14ac:dyDescent="0.3">
      <c r="A3" t="s">
        <v>1</v>
      </c>
      <c r="B3" s="1">
        <f>'Split BLDG energy consumption'!$C$17*'Split BLDG energy consumption'!B75</f>
        <v>415086274633.26294</v>
      </c>
      <c r="C3" s="1">
        <f>'Split BLDG energy consumption'!$C$17*'Split BLDG energy consumption'!C75</f>
        <v>415086274633.26294</v>
      </c>
      <c r="D3" s="1">
        <f>'Split BLDG energy consumption'!$C$17*'Split BLDG energy consumption'!D75</f>
        <v>413367302823.63507</v>
      </c>
      <c r="E3" s="1">
        <f>'Split BLDG energy consumption'!$C$17*'Split BLDG energy consumption'!E75</f>
        <v>411354868533.5238</v>
      </c>
      <c r="F3" s="1">
        <f>'Split BLDG energy consumption'!$C$17*'Split BLDG energy consumption'!F75</f>
        <v>409074020749.55634</v>
      </c>
      <c r="G3" s="1">
        <f>'Split BLDG energy consumption'!$C$17*'Split BLDG energy consumption'!G75</f>
        <v>397794397939.66895</v>
      </c>
      <c r="H3" s="1">
        <f>'Split BLDG energy consumption'!$C$17*'Split BLDG energy consumption'!H75</f>
        <v>394103206906.10992</v>
      </c>
      <c r="I3" s="1">
        <f>'Split BLDG energy consumption'!$C$17*'Split BLDG energy consumption'!I75</f>
        <v>390272935543.29224</v>
      </c>
      <c r="J3" s="1">
        <f>'Split BLDG energy consumption'!$C$17*'Split BLDG energy consumption'!J75</f>
        <v>386318530922.12506</v>
      </c>
      <c r="K3" s="1">
        <f>'Split BLDG energy consumption'!$C$17*'Split BLDG energy consumption'!K75</f>
        <v>382254264306.73328</v>
      </c>
      <c r="L3" s="1">
        <f>'Split BLDG energy consumption'!$C$17*'Split BLDG energy consumption'!L75</f>
        <v>378093693454.95178</v>
      </c>
      <c r="M3" s="1">
        <f>'Split BLDG energy consumption'!$C$17*'Split BLDG energy consumption'!M75</f>
        <v>373849654824.87329</v>
      </c>
      <c r="N3" s="1">
        <f>'Split BLDG energy consumption'!$C$17*'Split BLDG energy consumption'!N75</f>
        <v>369534250667.97253</v>
      </c>
      <c r="O3" s="1">
        <f>'Split BLDG energy consumption'!$C$17*'Split BLDG energy consumption'!O75</f>
        <v>365158825701.44635</v>
      </c>
      <c r="P3" s="1">
        <f>'Split BLDG energy consumption'!$C$17*'Split BLDG energy consumption'!P75</f>
        <v>360733933049.88062</v>
      </c>
      <c r="Q3" s="1">
        <f>'Split BLDG energy consumption'!$C$17*'Split BLDG energy consumption'!Q75</f>
        <v>356269341131.77344</v>
      </c>
      <c r="R3" s="1">
        <f>'Split BLDG energy consumption'!$C$17*'Split BLDG energy consumption'!R75</f>
        <v>351774004410.12805</v>
      </c>
      <c r="S3" s="1">
        <f>'Split BLDG energy consumption'!$C$17*'Split BLDG energy consumption'!S75</f>
        <v>347256038867.69489</v>
      </c>
      <c r="T3" s="1">
        <f>'Split BLDG energy consumption'!$C$17*'Split BLDG energy consumption'!T75</f>
        <v>342722712890.08948</v>
      </c>
      <c r="U3" s="1">
        <f>'Split BLDG energy consumption'!$C$17*'Split BLDG energy consumption'!U75</f>
        <v>338180401138.25726</v>
      </c>
      <c r="V3" s="1">
        <f>'Split BLDG energy consumption'!$C$17*'Split BLDG energy consumption'!V75</f>
        <v>333634611841.68658</v>
      </c>
      <c r="W3" s="1">
        <f>'Split BLDG energy consumption'!$C$17*'Split BLDG energy consumption'!W75</f>
        <v>329089919035.20099</v>
      </c>
      <c r="X3" s="1">
        <f>'Split BLDG energy consumption'!$C$17*'Split BLDG energy consumption'!X75</f>
        <v>324549968301.29443</v>
      </c>
      <c r="Y3" s="1">
        <f>'Split BLDG energy consumption'!$C$17*'Split BLDG energy consumption'!Y75</f>
        <v>320017456026.03363</v>
      </c>
      <c r="Z3" s="1">
        <f>'Split BLDG energy consumption'!$C$17*'Split BLDG energy consumption'!Z75</f>
        <v>315494092175.12762</v>
      </c>
      <c r="AA3" s="1">
        <f>'Split BLDG energy consumption'!$C$17*'Split BLDG energy consumption'!AA75</f>
        <v>310980584085.15216</v>
      </c>
      <c r="AB3" s="1">
        <f>'Split BLDG energy consumption'!$C$17*'Split BLDG energy consumption'!AB75</f>
        <v>306476636462.71265</v>
      </c>
      <c r="AC3" s="1">
        <f>'Split BLDG energy consumption'!$C$17*'Split BLDG energy consumption'!AC75</f>
        <v>301980902406.25989</v>
      </c>
      <c r="AD3" s="1">
        <f>'Split BLDG energy consumption'!$C$17*'Split BLDG energy consumption'!AD75</f>
        <v>297490966423.91565</v>
      </c>
      <c r="AE3" s="1">
        <f>'Split BLDG energy consumption'!$C$17*'Split BLDG energy consumption'!AE75</f>
        <v>293003327303.86633</v>
      </c>
      <c r="AF3" s="1">
        <f>'Split BLDG energy consumption'!$C$17*'Split BLDG energy consumption'!AF75</f>
        <v>288513380836.56</v>
      </c>
      <c r="AG3" s="1">
        <f>'Split BLDG energy consumption'!$C$17*'Split BLDG energy consumption'!AG75</f>
        <v>284015385685.7804</v>
      </c>
      <c r="AH3" s="1">
        <f>'Split BLDG energy consumption'!$C$17*'Split BLDG energy consumption'!AH75</f>
        <v>279502439862.88513</v>
      </c>
      <c r="AI3" s="1">
        <f>'Split BLDG energy consumption'!$C$17*'Split BLDG energy consumption'!AI75</f>
        <v>274966473747.78998</v>
      </c>
      <c r="AJ3" s="1">
        <f>'Split BLDG energy consumption'!$C$17*'Split BLDG energy consumption'!AJ75</f>
        <v>270398203766.29715</v>
      </c>
      <c r="AK3" s="1">
        <f>'Split BLDG energy consumption'!$C$17*'Split BLDG energy consumption'!AK75</f>
        <v>265787119167.78738</v>
      </c>
      <c r="AL3" s="1">
        <f>'Split BLDG energy consumption'!$C$17*'Split BLDG energy consumption'!AL75</f>
        <v>261121457409.32187</v>
      </c>
      <c r="AM3" s="1">
        <f>'Split BLDG energy consumption'!$C$17*'Split BLDG energy consumption'!AM75</f>
        <v>256388173518.22745</v>
      </c>
      <c r="AN3" s="1">
        <f>'Split BLDG energy consumption'!$C$17*'Split BLDG energy consumption'!AN75</f>
        <v>251572926205.17834</v>
      </c>
      <c r="AO3" s="1">
        <f>'Split BLDG energy consumption'!$C$17*'Split BLDG energy consumption'!AO75</f>
        <v>246660046671.64737</v>
      </c>
      <c r="AP3" s="1">
        <f>'Split BLDG energy consumption'!$C$17*'Split BLDG energy consumption'!AP75</f>
        <v>241632501166.18796</v>
      </c>
      <c r="AQ3" s="1">
        <f>'Split BLDG energy consumption'!$C$17*'Split BLDG energy consumption'!AQ75</f>
        <v>236471887785.59637</v>
      </c>
    </row>
    <row r="4" spans="1:43" x14ac:dyDescent="0.3">
      <c r="A4" t="s">
        <v>2</v>
      </c>
      <c r="B4" s="1">
        <f>'Split BLDG energy consumption'!$C$17*'Split BLDG energy consumption'!B76</f>
        <v>45288404339196.219</v>
      </c>
      <c r="C4" s="1">
        <f>'Split BLDG energy consumption'!$C$17*'Split BLDG energy consumption'!C76</f>
        <v>45288404339196.219</v>
      </c>
      <c r="D4" s="1">
        <f>'Split BLDG energy consumption'!$C$17*'Split BLDG energy consumption'!D76</f>
        <v>45100854195720.898</v>
      </c>
      <c r="E4" s="1">
        <f>'Split BLDG energy consumption'!$C$17*'Split BLDG energy consumption'!E76</f>
        <v>44881285533959.805</v>
      </c>
      <c r="F4" s="1">
        <f>'Split BLDG energy consumption'!$C$17*'Split BLDG energy consumption'!F76</f>
        <v>44632431348723.867</v>
      </c>
      <c r="G4" s="1">
        <f>'Split BLDG energy consumption'!$C$17*'Split BLDG energy consumption'!G76</f>
        <v>43401756788214.406</v>
      </c>
      <c r="H4" s="1">
        <f>'Split BLDG energy consumption'!$C$17*'Split BLDG energy consumption'!H76</f>
        <v>42999025688110.625</v>
      </c>
      <c r="I4" s="1">
        <f>'Split BLDG energy consumption'!$C$17*'Split BLDG energy consumption'!I76</f>
        <v>42581120089180.875</v>
      </c>
      <c r="J4" s="1">
        <f>'Split BLDG energy consumption'!$C$17*'Split BLDG energy consumption'!J76</f>
        <v>42149670806589.125</v>
      </c>
      <c r="K4" s="1">
        <f>'Split BLDG energy consumption'!$C$17*'Split BLDG energy consumption'!K76</f>
        <v>41706234920922.258</v>
      </c>
      <c r="L4" s="1">
        <f>'Split BLDG energy consumption'!$C$17*'Split BLDG energy consumption'!L76</f>
        <v>41252291664947.75</v>
      </c>
      <c r="M4" s="1">
        <f>'Split BLDG energy consumption'!$C$17*'Split BLDG energy consumption'!M76</f>
        <v>40789241573301.172</v>
      </c>
      <c r="N4" s="1">
        <f>'Split BLDG energy consumption'!$C$17*'Split BLDG energy consumption'!N76</f>
        <v>40318405074268.672</v>
      </c>
      <c r="O4" s="1">
        <f>'Split BLDG energy consumption'!$C$17*'Split BLDG energy consumption'!O76</f>
        <v>39841019944599.125</v>
      </c>
      <c r="P4" s="1">
        <f>'Split BLDG energy consumption'!$C$17*'Split BLDG energy consumption'!P76</f>
        <v>39358237593535.609</v>
      </c>
      <c r="Q4" s="1">
        <f>'Split BLDG energy consumption'!$C$17*'Split BLDG energy consumption'!Q76</f>
        <v>38871123814176.391</v>
      </c>
      <c r="R4" s="1">
        <f>'Split BLDG energy consumption'!$C$17*'Split BLDG energy consumption'!R76</f>
        <v>38380655592189.063</v>
      </c>
      <c r="S4" s="1">
        <f>'Split BLDG energy consumption'!$C$17*'Split BLDG energy consumption'!S76</f>
        <v>37887718430012.242</v>
      </c>
      <c r="T4" s="1">
        <f>'Split BLDG energy consumption'!$C$17*'Split BLDG energy consumption'!T76</f>
        <v>37393105352148.938</v>
      </c>
      <c r="U4" s="1">
        <f>'Split BLDG energy consumption'!$C$17*'Split BLDG energy consumption'!U76</f>
        <v>36897511872375.586</v>
      </c>
      <c r="V4" s="1">
        <f>'Split BLDG energy consumption'!$C$17*'Split BLDG energy consumption'!V76</f>
        <v>36401538971595.422</v>
      </c>
      <c r="W4" s="1">
        <f>'Split BLDG energy consumption'!$C$17*'Split BLDG energy consumption'!W76</f>
        <v>35905685704465.828</v>
      </c>
      <c r="X4" s="1">
        <f>'Split BLDG energy consumption'!$C$17*'Split BLDG energy consumption'!X76</f>
        <v>35410349825921.43</v>
      </c>
      <c r="Y4" s="1">
        <f>'Split BLDG energy consumption'!$C$17*'Split BLDG energy consumption'!Y76</f>
        <v>34915825527868.598</v>
      </c>
      <c r="Z4" s="1">
        <f>'Split BLDG energy consumption'!$C$17*'Split BLDG energy consumption'!Z76</f>
        <v>34422299377831.152</v>
      </c>
      <c r="AA4" s="1">
        <f>'Split BLDG energy consumption'!$C$17*'Split BLDG energy consumption'!AA76</f>
        <v>33929848550475.707</v>
      </c>
      <c r="AB4" s="1">
        <f>'Split BLDG energy consumption'!$C$17*'Split BLDG energy consumption'!AB76</f>
        <v>33438440827520.234</v>
      </c>
      <c r="AC4" s="1">
        <f>'Split BLDG energy consumption'!$C$17*'Split BLDG energy consumption'!AC76</f>
        <v>32947929253920.227</v>
      </c>
      <c r="AD4" s="1">
        <f>'Split BLDG energy consumption'!$C$17*'Split BLDG energy consumption'!AD76</f>
        <v>32458050285011.488</v>
      </c>
      <c r="AE4" s="1">
        <f>'Split BLDG energy consumption'!$C$17*'Split BLDG energy consumption'!AE76</f>
        <v>31968421917567.27</v>
      </c>
      <c r="AF4" s="1">
        <f>'Split BLDG energy consumption'!$C$17*'Split BLDG energy consumption'!AF76</f>
        <v>31478541804686.219</v>
      </c>
      <c r="AG4" s="1">
        <f>'Split BLDG energy consumption'!$C$17*'Split BLDG energy consumption'!AG76</f>
        <v>30987783532121.734</v>
      </c>
      <c r="AH4" s="1">
        <f>'Split BLDG energy consumption'!$C$17*'Split BLDG energy consumption'!AH76</f>
        <v>30495394051480.035</v>
      </c>
      <c r="AI4" s="1">
        <f>'Split BLDG energy consumption'!$C$17*'Split BLDG energy consumption'!AI76</f>
        <v>30000492918767.762</v>
      </c>
      <c r="AJ4" s="1">
        <f>'Split BLDG energy consumption'!$C$17*'Split BLDG energy consumption'!AJ76</f>
        <v>29502067240310.305</v>
      </c>
      <c r="AK4" s="1">
        <f>'Split BLDG energy consumption'!$C$17*'Split BLDG energy consumption'!AK76</f>
        <v>28998970230118.734</v>
      </c>
      <c r="AL4" s="1">
        <f>'Split BLDG energy consumption'!$C$17*'Split BLDG energy consumption'!AL76</f>
        <v>28489918524147.492</v>
      </c>
      <c r="AM4" s="1">
        <f>'Split BLDG energy consumption'!$C$17*'Split BLDG energy consumption'!AM76</f>
        <v>27973488837568.523</v>
      </c>
      <c r="AN4" s="1">
        <f>'Split BLDG energy consumption'!$C$17*'Split BLDG energy consumption'!AN76</f>
        <v>27448116449625.152</v>
      </c>
      <c r="AO4" s="1">
        <f>'Split BLDG energy consumption'!$C$17*'Split BLDG energy consumption'!AO76</f>
        <v>26912091800337.742</v>
      </c>
      <c r="AP4" s="1">
        <f>'Split BLDG energy consumption'!$C$17*'Split BLDG energy consumption'!AP76</f>
        <v>26363556405169.305</v>
      </c>
      <c r="AQ4" s="1">
        <f>'Split BLDG energy consumption'!$C$17*'Split BLDG energy consumption'!AQ76</f>
        <v>25800502506013.055</v>
      </c>
    </row>
    <row r="5" spans="1:43" x14ac:dyDescent="0.3">
      <c r="A5" t="s">
        <v>3</v>
      </c>
      <c r="B5" s="1">
        <f>'Split BLDG energy consumption'!$C$17*'Split BLDG energy consumption'!B77</f>
        <v>76975832762.924591</v>
      </c>
      <c r="C5" s="1">
        <f>'Split BLDG energy consumption'!$C$17*'Split BLDG energy consumption'!C77</f>
        <v>76975832762.924591</v>
      </c>
      <c r="D5" s="1">
        <f>'Split BLDG energy consumption'!$C$17*'Split BLDG energy consumption'!D77</f>
        <v>76657057379.038437</v>
      </c>
      <c r="E5" s="1">
        <f>'Split BLDG energy consumption'!$C$17*'Split BLDG energy consumption'!E77</f>
        <v>76283860733.355927</v>
      </c>
      <c r="F5" s="1">
        <f>'Split BLDG energy consumption'!$C$17*'Split BLDG energy consumption'!F77</f>
        <v>75860888044.770905</v>
      </c>
      <c r="G5" s="1">
        <f>'Split BLDG energy consumption'!$C$17*'Split BLDG energy consumption'!G77</f>
        <v>73769134083.959061</v>
      </c>
      <c r="H5" s="1">
        <f>'Split BLDG energy consumption'!$C$17*'Split BLDG energy consumption'!H77</f>
        <v>73084619752.700378</v>
      </c>
      <c r="I5" s="1">
        <f>'Split BLDG energy consumption'!$C$17*'Split BLDG energy consumption'!I77</f>
        <v>72374313616.653442</v>
      </c>
      <c r="J5" s="1">
        <f>'Split BLDG energy consumption'!$C$17*'Split BLDG energy consumption'!J77</f>
        <v>71640987541.092789</v>
      </c>
      <c r="K5" s="1">
        <f>'Split BLDG energy consumption'!$C$17*'Split BLDG energy consumption'!K77</f>
        <v>70887288066.0457</v>
      </c>
      <c r="L5" s="1">
        <f>'Split BLDG energy consumption'!$C$17*'Split BLDG energy consumption'!L77</f>
        <v>70115729415.093002</v>
      </c>
      <c r="M5" s="1">
        <f>'Split BLDG energy consumption'!$C$17*'Split BLDG energy consumption'!M77</f>
        <v>69328692050.109177</v>
      </c>
      <c r="N5" s="1">
        <f>'Split BLDG energy consumption'!$C$17*'Split BLDG energy consumption'!N77</f>
        <v>68528420277.742065</v>
      </c>
      <c r="O5" s="1">
        <f>'Split BLDG energy consumption'!$C$17*'Split BLDG energy consumption'!O77</f>
        <v>67717017923.405937</v>
      </c>
      <c r="P5" s="1">
        <f>'Split BLDG energy consumption'!$C$17*'Split BLDG energy consumption'!P77</f>
        <v>66896442015.320923</v>
      </c>
      <c r="Q5" s="1">
        <f>'Split BLDG energy consumption'!$C$17*'Split BLDG energy consumption'!Q77</f>
        <v>66068504061.586945</v>
      </c>
      <c r="R5" s="1">
        <f>'Split BLDG energy consumption'!$C$17*'Split BLDG energy consumption'!R77</f>
        <v>65234864626.016251</v>
      </c>
      <c r="S5" s="1">
        <f>'Split BLDG energy consumption'!$C$17*'Split BLDG energy consumption'!S77</f>
        <v>64397028780.130333</v>
      </c>
      <c r="T5" s="1">
        <f>'Split BLDG energy consumption'!$C$17*'Split BLDG energy consumption'!T77</f>
        <v>63556344412.476196</v>
      </c>
      <c r="U5" s="1">
        <f>'Split BLDG energy consumption'!$C$17*'Split BLDG energy consumption'!U77</f>
        <v>62713993674.488007</v>
      </c>
      <c r="V5" s="1">
        <f>'Split BLDG energy consumption'!$C$17*'Split BLDG energy consumption'!V77</f>
        <v>61870998041.887344</v>
      </c>
      <c r="W5" s="1">
        <f>'Split BLDG energy consumption'!$C$17*'Split BLDG energy consumption'!W77</f>
        <v>61028205748.30938</v>
      </c>
      <c r="X5" s="1">
        <f>'Split BLDG energy consumption'!$C$17*'Split BLDG energy consumption'!X77</f>
        <v>60186292850.192307</v>
      </c>
      <c r="Y5" s="1">
        <f>'Split BLDG energy consumption'!$C$17*'Split BLDG energy consumption'!Y77</f>
        <v>59345759379.88031</v>
      </c>
      <c r="Z5" s="1">
        <f>'Split BLDG energy consumption'!$C$17*'Split BLDG energy consumption'!Z77</f>
        <v>58506922442.617485</v>
      </c>
      <c r="AA5" s="1">
        <f>'Split BLDG energy consumption'!$C$17*'Split BLDG energy consumption'!AA77</f>
        <v>57669913210.705345</v>
      </c>
      <c r="AB5" s="1">
        <f>'Split BLDG energy consumption'!$C$17*'Split BLDG energy consumption'!AB77</f>
        <v>56834676923.347527</v>
      </c>
      <c r="AC5" s="1">
        <f>'Split BLDG energy consumption'!$C$17*'Split BLDG energy consumption'!AC77</f>
        <v>56000963803.871719</v>
      </c>
      <c r="AD5" s="1">
        <f>'Split BLDG energy consumption'!$C$17*'Split BLDG energy consumption'!AD77</f>
        <v>55168325910.463837</v>
      </c>
      <c r="AE5" s="1">
        <f>'Split BLDG energy consumption'!$C$17*'Split BLDG energy consumption'!AE77</f>
        <v>54336113959.56163</v>
      </c>
      <c r="AF5" s="1">
        <f>'Split BLDG energy consumption'!$C$17*'Split BLDG energy consumption'!AF77</f>
        <v>53503474121.76593</v>
      </c>
      <c r="AG5" s="1">
        <f>'Split BLDG energy consumption'!$C$17*'Split BLDG energy consumption'!AG77</f>
        <v>52669341692.788948</v>
      </c>
      <c r="AH5" s="1">
        <f>'Split BLDG energy consumption'!$C$17*'Split BLDG energy consumption'!AH77</f>
        <v>51832436730.710274</v>
      </c>
      <c r="AI5" s="1">
        <f>'Split BLDG energy consumption'!$C$17*'Split BLDG energy consumption'!AI77</f>
        <v>50991262761.750824</v>
      </c>
      <c r="AJ5" s="1">
        <f>'Split BLDG energy consumption'!$C$17*'Split BLDG energy consumption'!AJ77</f>
        <v>50144098189.947121</v>
      </c>
      <c r="AK5" s="1">
        <f>'Split BLDG energy consumption'!$C$17*'Split BLDG energy consumption'!AK77</f>
        <v>49288993845.13546</v>
      </c>
      <c r="AL5" s="1">
        <f>'Split BLDG energy consumption'!$C$17*'Split BLDG energy consumption'!AL77</f>
        <v>48423768418.047272</v>
      </c>
      <c r="AM5" s="1">
        <f>'Split BLDG energy consumption'!$C$17*'Split BLDG energy consumption'!AM77</f>
        <v>47546002778.741959</v>
      </c>
      <c r="AN5" s="1">
        <f>'Split BLDG energy consumption'!$C$17*'Split BLDG energy consumption'!AN77</f>
        <v>46653037401.34211</v>
      </c>
      <c r="AO5" s="1">
        <f>'Split BLDG energy consumption'!$C$17*'Split BLDG energy consumption'!AO77</f>
        <v>45741966579.519348</v>
      </c>
      <c r="AP5" s="1">
        <f>'Split BLDG energy consumption'!$C$17*'Split BLDG energy consumption'!AP77</f>
        <v>44809631482.729752</v>
      </c>
      <c r="AQ5" s="1">
        <f>'Split BLDG energy consumption'!$C$17*'Split BLDG energy consumption'!AQ77</f>
        <v>43852619563.004143</v>
      </c>
    </row>
    <row r="6" spans="1:43" x14ac:dyDescent="0.3">
      <c r="A6" t="s">
        <v>4</v>
      </c>
      <c r="B6" s="1">
        <f>'Split BLDG energy consumption'!$C$17*'Split BLDG energy consumption'!B78</f>
        <v>0</v>
      </c>
      <c r="C6" s="1">
        <f>'Split BLDG energy consumption'!$C$17*'Split BLDG energy consumption'!C78</f>
        <v>0</v>
      </c>
      <c r="D6" s="1">
        <f>'Split BLDG energy consumption'!$C$17*'Split BLDG energy consumption'!D78</f>
        <v>0</v>
      </c>
      <c r="E6" s="1">
        <f>'Split BLDG energy consumption'!$C$17*'Split BLDG energy consumption'!E78</f>
        <v>0</v>
      </c>
      <c r="F6" s="1">
        <f>'Split BLDG energy consumption'!$C$17*'Split BLDG energy consumption'!F78</f>
        <v>0</v>
      </c>
      <c r="G6" s="1">
        <f>'Split BLDG energy consumption'!$C$17*'Split BLDG energy consumption'!G78</f>
        <v>0</v>
      </c>
      <c r="H6" s="1">
        <f>'Split BLDG energy consumption'!$C$17*'Split BLDG energy consumption'!H78</f>
        <v>0</v>
      </c>
      <c r="I6" s="1">
        <f>'Split BLDG energy consumption'!$C$17*'Split BLDG energy consumption'!I78</f>
        <v>0</v>
      </c>
      <c r="J6" s="1">
        <f>'Split BLDG energy consumption'!$C$17*'Split BLDG energy consumption'!J78</f>
        <v>0</v>
      </c>
      <c r="K6" s="1">
        <f>'Split BLDG energy consumption'!$C$17*'Split BLDG energy consumption'!K78</f>
        <v>0</v>
      </c>
      <c r="L6" s="1">
        <f>'Split BLDG energy consumption'!$C$17*'Split BLDG energy consumption'!L78</f>
        <v>0</v>
      </c>
      <c r="M6" s="1">
        <f>'Split BLDG energy consumption'!$C$17*'Split BLDG energy consumption'!M78</f>
        <v>0</v>
      </c>
      <c r="N6" s="1">
        <f>'Split BLDG energy consumption'!$C$17*'Split BLDG energy consumption'!N78</f>
        <v>0</v>
      </c>
      <c r="O6" s="1">
        <f>'Split BLDG energy consumption'!$C$17*'Split BLDG energy consumption'!O78</f>
        <v>0</v>
      </c>
      <c r="P6" s="1">
        <f>'Split BLDG energy consumption'!$C$17*'Split BLDG energy consumption'!P78</f>
        <v>0</v>
      </c>
      <c r="Q6" s="1">
        <f>'Split BLDG energy consumption'!$C$17*'Split BLDG energy consumption'!Q78</f>
        <v>0</v>
      </c>
      <c r="R6" s="1">
        <f>'Split BLDG energy consumption'!$C$17*'Split BLDG energy consumption'!R78</f>
        <v>0</v>
      </c>
      <c r="S6" s="1">
        <f>'Split BLDG energy consumption'!$C$17*'Split BLDG energy consumption'!S78</f>
        <v>0</v>
      </c>
      <c r="T6" s="1">
        <f>'Split BLDG energy consumption'!$C$17*'Split BLDG energy consumption'!T78</f>
        <v>0</v>
      </c>
      <c r="U6" s="1">
        <f>'Split BLDG energy consumption'!$C$17*'Split BLDG energy consumption'!U78</f>
        <v>0</v>
      </c>
      <c r="V6" s="1">
        <f>'Split BLDG energy consumption'!$C$17*'Split BLDG energy consumption'!V78</f>
        <v>0</v>
      </c>
      <c r="W6" s="1">
        <f>'Split BLDG energy consumption'!$C$17*'Split BLDG energy consumption'!W78</f>
        <v>0</v>
      </c>
      <c r="X6" s="1">
        <f>'Split BLDG energy consumption'!$C$17*'Split BLDG energy consumption'!X78</f>
        <v>0</v>
      </c>
      <c r="Y6" s="1">
        <f>'Split BLDG energy consumption'!$C$17*'Split BLDG energy consumption'!Y78</f>
        <v>0</v>
      </c>
      <c r="Z6" s="1">
        <f>'Split BLDG energy consumption'!$C$17*'Split BLDG energy consumption'!Z78</f>
        <v>0</v>
      </c>
      <c r="AA6" s="1">
        <f>'Split BLDG energy consumption'!$C$17*'Split BLDG energy consumption'!AA78</f>
        <v>0</v>
      </c>
      <c r="AB6" s="1">
        <f>'Split BLDG energy consumption'!$C$17*'Split BLDG energy consumption'!AB78</f>
        <v>0</v>
      </c>
      <c r="AC6" s="1">
        <f>'Split BLDG energy consumption'!$C$17*'Split BLDG energy consumption'!AC78</f>
        <v>0</v>
      </c>
      <c r="AD6" s="1">
        <f>'Split BLDG energy consumption'!$C$17*'Split BLDG energy consumption'!AD78</f>
        <v>0</v>
      </c>
      <c r="AE6" s="1">
        <f>'Split BLDG energy consumption'!$C$17*'Split BLDG energy consumption'!AE78</f>
        <v>0</v>
      </c>
      <c r="AF6" s="1">
        <f>'Split BLDG energy consumption'!$C$17*'Split BLDG energy consumption'!AF78</f>
        <v>0</v>
      </c>
      <c r="AG6" s="1">
        <f>'Split BLDG energy consumption'!$C$17*'Split BLDG energy consumption'!AG78</f>
        <v>0</v>
      </c>
      <c r="AH6" s="1">
        <f>'Split BLDG energy consumption'!$C$17*'Split BLDG energy consumption'!AH78</f>
        <v>0</v>
      </c>
      <c r="AI6" s="1">
        <f>'Split BLDG energy consumption'!$C$17*'Split BLDG energy consumption'!AI78</f>
        <v>0</v>
      </c>
      <c r="AJ6" s="1">
        <f>'Split BLDG energy consumption'!$C$17*'Split BLDG energy consumption'!AJ78</f>
        <v>0</v>
      </c>
      <c r="AK6" s="1">
        <f>'Split BLDG energy consumption'!$C$17*'Split BLDG energy consumption'!AK78</f>
        <v>0</v>
      </c>
      <c r="AL6" s="1">
        <f>'Split BLDG energy consumption'!$C$17*'Split BLDG energy consumption'!AL78</f>
        <v>0</v>
      </c>
      <c r="AM6" s="1">
        <f>'Split BLDG energy consumption'!$C$17*'Split BLDG energy consumption'!AM78</f>
        <v>0</v>
      </c>
      <c r="AN6" s="1">
        <f>'Split BLDG energy consumption'!$C$17*'Split BLDG energy consumption'!AN78</f>
        <v>0</v>
      </c>
      <c r="AO6" s="1">
        <f>'Split BLDG energy consumption'!$C$17*'Split BLDG energy consumption'!AO78</f>
        <v>0</v>
      </c>
      <c r="AP6" s="1">
        <f>'Split BLDG energy consumption'!$C$17*'Split BLDG energy consumption'!AP78</f>
        <v>0</v>
      </c>
      <c r="AQ6" s="1">
        <f>'Split BLDG energy consumption'!$C$17*'Split BLDG energy consumption'!AQ78</f>
        <v>0</v>
      </c>
    </row>
    <row r="7" spans="1:43" x14ac:dyDescent="0.3">
      <c r="A7" t="s">
        <v>5</v>
      </c>
      <c r="B7" s="1">
        <f>'Split BLDG energy consumption'!$C$17*'Split BLDG energy consumption'!B79</f>
        <v>0</v>
      </c>
      <c r="C7" s="1">
        <f>'Split BLDG energy consumption'!$C$17*'Split BLDG energy consumption'!C79</f>
        <v>0</v>
      </c>
      <c r="D7" s="1">
        <f>'Split BLDG energy consumption'!$C$17*'Split BLDG energy consumption'!D79</f>
        <v>0</v>
      </c>
      <c r="E7" s="1">
        <f>'Split BLDG energy consumption'!$C$17*'Split BLDG energy consumption'!E79</f>
        <v>0</v>
      </c>
      <c r="F7" s="1">
        <f>'Split BLDG energy consumption'!$C$17*'Split BLDG energy consumption'!F79</f>
        <v>0</v>
      </c>
      <c r="G7" s="1">
        <f>'Split BLDG energy consumption'!$C$17*'Split BLDG energy consumption'!G79</f>
        <v>0</v>
      </c>
      <c r="H7" s="1">
        <f>'Split BLDG energy consumption'!$C$17*'Split BLDG energy consumption'!H79</f>
        <v>0</v>
      </c>
      <c r="I7" s="1">
        <f>'Split BLDG energy consumption'!$C$17*'Split BLDG energy consumption'!I79</f>
        <v>0</v>
      </c>
      <c r="J7" s="1">
        <f>'Split BLDG energy consumption'!$C$17*'Split BLDG energy consumption'!J79</f>
        <v>0</v>
      </c>
      <c r="K7" s="1">
        <f>'Split BLDG energy consumption'!$C$17*'Split BLDG energy consumption'!K79</f>
        <v>0</v>
      </c>
      <c r="L7" s="1">
        <f>'Split BLDG energy consumption'!$C$17*'Split BLDG energy consumption'!L79</f>
        <v>0</v>
      </c>
      <c r="M7" s="1">
        <f>'Split BLDG energy consumption'!$C$17*'Split BLDG energy consumption'!M79</f>
        <v>0</v>
      </c>
      <c r="N7" s="1">
        <f>'Split BLDG energy consumption'!$C$17*'Split BLDG energy consumption'!N79</f>
        <v>0</v>
      </c>
      <c r="O7" s="1">
        <f>'Split BLDG energy consumption'!$C$17*'Split BLDG energy consumption'!O79</f>
        <v>0</v>
      </c>
      <c r="P7" s="1">
        <f>'Split BLDG energy consumption'!$C$17*'Split BLDG energy consumption'!P79</f>
        <v>0</v>
      </c>
      <c r="Q7" s="1">
        <f>'Split BLDG energy consumption'!$C$17*'Split BLDG energy consumption'!Q79</f>
        <v>0</v>
      </c>
      <c r="R7" s="1">
        <f>'Split BLDG energy consumption'!$C$17*'Split BLDG energy consumption'!R79</f>
        <v>0</v>
      </c>
      <c r="S7" s="1">
        <f>'Split BLDG energy consumption'!$C$17*'Split BLDG energy consumption'!S79</f>
        <v>0</v>
      </c>
      <c r="T7" s="1">
        <f>'Split BLDG energy consumption'!$C$17*'Split BLDG energy consumption'!T79</f>
        <v>0</v>
      </c>
      <c r="U7" s="1">
        <f>'Split BLDG energy consumption'!$C$17*'Split BLDG energy consumption'!U79</f>
        <v>0</v>
      </c>
      <c r="V7" s="1">
        <f>'Split BLDG energy consumption'!$C$17*'Split BLDG energy consumption'!V79</f>
        <v>0</v>
      </c>
      <c r="W7" s="1">
        <f>'Split BLDG energy consumption'!$C$17*'Split BLDG energy consumption'!W79</f>
        <v>0</v>
      </c>
      <c r="X7" s="1">
        <f>'Split BLDG energy consumption'!$C$17*'Split BLDG energy consumption'!X79</f>
        <v>0</v>
      </c>
      <c r="Y7" s="1">
        <f>'Split BLDG energy consumption'!$C$17*'Split BLDG energy consumption'!Y79</f>
        <v>0</v>
      </c>
      <c r="Z7" s="1">
        <f>'Split BLDG energy consumption'!$C$17*'Split BLDG energy consumption'!Z79</f>
        <v>0</v>
      </c>
      <c r="AA7" s="1">
        <f>'Split BLDG energy consumption'!$C$17*'Split BLDG energy consumption'!AA79</f>
        <v>0</v>
      </c>
      <c r="AB7" s="1">
        <f>'Split BLDG energy consumption'!$C$17*'Split BLDG energy consumption'!AB79</f>
        <v>0</v>
      </c>
      <c r="AC7" s="1">
        <f>'Split BLDG energy consumption'!$C$17*'Split BLDG energy consumption'!AC79</f>
        <v>0</v>
      </c>
      <c r="AD7" s="1">
        <f>'Split BLDG energy consumption'!$C$17*'Split BLDG energy consumption'!AD79</f>
        <v>0</v>
      </c>
      <c r="AE7" s="1">
        <f>'Split BLDG energy consumption'!$C$17*'Split BLDG energy consumption'!AE79</f>
        <v>0</v>
      </c>
      <c r="AF7" s="1">
        <f>'Split BLDG energy consumption'!$C$17*'Split BLDG energy consumption'!AF79</f>
        <v>0</v>
      </c>
      <c r="AG7" s="1">
        <f>'Split BLDG energy consumption'!$C$17*'Split BLDG energy consumption'!AG79</f>
        <v>0</v>
      </c>
      <c r="AH7" s="1">
        <f>'Split BLDG energy consumption'!$C$17*'Split BLDG energy consumption'!AH79</f>
        <v>0</v>
      </c>
      <c r="AI7" s="1">
        <f>'Split BLDG energy consumption'!$C$17*'Split BLDG energy consumption'!AI79</f>
        <v>0</v>
      </c>
      <c r="AJ7" s="1">
        <f>'Split BLDG energy consumption'!$C$17*'Split BLDG energy consumption'!AJ79</f>
        <v>0</v>
      </c>
      <c r="AK7" s="1">
        <f>'Split BLDG energy consumption'!$C$17*'Split BLDG energy consumption'!AK79</f>
        <v>0</v>
      </c>
      <c r="AL7" s="1">
        <f>'Split BLDG energy consumption'!$C$17*'Split BLDG energy consumption'!AL79</f>
        <v>0</v>
      </c>
      <c r="AM7" s="1">
        <f>'Split BLDG energy consumption'!$C$17*'Split BLDG energy consumption'!AM79</f>
        <v>0</v>
      </c>
      <c r="AN7" s="1">
        <f>'Split BLDG energy consumption'!$C$17*'Split BLDG energy consumption'!AN79</f>
        <v>0</v>
      </c>
      <c r="AO7" s="1">
        <f>'Split BLDG energy consumption'!$C$17*'Split BLDG energy consumption'!AO79</f>
        <v>0</v>
      </c>
      <c r="AP7" s="1">
        <f>'Split BLDG energy consumption'!$C$17*'Split BLDG energy consumption'!AP79</f>
        <v>0</v>
      </c>
      <c r="AQ7" s="1">
        <f>'Split BLDG energy consumption'!$C$17*'Split BLDG energy consumption'!AQ79</f>
        <v>0</v>
      </c>
    </row>
    <row r="8" spans="1:43" x14ac:dyDescent="0.3">
      <c r="A8" t="s">
        <v>6</v>
      </c>
      <c r="B8" s="1">
        <f>'Split BLDG energy consumption'!$C$17*'Split BLDG energy consumption'!B80</f>
        <v>0</v>
      </c>
      <c r="C8" s="1">
        <f>'Split BLDG energy consumption'!$C$17*'Split BLDG energy consumption'!C80</f>
        <v>0</v>
      </c>
      <c r="D8" s="1">
        <f>'Split BLDG energy consumption'!$C$17*'Split BLDG energy consumption'!D80</f>
        <v>0</v>
      </c>
      <c r="E8" s="1">
        <f>'Split BLDG energy consumption'!$C$17*'Split BLDG energy consumption'!E80</f>
        <v>0</v>
      </c>
      <c r="F8" s="1">
        <f>'Split BLDG energy consumption'!$C$17*'Split BLDG energy consumption'!F80</f>
        <v>0</v>
      </c>
      <c r="G8" s="1">
        <f>'Split BLDG energy consumption'!$C$17*'Split BLDG energy consumption'!G80</f>
        <v>0</v>
      </c>
      <c r="H8" s="1">
        <f>'Split BLDG energy consumption'!$C$17*'Split BLDG energy consumption'!H80</f>
        <v>0</v>
      </c>
      <c r="I8" s="1">
        <f>'Split BLDG energy consumption'!$C$17*'Split BLDG energy consumption'!I80</f>
        <v>0</v>
      </c>
      <c r="J8" s="1">
        <f>'Split BLDG energy consumption'!$C$17*'Split BLDG energy consumption'!J80</f>
        <v>0</v>
      </c>
      <c r="K8" s="1">
        <f>'Split BLDG energy consumption'!$C$17*'Split BLDG energy consumption'!K80</f>
        <v>0</v>
      </c>
      <c r="L8" s="1">
        <f>'Split BLDG energy consumption'!$C$17*'Split BLDG energy consumption'!L80</f>
        <v>0</v>
      </c>
      <c r="M8" s="1">
        <f>'Split BLDG energy consumption'!$C$17*'Split BLDG energy consumption'!M80</f>
        <v>0</v>
      </c>
      <c r="N8" s="1">
        <f>'Split BLDG energy consumption'!$C$17*'Split BLDG energy consumption'!N80</f>
        <v>0</v>
      </c>
      <c r="O8" s="1">
        <f>'Split BLDG energy consumption'!$C$17*'Split BLDG energy consumption'!O80</f>
        <v>0</v>
      </c>
      <c r="P8" s="1">
        <f>'Split BLDG energy consumption'!$C$17*'Split BLDG energy consumption'!P80</f>
        <v>0</v>
      </c>
      <c r="Q8" s="1">
        <f>'Split BLDG energy consumption'!$C$17*'Split BLDG energy consumption'!Q80</f>
        <v>0</v>
      </c>
      <c r="R8" s="1">
        <f>'Split BLDG energy consumption'!$C$17*'Split BLDG energy consumption'!R80</f>
        <v>0</v>
      </c>
      <c r="S8" s="1">
        <f>'Split BLDG energy consumption'!$C$17*'Split BLDG energy consumption'!S80</f>
        <v>0</v>
      </c>
      <c r="T8" s="1">
        <f>'Split BLDG energy consumption'!$C$17*'Split BLDG energy consumption'!T80</f>
        <v>0</v>
      </c>
      <c r="U8" s="1">
        <f>'Split BLDG energy consumption'!$C$17*'Split BLDG energy consumption'!U80</f>
        <v>0</v>
      </c>
      <c r="V8" s="1">
        <f>'Split BLDG energy consumption'!$C$17*'Split BLDG energy consumption'!V80</f>
        <v>0</v>
      </c>
      <c r="W8" s="1">
        <f>'Split BLDG energy consumption'!$C$17*'Split BLDG energy consumption'!W80</f>
        <v>0</v>
      </c>
      <c r="X8" s="1">
        <f>'Split BLDG energy consumption'!$C$17*'Split BLDG energy consumption'!X80</f>
        <v>0</v>
      </c>
      <c r="Y8" s="1">
        <f>'Split BLDG energy consumption'!$C$17*'Split BLDG energy consumption'!Y80</f>
        <v>0</v>
      </c>
      <c r="Z8" s="1">
        <f>'Split BLDG energy consumption'!$C$17*'Split BLDG energy consumption'!Z80</f>
        <v>0</v>
      </c>
      <c r="AA8" s="1">
        <f>'Split BLDG energy consumption'!$C$17*'Split BLDG energy consumption'!AA80</f>
        <v>0</v>
      </c>
      <c r="AB8" s="1">
        <f>'Split BLDG energy consumption'!$C$17*'Split BLDG energy consumption'!AB80</f>
        <v>0</v>
      </c>
      <c r="AC8" s="1">
        <f>'Split BLDG energy consumption'!$C$17*'Split BLDG energy consumption'!AC80</f>
        <v>0</v>
      </c>
      <c r="AD8" s="1">
        <f>'Split BLDG energy consumption'!$C$17*'Split BLDG energy consumption'!AD80</f>
        <v>0</v>
      </c>
      <c r="AE8" s="1">
        <f>'Split BLDG energy consumption'!$C$17*'Split BLDG energy consumption'!AE80</f>
        <v>0</v>
      </c>
      <c r="AF8" s="1">
        <f>'Split BLDG energy consumption'!$C$17*'Split BLDG energy consumption'!AF80</f>
        <v>0</v>
      </c>
      <c r="AG8" s="1">
        <f>'Split BLDG energy consumption'!$C$17*'Split BLDG energy consumption'!AG80</f>
        <v>0</v>
      </c>
      <c r="AH8" s="1">
        <f>'Split BLDG energy consumption'!$C$17*'Split BLDG energy consumption'!AH80</f>
        <v>0</v>
      </c>
      <c r="AI8" s="1">
        <f>'Split BLDG energy consumption'!$C$17*'Split BLDG energy consumption'!AI80</f>
        <v>0</v>
      </c>
      <c r="AJ8" s="1">
        <f>'Split BLDG energy consumption'!$C$17*'Split BLDG energy consumption'!AJ80</f>
        <v>0</v>
      </c>
      <c r="AK8" s="1">
        <f>'Split BLDG energy consumption'!$C$17*'Split BLDG energy consumption'!AK80</f>
        <v>0</v>
      </c>
      <c r="AL8" s="1">
        <f>'Split BLDG energy consumption'!$C$17*'Split BLDG energy consumption'!AL80</f>
        <v>0</v>
      </c>
      <c r="AM8" s="1">
        <f>'Split BLDG energy consumption'!$C$17*'Split BLDG energy consumption'!AM80</f>
        <v>0</v>
      </c>
      <c r="AN8" s="1">
        <f>'Split BLDG energy consumption'!$C$17*'Split BLDG energy consumption'!AN80</f>
        <v>0</v>
      </c>
      <c r="AO8" s="1">
        <f>'Split BLDG energy consumption'!$C$17*'Split BLDG energy consumption'!AO80</f>
        <v>0</v>
      </c>
      <c r="AP8" s="1">
        <f>'Split BLDG energy consumption'!$C$17*'Split BLDG energy consumption'!AP80</f>
        <v>0</v>
      </c>
      <c r="AQ8" s="1">
        <f>'Split BLDG energy consumption'!$C$17*'Split BLDG energy consumption'!AQ80</f>
        <v>0</v>
      </c>
    </row>
    <row r="9" spans="1:43" x14ac:dyDescent="0.3">
      <c r="A9" t="s">
        <v>7</v>
      </c>
      <c r="B9" s="1">
        <f>'Split BLDG energy consumption'!$C$17*'Split BLDG energy consumption'!B81</f>
        <v>4119091738498.457</v>
      </c>
      <c r="C9" s="1">
        <f>'Split BLDG energy consumption'!$C$17*'Split BLDG energy consumption'!C81</f>
        <v>4119091738498.457</v>
      </c>
      <c r="D9" s="1">
        <f>'Split BLDG energy consumption'!$C$17*'Split BLDG energy consumption'!D81</f>
        <v>4102033591764.9727</v>
      </c>
      <c r="E9" s="1">
        <f>'Split BLDG energy consumption'!$C$17*'Split BLDG energy consumption'!E81</f>
        <v>4082063282060.0991</v>
      </c>
      <c r="F9" s="1">
        <f>'Split BLDG energy consumption'!$C$17*'Split BLDG energy consumption'!F81</f>
        <v>4059429381982.3057</v>
      </c>
      <c r="G9" s="1">
        <f>'Split BLDG energy consumption'!$C$17*'Split BLDG energy consumption'!G81</f>
        <v>3947496504484.4023</v>
      </c>
      <c r="H9" s="1">
        <f>'Split BLDG energy consumption'!$C$17*'Split BLDG energy consumption'!H81</f>
        <v>3910867120617.1909</v>
      </c>
      <c r="I9" s="1">
        <f>'Split BLDG energy consumption'!$C$17*'Split BLDG energy consumption'!I81</f>
        <v>3872857578767.7788</v>
      </c>
      <c r="J9" s="1">
        <f>'Split BLDG energy consumption'!$C$17*'Split BLDG energy consumption'!J81</f>
        <v>3833616205585.4907</v>
      </c>
      <c r="K9" s="1">
        <f>'Split BLDG energy consumption'!$C$17*'Split BLDG energy consumption'!K81</f>
        <v>3793284621378.5527</v>
      </c>
      <c r="L9" s="1">
        <f>'Split BLDG energy consumption'!$C$17*'Split BLDG energy consumption'!L81</f>
        <v>3751997366004.5898</v>
      </c>
      <c r="M9" s="1">
        <f>'Split BLDG energy consumption'!$C$17*'Split BLDG energy consumption'!M81</f>
        <v>3709881821532.6113</v>
      </c>
      <c r="N9" s="1">
        <f>'Split BLDG energy consumption'!$C$17*'Split BLDG energy consumption'!N81</f>
        <v>3667058084162.166</v>
      </c>
      <c r="O9" s="1">
        <f>'Split BLDG energy consumption'!$C$17*'Split BLDG energy consumption'!O81</f>
        <v>3623638732732.2461</v>
      </c>
      <c r="P9" s="1">
        <f>'Split BLDG energy consumption'!$C$17*'Split BLDG energy consumption'!P81</f>
        <v>3579728490744.8174</v>
      </c>
      <c r="Q9" s="1">
        <f>'Split BLDG energy consumption'!$C$17*'Split BLDG energy consumption'!Q81</f>
        <v>3535424294702.9458</v>
      </c>
      <c r="R9" s="1">
        <f>'Split BLDG energy consumption'!$C$17*'Split BLDG energy consumption'!R81</f>
        <v>3490815003855.498</v>
      </c>
      <c r="S9" s="1">
        <f>'Split BLDG energy consumption'!$C$17*'Split BLDG energy consumption'!S81</f>
        <v>3445981156826.7104</v>
      </c>
      <c r="T9" s="1">
        <f>'Split BLDG energy consumption'!$C$17*'Split BLDG energy consumption'!T81</f>
        <v>3400994881145.1719</v>
      </c>
      <c r="U9" s="1">
        <f>'Split BLDG energy consumption'!$C$17*'Split BLDG energy consumption'!U81</f>
        <v>3355919435499.1143</v>
      </c>
      <c r="V9" s="1">
        <f>'Split BLDG energy consumption'!$C$17*'Split BLDG energy consumption'!V81</f>
        <v>3310809480579.4946</v>
      </c>
      <c r="W9" s="1">
        <f>'Split BLDG energy consumption'!$C$17*'Split BLDG energy consumption'!W81</f>
        <v>3265710406634.5718</v>
      </c>
      <c r="X9" s="1">
        <f>'Split BLDG energy consumption'!$C$17*'Split BLDG energy consumption'!X81</f>
        <v>3220658390453.7266</v>
      </c>
      <c r="Y9" s="1">
        <f>'Split BLDG energy consumption'!$C$17*'Split BLDG energy consumption'!Y81</f>
        <v>3175680189514.2603</v>
      </c>
      <c r="Z9" s="1">
        <f>'Split BLDG energy consumption'!$C$17*'Split BLDG energy consumption'!Z81</f>
        <v>3130792772591.2319</v>
      </c>
      <c r="AA9" s="1">
        <f>'Split BLDG energy consumption'!$C$17*'Split BLDG energy consumption'!AA81</f>
        <v>3086003158910.3418</v>
      </c>
      <c r="AB9" s="1">
        <f>'Split BLDG energy consumption'!$C$17*'Split BLDG energy consumption'!AB81</f>
        <v>3041308418139.6147</v>
      </c>
      <c r="AC9" s="1">
        <f>'Split BLDG energy consumption'!$C$17*'Split BLDG energy consumption'!AC81</f>
        <v>2996695184356.3926</v>
      </c>
      <c r="AD9" s="1">
        <f>'Split BLDG energy consumption'!$C$17*'Split BLDG energy consumption'!AD81</f>
        <v>2952139487525.4111</v>
      </c>
      <c r="AE9" s="1">
        <f>'Split BLDG energy consumption'!$C$17*'Split BLDG energy consumption'!AE81</f>
        <v>2907606583513.8545</v>
      </c>
      <c r="AF9" s="1">
        <f>'Split BLDG energy consumption'!$C$17*'Split BLDG energy consumption'!AF81</f>
        <v>2863050782635.7788</v>
      </c>
      <c r="AG9" s="1">
        <f>'Split BLDG energy consumption'!$C$17*'Split BLDG energy consumption'!AG81</f>
        <v>2818415110975.1064</v>
      </c>
      <c r="AH9" s="1">
        <f>'Split BLDG energy consumption'!$C$17*'Split BLDG energy consumption'!AH81</f>
        <v>2773631076928.6826</v>
      </c>
      <c r="AI9" s="1">
        <f>'Split BLDG energy consumption'!$C$17*'Split BLDG energy consumption'!AI81</f>
        <v>2728618601950.3057</v>
      </c>
      <c r="AJ9" s="1">
        <f>'Split BLDG energy consumption'!$C$17*'Split BLDG energy consumption'!AJ81</f>
        <v>2683285560869.5747</v>
      </c>
      <c r="AK9" s="1">
        <f>'Split BLDG energy consumption'!$C$17*'Split BLDG energy consumption'!AK81</f>
        <v>2637527650680.854</v>
      </c>
      <c r="AL9" s="1">
        <f>'Split BLDG energy consumption'!$C$17*'Split BLDG energy consumption'!AL81</f>
        <v>2591228146268.4204</v>
      </c>
      <c r="AM9" s="1">
        <f>'Split BLDG energy consumption'!$C$17*'Split BLDG energy consumption'!AM81</f>
        <v>2544257596377.3149</v>
      </c>
      <c r="AN9" s="1">
        <f>'Split BLDG energy consumption'!$C$17*'Split BLDG energy consumption'!AN81</f>
        <v>2496473685807.0811</v>
      </c>
      <c r="AO9" s="1">
        <f>'Split BLDG energy consumption'!$C$17*'Split BLDG energy consumption'!AO81</f>
        <v>2447720925873.7754</v>
      </c>
      <c r="AP9" s="1">
        <f>'Split BLDG energy consumption'!$C$17*'Split BLDG energy consumption'!AP81</f>
        <v>2397830282838.7598</v>
      </c>
      <c r="AQ9" s="1">
        <f>'Split BLDG energy consumption'!$C$17*'Split BLDG energy consumption'!AQ81</f>
        <v>2346619146165.1592</v>
      </c>
    </row>
    <row r="10" spans="1:43" x14ac:dyDescent="0.3">
      <c r="A10" t="s">
        <v>8</v>
      </c>
      <c r="B10" s="1">
        <f>'Split BLDG energy consumption'!$C$17*'Split BLDG energy consumption'!B82</f>
        <v>2490488592341.4619</v>
      </c>
      <c r="C10" s="1">
        <f>'Split BLDG energy consumption'!$C$17*'Split BLDG energy consumption'!C82</f>
        <v>2490488592341.4619</v>
      </c>
      <c r="D10" s="1">
        <f>'Split BLDG energy consumption'!$C$17*'Split BLDG energy consumption'!D82</f>
        <v>2480174881809.3154</v>
      </c>
      <c r="E10" s="1">
        <f>'Split BLDG energy consumption'!$C$17*'Split BLDG energy consumption'!E82</f>
        <v>2468100416936.2305</v>
      </c>
      <c r="F10" s="1">
        <f>'Split BLDG energy consumption'!$C$17*'Split BLDG energy consumption'!F82</f>
        <v>2454415489888.5771</v>
      </c>
      <c r="G10" s="1">
        <f>'Split BLDG energy consumption'!$C$17*'Split BLDG energy consumption'!G82</f>
        <v>2386738542587.0581</v>
      </c>
      <c r="H10" s="1">
        <f>'Split BLDG energy consumption'!$C$17*'Split BLDG energy consumption'!H82</f>
        <v>2364591654763.9097</v>
      </c>
      <c r="I10" s="1">
        <f>'Split BLDG energy consumption'!$C$17*'Split BLDG energy consumption'!I82</f>
        <v>2341610294700.6362</v>
      </c>
      <c r="J10" s="1">
        <f>'Split BLDG energy consumption'!$C$17*'Split BLDG energy consumption'!J82</f>
        <v>2317884143776.4209</v>
      </c>
      <c r="K10" s="1">
        <f>'Split BLDG energy consumption'!$C$17*'Split BLDG energy consumption'!K82</f>
        <v>2293498828577.043</v>
      </c>
      <c r="L10" s="1">
        <f>'Split BLDG energy consumption'!$C$17*'Split BLDG energy consumption'!L82</f>
        <v>2268535694700.4897</v>
      </c>
      <c r="M10" s="1">
        <f>'Split BLDG energy consumption'!$C$17*'Split BLDG energy consumption'!M82</f>
        <v>2243071759996.7808</v>
      </c>
      <c r="N10" s="1">
        <f>'Split BLDG energy consumption'!$C$17*'Split BLDG energy consumption'!N82</f>
        <v>2217179637127.6255</v>
      </c>
      <c r="O10" s="1">
        <f>'Split BLDG energy consumption'!$C$17*'Split BLDG energy consumption'!O82</f>
        <v>2190927393602.0911</v>
      </c>
      <c r="P10" s="1">
        <f>'Split BLDG energy consumption'!$C$17*'Split BLDG energy consumption'!P82</f>
        <v>2164378347428.9875</v>
      </c>
      <c r="Q10" s="1">
        <f>'Split BLDG energy consumption'!$C$17*'Split BLDG energy consumption'!Q82</f>
        <v>2137591108435.5286</v>
      </c>
      <c r="R10" s="1">
        <f>'Split BLDG energy consumption'!$C$17*'Split BLDG energy consumption'!R82</f>
        <v>2110619402772.9326</v>
      </c>
      <c r="S10" s="1">
        <f>'Split BLDG energy consumption'!$C$17*'Split BLDG energy consumption'!S82</f>
        <v>2083511925769.5969</v>
      </c>
      <c r="T10" s="1">
        <f>'Split BLDG energy consumption'!$C$17*'Split BLDG energy consumption'!T82</f>
        <v>2056312287230.4365</v>
      </c>
      <c r="U10" s="1">
        <f>'Split BLDG energy consumption'!$C$17*'Split BLDG energy consumption'!U82</f>
        <v>2029058734674.9067</v>
      </c>
      <c r="V10" s="1">
        <f>'Split BLDG energy consumption'!$C$17*'Split BLDG energy consumption'!V82</f>
        <v>2001784317094.3691</v>
      </c>
      <c r="W10" s="1">
        <f>'Split BLDG energy consumption'!$C$17*'Split BLDG energy consumption'!W82</f>
        <v>1974516478377.5898</v>
      </c>
      <c r="X10" s="1">
        <f>'Split BLDG energy consumption'!$C$17*'Split BLDG energy consumption'!X82</f>
        <v>1947277091764.3464</v>
      </c>
      <c r="Y10" s="1">
        <f>'Split BLDG energy consumption'!$C$17*'Split BLDG energy consumption'!Y82</f>
        <v>1920082335382.2957</v>
      </c>
      <c r="Z10" s="1">
        <f>'Split BLDG energy consumption'!$C$17*'Split BLDG energy consumption'!Z82</f>
        <v>1892942468905.9958</v>
      </c>
      <c r="AA10" s="1">
        <f>'Split BLDG energy consumption'!$C$17*'Split BLDG energy consumption'!AA82</f>
        <v>1865861736305.3909</v>
      </c>
      <c r="AB10" s="1">
        <f>'Split BLDG energy consumption'!$C$17*'Split BLDG energy consumption'!AB82</f>
        <v>1838838365840.7817</v>
      </c>
      <c r="AC10" s="1">
        <f>'Split BLDG energy consumption'!$C$17*'Split BLDG energy consumption'!AC82</f>
        <v>1811864276197.1555</v>
      </c>
      <c r="AD10" s="1">
        <f>'Split BLDG energy consumption'!$C$17*'Split BLDG energy consumption'!AD82</f>
        <v>1784924974592.323</v>
      </c>
      <c r="AE10" s="1">
        <f>'Split BLDG energy consumption'!$C$17*'Split BLDG energy consumption'!AE82</f>
        <v>1757999454000.4827</v>
      </c>
      <c r="AF10" s="1">
        <f>'Split BLDG energy consumption'!$C$17*'Split BLDG energy consumption'!AF82</f>
        <v>1731060089486.6116</v>
      </c>
      <c r="AG10" s="1">
        <f>'Split BLDG energy consumption'!$C$17*'Split BLDG energy consumption'!AG82</f>
        <v>1704072433435.2983</v>
      </c>
      <c r="AH10" s="1">
        <f>'Split BLDG energy consumption'!$C$17*'Split BLDG energy consumption'!AH82</f>
        <v>1676995074397.8157</v>
      </c>
      <c r="AI10" s="1">
        <f>'Split BLDG energy consumption'!$C$17*'Split BLDG energy consumption'!AI82</f>
        <v>1649779595218.5225</v>
      </c>
      <c r="AJ10" s="1">
        <f>'Split BLDG energy consumption'!$C$17*'Split BLDG energy consumption'!AJ82</f>
        <v>1622370295102.0688</v>
      </c>
      <c r="AK10" s="1">
        <f>'Split BLDG energy consumption'!$C$17*'Split BLDG energy consumption'!AK82</f>
        <v>1594704110280.4768</v>
      </c>
      <c r="AL10" s="1">
        <f>'Split BLDG energy consumption'!$C$17*'Split BLDG energy consumption'!AL82</f>
        <v>1566710466319.4751</v>
      </c>
      <c r="AM10" s="1">
        <f>'Split BLDG energy consumption'!$C$17*'Split BLDG energy consumption'!AM82</f>
        <v>1538311094296.1545</v>
      </c>
      <c r="AN10" s="1">
        <f>'Split BLDG energy consumption'!$C$17*'Split BLDG energy consumption'!AN82</f>
        <v>1509419947478.4304</v>
      </c>
      <c r="AO10" s="1">
        <f>'Split BLDG energy consumption'!$C$17*'Split BLDG energy consumption'!AO82</f>
        <v>1479943014171.9343</v>
      </c>
      <c r="AP10" s="1">
        <f>'Split BLDG energy consumption'!$C$17*'Split BLDG energy consumption'!AP82</f>
        <v>1449778093060.325</v>
      </c>
      <c r="AQ10" s="1">
        <f>'Split BLDG energy consumption'!$C$17*'Split BLDG energy consumption'!AQ82</f>
        <v>1418814774012.4871</v>
      </c>
    </row>
    <row r="11" spans="1:43" x14ac:dyDescent="0.3">
      <c r="A11" t="s">
        <v>9</v>
      </c>
      <c r="B11" s="1">
        <f>'Split BLDG energy consumption'!$C$17*'Split BLDG energy consumption'!B83</f>
        <v>0</v>
      </c>
      <c r="C11" s="1">
        <f>'Split BLDG energy consumption'!$C$17*'Split BLDG energy consumption'!C83</f>
        <v>0</v>
      </c>
      <c r="D11" s="1">
        <f>'Split BLDG energy consumption'!$C$17*'Split BLDG energy consumption'!D83</f>
        <v>0</v>
      </c>
      <c r="E11" s="1">
        <f>'Split BLDG energy consumption'!$C$17*'Split BLDG energy consumption'!E83</f>
        <v>0</v>
      </c>
      <c r="F11" s="1">
        <f>'Split BLDG energy consumption'!$C$17*'Split BLDG energy consumption'!F83</f>
        <v>0</v>
      </c>
      <c r="G11" s="1">
        <f>'Split BLDG energy consumption'!$C$17*'Split BLDG energy consumption'!G83</f>
        <v>0</v>
      </c>
      <c r="H11" s="1">
        <f>'Split BLDG energy consumption'!$C$17*'Split BLDG energy consumption'!H83</f>
        <v>0</v>
      </c>
      <c r="I11" s="1">
        <f>'Split BLDG energy consumption'!$C$17*'Split BLDG energy consumption'!I83</f>
        <v>0</v>
      </c>
      <c r="J11" s="1">
        <f>'Split BLDG energy consumption'!$C$17*'Split BLDG energy consumption'!J83</f>
        <v>0</v>
      </c>
      <c r="K11" s="1">
        <f>'Split BLDG energy consumption'!$C$17*'Split BLDG energy consumption'!K83</f>
        <v>0</v>
      </c>
      <c r="L11" s="1">
        <f>'Split BLDG energy consumption'!$C$17*'Split BLDG energy consumption'!L83</f>
        <v>0</v>
      </c>
      <c r="M11" s="1">
        <f>'Split BLDG energy consumption'!$C$17*'Split BLDG energy consumption'!M83</f>
        <v>0</v>
      </c>
      <c r="N11" s="1">
        <f>'Split BLDG energy consumption'!$C$17*'Split BLDG energy consumption'!N83</f>
        <v>0</v>
      </c>
      <c r="O11" s="1">
        <f>'Split BLDG energy consumption'!$C$17*'Split BLDG energy consumption'!O83</f>
        <v>0</v>
      </c>
      <c r="P11" s="1">
        <f>'Split BLDG energy consumption'!$C$17*'Split BLDG energy consumption'!P83</f>
        <v>0</v>
      </c>
      <c r="Q11" s="1">
        <f>'Split BLDG energy consumption'!$C$17*'Split BLDG energy consumption'!Q83</f>
        <v>0</v>
      </c>
      <c r="R11" s="1">
        <f>'Split BLDG energy consumption'!$C$17*'Split BLDG energy consumption'!R83</f>
        <v>0</v>
      </c>
      <c r="S11" s="1">
        <f>'Split BLDG energy consumption'!$C$17*'Split BLDG energy consumption'!S83</f>
        <v>0</v>
      </c>
      <c r="T11" s="1">
        <f>'Split BLDG energy consumption'!$C$17*'Split BLDG energy consumption'!T83</f>
        <v>0</v>
      </c>
      <c r="U11" s="1">
        <f>'Split BLDG energy consumption'!$C$17*'Split BLDG energy consumption'!U83</f>
        <v>0</v>
      </c>
      <c r="V11" s="1">
        <f>'Split BLDG energy consumption'!$C$17*'Split BLDG energy consumption'!V83</f>
        <v>0</v>
      </c>
      <c r="W11" s="1">
        <f>'Split BLDG energy consumption'!$C$17*'Split BLDG energy consumption'!W83</f>
        <v>0</v>
      </c>
      <c r="X11" s="1">
        <f>'Split BLDG energy consumption'!$C$17*'Split BLDG energy consumption'!X83</f>
        <v>0</v>
      </c>
      <c r="Y11" s="1">
        <f>'Split BLDG energy consumption'!$C$17*'Split BLDG energy consumption'!Y83</f>
        <v>0</v>
      </c>
      <c r="Z11" s="1">
        <f>'Split BLDG energy consumption'!$C$17*'Split BLDG energy consumption'!Z83</f>
        <v>0</v>
      </c>
      <c r="AA11" s="1">
        <f>'Split BLDG energy consumption'!$C$17*'Split BLDG energy consumption'!AA83</f>
        <v>0</v>
      </c>
      <c r="AB11" s="1">
        <f>'Split BLDG energy consumption'!$C$17*'Split BLDG energy consumption'!AB83</f>
        <v>0</v>
      </c>
      <c r="AC11" s="1">
        <f>'Split BLDG energy consumption'!$C$17*'Split BLDG energy consumption'!AC83</f>
        <v>0</v>
      </c>
      <c r="AD11" s="1">
        <f>'Split BLDG energy consumption'!$C$17*'Split BLDG energy consumption'!AD83</f>
        <v>0</v>
      </c>
      <c r="AE11" s="1">
        <f>'Split BLDG energy consumption'!$C$17*'Split BLDG energy consumption'!AE83</f>
        <v>0</v>
      </c>
      <c r="AF11" s="1">
        <f>'Split BLDG energy consumption'!$C$17*'Split BLDG energy consumption'!AF83</f>
        <v>0</v>
      </c>
      <c r="AG11" s="1">
        <f>'Split BLDG energy consumption'!$C$17*'Split BLDG energy consumption'!AG83</f>
        <v>0</v>
      </c>
      <c r="AH11" s="1">
        <f>'Split BLDG energy consumption'!$C$17*'Split BLDG energy consumption'!AH83</f>
        <v>0</v>
      </c>
      <c r="AI11" s="1">
        <f>'Split BLDG energy consumption'!$C$17*'Split BLDG energy consumption'!AI83</f>
        <v>0</v>
      </c>
      <c r="AJ11" s="1">
        <f>'Split BLDG energy consumption'!$C$17*'Split BLDG energy consumption'!AJ83</f>
        <v>0</v>
      </c>
      <c r="AK11" s="1">
        <f>'Split BLDG energy consumption'!$C$17*'Split BLDG energy consumption'!AK83</f>
        <v>0</v>
      </c>
      <c r="AL11" s="1">
        <f>'Split BLDG energy consumption'!$C$17*'Split BLDG energy consumption'!AL83</f>
        <v>0</v>
      </c>
      <c r="AM11" s="1">
        <f>'Split BLDG energy consumption'!$C$17*'Split BLDG energy consumption'!AM83</f>
        <v>0</v>
      </c>
      <c r="AN11" s="1">
        <f>'Split BLDG energy consumption'!$C$17*'Split BLDG energy consumption'!AN83</f>
        <v>0</v>
      </c>
      <c r="AO11" s="1">
        <f>'Split BLDG energy consumption'!$C$17*'Split BLDG energy consumption'!AO83</f>
        <v>0</v>
      </c>
      <c r="AP11" s="1">
        <f>'Split BLDG energy consumption'!$C$17*'Split BLDG energy consumption'!AP83</f>
        <v>0</v>
      </c>
      <c r="AQ11" s="1">
        <f>'Split BLDG energy consumption'!$C$17*'Split BLDG energy consumption'!AQ83</f>
        <v>0</v>
      </c>
    </row>
  </sheetData>
  <phoneticPr fontId="3"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370B0-A8DB-4DDF-B421-7B353D35FA07}">
  <sheetPr>
    <tabColor theme="3" tint="0.39997558519241921"/>
  </sheetPr>
  <dimension ref="A1:AQ11"/>
  <sheetViews>
    <sheetView workbookViewId="0"/>
  </sheetViews>
  <sheetFormatPr defaultRowHeight="13.5" x14ac:dyDescent="0.3"/>
  <cols>
    <col min="1" max="2" width="37.265625" customWidth="1"/>
    <col min="3" max="43" width="13.59765625" customWidth="1"/>
  </cols>
  <sheetData>
    <row r="1" spans="1:43" x14ac:dyDescent="0.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s="1">
        <f>'Split BLDG energy consumption'!$C$17*'Split BLDG energy consumption'!B87</f>
        <v>36269342901336.109</v>
      </c>
      <c r="C2" s="1">
        <f>'Split BLDG energy consumption'!$C$17*'Split BLDG energy consumption'!C87</f>
        <v>36269342901336.109</v>
      </c>
      <c r="D2" s="1">
        <f>'Split BLDG energy consumption'!$C$17*'Split BLDG energy consumption'!D87</f>
        <v>36118261905256.266</v>
      </c>
      <c r="E2" s="1">
        <f>'Split BLDG energy consumption'!$C$17*'Split BLDG energy consumption'!E87</f>
        <v>35940654368104.625</v>
      </c>
      <c r="F2" s="1">
        <f>'Split BLDG energy consumption'!$C$17*'Split BLDG energy consumption'!F87</f>
        <v>35740248945050.398</v>
      </c>
      <c r="G2" s="1">
        <f>'Split BLDG energy consumption'!$C$17*'Split BLDG energy consumption'!G87</f>
        <v>34753004337267.242</v>
      </c>
      <c r="H2" s="1">
        <f>'Split BLDG energy consumption'!$C$17*'Split BLDG energy consumption'!H87</f>
        <v>34429038507308.457</v>
      </c>
      <c r="I2" s="1">
        <f>'Split BLDG energy consumption'!$C$17*'Split BLDG energy consumption'!I87</f>
        <v>34092875991271.867</v>
      </c>
      <c r="J2" s="1">
        <f>'Split BLDG energy consumption'!$C$17*'Split BLDG energy consumption'!J87</f>
        <v>33746740874751.641</v>
      </c>
      <c r="K2" s="1">
        <f>'Split BLDG energy consumption'!$C$17*'Split BLDG energy consumption'!K87</f>
        <v>33391002527527.91</v>
      </c>
      <c r="L2" s="1">
        <f>'Split BLDG energy consumption'!$C$17*'Split BLDG energy consumption'!L87</f>
        <v>33026846057127.898</v>
      </c>
      <c r="M2" s="1">
        <f>'Split BLDG energy consumption'!$C$17*'Split BLDG energy consumption'!M87</f>
        <v>32655393520996.031</v>
      </c>
      <c r="N2" s="1">
        <f>'Split BLDG energy consumption'!$C$17*'Split BLDG energy consumption'!N87</f>
        <v>32277702798281.176</v>
      </c>
      <c r="O2" s="1">
        <f>'Split BLDG energy consumption'!$C$17*'Split BLDG energy consumption'!O87</f>
        <v>31894765550724.758</v>
      </c>
      <c r="P2" s="1">
        <f>'Split BLDG energy consumption'!$C$17*'Split BLDG energy consumption'!P87</f>
        <v>31507504245561.738</v>
      </c>
      <c r="Q2" s="1">
        <f>'Split BLDG energy consumption'!$C$17*'Split BLDG energy consumption'!Q87</f>
        <v>31116772757483.793</v>
      </c>
      <c r="R2" s="1">
        <f>'Split BLDG energy consumption'!$C$17*'Split BLDG energy consumption'!R87</f>
        <v>30723353811897.031</v>
      </c>
      <c r="S2" s="1">
        <f>'Split BLDG energy consumption'!$C$17*'Split BLDG energy consumption'!S87</f>
        <v>30327956841169.684</v>
      </c>
      <c r="T2" s="1">
        <f>'Split BLDG energy consumption'!$C$17*'Split BLDG energy consumption'!T87</f>
        <v>29931217187709.27</v>
      </c>
      <c r="U2" s="1">
        <f>'Split BLDG energy consumption'!$C$17*'Split BLDG energy consumption'!U87</f>
        <v>29533692071873.453</v>
      </c>
      <c r="V2" s="1">
        <f>'Split BLDG energy consumption'!$C$17*'Split BLDG energy consumption'!V87</f>
        <v>29135862977717.914</v>
      </c>
      <c r="W2" s="1">
        <f>'Split BLDG energy consumption'!$C$17*'Split BLDG energy consumption'!W87</f>
        <v>28738129729694.844</v>
      </c>
      <c r="X2" s="1">
        <f>'Split BLDG energy consumption'!$C$17*'Split BLDG energy consumption'!X87</f>
        <v>28340810994600.57</v>
      </c>
      <c r="Y2" s="1">
        <f>'Split BLDG energy consumption'!$C$17*'Split BLDG energy consumption'!Y87</f>
        <v>27944142468297.41</v>
      </c>
      <c r="Z2" s="1">
        <f>'Split BLDG energy consumption'!$C$17*'Split BLDG energy consumption'!Z87</f>
        <v>27548273621904.227</v>
      </c>
      <c r="AA2" s="1">
        <f>'Split BLDG energy consumption'!$C$17*'Split BLDG energy consumption'!AA87</f>
        <v>27153266284958.813</v>
      </c>
      <c r="AB2" s="1">
        <f>'Split BLDG energy consumption'!$C$17*'Split BLDG energy consumption'!AB87</f>
        <v>26759094645344.66</v>
      </c>
      <c r="AC2" s="1">
        <f>'Split BLDG energy consumption'!$C$17*'Split BLDG energy consumption'!AC87</f>
        <v>26365640968021.531</v>
      </c>
      <c r="AD2" s="1">
        <f>'Split BLDG energy consumption'!$C$17*'Split BLDG energy consumption'!AD87</f>
        <v>25972694110583.598</v>
      </c>
      <c r="AE2" s="1">
        <f>'Split BLDG energy consumption'!$C$17*'Split BLDG energy consumption'!AE87</f>
        <v>25579948025930.352</v>
      </c>
      <c r="AF2" s="1">
        <f>'Split BLDG energy consumption'!$C$17*'Split BLDG energy consumption'!AF87</f>
        <v>25187000251983.379</v>
      </c>
      <c r="AG2" s="1">
        <f>'Split BLDG energy consumption'!$C$17*'Split BLDG energy consumption'!AG87</f>
        <v>24793348928416.75</v>
      </c>
      <c r="AH2" s="1">
        <f>'Split BLDG energy consumption'!$C$17*'Split BLDG energy consumption'!AH87</f>
        <v>24398390740228.605</v>
      </c>
      <c r="AI2" s="1">
        <f>'Split BLDG energy consumption'!$C$17*'Split BLDG energy consumption'!AI87</f>
        <v>24001420307693.207</v>
      </c>
      <c r="AJ2" s="1">
        <f>'Split BLDG energy consumption'!$C$17*'Split BLDG energy consumption'!AJ87</f>
        <v>23601626137214.379</v>
      </c>
      <c r="AK2" s="1">
        <f>'Split BLDG energy consumption'!$C$17*'Split BLDG energy consumption'!AK87</f>
        <v>23198089465540.328</v>
      </c>
      <c r="AL2" s="1">
        <f>'Split BLDG energy consumption'!$C$17*'Split BLDG energy consumption'!AL87</f>
        <v>22789782108044.52</v>
      </c>
      <c r="AM2" s="1">
        <f>'Split BLDG energy consumption'!$C$17*'Split BLDG energy consumption'!AM87</f>
        <v>22375563780655.238</v>
      </c>
      <c r="AN2" s="1">
        <f>'Split BLDG energy consumption'!$C$17*'Split BLDG energy consumption'!AN87</f>
        <v>21954180885975.555</v>
      </c>
      <c r="AO2" s="1">
        <f>'Split BLDG energy consumption'!$C$17*'Split BLDG energy consumption'!AO87</f>
        <v>21524263786687.633</v>
      </c>
      <c r="AP2" s="1">
        <f>'Split BLDG energy consumption'!$C$17*'Split BLDG energy consumption'!AP87</f>
        <v>21084323532531.254</v>
      </c>
      <c r="AQ2" s="1">
        <f>'Split BLDG energy consumption'!$C$17*'Split BLDG energy consumption'!AQ87</f>
        <v>20632751580687.797</v>
      </c>
    </row>
    <row r="3" spans="1:43" x14ac:dyDescent="0.3">
      <c r="A3" t="s">
        <v>1</v>
      </c>
      <c r="B3" s="1">
        <f>'Split BLDG energy consumption'!$C$17*'Split BLDG energy consumption'!B88</f>
        <v>0</v>
      </c>
      <c r="C3" s="1">
        <f>'Split BLDG energy consumption'!$C$17*'Split BLDG energy consumption'!C88</f>
        <v>0</v>
      </c>
      <c r="D3" s="1">
        <f>'Split BLDG energy consumption'!$C$17*'Split BLDG energy consumption'!D88</f>
        <v>0</v>
      </c>
      <c r="E3" s="1">
        <f>'Split BLDG energy consumption'!$C$17*'Split BLDG energy consumption'!E88</f>
        <v>0</v>
      </c>
      <c r="F3" s="1">
        <f>'Split BLDG energy consumption'!$C$17*'Split BLDG energy consumption'!F88</f>
        <v>0</v>
      </c>
      <c r="G3" s="1">
        <f>'Split BLDG energy consumption'!$C$17*'Split BLDG energy consumption'!G88</f>
        <v>0</v>
      </c>
      <c r="H3" s="1">
        <f>'Split BLDG energy consumption'!$C$17*'Split BLDG energy consumption'!H88</f>
        <v>0</v>
      </c>
      <c r="I3" s="1">
        <f>'Split BLDG energy consumption'!$C$17*'Split BLDG energy consumption'!I88</f>
        <v>0</v>
      </c>
      <c r="J3" s="1">
        <f>'Split BLDG energy consumption'!$C$17*'Split BLDG energy consumption'!J88</f>
        <v>0</v>
      </c>
      <c r="K3" s="1">
        <f>'Split BLDG energy consumption'!$C$17*'Split BLDG energy consumption'!K88</f>
        <v>0</v>
      </c>
      <c r="L3" s="1">
        <f>'Split BLDG energy consumption'!$C$17*'Split BLDG energy consumption'!L88</f>
        <v>0</v>
      </c>
      <c r="M3" s="1">
        <f>'Split BLDG energy consumption'!$C$17*'Split BLDG energy consumption'!M88</f>
        <v>0</v>
      </c>
      <c r="N3" s="1">
        <f>'Split BLDG energy consumption'!$C$17*'Split BLDG energy consumption'!N88</f>
        <v>0</v>
      </c>
      <c r="O3" s="1">
        <f>'Split BLDG energy consumption'!$C$17*'Split BLDG energy consumption'!O88</f>
        <v>0</v>
      </c>
      <c r="P3" s="1">
        <f>'Split BLDG energy consumption'!$C$17*'Split BLDG energy consumption'!P88</f>
        <v>0</v>
      </c>
      <c r="Q3" s="1">
        <f>'Split BLDG energy consumption'!$C$17*'Split BLDG energy consumption'!Q88</f>
        <v>0</v>
      </c>
      <c r="R3" s="1">
        <f>'Split BLDG energy consumption'!$C$17*'Split BLDG energy consumption'!R88</f>
        <v>0</v>
      </c>
      <c r="S3" s="1">
        <f>'Split BLDG energy consumption'!$C$17*'Split BLDG energy consumption'!S88</f>
        <v>0</v>
      </c>
      <c r="T3" s="1">
        <f>'Split BLDG energy consumption'!$C$17*'Split BLDG energy consumption'!T88</f>
        <v>0</v>
      </c>
      <c r="U3" s="1">
        <f>'Split BLDG energy consumption'!$C$17*'Split BLDG energy consumption'!U88</f>
        <v>0</v>
      </c>
      <c r="V3" s="1">
        <f>'Split BLDG energy consumption'!$C$17*'Split BLDG energy consumption'!V88</f>
        <v>0</v>
      </c>
      <c r="W3" s="1">
        <f>'Split BLDG energy consumption'!$C$17*'Split BLDG energy consumption'!W88</f>
        <v>0</v>
      </c>
      <c r="X3" s="1">
        <f>'Split BLDG energy consumption'!$C$17*'Split BLDG energy consumption'!X88</f>
        <v>0</v>
      </c>
      <c r="Y3" s="1">
        <f>'Split BLDG energy consumption'!$C$17*'Split BLDG energy consumption'!Y88</f>
        <v>0</v>
      </c>
      <c r="Z3" s="1">
        <f>'Split BLDG energy consumption'!$C$17*'Split BLDG energy consumption'!Z88</f>
        <v>0</v>
      </c>
      <c r="AA3" s="1">
        <f>'Split BLDG energy consumption'!$C$17*'Split BLDG energy consumption'!AA88</f>
        <v>0</v>
      </c>
      <c r="AB3" s="1">
        <f>'Split BLDG energy consumption'!$C$17*'Split BLDG energy consumption'!AB88</f>
        <v>0</v>
      </c>
      <c r="AC3" s="1">
        <f>'Split BLDG energy consumption'!$C$17*'Split BLDG energy consumption'!AC88</f>
        <v>0</v>
      </c>
      <c r="AD3" s="1">
        <f>'Split BLDG energy consumption'!$C$17*'Split BLDG energy consumption'!AD88</f>
        <v>0</v>
      </c>
      <c r="AE3" s="1">
        <f>'Split BLDG energy consumption'!$C$17*'Split BLDG energy consumption'!AE88</f>
        <v>0</v>
      </c>
      <c r="AF3" s="1">
        <f>'Split BLDG energy consumption'!$C$17*'Split BLDG energy consumption'!AF88</f>
        <v>0</v>
      </c>
      <c r="AG3" s="1">
        <f>'Split BLDG energy consumption'!$C$17*'Split BLDG energy consumption'!AG88</f>
        <v>0</v>
      </c>
      <c r="AH3" s="1">
        <f>'Split BLDG energy consumption'!$C$17*'Split BLDG energy consumption'!AH88</f>
        <v>0</v>
      </c>
      <c r="AI3" s="1">
        <f>'Split BLDG energy consumption'!$C$17*'Split BLDG energy consumption'!AI88</f>
        <v>0</v>
      </c>
      <c r="AJ3" s="1">
        <f>'Split BLDG energy consumption'!$C$17*'Split BLDG energy consumption'!AJ88</f>
        <v>0</v>
      </c>
      <c r="AK3" s="1">
        <f>'Split BLDG energy consumption'!$C$17*'Split BLDG energy consumption'!AK88</f>
        <v>0</v>
      </c>
      <c r="AL3" s="1">
        <f>'Split BLDG energy consumption'!$C$17*'Split BLDG energy consumption'!AL88</f>
        <v>0</v>
      </c>
      <c r="AM3" s="1">
        <f>'Split BLDG energy consumption'!$C$17*'Split BLDG energy consumption'!AM88</f>
        <v>0</v>
      </c>
      <c r="AN3" s="1">
        <f>'Split BLDG energy consumption'!$C$17*'Split BLDG energy consumption'!AN88</f>
        <v>0</v>
      </c>
      <c r="AO3" s="1">
        <f>'Split BLDG energy consumption'!$C$17*'Split BLDG energy consumption'!AO88</f>
        <v>0</v>
      </c>
      <c r="AP3" s="1">
        <f>'Split BLDG energy consumption'!$C$17*'Split BLDG energy consumption'!AP88</f>
        <v>0</v>
      </c>
      <c r="AQ3" s="1">
        <f>'Split BLDG energy consumption'!$C$17*'Split BLDG energy consumption'!AQ88</f>
        <v>0</v>
      </c>
    </row>
    <row r="4" spans="1:43" x14ac:dyDescent="0.3">
      <c r="A4" t="s">
        <v>2</v>
      </c>
      <c r="B4" s="1">
        <f>'Split BLDG energy consumption'!$C$17*'Split BLDG energy consumption'!B89</f>
        <v>0</v>
      </c>
      <c r="C4" s="1">
        <f>'Split BLDG energy consumption'!$C$17*'Split BLDG energy consumption'!C89</f>
        <v>0</v>
      </c>
      <c r="D4" s="1">
        <f>'Split BLDG energy consumption'!$C$17*'Split BLDG energy consumption'!D89</f>
        <v>0</v>
      </c>
      <c r="E4" s="1">
        <f>'Split BLDG energy consumption'!$C$17*'Split BLDG energy consumption'!E89</f>
        <v>0</v>
      </c>
      <c r="F4" s="1">
        <f>'Split BLDG energy consumption'!$C$17*'Split BLDG energy consumption'!F89</f>
        <v>0</v>
      </c>
      <c r="G4" s="1">
        <f>'Split BLDG energy consumption'!$C$17*'Split BLDG energy consumption'!G89</f>
        <v>0</v>
      </c>
      <c r="H4" s="1">
        <f>'Split BLDG energy consumption'!$C$17*'Split BLDG energy consumption'!H89</f>
        <v>0</v>
      </c>
      <c r="I4" s="1">
        <f>'Split BLDG energy consumption'!$C$17*'Split BLDG energy consumption'!I89</f>
        <v>0</v>
      </c>
      <c r="J4" s="1">
        <f>'Split BLDG energy consumption'!$C$17*'Split BLDG energy consumption'!J89</f>
        <v>0</v>
      </c>
      <c r="K4" s="1">
        <f>'Split BLDG energy consumption'!$C$17*'Split BLDG energy consumption'!K89</f>
        <v>0</v>
      </c>
      <c r="L4" s="1">
        <f>'Split BLDG energy consumption'!$C$17*'Split BLDG energy consumption'!L89</f>
        <v>0</v>
      </c>
      <c r="M4" s="1">
        <f>'Split BLDG energy consumption'!$C$17*'Split BLDG energy consumption'!M89</f>
        <v>0</v>
      </c>
      <c r="N4" s="1">
        <f>'Split BLDG energy consumption'!$C$17*'Split BLDG energy consumption'!N89</f>
        <v>0</v>
      </c>
      <c r="O4" s="1">
        <f>'Split BLDG energy consumption'!$C$17*'Split BLDG energy consumption'!O89</f>
        <v>0</v>
      </c>
      <c r="P4" s="1">
        <f>'Split BLDG energy consumption'!$C$17*'Split BLDG energy consumption'!P89</f>
        <v>0</v>
      </c>
      <c r="Q4" s="1">
        <f>'Split BLDG energy consumption'!$C$17*'Split BLDG energy consumption'!Q89</f>
        <v>0</v>
      </c>
      <c r="R4" s="1">
        <f>'Split BLDG energy consumption'!$C$17*'Split BLDG energy consumption'!R89</f>
        <v>0</v>
      </c>
      <c r="S4" s="1">
        <f>'Split BLDG energy consumption'!$C$17*'Split BLDG energy consumption'!S89</f>
        <v>0</v>
      </c>
      <c r="T4" s="1">
        <f>'Split BLDG energy consumption'!$C$17*'Split BLDG energy consumption'!T89</f>
        <v>0</v>
      </c>
      <c r="U4" s="1">
        <f>'Split BLDG energy consumption'!$C$17*'Split BLDG energy consumption'!U89</f>
        <v>0</v>
      </c>
      <c r="V4" s="1">
        <f>'Split BLDG energy consumption'!$C$17*'Split BLDG energy consumption'!V89</f>
        <v>0</v>
      </c>
      <c r="W4" s="1">
        <f>'Split BLDG energy consumption'!$C$17*'Split BLDG energy consumption'!W89</f>
        <v>0</v>
      </c>
      <c r="X4" s="1">
        <f>'Split BLDG energy consumption'!$C$17*'Split BLDG energy consumption'!X89</f>
        <v>0</v>
      </c>
      <c r="Y4" s="1">
        <f>'Split BLDG energy consumption'!$C$17*'Split BLDG energy consumption'!Y89</f>
        <v>0</v>
      </c>
      <c r="Z4" s="1">
        <f>'Split BLDG energy consumption'!$C$17*'Split BLDG energy consumption'!Z89</f>
        <v>0</v>
      </c>
      <c r="AA4" s="1">
        <f>'Split BLDG energy consumption'!$C$17*'Split BLDG energy consumption'!AA89</f>
        <v>0</v>
      </c>
      <c r="AB4" s="1">
        <f>'Split BLDG energy consumption'!$C$17*'Split BLDG energy consumption'!AB89</f>
        <v>0</v>
      </c>
      <c r="AC4" s="1">
        <f>'Split BLDG energy consumption'!$C$17*'Split BLDG energy consumption'!AC89</f>
        <v>0</v>
      </c>
      <c r="AD4" s="1">
        <f>'Split BLDG energy consumption'!$C$17*'Split BLDG energy consumption'!AD89</f>
        <v>0</v>
      </c>
      <c r="AE4" s="1">
        <f>'Split BLDG energy consumption'!$C$17*'Split BLDG energy consumption'!AE89</f>
        <v>0</v>
      </c>
      <c r="AF4" s="1">
        <f>'Split BLDG energy consumption'!$C$17*'Split BLDG energy consumption'!AF89</f>
        <v>0</v>
      </c>
      <c r="AG4" s="1">
        <f>'Split BLDG energy consumption'!$C$17*'Split BLDG energy consumption'!AG89</f>
        <v>0</v>
      </c>
      <c r="AH4" s="1">
        <f>'Split BLDG energy consumption'!$C$17*'Split BLDG energy consumption'!AH89</f>
        <v>0</v>
      </c>
      <c r="AI4" s="1">
        <f>'Split BLDG energy consumption'!$C$17*'Split BLDG energy consumption'!AI89</f>
        <v>0</v>
      </c>
      <c r="AJ4" s="1">
        <f>'Split BLDG energy consumption'!$C$17*'Split BLDG energy consumption'!AJ89</f>
        <v>0</v>
      </c>
      <c r="AK4" s="1">
        <f>'Split BLDG energy consumption'!$C$17*'Split BLDG energy consumption'!AK89</f>
        <v>0</v>
      </c>
      <c r="AL4" s="1">
        <f>'Split BLDG energy consumption'!$C$17*'Split BLDG energy consumption'!AL89</f>
        <v>0</v>
      </c>
      <c r="AM4" s="1">
        <f>'Split BLDG energy consumption'!$C$17*'Split BLDG energy consumption'!AM89</f>
        <v>0</v>
      </c>
      <c r="AN4" s="1">
        <f>'Split BLDG energy consumption'!$C$17*'Split BLDG energy consumption'!AN89</f>
        <v>0</v>
      </c>
      <c r="AO4" s="1">
        <f>'Split BLDG energy consumption'!$C$17*'Split BLDG energy consumption'!AO89</f>
        <v>0</v>
      </c>
      <c r="AP4" s="1">
        <f>'Split BLDG energy consumption'!$C$17*'Split BLDG energy consumption'!AP89</f>
        <v>0</v>
      </c>
      <c r="AQ4" s="1">
        <f>'Split BLDG energy consumption'!$C$17*'Split BLDG energy consumption'!AQ89</f>
        <v>0</v>
      </c>
    </row>
    <row r="5" spans="1:43" x14ac:dyDescent="0.3">
      <c r="A5" t="s">
        <v>3</v>
      </c>
      <c r="B5" s="1">
        <f>'Split BLDG energy consumption'!$C$17*'Split BLDG energy consumption'!B90</f>
        <v>0</v>
      </c>
      <c r="C5" s="1">
        <f>'Split BLDG energy consumption'!$C$17*'Split BLDG energy consumption'!C90</f>
        <v>0</v>
      </c>
      <c r="D5" s="1">
        <f>'Split BLDG energy consumption'!$C$17*'Split BLDG energy consumption'!D90</f>
        <v>0</v>
      </c>
      <c r="E5" s="1">
        <f>'Split BLDG energy consumption'!$C$17*'Split BLDG energy consumption'!E90</f>
        <v>0</v>
      </c>
      <c r="F5" s="1">
        <f>'Split BLDG energy consumption'!$C$17*'Split BLDG energy consumption'!F90</f>
        <v>0</v>
      </c>
      <c r="G5" s="1">
        <f>'Split BLDG energy consumption'!$C$17*'Split BLDG energy consumption'!G90</f>
        <v>0</v>
      </c>
      <c r="H5" s="1">
        <f>'Split BLDG energy consumption'!$C$17*'Split BLDG energy consumption'!H90</f>
        <v>0</v>
      </c>
      <c r="I5" s="1">
        <f>'Split BLDG energy consumption'!$C$17*'Split BLDG energy consumption'!I90</f>
        <v>0</v>
      </c>
      <c r="J5" s="1">
        <f>'Split BLDG energy consumption'!$C$17*'Split BLDG energy consumption'!J90</f>
        <v>0</v>
      </c>
      <c r="K5" s="1">
        <f>'Split BLDG energy consumption'!$C$17*'Split BLDG energy consumption'!K90</f>
        <v>0</v>
      </c>
      <c r="L5" s="1">
        <f>'Split BLDG energy consumption'!$C$17*'Split BLDG energy consumption'!L90</f>
        <v>0</v>
      </c>
      <c r="M5" s="1">
        <f>'Split BLDG energy consumption'!$C$17*'Split BLDG energy consumption'!M90</f>
        <v>0</v>
      </c>
      <c r="N5" s="1">
        <f>'Split BLDG energy consumption'!$C$17*'Split BLDG energy consumption'!N90</f>
        <v>0</v>
      </c>
      <c r="O5" s="1">
        <f>'Split BLDG energy consumption'!$C$17*'Split BLDG energy consumption'!O90</f>
        <v>0</v>
      </c>
      <c r="P5" s="1">
        <f>'Split BLDG energy consumption'!$C$17*'Split BLDG energy consumption'!P90</f>
        <v>0</v>
      </c>
      <c r="Q5" s="1">
        <f>'Split BLDG energy consumption'!$C$17*'Split BLDG energy consumption'!Q90</f>
        <v>0</v>
      </c>
      <c r="R5" s="1">
        <f>'Split BLDG energy consumption'!$C$17*'Split BLDG energy consumption'!R90</f>
        <v>0</v>
      </c>
      <c r="S5" s="1">
        <f>'Split BLDG energy consumption'!$C$17*'Split BLDG energy consumption'!S90</f>
        <v>0</v>
      </c>
      <c r="T5" s="1">
        <f>'Split BLDG energy consumption'!$C$17*'Split BLDG energy consumption'!T90</f>
        <v>0</v>
      </c>
      <c r="U5" s="1">
        <f>'Split BLDG energy consumption'!$C$17*'Split BLDG energy consumption'!U90</f>
        <v>0</v>
      </c>
      <c r="V5" s="1">
        <f>'Split BLDG energy consumption'!$C$17*'Split BLDG energy consumption'!V90</f>
        <v>0</v>
      </c>
      <c r="W5" s="1">
        <f>'Split BLDG energy consumption'!$C$17*'Split BLDG energy consumption'!W90</f>
        <v>0</v>
      </c>
      <c r="X5" s="1">
        <f>'Split BLDG energy consumption'!$C$17*'Split BLDG energy consumption'!X90</f>
        <v>0</v>
      </c>
      <c r="Y5" s="1">
        <f>'Split BLDG energy consumption'!$C$17*'Split BLDG energy consumption'!Y90</f>
        <v>0</v>
      </c>
      <c r="Z5" s="1">
        <f>'Split BLDG energy consumption'!$C$17*'Split BLDG energy consumption'!Z90</f>
        <v>0</v>
      </c>
      <c r="AA5" s="1">
        <f>'Split BLDG energy consumption'!$C$17*'Split BLDG energy consumption'!AA90</f>
        <v>0</v>
      </c>
      <c r="AB5" s="1">
        <f>'Split BLDG energy consumption'!$C$17*'Split BLDG energy consumption'!AB90</f>
        <v>0</v>
      </c>
      <c r="AC5" s="1">
        <f>'Split BLDG energy consumption'!$C$17*'Split BLDG energy consumption'!AC90</f>
        <v>0</v>
      </c>
      <c r="AD5" s="1">
        <f>'Split BLDG energy consumption'!$C$17*'Split BLDG energy consumption'!AD90</f>
        <v>0</v>
      </c>
      <c r="AE5" s="1">
        <f>'Split BLDG energy consumption'!$C$17*'Split BLDG energy consumption'!AE90</f>
        <v>0</v>
      </c>
      <c r="AF5" s="1">
        <f>'Split BLDG energy consumption'!$C$17*'Split BLDG energy consumption'!AF90</f>
        <v>0</v>
      </c>
      <c r="AG5" s="1">
        <f>'Split BLDG energy consumption'!$C$17*'Split BLDG energy consumption'!AG90</f>
        <v>0</v>
      </c>
      <c r="AH5" s="1">
        <f>'Split BLDG energy consumption'!$C$17*'Split BLDG energy consumption'!AH90</f>
        <v>0</v>
      </c>
      <c r="AI5" s="1">
        <f>'Split BLDG energy consumption'!$C$17*'Split BLDG energy consumption'!AI90</f>
        <v>0</v>
      </c>
      <c r="AJ5" s="1">
        <f>'Split BLDG energy consumption'!$C$17*'Split BLDG energy consumption'!AJ90</f>
        <v>0</v>
      </c>
      <c r="AK5" s="1">
        <f>'Split BLDG energy consumption'!$C$17*'Split BLDG energy consumption'!AK90</f>
        <v>0</v>
      </c>
      <c r="AL5" s="1">
        <f>'Split BLDG energy consumption'!$C$17*'Split BLDG energy consumption'!AL90</f>
        <v>0</v>
      </c>
      <c r="AM5" s="1">
        <f>'Split BLDG energy consumption'!$C$17*'Split BLDG energy consumption'!AM90</f>
        <v>0</v>
      </c>
      <c r="AN5" s="1">
        <f>'Split BLDG energy consumption'!$C$17*'Split BLDG energy consumption'!AN90</f>
        <v>0</v>
      </c>
      <c r="AO5" s="1">
        <f>'Split BLDG energy consumption'!$C$17*'Split BLDG energy consumption'!AO90</f>
        <v>0</v>
      </c>
      <c r="AP5" s="1">
        <f>'Split BLDG energy consumption'!$C$17*'Split BLDG energy consumption'!AP90</f>
        <v>0</v>
      </c>
      <c r="AQ5" s="1">
        <f>'Split BLDG energy consumption'!$C$17*'Split BLDG energy consumption'!AQ90</f>
        <v>0</v>
      </c>
    </row>
    <row r="6" spans="1:43" x14ac:dyDescent="0.3">
      <c r="A6" t="s">
        <v>4</v>
      </c>
      <c r="B6" s="1">
        <f>'Split BLDG energy consumption'!$C$17*'Split BLDG energy consumption'!B91</f>
        <v>0</v>
      </c>
      <c r="C6" s="1">
        <f>'Split BLDG energy consumption'!$C$17*'Split BLDG energy consumption'!C91</f>
        <v>0</v>
      </c>
      <c r="D6" s="1">
        <f>'Split BLDG energy consumption'!$C$17*'Split BLDG energy consumption'!D91</f>
        <v>0</v>
      </c>
      <c r="E6" s="1">
        <f>'Split BLDG energy consumption'!$C$17*'Split BLDG energy consumption'!E91</f>
        <v>0</v>
      </c>
      <c r="F6" s="1">
        <f>'Split BLDG energy consumption'!$C$17*'Split BLDG energy consumption'!F91</f>
        <v>0</v>
      </c>
      <c r="G6" s="1">
        <f>'Split BLDG energy consumption'!$C$17*'Split BLDG energy consumption'!G91</f>
        <v>0</v>
      </c>
      <c r="H6" s="1">
        <f>'Split BLDG energy consumption'!$C$17*'Split BLDG energy consumption'!H91</f>
        <v>0</v>
      </c>
      <c r="I6" s="1">
        <f>'Split BLDG energy consumption'!$C$17*'Split BLDG energy consumption'!I91</f>
        <v>0</v>
      </c>
      <c r="J6" s="1">
        <f>'Split BLDG energy consumption'!$C$17*'Split BLDG energy consumption'!J91</f>
        <v>0</v>
      </c>
      <c r="K6" s="1">
        <f>'Split BLDG energy consumption'!$C$17*'Split BLDG energy consumption'!K91</f>
        <v>0</v>
      </c>
      <c r="L6" s="1">
        <f>'Split BLDG energy consumption'!$C$17*'Split BLDG energy consumption'!L91</f>
        <v>0</v>
      </c>
      <c r="M6" s="1">
        <f>'Split BLDG energy consumption'!$C$17*'Split BLDG energy consumption'!M91</f>
        <v>0</v>
      </c>
      <c r="N6" s="1">
        <f>'Split BLDG energy consumption'!$C$17*'Split BLDG energy consumption'!N91</f>
        <v>0</v>
      </c>
      <c r="O6" s="1">
        <f>'Split BLDG energy consumption'!$C$17*'Split BLDG energy consumption'!O91</f>
        <v>0</v>
      </c>
      <c r="P6" s="1">
        <f>'Split BLDG energy consumption'!$C$17*'Split BLDG energy consumption'!P91</f>
        <v>0</v>
      </c>
      <c r="Q6" s="1">
        <f>'Split BLDG energy consumption'!$C$17*'Split BLDG energy consumption'!Q91</f>
        <v>0</v>
      </c>
      <c r="R6" s="1">
        <f>'Split BLDG energy consumption'!$C$17*'Split BLDG energy consumption'!R91</f>
        <v>0</v>
      </c>
      <c r="S6" s="1">
        <f>'Split BLDG energy consumption'!$C$17*'Split BLDG energy consumption'!S91</f>
        <v>0</v>
      </c>
      <c r="T6" s="1">
        <f>'Split BLDG energy consumption'!$C$17*'Split BLDG energy consumption'!T91</f>
        <v>0</v>
      </c>
      <c r="U6" s="1">
        <f>'Split BLDG energy consumption'!$C$17*'Split BLDG energy consumption'!U91</f>
        <v>0</v>
      </c>
      <c r="V6" s="1">
        <f>'Split BLDG energy consumption'!$C$17*'Split BLDG energy consumption'!V91</f>
        <v>0</v>
      </c>
      <c r="W6" s="1">
        <f>'Split BLDG energy consumption'!$C$17*'Split BLDG energy consumption'!W91</f>
        <v>0</v>
      </c>
      <c r="X6" s="1">
        <f>'Split BLDG energy consumption'!$C$17*'Split BLDG energy consumption'!X91</f>
        <v>0</v>
      </c>
      <c r="Y6" s="1">
        <f>'Split BLDG energy consumption'!$C$17*'Split BLDG energy consumption'!Y91</f>
        <v>0</v>
      </c>
      <c r="Z6" s="1">
        <f>'Split BLDG energy consumption'!$C$17*'Split BLDG energy consumption'!Z91</f>
        <v>0</v>
      </c>
      <c r="AA6" s="1">
        <f>'Split BLDG energy consumption'!$C$17*'Split BLDG energy consumption'!AA91</f>
        <v>0</v>
      </c>
      <c r="AB6" s="1">
        <f>'Split BLDG energy consumption'!$C$17*'Split BLDG energy consumption'!AB91</f>
        <v>0</v>
      </c>
      <c r="AC6" s="1">
        <f>'Split BLDG energy consumption'!$C$17*'Split BLDG energy consumption'!AC91</f>
        <v>0</v>
      </c>
      <c r="AD6" s="1">
        <f>'Split BLDG energy consumption'!$C$17*'Split BLDG energy consumption'!AD91</f>
        <v>0</v>
      </c>
      <c r="AE6" s="1">
        <f>'Split BLDG energy consumption'!$C$17*'Split BLDG energy consumption'!AE91</f>
        <v>0</v>
      </c>
      <c r="AF6" s="1">
        <f>'Split BLDG energy consumption'!$C$17*'Split BLDG energy consumption'!AF91</f>
        <v>0</v>
      </c>
      <c r="AG6" s="1">
        <f>'Split BLDG energy consumption'!$C$17*'Split BLDG energy consumption'!AG91</f>
        <v>0</v>
      </c>
      <c r="AH6" s="1">
        <f>'Split BLDG energy consumption'!$C$17*'Split BLDG energy consumption'!AH91</f>
        <v>0</v>
      </c>
      <c r="AI6" s="1">
        <f>'Split BLDG energy consumption'!$C$17*'Split BLDG energy consumption'!AI91</f>
        <v>0</v>
      </c>
      <c r="AJ6" s="1">
        <f>'Split BLDG energy consumption'!$C$17*'Split BLDG energy consumption'!AJ91</f>
        <v>0</v>
      </c>
      <c r="AK6" s="1">
        <f>'Split BLDG energy consumption'!$C$17*'Split BLDG energy consumption'!AK91</f>
        <v>0</v>
      </c>
      <c r="AL6" s="1">
        <f>'Split BLDG energy consumption'!$C$17*'Split BLDG energy consumption'!AL91</f>
        <v>0</v>
      </c>
      <c r="AM6" s="1">
        <f>'Split BLDG energy consumption'!$C$17*'Split BLDG energy consumption'!AM91</f>
        <v>0</v>
      </c>
      <c r="AN6" s="1">
        <f>'Split BLDG energy consumption'!$C$17*'Split BLDG energy consumption'!AN91</f>
        <v>0</v>
      </c>
      <c r="AO6" s="1">
        <f>'Split BLDG energy consumption'!$C$17*'Split BLDG energy consumption'!AO91</f>
        <v>0</v>
      </c>
      <c r="AP6" s="1">
        <f>'Split BLDG energy consumption'!$C$17*'Split BLDG energy consumption'!AP91</f>
        <v>0</v>
      </c>
      <c r="AQ6" s="1">
        <f>'Split BLDG energy consumption'!$C$17*'Split BLDG energy consumption'!AQ91</f>
        <v>0</v>
      </c>
    </row>
    <row r="7" spans="1:43" x14ac:dyDescent="0.3">
      <c r="A7" t="s">
        <v>5</v>
      </c>
      <c r="B7" s="1">
        <f>'Split BLDG energy consumption'!$C$17*'Split BLDG energy consumption'!B92</f>
        <v>0</v>
      </c>
      <c r="C7" s="1">
        <f>'Split BLDG energy consumption'!$C$17*'Split BLDG energy consumption'!C92</f>
        <v>0</v>
      </c>
      <c r="D7" s="1">
        <f>'Split BLDG energy consumption'!$C$17*'Split BLDG energy consumption'!D92</f>
        <v>0</v>
      </c>
      <c r="E7" s="1">
        <f>'Split BLDG energy consumption'!$C$17*'Split BLDG energy consumption'!E92</f>
        <v>0</v>
      </c>
      <c r="F7" s="1">
        <f>'Split BLDG energy consumption'!$C$17*'Split BLDG energy consumption'!F92</f>
        <v>0</v>
      </c>
      <c r="G7" s="1">
        <f>'Split BLDG energy consumption'!$C$17*'Split BLDG energy consumption'!G92</f>
        <v>0</v>
      </c>
      <c r="H7" s="1">
        <f>'Split BLDG energy consumption'!$C$17*'Split BLDG energy consumption'!H92</f>
        <v>0</v>
      </c>
      <c r="I7" s="1">
        <f>'Split BLDG energy consumption'!$C$17*'Split BLDG energy consumption'!I92</f>
        <v>0</v>
      </c>
      <c r="J7" s="1">
        <f>'Split BLDG energy consumption'!$C$17*'Split BLDG energy consumption'!J92</f>
        <v>0</v>
      </c>
      <c r="K7" s="1">
        <f>'Split BLDG energy consumption'!$C$17*'Split BLDG energy consumption'!K92</f>
        <v>0</v>
      </c>
      <c r="L7" s="1">
        <f>'Split BLDG energy consumption'!$C$17*'Split BLDG energy consumption'!L92</f>
        <v>0</v>
      </c>
      <c r="M7" s="1">
        <f>'Split BLDG energy consumption'!$C$17*'Split BLDG energy consumption'!M92</f>
        <v>0</v>
      </c>
      <c r="N7" s="1">
        <f>'Split BLDG energy consumption'!$C$17*'Split BLDG energy consumption'!N92</f>
        <v>0</v>
      </c>
      <c r="O7" s="1">
        <f>'Split BLDG energy consumption'!$C$17*'Split BLDG energy consumption'!O92</f>
        <v>0</v>
      </c>
      <c r="P7" s="1">
        <f>'Split BLDG energy consumption'!$C$17*'Split BLDG energy consumption'!P92</f>
        <v>0</v>
      </c>
      <c r="Q7" s="1">
        <f>'Split BLDG energy consumption'!$C$17*'Split BLDG energy consumption'!Q92</f>
        <v>0</v>
      </c>
      <c r="R7" s="1">
        <f>'Split BLDG energy consumption'!$C$17*'Split BLDG energy consumption'!R92</f>
        <v>0</v>
      </c>
      <c r="S7" s="1">
        <f>'Split BLDG energy consumption'!$C$17*'Split BLDG energy consumption'!S92</f>
        <v>0</v>
      </c>
      <c r="T7" s="1">
        <f>'Split BLDG energy consumption'!$C$17*'Split BLDG energy consumption'!T92</f>
        <v>0</v>
      </c>
      <c r="U7" s="1">
        <f>'Split BLDG energy consumption'!$C$17*'Split BLDG energy consumption'!U92</f>
        <v>0</v>
      </c>
      <c r="V7" s="1">
        <f>'Split BLDG energy consumption'!$C$17*'Split BLDG energy consumption'!V92</f>
        <v>0</v>
      </c>
      <c r="W7" s="1">
        <f>'Split BLDG energy consumption'!$C$17*'Split BLDG energy consumption'!W92</f>
        <v>0</v>
      </c>
      <c r="X7" s="1">
        <f>'Split BLDG energy consumption'!$C$17*'Split BLDG energy consumption'!X92</f>
        <v>0</v>
      </c>
      <c r="Y7" s="1">
        <f>'Split BLDG energy consumption'!$C$17*'Split BLDG energy consumption'!Y92</f>
        <v>0</v>
      </c>
      <c r="Z7" s="1">
        <f>'Split BLDG energy consumption'!$C$17*'Split BLDG energy consumption'!Z92</f>
        <v>0</v>
      </c>
      <c r="AA7" s="1">
        <f>'Split BLDG energy consumption'!$C$17*'Split BLDG energy consumption'!AA92</f>
        <v>0</v>
      </c>
      <c r="AB7" s="1">
        <f>'Split BLDG energy consumption'!$C$17*'Split BLDG energy consumption'!AB92</f>
        <v>0</v>
      </c>
      <c r="AC7" s="1">
        <f>'Split BLDG energy consumption'!$C$17*'Split BLDG energy consumption'!AC92</f>
        <v>0</v>
      </c>
      <c r="AD7" s="1">
        <f>'Split BLDG energy consumption'!$C$17*'Split BLDG energy consumption'!AD92</f>
        <v>0</v>
      </c>
      <c r="AE7" s="1">
        <f>'Split BLDG energy consumption'!$C$17*'Split BLDG energy consumption'!AE92</f>
        <v>0</v>
      </c>
      <c r="AF7" s="1">
        <f>'Split BLDG energy consumption'!$C$17*'Split BLDG energy consumption'!AF92</f>
        <v>0</v>
      </c>
      <c r="AG7" s="1">
        <f>'Split BLDG energy consumption'!$C$17*'Split BLDG energy consumption'!AG92</f>
        <v>0</v>
      </c>
      <c r="AH7" s="1">
        <f>'Split BLDG energy consumption'!$C$17*'Split BLDG energy consumption'!AH92</f>
        <v>0</v>
      </c>
      <c r="AI7" s="1">
        <f>'Split BLDG energy consumption'!$C$17*'Split BLDG energy consumption'!AI92</f>
        <v>0</v>
      </c>
      <c r="AJ7" s="1">
        <f>'Split BLDG energy consumption'!$C$17*'Split BLDG energy consumption'!AJ92</f>
        <v>0</v>
      </c>
      <c r="AK7" s="1">
        <f>'Split BLDG energy consumption'!$C$17*'Split BLDG energy consumption'!AK92</f>
        <v>0</v>
      </c>
      <c r="AL7" s="1">
        <f>'Split BLDG energy consumption'!$C$17*'Split BLDG energy consumption'!AL92</f>
        <v>0</v>
      </c>
      <c r="AM7" s="1">
        <f>'Split BLDG energy consumption'!$C$17*'Split BLDG energy consumption'!AM92</f>
        <v>0</v>
      </c>
      <c r="AN7" s="1">
        <f>'Split BLDG energy consumption'!$C$17*'Split BLDG energy consumption'!AN92</f>
        <v>0</v>
      </c>
      <c r="AO7" s="1">
        <f>'Split BLDG energy consumption'!$C$17*'Split BLDG energy consumption'!AO92</f>
        <v>0</v>
      </c>
      <c r="AP7" s="1">
        <f>'Split BLDG energy consumption'!$C$17*'Split BLDG energy consumption'!AP92</f>
        <v>0</v>
      </c>
      <c r="AQ7" s="1">
        <f>'Split BLDG energy consumption'!$C$17*'Split BLDG energy consumption'!AQ92</f>
        <v>0</v>
      </c>
    </row>
    <row r="8" spans="1:43" x14ac:dyDescent="0.3">
      <c r="A8" t="s">
        <v>6</v>
      </c>
      <c r="B8" s="1">
        <f>'Split BLDG energy consumption'!$C$17*'Split BLDG energy consumption'!B93</f>
        <v>0</v>
      </c>
      <c r="C8" s="1">
        <f>'Split BLDG energy consumption'!$C$17*'Split BLDG energy consumption'!C93</f>
        <v>0</v>
      </c>
      <c r="D8" s="1">
        <f>'Split BLDG energy consumption'!$C$17*'Split BLDG energy consumption'!D93</f>
        <v>0</v>
      </c>
      <c r="E8" s="1">
        <f>'Split BLDG energy consumption'!$C$17*'Split BLDG energy consumption'!E93</f>
        <v>0</v>
      </c>
      <c r="F8" s="1">
        <f>'Split BLDG energy consumption'!$C$17*'Split BLDG energy consumption'!F93</f>
        <v>0</v>
      </c>
      <c r="G8" s="1">
        <f>'Split BLDG energy consumption'!$C$17*'Split BLDG energy consumption'!G93</f>
        <v>0</v>
      </c>
      <c r="H8" s="1">
        <f>'Split BLDG energy consumption'!$C$17*'Split BLDG energy consumption'!H93</f>
        <v>0</v>
      </c>
      <c r="I8" s="1">
        <f>'Split BLDG energy consumption'!$C$17*'Split BLDG energy consumption'!I93</f>
        <v>0</v>
      </c>
      <c r="J8" s="1">
        <f>'Split BLDG energy consumption'!$C$17*'Split BLDG energy consumption'!J93</f>
        <v>0</v>
      </c>
      <c r="K8" s="1">
        <f>'Split BLDG energy consumption'!$C$17*'Split BLDG energy consumption'!K93</f>
        <v>0</v>
      </c>
      <c r="L8" s="1">
        <f>'Split BLDG energy consumption'!$C$17*'Split BLDG energy consumption'!L93</f>
        <v>0</v>
      </c>
      <c r="M8" s="1">
        <f>'Split BLDG energy consumption'!$C$17*'Split BLDG energy consumption'!M93</f>
        <v>0</v>
      </c>
      <c r="N8" s="1">
        <f>'Split BLDG energy consumption'!$C$17*'Split BLDG energy consumption'!N93</f>
        <v>0</v>
      </c>
      <c r="O8" s="1">
        <f>'Split BLDG energy consumption'!$C$17*'Split BLDG energy consumption'!O93</f>
        <v>0</v>
      </c>
      <c r="P8" s="1">
        <f>'Split BLDG energy consumption'!$C$17*'Split BLDG energy consumption'!P93</f>
        <v>0</v>
      </c>
      <c r="Q8" s="1">
        <f>'Split BLDG energy consumption'!$C$17*'Split BLDG energy consumption'!Q93</f>
        <v>0</v>
      </c>
      <c r="R8" s="1">
        <f>'Split BLDG energy consumption'!$C$17*'Split BLDG energy consumption'!R93</f>
        <v>0</v>
      </c>
      <c r="S8" s="1">
        <f>'Split BLDG energy consumption'!$C$17*'Split BLDG energy consumption'!S93</f>
        <v>0</v>
      </c>
      <c r="T8" s="1">
        <f>'Split BLDG energy consumption'!$C$17*'Split BLDG energy consumption'!T93</f>
        <v>0</v>
      </c>
      <c r="U8" s="1">
        <f>'Split BLDG energy consumption'!$C$17*'Split BLDG energy consumption'!U93</f>
        <v>0</v>
      </c>
      <c r="V8" s="1">
        <f>'Split BLDG energy consumption'!$C$17*'Split BLDG energy consumption'!V93</f>
        <v>0</v>
      </c>
      <c r="W8" s="1">
        <f>'Split BLDG energy consumption'!$C$17*'Split BLDG energy consumption'!W93</f>
        <v>0</v>
      </c>
      <c r="X8" s="1">
        <f>'Split BLDG energy consumption'!$C$17*'Split BLDG energy consumption'!X93</f>
        <v>0</v>
      </c>
      <c r="Y8" s="1">
        <f>'Split BLDG energy consumption'!$C$17*'Split BLDG energy consumption'!Y93</f>
        <v>0</v>
      </c>
      <c r="Z8" s="1">
        <f>'Split BLDG energy consumption'!$C$17*'Split BLDG energy consumption'!Z93</f>
        <v>0</v>
      </c>
      <c r="AA8" s="1">
        <f>'Split BLDG energy consumption'!$C$17*'Split BLDG energy consumption'!AA93</f>
        <v>0</v>
      </c>
      <c r="AB8" s="1">
        <f>'Split BLDG energy consumption'!$C$17*'Split BLDG energy consumption'!AB93</f>
        <v>0</v>
      </c>
      <c r="AC8" s="1">
        <f>'Split BLDG energy consumption'!$C$17*'Split BLDG energy consumption'!AC93</f>
        <v>0</v>
      </c>
      <c r="AD8" s="1">
        <f>'Split BLDG energy consumption'!$C$17*'Split BLDG energy consumption'!AD93</f>
        <v>0</v>
      </c>
      <c r="AE8" s="1">
        <f>'Split BLDG energy consumption'!$C$17*'Split BLDG energy consumption'!AE93</f>
        <v>0</v>
      </c>
      <c r="AF8" s="1">
        <f>'Split BLDG energy consumption'!$C$17*'Split BLDG energy consumption'!AF93</f>
        <v>0</v>
      </c>
      <c r="AG8" s="1">
        <f>'Split BLDG energy consumption'!$C$17*'Split BLDG energy consumption'!AG93</f>
        <v>0</v>
      </c>
      <c r="AH8" s="1">
        <f>'Split BLDG energy consumption'!$C$17*'Split BLDG energy consumption'!AH93</f>
        <v>0</v>
      </c>
      <c r="AI8" s="1">
        <f>'Split BLDG energy consumption'!$C$17*'Split BLDG energy consumption'!AI93</f>
        <v>0</v>
      </c>
      <c r="AJ8" s="1">
        <f>'Split BLDG energy consumption'!$C$17*'Split BLDG energy consumption'!AJ93</f>
        <v>0</v>
      </c>
      <c r="AK8" s="1">
        <f>'Split BLDG energy consumption'!$C$17*'Split BLDG energy consumption'!AK93</f>
        <v>0</v>
      </c>
      <c r="AL8" s="1">
        <f>'Split BLDG energy consumption'!$C$17*'Split BLDG energy consumption'!AL93</f>
        <v>0</v>
      </c>
      <c r="AM8" s="1">
        <f>'Split BLDG energy consumption'!$C$17*'Split BLDG energy consumption'!AM93</f>
        <v>0</v>
      </c>
      <c r="AN8" s="1">
        <f>'Split BLDG energy consumption'!$C$17*'Split BLDG energy consumption'!AN93</f>
        <v>0</v>
      </c>
      <c r="AO8" s="1">
        <f>'Split BLDG energy consumption'!$C$17*'Split BLDG energy consumption'!AO93</f>
        <v>0</v>
      </c>
      <c r="AP8" s="1">
        <f>'Split BLDG energy consumption'!$C$17*'Split BLDG energy consumption'!AP93</f>
        <v>0</v>
      </c>
      <c r="AQ8" s="1">
        <f>'Split BLDG energy consumption'!$C$17*'Split BLDG energy consumption'!AQ93</f>
        <v>0</v>
      </c>
    </row>
    <row r="9" spans="1:43" x14ac:dyDescent="0.3">
      <c r="A9" t="s">
        <v>7</v>
      </c>
      <c r="B9" s="1">
        <f>'Split BLDG energy consumption'!$C$17*'Split BLDG energy consumption'!B94</f>
        <v>0</v>
      </c>
      <c r="C9" s="1">
        <f>'Split BLDG energy consumption'!$C$17*'Split BLDG energy consumption'!C94</f>
        <v>0</v>
      </c>
      <c r="D9" s="1">
        <f>'Split BLDG energy consumption'!$C$17*'Split BLDG energy consumption'!D94</f>
        <v>0</v>
      </c>
      <c r="E9" s="1">
        <f>'Split BLDG energy consumption'!$C$17*'Split BLDG energy consumption'!E94</f>
        <v>0</v>
      </c>
      <c r="F9" s="1">
        <f>'Split BLDG energy consumption'!$C$17*'Split BLDG energy consumption'!F94</f>
        <v>0</v>
      </c>
      <c r="G9" s="1">
        <f>'Split BLDG energy consumption'!$C$17*'Split BLDG energy consumption'!G94</f>
        <v>0</v>
      </c>
      <c r="H9" s="1">
        <f>'Split BLDG energy consumption'!$C$17*'Split BLDG energy consumption'!H94</f>
        <v>0</v>
      </c>
      <c r="I9" s="1">
        <f>'Split BLDG energy consumption'!$C$17*'Split BLDG energy consumption'!I94</f>
        <v>0</v>
      </c>
      <c r="J9" s="1">
        <f>'Split BLDG energy consumption'!$C$17*'Split BLDG energy consumption'!J94</f>
        <v>0</v>
      </c>
      <c r="K9" s="1">
        <f>'Split BLDG energy consumption'!$C$17*'Split BLDG energy consumption'!K94</f>
        <v>0</v>
      </c>
      <c r="L9" s="1">
        <f>'Split BLDG energy consumption'!$C$17*'Split BLDG energy consumption'!L94</f>
        <v>0</v>
      </c>
      <c r="M9" s="1">
        <f>'Split BLDG energy consumption'!$C$17*'Split BLDG energy consumption'!M94</f>
        <v>0</v>
      </c>
      <c r="N9" s="1">
        <f>'Split BLDG energy consumption'!$C$17*'Split BLDG energy consumption'!N94</f>
        <v>0</v>
      </c>
      <c r="O9" s="1">
        <f>'Split BLDG energy consumption'!$C$17*'Split BLDG energy consumption'!O94</f>
        <v>0</v>
      </c>
      <c r="P9" s="1">
        <f>'Split BLDG energy consumption'!$C$17*'Split BLDG energy consumption'!P94</f>
        <v>0</v>
      </c>
      <c r="Q9" s="1">
        <f>'Split BLDG energy consumption'!$C$17*'Split BLDG energy consumption'!Q94</f>
        <v>0</v>
      </c>
      <c r="R9" s="1">
        <f>'Split BLDG energy consumption'!$C$17*'Split BLDG energy consumption'!R94</f>
        <v>0</v>
      </c>
      <c r="S9" s="1">
        <f>'Split BLDG energy consumption'!$C$17*'Split BLDG energy consumption'!S94</f>
        <v>0</v>
      </c>
      <c r="T9" s="1">
        <f>'Split BLDG energy consumption'!$C$17*'Split BLDG energy consumption'!T94</f>
        <v>0</v>
      </c>
      <c r="U9" s="1">
        <f>'Split BLDG energy consumption'!$C$17*'Split BLDG energy consumption'!U94</f>
        <v>0</v>
      </c>
      <c r="V9" s="1">
        <f>'Split BLDG energy consumption'!$C$17*'Split BLDG energy consumption'!V94</f>
        <v>0</v>
      </c>
      <c r="W9" s="1">
        <f>'Split BLDG energy consumption'!$C$17*'Split BLDG energy consumption'!W94</f>
        <v>0</v>
      </c>
      <c r="X9" s="1">
        <f>'Split BLDG energy consumption'!$C$17*'Split BLDG energy consumption'!X94</f>
        <v>0</v>
      </c>
      <c r="Y9" s="1">
        <f>'Split BLDG energy consumption'!$C$17*'Split BLDG energy consumption'!Y94</f>
        <v>0</v>
      </c>
      <c r="Z9" s="1">
        <f>'Split BLDG energy consumption'!$C$17*'Split BLDG energy consumption'!Z94</f>
        <v>0</v>
      </c>
      <c r="AA9" s="1">
        <f>'Split BLDG energy consumption'!$C$17*'Split BLDG energy consumption'!AA94</f>
        <v>0</v>
      </c>
      <c r="AB9" s="1">
        <f>'Split BLDG energy consumption'!$C$17*'Split BLDG energy consumption'!AB94</f>
        <v>0</v>
      </c>
      <c r="AC9" s="1">
        <f>'Split BLDG energy consumption'!$C$17*'Split BLDG energy consumption'!AC94</f>
        <v>0</v>
      </c>
      <c r="AD9" s="1">
        <f>'Split BLDG energy consumption'!$C$17*'Split BLDG energy consumption'!AD94</f>
        <v>0</v>
      </c>
      <c r="AE9" s="1">
        <f>'Split BLDG energy consumption'!$C$17*'Split BLDG energy consumption'!AE94</f>
        <v>0</v>
      </c>
      <c r="AF9" s="1">
        <f>'Split BLDG energy consumption'!$C$17*'Split BLDG energy consumption'!AF94</f>
        <v>0</v>
      </c>
      <c r="AG9" s="1">
        <f>'Split BLDG energy consumption'!$C$17*'Split BLDG energy consumption'!AG94</f>
        <v>0</v>
      </c>
      <c r="AH9" s="1">
        <f>'Split BLDG energy consumption'!$C$17*'Split BLDG energy consumption'!AH94</f>
        <v>0</v>
      </c>
      <c r="AI9" s="1">
        <f>'Split BLDG energy consumption'!$C$17*'Split BLDG energy consumption'!AI94</f>
        <v>0</v>
      </c>
      <c r="AJ9" s="1">
        <f>'Split BLDG energy consumption'!$C$17*'Split BLDG energy consumption'!AJ94</f>
        <v>0</v>
      </c>
      <c r="AK9" s="1">
        <f>'Split BLDG energy consumption'!$C$17*'Split BLDG energy consumption'!AK94</f>
        <v>0</v>
      </c>
      <c r="AL9" s="1">
        <f>'Split BLDG energy consumption'!$C$17*'Split BLDG energy consumption'!AL94</f>
        <v>0</v>
      </c>
      <c r="AM9" s="1">
        <f>'Split BLDG energy consumption'!$C$17*'Split BLDG energy consumption'!AM94</f>
        <v>0</v>
      </c>
      <c r="AN9" s="1">
        <f>'Split BLDG energy consumption'!$C$17*'Split BLDG energy consumption'!AN94</f>
        <v>0</v>
      </c>
      <c r="AO9" s="1">
        <f>'Split BLDG energy consumption'!$C$17*'Split BLDG energy consumption'!AO94</f>
        <v>0</v>
      </c>
      <c r="AP9" s="1">
        <f>'Split BLDG energy consumption'!$C$17*'Split BLDG energy consumption'!AP94</f>
        <v>0</v>
      </c>
      <c r="AQ9" s="1">
        <f>'Split BLDG energy consumption'!$C$17*'Split BLDG energy consumption'!AQ94</f>
        <v>0</v>
      </c>
    </row>
    <row r="10" spans="1:43" x14ac:dyDescent="0.3">
      <c r="A10" t="s">
        <v>8</v>
      </c>
      <c r="B10" s="1">
        <f>'Split BLDG energy consumption'!$C$17*'Split BLDG energy consumption'!B95</f>
        <v>0</v>
      </c>
      <c r="C10" s="1">
        <f>'Split BLDG energy consumption'!$C$17*'Split BLDG energy consumption'!C95</f>
        <v>0</v>
      </c>
      <c r="D10" s="1">
        <f>'Split BLDG energy consumption'!$C$17*'Split BLDG energy consumption'!D95</f>
        <v>0</v>
      </c>
      <c r="E10" s="1">
        <f>'Split BLDG energy consumption'!$C$17*'Split BLDG energy consumption'!E95</f>
        <v>0</v>
      </c>
      <c r="F10" s="1">
        <f>'Split BLDG energy consumption'!$C$17*'Split BLDG energy consumption'!F95</f>
        <v>0</v>
      </c>
      <c r="G10" s="1">
        <f>'Split BLDG energy consumption'!$C$17*'Split BLDG energy consumption'!G95</f>
        <v>0</v>
      </c>
      <c r="H10" s="1">
        <f>'Split BLDG energy consumption'!$C$17*'Split BLDG energy consumption'!H95</f>
        <v>0</v>
      </c>
      <c r="I10" s="1">
        <f>'Split BLDG energy consumption'!$C$17*'Split BLDG energy consumption'!I95</f>
        <v>0</v>
      </c>
      <c r="J10" s="1">
        <f>'Split BLDG energy consumption'!$C$17*'Split BLDG energy consumption'!J95</f>
        <v>0</v>
      </c>
      <c r="K10" s="1">
        <f>'Split BLDG energy consumption'!$C$17*'Split BLDG energy consumption'!K95</f>
        <v>0</v>
      </c>
      <c r="L10" s="1">
        <f>'Split BLDG energy consumption'!$C$17*'Split BLDG energy consumption'!L95</f>
        <v>0</v>
      </c>
      <c r="M10" s="1">
        <f>'Split BLDG energy consumption'!$C$17*'Split BLDG energy consumption'!M95</f>
        <v>0</v>
      </c>
      <c r="N10" s="1">
        <f>'Split BLDG energy consumption'!$C$17*'Split BLDG energy consumption'!N95</f>
        <v>0</v>
      </c>
      <c r="O10" s="1">
        <f>'Split BLDG energy consumption'!$C$17*'Split BLDG energy consumption'!O95</f>
        <v>0</v>
      </c>
      <c r="P10" s="1">
        <f>'Split BLDG energy consumption'!$C$17*'Split BLDG energy consumption'!P95</f>
        <v>0</v>
      </c>
      <c r="Q10" s="1">
        <f>'Split BLDG energy consumption'!$C$17*'Split BLDG energy consumption'!Q95</f>
        <v>0</v>
      </c>
      <c r="R10" s="1">
        <f>'Split BLDG energy consumption'!$C$17*'Split BLDG energy consumption'!R95</f>
        <v>0</v>
      </c>
      <c r="S10" s="1">
        <f>'Split BLDG energy consumption'!$C$17*'Split BLDG energy consumption'!S95</f>
        <v>0</v>
      </c>
      <c r="T10" s="1">
        <f>'Split BLDG energy consumption'!$C$17*'Split BLDG energy consumption'!T95</f>
        <v>0</v>
      </c>
      <c r="U10" s="1">
        <f>'Split BLDG energy consumption'!$C$17*'Split BLDG energy consumption'!U95</f>
        <v>0</v>
      </c>
      <c r="V10" s="1">
        <f>'Split BLDG energy consumption'!$C$17*'Split BLDG energy consumption'!V95</f>
        <v>0</v>
      </c>
      <c r="W10" s="1">
        <f>'Split BLDG energy consumption'!$C$17*'Split BLDG energy consumption'!W95</f>
        <v>0</v>
      </c>
      <c r="X10" s="1">
        <f>'Split BLDG energy consumption'!$C$17*'Split BLDG energy consumption'!X95</f>
        <v>0</v>
      </c>
      <c r="Y10" s="1">
        <f>'Split BLDG energy consumption'!$C$17*'Split BLDG energy consumption'!Y95</f>
        <v>0</v>
      </c>
      <c r="Z10" s="1">
        <f>'Split BLDG energy consumption'!$C$17*'Split BLDG energy consumption'!Z95</f>
        <v>0</v>
      </c>
      <c r="AA10" s="1">
        <f>'Split BLDG energy consumption'!$C$17*'Split BLDG energy consumption'!AA95</f>
        <v>0</v>
      </c>
      <c r="AB10" s="1">
        <f>'Split BLDG energy consumption'!$C$17*'Split BLDG energy consumption'!AB95</f>
        <v>0</v>
      </c>
      <c r="AC10" s="1">
        <f>'Split BLDG energy consumption'!$C$17*'Split BLDG energy consumption'!AC95</f>
        <v>0</v>
      </c>
      <c r="AD10" s="1">
        <f>'Split BLDG energy consumption'!$C$17*'Split BLDG energy consumption'!AD95</f>
        <v>0</v>
      </c>
      <c r="AE10" s="1">
        <f>'Split BLDG energy consumption'!$C$17*'Split BLDG energy consumption'!AE95</f>
        <v>0</v>
      </c>
      <c r="AF10" s="1">
        <f>'Split BLDG energy consumption'!$C$17*'Split BLDG energy consumption'!AF95</f>
        <v>0</v>
      </c>
      <c r="AG10" s="1">
        <f>'Split BLDG energy consumption'!$C$17*'Split BLDG energy consumption'!AG95</f>
        <v>0</v>
      </c>
      <c r="AH10" s="1">
        <f>'Split BLDG energy consumption'!$C$17*'Split BLDG energy consumption'!AH95</f>
        <v>0</v>
      </c>
      <c r="AI10" s="1">
        <f>'Split BLDG energy consumption'!$C$17*'Split BLDG energy consumption'!AI95</f>
        <v>0</v>
      </c>
      <c r="AJ10" s="1">
        <f>'Split BLDG energy consumption'!$C$17*'Split BLDG energy consumption'!AJ95</f>
        <v>0</v>
      </c>
      <c r="AK10" s="1">
        <f>'Split BLDG energy consumption'!$C$17*'Split BLDG energy consumption'!AK95</f>
        <v>0</v>
      </c>
      <c r="AL10" s="1">
        <f>'Split BLDG energy consumption'!$C$17*'Split BLDG energy consumption'!AL95</f>
        <v>0</v>
      </c>
      <c r="AM10" s="1">
        <f>'Split BLDG energy consumption'!$C$17*'Split BLDG energy consumption'!AM95</f>
        <v>0</v>
      </c>
      <c r="AN10" s="1">
        <f>'Split BLDG energy consumption'!$C$17*'Split BLDG energy consumption'!AN95</f>
        <v>0</v>
      </c>
      <c r="AO10" s="1">
        <f>'Split BLDG energy consumption'!$C$17*'Split BLDG energy consumption'!AO95</f>
        <v>0</v>
      </c>
      <c r="AP10" s="1">
        <f>'Split BLDG energy consumption'!$C$17*'Split BLDG energy consumption'!AP95</f>
        <v>0</v>
      </c>
      <c r="AQ10" s="1">
        <f>'Split BLDG energy consumption'!$C$17*'Split BLDG energy consumption'!AQ95</f>
        <v>0</v>
      </c>
    </row>
    <row r="11" spans="1:43" x14ac:dyDescent="0.3">
      <c r="A11" t="s">
        <v>9</v>
      </c>
      <c r="B11" s="1">
        <f>'Split BLDG energy consumption'!$C$17*'Split BLDG energy consumption'!B96</f>
        <v>0</v>
      </c>
      <c r="C11" s="1">
        <f>'Split BLDG energy consumption'!$C$17*'Split BLDG energy consumption'!C96</f>
        <v>0</v>
      </c>
      <c r="D11" s="1">
        <f>'Split BLDG energy consumption'!$C$17*'Split BLDG energy consumption'!D96</f>
        <v>0</v>
      </c>
      <c r="E11" s="1">
        <f>'Split BLDG energy consumption'!$C$17*'Split BLDG energy consumption'!E96</f>
        <v>0</v>
      </c>
      <c r="F11" s="1">
        <f>'Split BLDG energy consumption'!$C$17*'Split BLDG energy consumption'!F96</f>
        <v>0</v>
      </c>
      <c r="G11" s="1">
        <f>'Split BLDG energy consumption'!$C$17*'Split BLDG energy consumption'!G96</f>
        <v>0</v>
      </c>
      <c r="H11" s="1">
        <f>'Split BLDG energy consumption'!$C$17*'Split BLDG energy consumption'!H96</f>
        <v>0</v>
      </c>
      <c r="I11" s="1">
        <f>'Split BLDG energy consumption'!$C$17*'Split BLDG energy consumption'!I96</f>
        <v>0</v>
      </c>
      <c r="J11" s="1">
        <f>'Split BLDG energy consumption'!$C$17*'Split BLDG energy consumption'!J96</f>
        <v>0</v>
      </c>
      <c r="K11" s="1">
        <f>'Split BLDG energy consumption'!$C$17*'Split BLDG energy consumption'!K96</f>
        <v>0</v>
      </c>
      <c r="L11" s="1">
        <f>'Split BLDG energy consumption'!$C$17*'Split BLDG energy consumption'!L96</f>
        <v>0</v>
      </c>
      <c r="M11" s="1">
        <f>'Split BLDG energy consumption'!$C$17*'Split BLDG energy consumption'!M96</f>
        <v>0</v>
      </c>
      <c r="N11" s="1">
        <f>'Split BLDG energy consumption'!$C$17*'Split BLDG energy consumption'!N96</f>
        <v>0</v>
      </c>
      <c r="O11" s="1">
        <f>'Split BLDG energy consumption'!$C$17*'Split BLDG energy consumption'!O96</f>
        <v>0</v>
      </c>
      <c r="P11" s="1">
        <f>'Split BLDG energy consumption'!$C$17*'Split BLDG energy consumption'!P96</f>
        <v>0</v>
      </c>
      <c r="Q11" s="1">
        <f>'Split BLDG energy consumption'!$C$17*'Split BLDG energy consumption'!Q96</f>
        <v>0</v>
      </c>
      <c r="R11" s="1">
        <f>'Split BLDG energy consumption'!$C$17*'Split BLDG energy consumption'!R96</f>
        <v>0</v>
      </c>
      <c r="S11" s="1">
        <f>'Split BLDG energy consumption'!$C$17*'Split BLDG energy consumption'!S96</f>
        <v>0</v>
      </c>
      <c r="T11" s="1">
        <f>'Split BLDG energy consumption'!$C$17*'Split BLDG energy consumption'!T96</f>
        <v>0</v>
      </c>
      <c r="U11" s="1">
        <f>'Split BLDG energy consumption'!$C$17*'Split BLDG energy consumption'!U96</f>
        <v>0</v>
      </c>
      <c r="V11" s="1">
        <f>'Split BLDG energy consumption'!$C$17*'Split BLDG energy consumption'!V96</f>
        <v>0</v>
      </c>
      <c r="W11" s="1">
        <f>'Split BLDG energy consumption'!$C$17*'Split BLDG energy consumption'!W96</f>
        <v>0</v>
      </c>
      <c r="X11" s="1">
        <f>'Split BLDG energy consumption'!$C$17*'Split BLDG energy consumption'!X96</f>
        <v>0</v>
      </c>
      <c r="Y11" s="1">
        <f>'Split BLDG energy consumption'!$C$17*'Split BLDG energy consumption'!Y96</f>
        <v>0</v>
      </c>
      <c r="Z11" s="1">
        <f>'Split BLDG energy consumption'!$C$17*'Split BLDG energy consumption'!Z96</f>
        <v>0</v>
      </c>
      <c r="AA11" s="1">
        <f>'Split BLDG energy consumption'!$C$17*'Split BLDG energy consumption'!AA96</f>
        <v>0</v>
      </c>
      <c r="AB11" s="1">
        <f>'Split BLDG energy consumption'!$C$17*'Split BLDG energy consumption'!AB96</f>
        <v>0</v>
      </c>
      <c r="AC11" s="1">
        <f>'Split BLDG energy consumption'!$C$17*'Split BLDG energy consumption'!AC96</f>
        <v>0</v>
      </c>
      <c r="AD11" s="1">
        <f>'Split BLDG energy consumption'!$C$17*'Split BLDG energy consumption'!AD96</f>
        <v>0</v>
      </c>
      <c r="AE11" s="1">
        <f>'Split BLDG energy consumption'!$C$17*'Split BLDG energy consumption'!AE96</f>
        <v>0</v>
      </c>
      <c r="AF11" s="1">
        <f>'Split BLDG energy consumption'!$C$17*'Split BLDG energy consumption'!AF96</f>
        <v>0</v>
      </c>
      <c r="AG11" s="1">
        <f>'Split BLDG energy consumption'!$C$17*'Split BLDG energy consumption'!AG96</f>
        <v>0</v>
      </c>
      <c r="AH11" s="1">
        <f>'Split BLDG energy consumption'!$C$17*'Split BLDG energy consumption'!AH96</f>
        <v>0</v>
      </c>
      <c r="AI11" s="1">
        <f>'Split BLDG energy consumption'!$C$17*'Split BLDG energy consumption'!AI96</f>
        <v>0</v>
      </c>
      <c r="AJ11" s="1">
        <f>'Split BLDG energy consumption'!$C$17*'Split BLDG energy consumption'!AJ96</f>
        <v>0</v>
      </c>
      <c r="AK11" s="1">
        <f>'Split BLDG energy consumption'!$C$17*'Split BLDG energy consumption'!AK96</f>
        <v>0</v>
      </c>
      <c r="AL11" s="1">
        <f>'Split BLDG energy consumption'!$C$17*'Split BLDG energy consumption'!AL96</f>
        <v>0</v>
      </c>
      <c r="AM11" s="1">
        <f>'Split BLDG energy consumption'!$C$17*'Split BLDG energy consumption'!AM96</f>
        <v>0</v>
      </c>
      <c r="AN11" s="1">
        <f>'Split BLDG energy consumption'!$C$17*'Split BLDG energy consumption'!AN96</f>
        <v>0</v>
      </c>
      <c r="AO11" s="1">
        <f>'Split BLDG energy consumption'!$C$17*'Split BLDG energy consumption'!AO96</f>
        <v>0</v>
      </c>
      <c r="AP11" s="1">
        <f>'Split BLDG energy consumption'!$C$17*'Split BLDG energy consumption'!AP96</f>
        <v>0</v>
      </c>
      <c r="AQ11" s="1">
        <f>'Split BLDG energy consumption'!$C$17*'Split BLDG energy consumption'!AQ96</f>
        <v>0</v>
      </c>
    </row>
  </sheetData>
  <phoneticPr fontId="3"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F932F-1225-4F0D-80BA-66AAEDF0C817}">
  <sheetPr>
    <tabColor theme="3" tint="0.39997558519241921"/>
  </sheetPr>
  <dimension ref="A1:AQ11"/>
  <sheetViews>
    <sheetView workbookViewId="0"/>
  </sheetViews>
  <sheetFormatPr defaultRowHeight="13.5" x14ac:dyDescent="0.3"/>
  <sheetData>
    <row r="1" spans="1:43" x14ac:dyDescent="0.3">
      <c r="A1" t="s">
        <v>26</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3">
      <c r="A2" t="s">
        <v>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row>
    <row r="3" spans="1:43" x14ac:dyDescent="0.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3">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row>
    <row r="5" spans="1:43" x14ac:dyDescent="0.3">
      <c r="A5" t="s">
        <v>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3">
      <c r="A6" t="s">
        <v>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row>
    <row r="7" spans="1:43" x14ac:dyDescent="0.3">
      <c r="A7" t="s">
        <v>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row>
    <row r="8" spans="1:43" x14ac:dyDescent="0.3">
      <c r="A8" t="s">
        <v>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row>
    <row r="9" spans="1:43" x14ac:dyDescent="0.3">
      <c r="A9" t="s">
        <v>7</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3">
      <c r="A10" t="s">
        <v>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3">
      <c r="A11" t="s">
        <v>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About</vt:lpstr>
      <vt:lpstr>population change &amp; projection</vt:lpstr>
      <vt:lpstr>Upper limit of PV installation</vt:lpstr>
      <vt:lpstr>BLDG area calculation</vt:lpstr>
      <vt:lpstr>BLDG energy consumption</vt:lpstr>
      <vt:lpstr>Split BLDG energy consumption</vt:lpstr>
      <vt:lpstr>Policy data source</vt:lpstr>
      <vt:lpstr>Energy conversion</vt:lpstr>
      <vt:lpstr>Exchange rate conversion</vt:lpstr>
      <vt:lpstr>Component cost amount</vt:lpstr>
      <vt:lpstr>Distributed PV power generation</vt:lpstr>
      <vt:lpstr>BASoBC-rural-residential</vt:lpstr>
      <vt:lpstr>BASoBC-commercial</vt:lpstr>
      <vt:lpstr>BASoBC-urban-residential</vt:lpstr>
      <vt:lpstr>SoCEUTiNTY</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BCEU-urban-residential-heating</vt:lpstr>
      <vt:lpstr>BCEU-urban-residential-cooling</vt:lpstr>
      <vt:lpstr>BCEU-urban-residential-lighting</vt:lpstr>
      <vt:lpstr>BCEU-urban-residential-appl</vt:lpstr>
      <vt:lpstr>BCEU-urban-residential-other</vt:lpstr>
      <vt:lpstr>BCEU-all-envelope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2022-03-01T02:46:31Z</dcterms:created>
  <dcterms:modified xsi:type="dcterms:W3CDTF">2025-02-27T07:56:15Z</dcterms:modified>
</cp:coreProperties>
</file>