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ps-shanghai-smart-trans\InputData\bldgs\CL\"/>
    </mc:Choice>
  </mc:AlternateContent>
  <xr:revisionPtr revIDLastSave="0" documentId="13_ncr:1_{DF13B823-4F62-4E85-97F6-79EB4EBA31A1}" xr6:coauthVersionLast="47" xr6:coauthVersionMax="47" xr10:uidLastSave="{00000000-0000-0000-0000-000000000000}"/>
  <bookViews>
    <workbookView xWindow="14295" yWindow="0" windowWidth="14610" windowHeight="15585" xr2:uid="{560A969E-DE52-4FE1-B247-8AFEBCB1BB4D}"/>
  </bookViews>
  <sheets>
    <sheet name="About" sheetId="15" r:id="rId1"/>
    <sheet name="Data Source" sheetId="10" r:id="rId2"/>
    <sheet name="Sets" sheetId="11" r:id="rId3"/>
    <sheet name="lighting" sheetId="12" r:id="rId4"/>
    <sheet name="Others" sheetId="14" r:id="rId5"/>
    <sheet name="CL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D7" i="13"/>
  <c r="B7" i="13"/>
  <c r="C6" i="14"/>
  <c r="C5" i="13" l="1"/>
  <c r="D5" i="13"/>
  <c r="B5" i="13"/>
  <c r="C6" i="13"/>
  <c r="D6" i="13"/>
  <c r="B6" i="13"/>
  <c r="C3" i="13"/>
  <c r="D3" i="13"/>
  <c r="B3" i="13"/>
  <c r="C2" i="13"/>
  <c r="D2" i="13"/>
  <c r="B2" i="13"/>
  <c r="E4" i="12"/>
</calcChain>
</file>

<file path=xl/sharedStrings.xml><?xml version="1.0" encoding="utf-8"?>
<sst xmlns="http://schemas.openxmlformats.org/spreadsheetml/2006/main" count="82" uniqueCount="70">
  <si>
    <t>lighting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</si>
  <si>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</si>
  <si>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</si>
  <si>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</si>
  <si>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</si>
  <si>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</si>
  <si>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</si>
  <si>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</si>
  <si>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</si>
  <si>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Building Component (years)</t>
  </si>
  <si>
    <t>家用电器安全使用年限细则</t>
    <phoneticPr fontId="2" type="noConversion"/>
  </si>
  <si>
    <t>家电名</t>
    <phoneticPr fontId="2" type="noConversion"/>
  </si>
  <si>
    <t>使用年限</t>
    <phoneticPr fontId="2" type="noConversion"/>
  </si>
  <si>
    <t>彩电</t>
    <phoneticPr fontId="2" type="noConversion"/>
  </si>
  <si>
    <t>电热水器</t>
    <phoneticPr fontId="2" type="noConversion"/>
  </si>
  <si>
    <t>电冰箱</t>
    <phoneticPr fontId="2" type="noConversion"/>
  </si>
  <si>
    <t>电饭煲</t>
    <phoneticPr fontId="2" type="noConversion"/>
  </si>
  <si>
    <t>空调</t>
    <phoneticPr fontId="2" type="noConversion"/>
  </si>
  <si>
    <t>煤气灶</t>
    <phoneticPr fontId="2" type="noConversion"/>
  </si>
  <si>
    <t>洗衣机</t>
    <phoneticPr fontId="2" type="noConversion"/>
  </si>
  <si>
    <t>电吹风</t>
    <phoneticPr fontId="2" type="noConversion"/>
  </si>
  <si>
    <t>电脑</t>
    <phoneticPr fontId="2" type="noConversion"/>
  </si>
  <si>
    <t>微波炉</t>
    <phoneticPr fontId="2" type="noConversion"/>
  </si>
  <si>
    <t>电风扇</t>
    <phoneticPr fontId="2" type="noConversion"/>
  </si>
  <si>
    <t>吸尘器</t>
    <phoneticPr fontId="2" type="noConversion"/>
  </si>
  <si>
    <t>精度：全国</t>
    <phoneticPr fontId="2" type="noConversion"/>
  </si>
  <si>
    <t>https://max.book118.com/html/2020/1228/5022101034003101.shtm</t>
  </si>
  <si>
    <t>所属组件</t>
    <phoneticPr fontId="2" type="noConversion"/>
  </si>
  <si>
    <t>heating</t>
    <phoneticPr fontId="2" type="noConversion"/>
  </si>
  <si>
    <t>cooling and ventilation</t>
    <phoneticPr fontId="2" type="noConversion"/>
  </si>
  <si>
    <t>LED灯</t>
    <phoneticPr fontId="2" type="noConversion"/>
  </si>
  <si>
    <t>使用小时数</t>
    <phoneticPr fontId="2" type="noConversion"/>
  </si>
  <si>
    <t>折合年数</t>
    <phoneticPr fontId="2" type="noConversion"/>
  </si>
  <si>
    <t>按每天8h，一年365天算</t>
    <phoneticPr fontId="2" type="noConversion"/>
  </si>
  <si>
    <t>LED灯由bing直接搜索</t>
    <phoneticPr fontId="2" type="noConversion"/>
  </si>
  <si>
    <t>热泵来源于格拉利官网</t>
    <phoneticPr fontId="2" type="noConversion"/>
  </si>
  <si>
    <t>https://www.gloryholding.com/news/281.html</t>
    <phoneticPr fontId="2" type="noConversion"/>
  </si>
  <si>
    <t>热泵</t>
    <phoneticPr fontId="2" type="noConversion"/>
  </si>
  <si>
    <t>热交换器来源于知识产权网</t>
    <phoneticPr fontId="2" type="noConversion"/>
  </si>
  <si>
    <t>https://www.masipo.org.cn/qixian_738483</t>
  </si>
  <si>
    <t>热交换器</t>
    <phoneticPr fontId="2" type="noConversion"/>
  </si>
  <si>
    <t>https://www.zozen.com/faq/d_5e82a32a3af164004f4495b4.html</t>
    <phoneticPr fontId="2" type="noConversion"/>
  </si>
  <si>
    <t>锅炉来源于中正锅炉官网</t>
    <phoneticPr fontId="2" type="noConversion"/>
  </si>
  <si>
    <t>锅炉</t>
    <phoneticPr fontId="2" type="noConversion"/>
  </si>
  <si>
    <t>appliances</t>
    <phoneticPr fontId="2" type="noConversion"/>
  </si>
  <si>
    <t>空压机来源于德哈哈压缩机官网</t>
    <phoneticPr fontId="2" type="noConversion"/>
  </si>
  <si>
    <t>http://www.shdhh.com/xinwen/10215a2021.html</t>
    <phoneticPr fontId="2" type="noConversion"/>
  </si>
  <si>
    <t>空压机</t>
    <phoneticPr fontId="2" type="noConversion"/>
  </si>
  <si>
    <t>电梯来源于《住宅电梯使用年限规定》</t>
    <phoneticPr fontId="2" type="noConversion"/>
  </si>
  <si>
    <t>https://wenku.baidu.com/view/95a089385ebfc77da26925c52cc58bd63086931f.html?_wkts_=1668751455753</t>
    <phoneticPr fontId="2" type="noConversion"/>
  </si>
  <si>
    <t>电梯</t>
    <phoneticPr fontId="2" type="noConversion"/>
  </si>
  <si>
    <t>消防设施（以手提式干粉灭火器为例）</t>
    <phoneticPr fontId="2" type="noConversion"/>
  </si>
  <si>
    <t>传送带</t>
    <phoneticPr fontId="2" type="noConversion"/>
  </si>
  <si>
    <t>传送带来源于铭成传动官网</t>
    <phoneticPr fontId="2" type="noConversion"/>
  </si>
  <si>
    <t>https://www.wxmccd.com/mc/guige/684.html</t>
    <phoneticPr fontId="2" type="noConversion"/>
  </si>
  <si>
    <t>平均</t>
    <phoneticPr fontId="2" type="noConversion"/>
  </si>
  <si>
    <t>CL Component Lifetime</t>
    <phoneticPr fontId="2" type="noConversion"/>
  </si>
  <si>
    <t>source:</t>
    <phoneticPr fontId="2" type="noConversion"/>
  </si>
  <si>
    <t>Component Lifetime</t>
    <phoneticPr fontId="2" type="noConversion"/>
  </si>
  <si>
    <t>China Standardization Management Committee</t>
    <phoneticPr fontId="2" type="noConversion"/>
  </si>
  <si>
    <t>Detailed Rules for the Safe Use Period of Household Appliances</t>
    <phoneticPr fontId="2" type="noConversion"/>
  </si>
  <si>
    <t>https://max.book118.com/html/2020/1228/5022101034003101.shtm</t>
    <phoneticPr fontId="2" type="noConversion"/>
  </si>
  <si>
    <t>Intellectual Property Network</t>
    <phoneticPr fontId="2" type="noConversion"/>
  </si>
  <si>
    <t>Heat Exchanger Service Life</t>
    <phoneticPr fontId="2" type="noConversion"/>
  </si>
  <si>
    <t>https://www.masipo.org.cn/qixian_738483</t>
    <phoneticPr fontId="2" type="noConversion"/>
  </si>
  <si>
    <t>Baidu Library</t>
    <phoneticPr fontId="2" type="noConversion"/>
  </si>
  <si>
    <t>Elevator service life</t>
    <phoneticPr fontId="2" type="noConversion"/>
  </si>
  <si>
    <t>https://wenku.baidu.com/view/95a089385ebfc77da26925c52cc58bd63086931f.html?_wkts_=1692689527450</t>
    <phoneticPr fontId="2" type="noConversion"/>
  </si>
  <si>
    <t>note:</t>
    <phoneticPr fontId="2" type="noConversion"/>
  </si>
  <si>
    <t>The component life cycle is derived from the current domestic specifications and the parameters announced by the manufacturer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</si>
</sst>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nku.baidu.com/view/95a089385ebfc77da26925c52cc58bd63086931f.html?_wkts_=1692689527450" TargetMode="External"/><Relationship Id="rId2" Type="http://schemas.openxmlformats.org/officeDocument/2006/relationships/hyperlink" Target="https://www.masipo.org.cn/qixian_738483" TargetMode="External"/><Relationship Id="rId1" Type="http://schemas.openxmlformats.org/officeDocument/2006/relationships/hyperlink" Target="https://max.book118.com/html/2020/1228/5022101034003101.s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dhh.com/xinwen/10215a2021.html" TargetMode="External"/><Relationship Id="rId2" Type="http://schemas.openxmlformats.org/officeDocument/2006/relationships/hyperlink" Target="https://www.zozen.com/faq/d_5e82a32a3af164004f4495b4.html" TargetMode="External"/><Relationship Id="rId1" Type="http://schemas.openxmlformats.org/officeDocument/2006/relationships/hyperlink" Target="https://www.gloryholding.com/news/281.html" TargetMode="External"/><Relationship Id="rId5" Type="http://schemas.openxmlformats.org/officeDocument/2006/relationships/hyperlink" Target="https://www.wxmccd.com/mc/guige/684.html" TargetMode="External"/><Relationship Id="rId4" Type="http://schemas.openxmlformats.org/officeDocument/2006/relationships/hyperlink" Target="https://wenku.baidu.com/view/95a089385ebfc77da26925c52cc58bd63086931f.html?_wkts_=1668751455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59E7-CF8F-474F-AAA5-E60C593FAC65}">
  <dimension ref="A1:B19"/>
  <sheetViews>
    <sheetView tabSelected="1" topLeftCell="A7" workbookViewId="0">
      <selection activeCell="B41" sqref="B41"/>
    </sheetView>
  </sheetViews>
  <sheetFormatPr defaultRowHeight="13.5" x14ac:dyDescent="0.15"/>
  <cols>
    <col min="1" max="1" width="21.625" customWidth="1"/>
    <col min="2" max="2" width="61.125" customWidth="1"/>
  </cols>
  <sheetData>
    <row r="1" spans="1:2" x14ac:dyDescent="0.15">
      <c r="A1" s="5" t="s">
        <v>56</v>
      </c>
    </row>
    <row r="3" spans="1:2" x14ac:dyDescent="0.15">
      <c r="A3" s="5" t="s">
        <v>57</v>
      </c>
      <c r="B3" s="6" t="s">
        <v>58</v>
      </c>
    </row>
    <row r="4" spans="1:2" x14ac:dyDescent="0.15">
      <c r="B4" t="s">
        <v>59</v>
      </c>
    </row>
    <row r="5" spans="1:2" x14ac:dyDescent="0.15">
      <c r="B5" s="7">
        <v>2020</v>
      </c>
    </row>
    <row r="6" spans="1:2" x14ac:dyDescent="0.15">
      <c r="B6" t="s">
        <v>60</v>
      </c>
    </row>
    <row r="7" spans="1:2" x14ac:dyDescent="0.15">
      <c r="B7" s="1" t="s">
        <v>61</v>
      </c>
    </row>
    <row r="9" spans="1:2" x14ac:dyDescent="0.15">
      <c r="B9" t="s">
        <v>62</v>
      </c>
    </row>
    <row r="10" spans="1:2" x14ac:dyDescent="0.15">
      <c r="B10" s="7">
        <v>2021</v>
      </c>
    </row>
    <row r="11" spans="1:2" x14ac:dyDescent="0.15">
      <c r="B11" t="s">
        <v>63</v>
      </c>
    </row>
    <row r="12" spans="1:2" x14ac:dyDescent="0.15">
      <c r="B12" s="1" t="s">
        <v>64</v>
      </c>
    </row>
    <row r="14" spans="1:2" x14ac:dyDescent="0.15">
      <c r="B14" t="s">
        <v>65</v>
      </c>
    </row>
    <row r="15" spans="1:2" x14ac:dyDescent="0.15">
      <c r="B15" s="7">
        <v>2020</v>
      </c>
    </row>
    <row r="16" spans="1:2" x14ac:dyDescent="0.15">
      <c r="B16" t="s">
        <v>66</v>
      </c>
    </row>
    <row r="17" spans="1:2" x14ac:dyDescent="0.15">
      <c r="B17" s="1" t="s">
        <v>67</v>
      </c>
    </row>
    <row r="19" spans="1:2" x14ac:dyDescent="0.15">
      <c r="A19" s="5" t="s">
        <v>68</v>
      </c>
      <c r="B19" t="s">
        <v>69</v>
      </c>
    </row>
  </sheetData>
  <phoneticPr fontId="2" type="noConversion"/>
  <hyperlinks>
    <hyperlink ref="B7" r:id="rId1" xr:uid="{8EFCD854-8258-41DF-92A4-49C35BE2B61A}"/>
    <hyperlink ref="B12" r:id="rId2" xr:uid="{44F61012-E8AB-4D02-A466-AF0F0BAE91C7}"/>
    <hyperlink ref="B17" r:id="rId3" xr:uid="{9CF5C3E3-6EBD-4502-8DFA-C0B4B6E9A6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885-D1DE-4773-9063-CD9AE02EC7CF}">
  <dimension ref="B1:C17"/>
  <sheetViews>
    <sheetView workbookViewId="0"/>
  </sheetViews>
  <sheetFormatPr defaultRowHeight="13.5" x14ac:dyDescent="0.15"/>
  <cols>
    <col min="2" max="2" width="48.375" customWidth="1"/>
    <col min="3" max="3" width="122.5" customWidth="1"/>
  </cols>
  <sheetData>
    <row r="1" spans="2:3" x14ac:dyDescent="0.15">
      <c r="B1" t="s">
        <v>25</v>
      </c>
    </row>
    <row r="3" spans="2:3" x14ac:dyDescent="0.15">
      <c r="B3" t="s">
        <v>10</v>
      </c>
      <c r="C3" t="s">
        <v>26</v>
      </c>
    </row>
    <row r="5" spans="2:3" x14ac:dyDescent="0.15">
      <c r="B5" t="s">
        <v>34</v>
      </c>
    </row>
    <row r="7" spans="2:3" x14ac:dyDescent="0.15">
      <c r="B7" t="s">
        <v>35</v>
      </c>
      <c r="C7" s="1" t="s">
        <v>36</v>
      </c>
    </row>
    <row r="9" spans="2:3" x14ac:dyDescent="0.15">
      <c r="B9" t="s">
        <v>38</v>
      </c>
      <c r="C9" t="s">
        <v>39</v>
      </c>
    </row>
    <row r="11" spans="2:3" x14ac:dyDescent="0.15">
      <c r="B11" t="s">
        <v>42</v>
      </c>
      <c r="C11" s="1" t="s">
        <v>41</v>
      </c>
    </row>
    <row r="13" spans="2:3" x14ac:dyDescent="0.15">
      <c r="B13" t="s">
        <v>45</v>
      </c>
      <c r="C13" s="1" t="s">
        <v>46</v>
      </c>
    </row>
    <row r="15" spans="2:3" x14ac:dyDescent="0.15">
      <c r="B15" t="s">
        <v>48</v>
      </c>
      <c r="C15" s="1" t="s">
        <v>49</v>
      </c>
    </row>
    <row r="17" spans="2:3" x14ac:dyDescent="0.15">
      <c r="B17" t="s">
        <v>53</v>
      </c>
      <c r="C17" s="1" t="s">
        <v>54</v>
      </c>
    </row>
  </sheetData>
  <phoneticPr fontId="2" type="noConversion"/>
  <hyperlinks>
    <hyperlink ref="C7" r:id="rId1" xr:uid="{60258B10-B3D5-4545-A397-E981264FB36C}"/>
    <hyperlink ref="C11" r:id="rId2" xr:uid="{871E129A-82A2-4346-A33C-70D88BCC1B17}"/>
    <hyperlink ref="C13" r:id="rId3" xr:uid="{B237F665-DB48-465B-822E-3B40A37B93F8}"/>
    <hyperlink ref="C15" r:id="rId4" xr:uid="{9A6EDB2D-7BB1-477B-9666-C75685DDC700}"/>
    <hyperlink ref="C17" r:id="rId5" xr:uid="{079FFE63-9310-42DB-B464-CFBC761950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A831-ADE4-4C8F-8FA8-ED28539136FD}">
  <dimension ref="B1:D17"/>
  <sheetViews>
    <sheetView workbookViewId="0">
      <selection activeCell="D41" sqref="D41"/>
    </sheetView>
  </sheetViews>
  <sheetFormatPr defaultRowHeight="13.5" x14ac:dyDescent="0.15"/>
  <cols>
    <col min="4" max="4" width="26.5" customWidth="1"/>
  </cols>
  <sheetData>
    <row r="1" spans="2:4" x14ac:dyDescent="0.15">
      <c r="B1" t="s">
        <v>11</v>
      </c>
      <c r="C1" t="s">
        <v>12</v>
      </c>
      <c r="D1" t="s">
        <v>27</v>
      </c>
    </row>
    <row r="2" spans="2:4" x14ac:dyDescent="0.15">
      <c r="B2" t="s">
        <v>13</v>
      </c>
      <c r="C2">
        <v>9</v>
      </c>
      <c r="D2" t="s">
        <v>44</v>
      </c>
    </row>
    <row r="3" spans="2:4" x14ac:dyDescent="0.15">
      <c r="B3" t="s">
        <v>14</v>
      </c>
      <c r="C3">
        <v>8</v>
      </c>
      <c r="D3" t="s">
        <v>28</v>
      </c>
    </row>
    <row r="4" spans="2:4" x14ac:dyDescent="0.15">
      <c r="B4" t="s">
        <v>15</v>
      </c>
      <c r="C4">
        <v>14</v>
      </c>
      <c r="D4" t="s">
        <v>29</v>
      </c>
    </row>
    <row r="5" spans="2:4" x14ac:dyDescent="0.15">
      <c r="B5" t="s">
        <v>16</v>
      </c>
      <c r="C5">
        <v>10</v>
      </c>
      <c r="D5" t="s">
        <v>44</v>
      </c>
    </row>
    <row r="6" spans="2:4" x14ac:dyDescent="0.15">
      <c r="B6" t="s">
        <v>17</v>
      </c>
      <c r="C6">
        <v>9</v>
      </c>
      <c r="D6" t="s">
        <v>29</v>
      </c>
    </row>
    <row r="7" spans="2:4" x14ac:dyDescent="0.15">
      <c r="B7" t="s">
        <v>18</v>
      </c>
      <c r="C7">
        <v>8</v>
      </c>
      <c r="D7" t="s">
        <v>28</v>
      </c>
    </row>
    <row r="8" spans="2:4" x14ac:dyDescent="0.15">
      <c r="B8" t="s">
        <v>19</v>
      </c>
      <c r="C8">
        <v>8</v>
      </c>
      <c r="D8" t="s">
        <v>44</v>
      </c>
    </row>
    <row r="9" spans="2:4" x14ac:dyDescent="0.15">
      <c r="B9" t="s">
        <v>20</v>
      </c>
      <c r="C9">
        <v>4</v>
      </c>
      <c r="D9" t="s">
        <v>44</v>
      </c>
    </row>
    <row r="10" spans="2:4" x14ac:dyDescent="0.15">
      <c r="B10" t="s">
        <v>21</v>
      </c>
      <c r="C10">
        <v>6</v>
      </c>
      <c r="D10" t="s">
        <v>44</v>
      </c>
    </row>
    <row r="11" spans="2:4" x14ac:dyDescent="0.15">
      <c r="B11" t="s">
        <v>22</v>
      </c>
      <c r="C11">
        <v>10</v>
      </c>
      <c r="D11" t="s">
        <v>44</v>
      </c>
    </row>
    <row r="12" spans="2:4" x14ac:dyDescent="0.15">
      <c r="B12" t="s">
        <v>23</v>
      </c>
      <c r="C12">
        <v>10</v>
      </c>
      <c r="D12" t="s">
        <v>29</v>
      </c>
    </row>
    <row r="13" spans="2:4" x14ac:dyDescent="0.15">
      <c r="B13" t="s">
        <v>24</v>
      </c>
      <c r="C13">
        <v>8</v>
      </c>
      <c r="D13" t="s">
        <v>44</v>
      </c>
    </row>
    <row r="15" spans="2:4" x14ac:dyDescent="0.15">
      <c r="B15" t="s">
        <v>37</v>
      </c>
      <c r="C15">
        <v>10</v>
      </c>
      <c r="D15" t="s">
        <v>28</v>
      </c>
    </row>
    <row r="16" spans="2:4" x14ac:dyDescent="0.15">
      <c r="B16" t="s">
        <v>40</v>
      </c>
      <c r="C16">
        <v>10</v>
      </c>
      <c r="D16" t="s">
        <v>28</v>
      </c>
    </row>
    <row r="17" spans="2:4" x14ac:dyDescent="0.15">
      <c r="B17" t="s">
        <v>43</v>
      </c>
      <c r="C17">
        <v>20</v>
      </c>
      <c r="D17" t="s">
        <v>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8101-B33C-40D1-B800-BBF1D270E542}">
  <dimension ref="C3:E5"/>
  <sheetViews>
    <sheetView workbookViewId="0"/>
  </sheetViews>
  <sheetFormatPr defaultRowHeight="13.5" x14ac:dyDescent="0.15"/>
  <cols>
    <col min="4" max="4" width="19.75" customWidth="1"/>
    <col min="5" max="5" width="26.5" customWidth="1"/>
  </cols>
  <sheetData>
    <row r="3" spans="3:5" x14ac:dyDescent="0.15">
      <c r="C3" s="3" t="s">
        <v>30</v>
      </c>
      <c r="D3" s="3" t="s">
        <v>31</v>
      </c>
      <c r="E3" s="3" t="s">
        <v>32</v>
      </c>
    </row>
    <row r="4" spans="3:5" x14ac:dyDescent="0.15">
      <c r="C4" s="3"/>
      <c r="D4" s="3">
        <v>5000</v>
      </c>
      <c r="E4" s="3">
        <f>D4/3/365</f>
        <v>4.5662100456621006</v>
      </c>
    </row>
    <row r="5" spans="3:5" x14ac:dyDescent="0.15">
      <c r="C5" s="4" t="s">
        <v>33</v>
      </c>
      <c r="D5" s="4"/>
      <c r="E5" s="4"/>
    </row>
  </sheetData>
  <mergeCells count="1">
    <mergeCell ref="C5:E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B923-BCD7-4B85-9D8E-106FCD84C29B}">
  <dimension ref="B2:C6"/>
  <sheetViews>
    <sheetView workbookViewId="0">
      <selection activeCell="B38" sqref="B38"/>
    </sheetView>
  </sheetViews>
  <sheetFormatPr defaultRowHeight="13.5" x14ac:dyDescent="0.15"/>
  <cols>
    <col min="2" max="2" width="38.375" customWidth="1"/>
  </cols>
  <sheetData>
    <row r="2" spans="2:3" x14ac:dyDescent="0.15">
      <c r="B2" t="s">
        <v>47</v>
      </c>
      <c r="C2">
        <v>5</v>
      </c>
    </row>
    <row r="3" spans="2:3" x14ac:dyDescent="0.15">
      <c r="B3" t="s">
        <v>50</v>
      </c>
      <c r="C3">
        <v>18</v>
      </c>
    </row>
    <row r="4" spans="2:3" x14ac:dyDescent="0.15">
      <c r="B4" t="s">
        <v>51</v>
      </c>
      <c r="C4">
        <v>8</v>
      </c>
    </row>
    <row r="5" spans="2:3" x14ac:dyDescent="0.15">
      <c r="B5" t="s">
        <v>52</v>
      </c>
      <c r="C5">
        <v>12</v>
      </c>
    </row>
    <row r="6" spans="2:3" x14ac:dyDescent="0.15">
      <c r="B6" t="s">
        <v>55</v>
      </c>
      <c r="C6">
        <f>AVERAGE(C2:C5)</f>
        <v>10.75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49CE-35B3-42D6-BA62-7B69D1C0FD85}">
  <sheetPr>
    <tabColor rgb="FF0070C0"/>
  </sheetPr>
  <dimension ref="A1:D7"/>
  <sheetViews>
    <sheetView workbookViewId="0">
      <selection activeCell="D16" sqref="D16"/>
    </sheetView>
  </sheetViews>
  <sheetFormatPr defaultRowHeight="13.5" x14ac:dyDescent="0.15"/>
  <cols>
    <col min="1" max="1" width="33.125" customWidth="1"/>
    <col min="2" max="4" width="25.625" customWidth="1"/>
  </cols>
  <sheetData>
    <row r="1" spans="1:4" x14ac:dyDescent="0.15">
      <c r="A1" t="s">
        <v>9</v>
      </c>
      <c r="B1" t="s">
        <v>6</v>
      </c>
      <c r="C1" t="s">
        <v>7</v>
      </c>
      <c r="D1" t="s">
        <v>8</v>
      </c>
    </row>
    <row r="2" spans="1:4" x14ac:dyDescent="0.15">
      <c r="A2" t="s">
        <v>1</v>
      </c>
      <c r="B2" s="2">
        <f>AVERAGEIFS(Sets!$C$2:$C$17,Sets!$D$2:$D$17,$A2)</f>
        <v>11.2</v>
      </c>
      <c r="C2" s="2">
        <f>AVERAGEIFS(Sets!$C$2:$C$17,Sets!$D$2:$D$17,$A2)</f>
        <v>11.2</v>
      </c>
      <c r="D2" s="2">
        <f>AVERAGEIFS(Sets!$C$2:$C$17,Sets!$D$2:$D$17,$A2)</f>
        <v>11.2</v>
      </c>
    </row>
    <row r="3" spans="1:4" x14ac:dyDescent="0.15">
      <c r="A3" t="s">
        <v>2</v>
      </c>
      <c r="B3" s="2">
        <f>AVERAGEIFS(Sets!$C$2:$C$17,Sets!$D$2:$D$17,$A3)</f>
        <v>11</v>
      </c>
      <c r="C3" s="2">
        <f>AVERAGEIFS(Sets!$C$2:$C$17,Sets!$D$2:$D$17,$A3)</f>
        <v>11</v>
      </c>
      <c r="D3" s="2">
        <f>AVERAGEIFS(Sets!$C$2:$C$17,Sets!$D$2:$D$17,$A3)</f>
        <v>11</v>
      </c>
    </row>
    <row r="4" spans="1:4" x14ac:dyDescent="0.15">
      <c r="A4" t="s">
        <v>3</v>
      </c>
      <c r="B4" s="2">
        <v>70</v>
      </c>
      <c r="C4" s="2">
        <v>70</v>
      </c>
      <c r="D4" s="2">
        <v>50</v>
      </c>
    </row>
    <row r="5" spans="1:4" x14ac:dyDescent="0.15">
      <c r="A5" t="s">
        <v>0</v>
      </c>
      <c r="B5" s="2">
        <f>lighting!$E$4</f>
        <v>4.5662100456621006</v>
      </c>
      <c r="C5" s="2">
        <f>lighting!$E$4</f>
        <v>4.5662100456621006</v>
      </c>
      <c r="D5" s="2">
        <f>lighting!$E$4</f>
        <v>4.5662100456621006</v>
      </c>
    </row>
    <row r="6" spans="1:4" x14ac:dyDescent="0.15">
      <c r="A6" t="s">
        <v>4</v>
      </c>
      <c r="B6" s="2">
        <f>AVERAGEIFS(Sets!$C$2:$C$17,Sets!$D$2:$D$17,$A6)</f>
        <v>7.8571428571428568</v>
      </c>
      <c r="C6" s="2">
        <f>AVERAGEIFS(Sets!$C$2:$C$17,Sets!$D$2:$D$17,$A6)</f>
        <v>7.8571428571428568</v>
      </c>
      <c r="D6" s="2">
        <f>AVERAGEIFS(Sets!$C$2:$C$17,Sets!$D$2:$D$17,$A6)</f>
        <v>7.8571428571428568</v>
      </c>
    </row>
    <row r="7" spans="1:4" x14ac:dyDescent="0.15">
      <c r="A7" t="s">
        <v>5</v>
      </c>
      <c r="B7" s="2">
        <f>Others!$C$6</f>
        <v>10.75</v>
      </c>
      <c r="C7" s="2">
        <f>Others!$C$6</f>
        <v>10.75</v>
      </c>
      <c r="D7" s="2">
        <f>Others!$C$6</f>
        <v>10.75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Data Source</vt:lpstr>
      <vt:lpstr>Sets</vt:lpstr>
      <vt:lpstr>lighting</vt:lpstr>
      <vt:lpstr>Others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zhlx</cp:lastModifiedBy>
  <dcterms:created xsi:type="dcterms:W3CDTF">2014-04-17T22:16:55Z</dcterms:created>
  <dcterms:modified xsi:type="dcterms:W3CDTF">2025-02-10T07:46:25Z</dcterms:modified>
</cp:coreProperties>
</file>