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工作文件\EPS模型\eps链接github\eps-yunnan-smart-trans\InputData\bldgs\DSCF\"/>
    </mc:Choice>
  </mc:AlternateContent>
  <xr:revisionPtr revIDLastSave="0" documentId="13_ncr:1_{2BB6FC7F-A99F-4C90-ADF1-8ECEEA0DE04D}" xr6:coauthVersionLast="47" xr6:coauthVersionMax="47" xr10:uidLastSave="{00000000-0000-0000-0000-000000000000}"/>
  <bookViews>
    <workbookView xWindow="-98" yWindow="-98" windowWidth="21795" windowHeight="12975" activeTab="3" xr2:uid="{B78BDABA-7B64-49C7-BC0E-752A39C95BAB}"/>
  </bookViews>
  <sheets>
    <sheet name="About" sheetId="4" r:id="rId1"/>
    <sheet name="Distributed photoelectric data" sheetId="1" r:id="rId2"/>
    <sheet name="PV power generation data" sheetId="2" r:id="rId3"/>
    <sheet name="DSCF"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3" l="1"/>
  <c r="I2" i="3" s="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L2" i="3" s="1"/>
  <c r="AM2" i="3" s="1"/>
  <c r="AN2" i="3" s="1"/>
  <c r="AO2" i="3" s="1"/>
  <c r="AP2" i="3" s="1"/>
  <c r="AQ2" i="3" s="1"/>
  <c r="AR2" i="3" s="1"/>
  <c r="AS2" i="3" s="1"/>
  <c r="G2" i="3"/>
  <c r="C2" i="3"/>
  <c r="D2" i="3"/>
  <c r="E2" i="3"/>
  <c r="F2" i="3"/>
  <c r="B2" i="3"/>
  <c r="P59" i="2"/>
  <c r="L39" i="1"/>
  <c r="M39" i="1"/>
  <c r="L40" i="1"/>
  <c r="M40" i="1"/>
  <c r="L41" i="1"/>
  <c r="M41" i="1"/>
  <c r="L42" i="1"/>
  <c r="M42" i="1"/>
  <c r="L43" i="1"/>
  <c r="M43" i="1"/>
  <c r="L44" i="1"/>
  <c r="M44" i="1"/>
  <c r="L45" i="1"/>
  <c r="M45" i="1"/>
  <c r="L46" i="1"/>
  <c r="M46" i="1"/>
  <c r="L47" i="1"/>
  <c r="M47" i="1"/>
  <c r="L48" i="1"/>
  <c r="M48" i="1"/>
  <c r="L49" i="1"/>
  <c r="M49" i="1"/>
  <c r="L50" i="1"/>
  <c r="M50" i="1"/>
  <c r="L51" i="1"/>
  <c r="M51" i="1"/>
  <c r="L52" i="1"/>
  <c r="M52" i="1"/>
  <c r="L53" i="1"/>
  <c r="M53" i="1"/>
  <c r="L54" i="1"/>
  <c r="M54" i="1"/>
  <c r="L55" i="1"/>
  <c r="M55" i="1"/>
  <c r="L56" i="1"/>
  <c r="M56" i="1"/>
  <c r="L57" i="1"/>
  <c r="M57" i="1"/>
  <c r="L58" i="1"/>
  <c r="M58" i="1"/>
  <c r="L59" i="1"/>
  <c r="M59" i="1"/>
  <c r="L60" i="1"/>
  <c r="M60" i="1"/>
  <c r="L61" i="1"/>
  <c r="M61" i="1"/>
  <c r="L62" i="1"/>
  <c r="M62" i="1"/>
  <c r="L63" i="1"/>
  <c r="M63" i="1"/>
  <c r="L64" i="1"/>
  <c r="M64" i="1"/>
  <c r="L65" i="1"/>
  <c r="M65" i="1"/>
  <c r="L66" i="1"/>
  <c r="M66" i="1"/>
  <c r="L67" i="1"/>
  <c r="M67" i="1"/>
  <c r="L68" i="1"/>
  <c r="M68" i="1"/>
  <c r="L69" i="1"/>
  <c r="M69" i="1"/>
  <c r="L70" i="1"/>
  <c r="M70" i="1"/>
  <c r="M38" i="1"/>
  <c r="L38" i="1"/>
  <c r="H41" i="2" l="1"/>
  <c r="I41" i="2"/>
  <c r="J41" i="2"/>
  <c r="K41" i="2"/>
  <c r="L41" i="2"/>
  <c r="H42" i="2"/>
  <c r="I42" i="2"/>
  <c r="J42" i="2"/>
  <c r="K42" i="2"/>
  <c r="L42" i="2"/>
  <c r="H43" i="2"/>
  <c r="I43" i="2"/>
  <c r="J43" i="2"/>
  <c r="K43" i="2"/>
  <c r="L43" i="2"/>
  <c r="H44" i="2"/>
  <c r="I44" i="2"/>
  <c r="J44" i="2"/>
  <c r="K44" i="2"/>
  <c r="L44" i="2"/>
  <c r="H45" i="2"/>
  <c r="I45" i="2"/>
  <c r="J45" i="2"/>
  <c r="K45" i="2"/>
  <c r="L45" i="2"/>
  <c r="H46" i="2"/>
  <c r="I46" i="2"/>
  <c r="J46" i="2"/>
  <c r="K46" i="2"/>
  <c r="L46" i="2"/>
  <c r="H47" i="2"/>
  <c r="I47" i="2"/>
  <c r="J47" i="2"/>
  <c r="K47" i="2"/>
  <c r="L47" i="2"/>
  <c r="H48" i="2"/>
  <c r="I48" i="2"/>
  <c r="J48" i="2"/>
  <c r="K48" i="2"/>
  <c r="L48" i="2"/>
  <c r="H49" i="2"/>
  <c r="I49" i="2"/>
  <c r="J49" i="2"/>
  <c r="K49" i="2"/>
  <c r="L49" i="2"/>
  <c r="H50" i="2"/>
  <c r="I50" i="2"/>
  <c r="J50" i="2"/>
  <c r="K50" i="2"/>
  <c r="L50" i="2"/>
  <c r="H51" i="2"/>
  <c r="I51" i="2"/>
  <c r="J51" i="2"/>
  <c r="K51" i="2"/>
  <c r="L51" i="2"/>
  <c r="H52" i="2"/>
  <c r="I52" i="2"/>
  <c r="J52" i="2"/>
  <c r="K52" i="2"/>
  <c r="L52" i="2"/>
  <c r="H53" i="2"/>
  <c r="I53" i="2"/>
  <c r="J53" i="2"/>
  <c r="K53" i="2"/>
  <c r="L53" i="2"/>
  <c r="H54" i="2"/>
  <c r="I54" i="2"/>
  <c r="J54" i="2"/>
  <c r="K54" i="2"/>
  <c r="L54" i="2"/>
  <c r="H55" i="2"/>
  <c r="I55" i="2"/>
  <c r="J55" i="2"/>
  <c r="K55" i="2"/>
  <c r="L55" i="2"/>
  <c r="H56" i="2"/>
  <c r="I56" i="2"/>
  <c r="J56" i="2"/>
  <c r="K56" i="2"/>
  <c r="L56" i="2"/>
  <c r="H57" i="2"/>
  <c r="I57" i="2"/>
  <c r="J57" i="2"/>
  <c r="K57" i="2"/>
  <c r="L57" i="2"/>
  <c r="H58" i="2"/>
  <c r="I58" i="2"/>
  <c r="J58" i="2"/>
  <c r="K58" i="2"/>
  <c r="L58" i="2"/>
  <c r="H59" i="2"/>
  <c r="I59" i="2"/>
  <c r="J59" i="2"/>
  <c r="K59" i="2"/>
  <c r="L59" i="2"/>
  <c r="H60" i="2"/>
  <c r="I60" i="2"/>
  <c r="J60" i="2"/>
  <c r="K60" i="2"/>
  <c r="L60" i="2"/>
  <c r="H61" i="2"/>
  <c r="I61" i="2"/>
  <c r="J61" i="2"/>
  <c r="K61" i="2"/>
  <c r="L61" i="2"/>
  <c r="H62" i="2"/>
  <c r="I62" i="2"/>
  <c r="J62" i="2"/>
  <c r="K62" i="2"/>
  <c r="L62" i="2"/>
  <c r="H63" i="2"/>
  <c r="I63" i="2"/>
  <c r="J63" i="2"/>
  <c r="K63" i="2"/>
  <c r="L63" i="2"/>
  <c r="H64" i="2"/>
  <c r="I64" i="2"/>
  <c r="J64" i="2"/>
  <c r="K64" i="2"/>
  <c r="L64" i="2"/>
  <c r="H65" i="2"/>
  <c r="I65" i="2"/>
  <c r="J65" i="2"/>
  <c r="K65" i="2"/>
  <c r="L65" i="2"/>
  <c r="H66" i="2"/>
  <c r="I66" i="2"/>
  <c r="J66" i="2"/>
  <c r="K66" i="2"/>
  <c r="L66" i="2"/>
  <c r="H67" i="2"/>
  <c r="I67" i="2"/>
  <c r="J67" i="2"/>
  <c r="K67" i="2"/>
  <c r="L67" i="2"/>
  <c r="H68" i="2"/>
  <c r="I68" i="2"/>
  <c r="J68" i="2"/>
  <c r="K68" i="2"/>
  <c r="L68" i="2"/>
  <c r="H69" i="2"/>
  <c r="I69" i="2"/>
  <c r="J69" i="2"/>
  <c r="K69" i="2"/>
  <c r="L69" i="2"/>
  <c r="H70" i="2"/>
  <c r="I70" i="2"/>
  <c r="J70" i="2"/>
  <c r="K70" i="2"/>
  <c r="L70" i="2"/>
  <c r="I40" i="2"/>
  <c r="J40" i="2"/>
  <c r="K40" i="2"/>
  <c r="L40" i="2"/>
  <c r="H40" i="2"/>
  <c r="B41" i="2"/>
  <c r="C41" i="2"/>
  <c r="D41" i="2"/>
  <c r="E41" i="2"/>
  <c r="F41" i="2"/>
  <c r="B42" i="2"/>
  <c r="C42" i="2"/>
  <c r="D42" i="2"/>
  <c r="E42" i="2"/>
  <c r="F42" i="2"/>
  <c r="B43" i="2"/>
  <c r="C43" i="2"/>
  <c r="D43" i="2"/>
  <c r="E43" i="2"/>
  <c r="F43" i="2"/>
  <c r="B44" i="2"/>
  <c r="C44" i="2"/>
  <c r="D44" i="2"/>
  <c r="E44" i="2"/>
  <c r="F44" i="2"/>
  <c r="B45" i="2"/>
  <c r="C45" i="2"/>
  <c r="D45" i="2"/>
  <c r="E45" i="2"/>
  <c r="F45" i="2"/>
  <c r="B46" i="2"/>
  <c r="C46" i="2"/>
  <c r="D46" i="2"/>
  <c r="E46" i="2"/>
  <c r="F46" i="2"/>
  <c r="B47" i="2"/>
  <c r="C47" i="2"/>
  <c r="D47" i="2"/>
  <c r="E47" i="2"/>
  <c r="F47" i="2"/>
  <c r="B48" i="2"/>
  <c r="C48" i="2"/>
  <c r="D48" i="2"/>
  <c r="E48" i="2"/>
  <c r="F48" i="2"/>
  <c r="B49" i="2"/>
  <c r="C49" i="2"/>
  <c r="D49" i="2"/>
  <c r="E49" i="2"/>
  <c r="F49" i="2"/>
  <c r="B50" i="2"/>
  <c r="C50" i="2"/>
  <c r="D50" i="2"/>
  <c r="E50" i="2"/>
  <c r="F50" i="2"/>
  <c r="B51" i="2"/>
  <c r="C51" i="2"/>
  <c r="D51" i="2"/>
  <c r="E51" i="2"/>
  <c r="F51" i="2"/>
  <c r="B52" i="2"/>
  <c r="C52" i="2"/>
  <c r="D52" i="2"/>
  <c r="E52" i="2"/>
  <c r="F52" i="2"/>
  <c r="B53" i="2"/>
  <c r="C53" i="2"/>
  <c r="D53" i="2"/>
  <c r="E53" i="2"/>
  <c r="F53" i="2"/>
  <c r="B54" i="2"/>
  <c r="C54" i="2"/>
  <c r="D54" i="2"/>
  <c r="E54" i="2"/>
  <c r="F54" i="2"/>
  <c r="B55" i="2"/>
  <c r="C55" i="2"/>
  <c r="D55" i="2"/>
  <c r="E55" i="2"/>
  <c r="F55" i="2"/>
  <c r="B56" i="2"/>
  <c r="C56" i="2"/>
  <c r="D56" i="2"/>
  <c r="E56" i="2"/>
  <c r="F56" i="2"/>
  <c r="B57" i="2"/>
  <c r="C57" i="2"/>
  <c r="D57" i="2"/>
  <c r="E57" i="2"/>
  <c r="F57" i="2"/>
  <c r="B58" i="2"/>
  <c r="C58" i="2"/>
  <c r="D58" i="2"/>
  <c r="E58" i="2"/>
  <c r="F58" i="2"/>
  <c r="B59" i="2"/>
  <c r="C59" i="2"/>
  <c r="D59" i="2"/>
  <c r="E59" i="2"/>
  <c r="F59" i="2"/>
  <c r="B60" i="2"/>
  <c r="C60" i="2"/>
  <c r="D60" i="2"/>
  <c r="E60" i="2"/>
  <c r="F60" i="2"/>
  <c r="B61" i="2"/>
  <c r="C61" i="2"/>
  <c r="D61" i="2"/>
  <c r="E61" i="2"/>
  <c r="F61" i="2"/>
  <c r="B62" i="2"/>
  <c r="C62" i="2"/>
  <c r="D62" i="2"/>
  <c r="E62" i="2"/>
  <c r="F62" i="2"/>
  <c r="B63" i="2"/>
  <c r="C63" i="2"/>
  <c r="D63" i="2"/>
  <c r="E63" i="2"/>
  <c r="F63" i="2"/>
  <c r="B64" i="2"/>
  <c r="C64" i="2"/>
  <c r="D64" i="2"/>
  <c r="E64" i="2"/>
  <c r="F64" i="2"/>
  <c r="B65" i="2"/>
  <c r="C65" i="2"/>
  <c r="D65" i="2"/>
  <c r="E65" i="2"/>
  <c r="F65" i="2"/>
  <c r="B66" i="2"/>
  <c r="C66" i="2"/>
  <c r="D66" i="2"/>
  <c r="E66" i="2"/>
  <c r="F66" i="2"/>
  <c r="B67" i="2"/>
  <c r="C67" i="2"/>
  <c r="D67" i="2"/>
  <c r="E67" i="2"/>
  <c r="F67" i="2"/>
  <c r="B68" i="2"/>
  <c r="C68" i="2"/>
  <c r="D68" i="2"/>
  <c r="E68" i="2"/>
  <c r="F68" i="2"/>
  <c r="B69" i="2"/>
  <c r="C69" i="2"/>
  <c r="D69" i="2"/>
  <c r="E69" i="2"/>
  <c r="F69" i="2"/>
  <c r="B70" i="2"/>
  <c r="C70" i="2"/>
  <c r="D70" i="2"/>
  <c r="E70" i="2"/>
  <c r="F70" i="2"/>
  <c r="B71" i="2"/>
  <c r="C71" i="2"/>
  <c r="D71" i="2"/>
  <c r="E71" i="2"/>
  <c r="F71" i="2"/>
  <c r="C40" i="2"/>
  <c r="D40" i="2"/>
  <c r="E40" i="2"/>
  <c r="F40" i="2"/>
  <c r="B40" i="2"/>
  <c r="AH4" i="2"/>
  <c r="AI4" i="2"/>
  <c r="AJ4" i="2"/>
  <c r="AK4" i="2"/>
  <c r="AL4" i="2"/>
  <c r="AM4" i="2"/>
  <c r="AN4" i="2"/>
  <c r="AO4" i="2"/>
  <c r="AP4" i="2"/>
  <c r="AQ4" i="2"/>
  <c r="AR4" i="2"/>
  <c r="AS4" i="2"/>
  <c r="AH5" i="2"/>
  <c r="AI5" i="2"/>
  <c r="AJ5" i="2"/>
  <c r="AK5" i="2"/>
  <c r="AL5" i="2"/>
  <c r="AM5" i="2"/>
  <c r="AN5" i="2"/>
  <c r="AO5" i="2"/>
  <c r="AP5" i="2"/>
  <c r="AQ5" i="2"/>
  <c r="AR5" i="2"/>
  <c r="AS5" i="2"/>
  <c r="AH6" i="2"/>
  <c r="AI6" i="2"/>
  <c r="AJ6" i="2"/>
  <c r="AK6" i="2"/>
  <c r="AL6" i="2"/>
  <c r="AM6" i="2"/>
  <c r="AN6" i="2"/>
  <c r="AO6" i="2"/>
  <c r="AP6" i="2"/>
  <c r="AQ6" i="2"/>
  <c r="AR6" i="2"/>
  <c r="AS6" i="2"/>
  <c r="AH7" i="2"/>
  <c r="AI7" i="2"/>
  <c r="AJ7" i="2"/>
  <c r="AK7" i="2"/>
  <c r="AL7" i="2"/>
  <c r="AM7" i="2"/>
  <c r="AN7" i="2"/>
  <c r="AO7" i="2"/>
  <c r="AP7" i="2"/>
  <c r="AQ7" i="2"/>
  <c r="AR7" i="2"/>
  <c r="AS7" i="2"/>
  <c r="AH8" i="2"/>
  <c r="AI8" i="2"/>
  <c r="AJ8" i="2"/>
  <c r="AK8" i="2"/>
  <c r="AL8" i="2"/>
  <c r="AM8" i="2"/>
  <c r="AN8" i="2"/>
  <c r="AO8" i="2"/>
  <c r="AP8" i="2"/>
  <c r="AQ8" i="2"/>
  <c r="AR8" i="2"/>
  <c r="AS8" i="2"/>
  <c r="AH9" i="2"/>
  <c r="AI9" i="2"/>
  <c r="AJ9" i="2"/>
  <c r="AK9" i="2"/>
  <c r="AL9" i="2"/>
  <c r="AM9" i="2"/>
  <c r="AN9" i="2"/>
  <c r="AO9" i="2"/>
  <c r="AP9" i="2"/>
  <c r="AQ9" i="2"/>
  <c r="AR9" i="2"/>
  <c r="AS9" i="2"/>
  <c r="AH10" i="2"/>
  <c r="AI10" i="2"/>
  <c r="AJ10" i="2"/>
  <c r="AK10" i="2"/>
  <c r="AL10" i="2"/>
  <c r="AM10" i="2"/>
  <c r="AN10" i="2"/>
  <c r="AO10" i="2"/>
  <c r="AP10" i="2"/>
  <c r="AQ10" i="2"/>
  <c r="AR10" i="2"/>
  <c r="AS10" i="2"/>
  <c r="AH11" i="2"/>
  <c r="AI11" i="2"/>
  <c r="AJ11" i="2"/>
  <c r="AK11" i="2"/>
  <c r="AL11" i="2"/>
  <c r="AM11" i="2"/>
  <c r="AN11" i="2"/>
  <c r="AO11" i="2"/>
  <c r="AP11" i="2"/>
  <c r="AQ11" i="2"/>
  <c r="AR11" i="2"/>
  <c r="AS11" i="2"/>
  <c r="AH12" i="2"/>
  <c r="AI12" i="2"/>
  <c r="AJ12" i="2"/>
  <c r="AK12" i="2"/>
  <c r="AL12" i="2"/>
  <c r="AM12" i="2"/>
  <c r="AN12" i="2"/>
  <c r="AO12" i="2"/>
  <c r="AP12" i="2"/>
  <c r="AQ12" i="2"/>
  <c r="AR12" i="2"/>
  <c r="AS12" i="2"/>
  <c r="AH13" i="2"/>
  <c r="AI13" i="2"/>
  <c r="AJ13" i="2"/>
  <c r="AK13" i="2"/>
  <c r="AL13" i="2"/>
  <c r="AM13" i="2"/>
  <c r="AN13" i="2"/>
  <c r="AO13" i="2"/>
  <c r="AP13" i="2"/>
  <c r="AQ13" i="2"/>
  <c r="AR13" i="2"/>
  <c r="AS13" i="2"/>
  <c r="AH14" i="2"/>
  <c r="AI14" i="2"/>
  <c r="AJ14" i="2"/>
  <c r="AK14" i="2"/>
  <c r="AL14" i="2"/>
  <c r="AM14" i="2"/>
  <c r="AN14" i="2"/>
  <c r="AO14" i="2"/>
  <c r="AP14" i="2"/>
  <c r="AQ14" i="2"/>
  <c r="AR14" i="2"/>
  <c r="AS14" i="2"/>
  <c r="AH15" i="2"/>
  <c r="AI15" i="2"/>
  <c r="AJ15" i="2"/>
  <c r="AK15" i="2"/>
  <c r="AL15" i="2"/>
  <c r="AM15" i="2"/>
  <c r="AN15" i="2"/>
  <c r="AO15" i="2"/>
  <c r="AP15" i="2"/>
  <c r="AQ15" i="2"/>
  <c r="AR15" i="2"/>
  <c r="AS15" i="2"/>
  <c r="AH16" i="2"/>
  <c r="AI16" i="2"/>
  <c r="AJ16" i="2"/>
  <c r="AK16" i="2"/>
  <c r="AL16" i="2"/>
  <c r="AM16" i="2"/>
  <c r="AN16" i="2"/>
  <c r="AO16" i="2"/>
  <c r="AP16" i="2"/>
  <c r="AQ16" i="2"/>
  <c r="AR16" i="2"/>
  <c r="AS16" i="2"/>
  <c r="AH17" i="2"/>
  <c r="AI17" i="2"/>
  <c r="AJ17" i="2"/>
  <c r="AK17" i="2"/>
  <c r="AL17" i="2"/>
  <c r="AM17" i="2"/>
  <c r="AN17" i="2"/>
  <c r="AO17" i="2"/>
  <c r="AP17" i="2"/>
  <c r="AQ17" i="2"/>
  <c r="AR17" i="2"/>
  <c r="AS17" i="2"/>
  <c r="AH18" i="2"/>
  <c r="AI18" i="2"/>
  <c r="AJ18" i="2"/>
  <c r="AK18" i="2"/>
  <c r="AL18" i="2"/>
  <c r="AM18" i="2"/>
  <c r="AN18" i="2"/>
  <c r="AO18" i="2"/>
  <c r="AP18" i="2"/>
  <c r="AQ18" i="2"/>
  <c r="AR18" i="2"/>
  <c r="AS18" i="2"/>
  <c r="AH19" i="2"/>
  <c r="AI19" i="2"/>
  <c r="AJ19" i="2"/>
  <c r="AK19" i="2"/>
  <c r="AL19" i="2"/>
  <c r="AM19" i="2"/>
  <c r="AN19" i="2"/>
  <c r="AO19" i="2"/>
  <c r="AP19" i="2"/>
  <c r="AQ19" i="2"/>
  <c r="AR19" i="2"/>
  <c r="AS19" i="2"/>
  <c r="AH20" i="2"/>
  <c r="AI20" i="2"/>
  <c r="AJ20" i="2"/>
  <c r="AK20" i="2"/>
  <c r="AL20" i="2"/>
  <c r="AM20" i="2"/>
  <c r="AN20" i="2"/>
  <c r="AO20" i="2"/>
  <c r="AP20" i="2"/>
  <c r="AQ20" i="2"/>
  <c r="AR20" i="2"/>
  <c r="AS20" i="2"/>
  <c r="AH21" i="2"/>
  <c r="AI21" i="2"/>
  <c r="AJ21" i="2"/>
  <c r="AK21" i="2"/>
  <c r="AL21" i="2"/>
  <c r="AM21" i="2"/>
  <c r="AN21" i="2"/>
  <c r="AO21" i="2"/>
  <c r="AP21" i="2"/>
  <c r="AQ21" i="2"/>
  <c r="AR21" i="2"/>
  <c r="AS21" i="2"/>
  <c r="AH22" i="2"/>
  <c r="AI22" i="2"/>
  <c r="AJ22" i="2"/>
  <c r="AK22" i="2"/>
  <c r="AL22" i="2"/>
  <c r="AM22" i="2"/>
  <c r="AN22" i="2"/>
  <c r="AO22" i="2"/>
  <c r="AP22" i="2"/>
  <c r="AQ22" i="2"/>
  <c r="AR22" i="2"/>
  <c r="AS22" i="2"/>
  <c r="AH23" i="2"/>
  <c r="AI23" i="2"/>
  <c r="AJ23" i="2"/>
  <c r="AK23" i="2"/>
  <c r="AL23" i="2"/>
  <c r="AM23" i="2"/>
  <c r="AN23" i="2"/>
  <c r="AO23" i="2"/>
  <c r="AP23" i="2"/>
  <c r="AQ23" i="2"/>
  <c r="AR23" i="2"/>
  <c r="AS23" i="2"/>
  <c r="AH24" i="2"/>
  <c r="AI24" i="2"/>
  <c r="AJ24" i="2"/>
  <c r="AK24" i="2"/>
  <c r="AL24" i="2"/>
  <c r="AM24" i="2"/>
  <c r="AN24" i="2"/>
  <c r="AO24" i="2"/>
  <c r="AP24" i="2"/>
  <c r="AQ24" i="2"/>
  <c r="AR24" i="2"/>
  <c r="AS24" i="2"/>
  <c r="AH25" i="2"/>
  <c r="AI25" i="2"/>
  <c r="AJ25" i="2"/>
  <c r="AK25" i="2"/>
  <c r="AL25" i="2"/>
  <c r="AM25" i="2"/>
  <c r="AN25" i="2"/>
  <c r="AO25" i="2"/>
  <c r="AP25" i="2"/>
  <c r="AQ25" i="2"/>
  <c r="AR25" i="2"/>
  <c r="AS25" i="2"/>
  <c r="AH26" i="2"/>
  <c r="AI26" i="2"/>
  <c r="AJ26" i="2"/>
  <c r="AK26" i="2"/>
  <c r="AL26" i="2"/>
  <c r="AM26" i="2"/>
  <c r="AN26" i="2"/>
  <c r="AO26" i="2"/>
  <c r="AP26" i="2"/>
  <c r="AQ26" i="2"/>
  <c r="AR26" i="2"/>
  <c r="AS26" i="2"/>
  <c r="AH27" i="2"/>
  <c r="AI27" i="2"/>
  <c r="AJ27" i="2"/>
  <c r="AK27" i="2"/>
  <c r="AL27" i="2"/>
  <c r="AM27" i="2"/>
  <c r="AN27" i="2"/>
  <c r="AO27" i="2"/>
  <c r="AP27" i="2"/>
  <c r="AQ27" i="2"/>
  <c r="AR27" i="2"/>
  <c r="AS27" i="2"/>
  <c r="AH28" i="2"/>
  <c r="AI28" i="2"/>
  <c r="AJ28" i="2"/>
  <c r="AK28" i="2"/>
  <c r="AL28" i="2"/>
  <c r="AM28" i="2"/>
  <c r="AN28" i="2"/>
  <c r="AO28" i="2"/>
  <c r="AP28" i="2"/>
  <c r="AQ28" i="2"/>
  <c r="AR28" i="2"/>
  <c r="AS28" i="2"/>
  <c r="AH29" i="2"/>
  <c r="AI29" i="2"/>
  <c r="AJ29" i="2"/>
  <c r="AK29" i="2"/>
  <c r="AL29" i="2"/>
  <c r="AM29" i="2"/>
  <c r="AN29" i="2"/>
  <c r="AO29" i="2"/>
  <c r="AP29" i="2"/>
  <c r="AQ29" i="2"/>
  <c r="AR29" i="2"/>
  <c r="AS29" i="2"/>
  <c r="AH30" i="2"/>
  <c r="AI30" i="2"/>
  <c r="AJ30" i="2"/>
  <c r="AK30" i="2"/>
  <c r="AL30" i="2"/>
  <c r="AM30" i="2"/>
  <c r="AN30" i="2"/>
  <c r="AO30" i="2"/>
  <c r="AP30" i="2"/>
  <c r="AQ30" i="2"/>
  <c r="AR30" i="2"/>
  <c r="AS30" i="2"/>
  <c r="AH31" i="2"/>
  <c r="AI31" i="2"/>
  <c r="AJ31" i="2"/>
  <c r="AK31" i="2"/>
  <c r="AL31" i="2"/>
  <c r="AM31" i="2"/>
  <c r="AN31" i="2"/>
  <c r="AO31" i="2"/>
  <c r="AP31" i="2"/>
  <c r="AQ31" i="2"/>
  <c r="AR31" i="2"/>
  <c r="AS31" i="2"/>
  <c r="AH32" i="2"/>
  <c r="AI32" i="2"/>
  <c r="AJ32" i="2"/>
  <c r="AK32" i="2"/>
  <c r="AL32" i="2"/>
  <c r="AM32" i="2"/>
  <c r="AN32" i="2"/>
  <c r="AO32" i="2"/>
  <c r="AP32" i="2"/>
  <c r="AQ32" i="2"/>
  <c r="AR32" i="2"/>
  <c r="AS32" i="2"/>
  <c r="AH33" i="2"/>
  <c r="AI33" i="2"/>
  <c r="AJ33" i="2"/>
  <c r="AK33" i="2"/>
  <c r="AL33" i="2"/>
  <c r="AM33" i="2"/>
  <c r="AN33" i="2"/>
  <c r="AO33" i="2"/>
  <c r="AP33" i="2"/>
  <c r="AQ33" i="2"/>
  <c r="AR33" i="2"/>
  <c r="AS33" i="2"/>
  <c r="AH34" i="2"/>
  <c r="AI34" i="2"/>
  <c r="AJ34" i="2"/>
  <c r="AK34" i="2"/>
  <c r="AL34" i="2"/>
  <c r="AM34" i="2"/>
  <c r="AN34" i="2"/>
  <c r="AO34" i="2"/>
  <c r="AP34" i="2"/>
  <c r="AQ34" i="2"/>
  <c r="AR34" i="2"/>
  <c r="AS34" i="2"/>
  <c r="AE4" i="2"/>
  <c r="AF4" i="2"/>
  <c r="AG4" i="2"/>
  <c r="AE5" i="2"/>
  <c r="AF5" i="2"/>
  <c r="AG5" i="2"/>
  <c r="AE6" i="2"/>
  <c r="AF6" i="2"/>
  <c r="AG6" i="2"/>
  <c r="AE7" i="2"/>
  <c r="AF7" i="2"/>
  <c r="AG7" i="2"/>
  <c r="AE8" i="2"/>
  <c r="AF8" i="2"/>
  <c r="AG8" i="2"/>
  <c r="AE9" i="2"/>
  <c r="AF9" i="2"/>
  <c r="AG9" i="2"/>
  <c r="AE10" i="2"/>
  <c r="AF10" i="2"/>
  <c r="AG10" i="2"/>
  <c r="AE11" i="2"/>
  <c r="AF11" i="2"/>
  <c r="AG11" i="2"/>
  <c r="AE12" i="2"/>
  <c r="AF12" i="2"/>
  <c r="AG12" i="2"/>
  <c r="AE13" i="2"/>
  <c r="AF13" i="2"/>
  <c r="AG13" i="2"/>
  <c r="AE14" i="2"/>
  <c r="AF14" i="2"/>
  <c r="AG14" i="2"/>
  <c r="AE15" i="2"/>
  <c r="AF15" i="2"/>
  <c r="AG15" i="2"/>
  <c r="AE16" i="2"/>
  <c r="AF16" i="2"/>
  <c r="AG16" i="2"/>
  <c r="AE17" i="2"/>
  <c r="AF17" i="2"/>
  <c r="AG17" i="2"/>
  <c r="AE18" i="2"/>
  <c r="AF18" i="2"/>
  <c r="AG18" i="2"/>
  <c r="AE19" i="2"/>
  <c r="AF19" i="2"/>
  <c r="AG19" i="2"/>
  <c r="AE20" i="2"/>
  <c r="AF20" i="2"/>
  <c r="AG20" i="2"/>
  <c r="AE21" i="2"/>
  <c r="AF21" i="2"/>
  <c r="AG21" i="2"/>
  <c r="AE22" i="2"/>
  <c r="AF22" i="2"/>
  <c r="AG22" i="2"/>
  <c r="AE23" i="2"/>
  <c r="AF23" i="2"/>
  <c r="AG23" i="2"/>
  <c r="AE24" i="2"/>
  <c r="AF24" i="2"/>
  <c r="AG24" i="2"/>
  <c r="AE25" i="2"/>
  <c r="AF25" i="2"/>
  <c r="AG25" i="2"/>
  <c r="AE26" i="2"/>
  <c r="AF26" i="2"/>
  <c r="AG26" i="2"/>
  <c r="AE27" i="2"/>
  <c r="AF27" i="2"/>
  <c r="AG27" i="2"/>
  <c r="AE28" i="2"/>
  <c r="AF28" i="2"/>
  <c r="AG28" i="2"/>
  <c r="AE29" i="2"/>
  <c r="AF29" i="2"/>
  <c r="AG29" i="2"/>
  <c r="AE30" i="2"/>
  <c r="AF30" i="2"/>
  <c r="AG30" i="2"/>
  <c r="AE31" i="2"/>
  <c r="AF31" i="2"/>
  <c r="AG31" i="2"/>
  <c r="AE32" i="2"/>
  <c r="AF32" i="2"/>
  <c r="AG32" i="2"/>
  <c r="AE33" i="2"/>
  <c r="AF33" i="2"/>
  <c r="AG33" i="2"/>
  <c r="AE34" i="2"/>
  <c r="AF34" i="2"/>
  <c r="AG34" i="2"/>
  <c r="AF3" i="2"/>
  <c r="AG3" i="2"/>
  <c r="AE3" i="2"/>
  <c r="P3" i="2"/>
  <c r="AI3" i="2" s="1"/>
  <c r="Q3" i="2"/>
  <c r="AJ3" i="2" s="1"/>
  <c r="R3" i="2"/>
  <c r="AK3" i="2" s="1"/>
  <c r="S3" i="2"/>
  <c r="AL3" i="2" s="1"/>
  <c r="T3" i="2"/>
  <c r="AM3" i="2" s="1"/>
  <c r="U3" i="2"/>
  <c r="AN3" i="2" s="1"/>
  <c r="V3" i="2"/>
  <c r="AO3" i="2" s="1"/>
  <c r="W3" i="2"/>
  <c r="AP3" i="2" s="1"/>
  <c r="X3" i="2"/>
  <c r="AQ3" i="2" s="1"/>
  <c r="Y3" i="2"/>
  <c r="AR3" i="2" s="1"/>
  <c r="Z3" i="2"/>
  <c r="AS3" i="2" s="1"/>
  <c r="O3" i="2"/>
  <c r="AH3" i="2" s="1"/>
  <c r="N8" i="1" l="1"/>
  <c r="N3" i="1"/>
  <c r="N4" i="1"/>
  <c r="N5" i="1"/>
  <c r="N6" i="1"/>
  <c r="N7" i="1"/>
  <c r="N9" i="1"/>
  <c r="N10" i="1"/>
  <c r="N11" i="1"/>
  <c r="N12" i="1"/>
  <c r="N13" i="1"/>
  <c r="N14" i="1"/>
  <c r="N15" i="1"/>
  <c r="N16" i="1"/>
  <c r="N17" i="1"/>
  <c r="N18" i="1"/>
  <c r="N19" i="1"/>
  <c r="N20" i="1"/>
  <c r="N21" i="1"/>
  <c r="N22" i="1"/>
  <c r="N23" i="1"/>
  <c r="N24" i="1"/>
  <c r="N25" i="1"/>
  <c r="N26" i="1"/>
  <c r="N27" i="1"/>
  <c r="N29" i="1"/>
  <c r="N30" i="1"/>
  <c r="N31" i="1"/>
  <c r="N32" i="1"/>
  <c r="N33" i="1"/>
  <c r="N34" i="1"/>
  <c r="O3" i="1"/>
  <c r="P3" i="1"/>
  <c r="Q3" i="1"/>
  <c r="R3" i="1"/>
  <c r="O4" i="1"/>
  <c r="P4" i="1"/>
  <c r="Q4" i="1"/>
  <c r="R4" i="1"/>
  <c r="O5" i="1"/>
  <c r="P5" i="1"/>
  <c r="Q5" i="1"/>
  <c r="R5" i="1"/>
  <c r="O6" i="1"/>
  <c r="P6" i="1"/>
  <c r="Q6" i="1"/>
  <c r="R6" i="1"/>
  <c r="O7" i="1"/>
  <c r="P7" i="1"/>
  <c r="Q7" i="1"/>
  <c r="R7" i="1"/>
  <c r="O8" i="1"/>
  <c r="P8" i="1"/>
  <c r="Q8" i="1"/>
  <c r="R8" i="1"/>
  <c r="O9" i="1"/>
  <c r="O10" i="1"/>
  <c r="O11" i="1"/>
  <c r="O12" i="1"/>
  <c r="O13" i="1"/>
  <c r="O14" i="1"/>
  <c r="O15" i="1"/>
  <c r="O16" i="1"/>
  <c r="O17" i="1"/>
  <c r="O18" i="1"/>
  <c r="O19" i="1"/>
  <c r="O20" i="1"/>
  <c r="O21" i="1"/>
  <c r="O22" i="1"/>
  <c r="O23" i="1"/>
  <c r="O24" i="1"/>
  <c r="O25" i="1"/>
  <c r="O26" i="1"/>
  <c r="O27" i="1"/>
  <c r="O28" i="1"/>
  <c r="N28" i="1" s="1"/>
  <c r="O29" i="1"/>
  <c r="O30" i="1"/>
  <c r="O31" i="1"/>
  <c r="O32" i="1"/>
  <c r="O33" i="1"/>
  <c r="O34" i="1"/>
  <c r="P9" i="1" l="1"/>
  <c r="P10" i="1"/>
  <c r="P11" i="1"/>
  <c r="P12" i="1"/>
  <c r="P13" i="1"/>
  <c r="P14" i="1"/>
  <c r="P15" i="1"/>
  <c r="P16" i="1"/>
  <c r="P17" i="1"/>
  <c r="P18" i="1"/>
  <c r="P19" i="1"/>
  <c r="P20" i="1"/>
  <c r="P21" i="1"/>
  <c r="P22" i="1"/>
  <c r="P23" i="1"/>
  <c r="P24" i="1"/>
  <c r="P25" i="1"/>
  <c r="P26" i="1"/>
  <c r="P27" i="1"/>
  <c r="P28" i="1"/>
  <c r="P29" i="1"/>
  <c r="P30" i="1"/>
  <c r="P31" i="1"/>
  <c r="P32" i="1"/>
  <c r="P33" i="1"/>
  <c r="P34" i="1"/>
  <c r="Q9" i="1" l="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N40" i="2"/>
  <c r="Q40" i="2"/>
  <c r="R40" i="2"/>
  <c r="P40" i="2"/>
  <c r="O40" i="2"/>
  <c r="J39" i="2"/>
  <c r="P39" i="2" s="1"/>
  <c r="R49" i="2"/>
  <c r="N61" i="2"/>
  <c r="Q47" i="2"/>
  <c r="Q44" i="2"/>
  <c r="P47" i="2"/>
  <c r="P64" i="2"/>
  <c r="R62" i="2"/>
  <c r="P70" i="2"/>
  <c r="O70" i="2"/>
  <c r="N43" i="2"/>
  <c r="Q57" i="2"/>
  <c r="O69" i="2"/>
  <c r="P60" i="2"/>
  <c r="Q56" i="2"/>
  <c r="N56" i="2"/>
  <c r="R53" i="2"/>
  <c r="P67" i="2"/>
  <c r="N60" i="2"/>
  <c r="P55" i="2"/>
  <c r="R47" i="2"/>
  <c r="N64" i="2"/>
  <c r="O42" i="2"/>
  <c r="O56" i="2"/>
  <c r="O62" i="2"/>
  <c r="R59" i="2"/>
  <c r="Q53" i="2"/>
  <c r="O65" i="2"/>
  <c r="Q63" i="2"/>
  <c r="P61" i="2"/>
  <c r="O48" i="2"/>
  <c r="P49" i="2"/>
  <c r="O68" i="2"/>
  <c r="O53" i="2"/>
  <c r="N65" i="2"/>
  <c r="N50" i="2"/>
  <c r="N47" i="2"/>
  <c r="R52" i="2"/>
  <c r="R42" i="2"/>
  <c r="N49" i="2"/>
  <c r="Q62" i="2"/>
  <c r="R51" i="2"/>
  <c r="Q58" i="2"/>
  <c r="R70" i="2"/>
  <c r="Q43" i="2"/>
  <c r="N45" i="2"/>
  <c r="P46" i="2"/>
  <c r="P68" i="2"/>
  <c r="N59" i="2"/>
  <c r="N51" i="2"/>
  <c r="N57" i="2"/>
  <c r="R60" i="2"/>
  <c r="N44" i="2"/>
  <c r="R46" i="2"/>
  <c r="P51" i="2"/>
  <c r="Q54" i="2"/>
  <c r="N63" i="2"/>
  <c r="O67" i="2"/>
  <c r="O45" i="2"/>
  <c r="R64" i="2"/>
  <c r="Q49" i="2"/>
  <c r="R69" i="2"/>
  <c r="R61" i="2"/>
  <c r="P48" i="2"/>
  <c r="O59" i="2"/>
  <c r="P58" i="2"/>
  <c r="O44" i="2"/>
  <c r="Q48" i="2"/>
  <c r="P66" i="2"/>
  <c r="P54" i="2"/>
  <c r="Q65" i="2"/>
  <c r="N58" i="2"/>
  <c r="R48" i="2"/>
  <c r="Q64" i="2"/>
  <c r="N41" i="2"/>
  <c r="P56" i="2"/>
  <c r="N55" i="2"/>
  <c r="P43" i="2"/>
  <c r="R45" i="2"/>
  <c r="P57" i="2"/>
  <c r="P41" i="2"/>
  <c r="R55" i="2"/>
  <c r="O47" i="2"/>
  <c r="Q69" i="2"/>
  <c r="R43" i="2"/>
  <c r="N66" i="2"/>
  <c r="N53" i="2"/>
  <c r="P50" i="2"/>
  <c r="O66" i="2"/>
  <c r="R44" i="2"/>
  <c r="O63" i="2"/>
  <c r="H39" i="2"/>
  <c r="N39" i="2" s="1"/>
  <c r="N67" i="2"/>
  <c r="Q41" i="2"/>
  <c r="N48" i="2"/>
  <c r="O49" i="2"/>
  <c r="R57" i="2"/>
  <c r="P62" i="2"/>
  <c r="Q59" i="2"/>
  <c r="P52" i="2"/>
  <c r="L39" i="2"/>
  <c r="R39" i="2" s="1"/>
  <c r="O60" i="2"/>
  <c r="R41" i="2"/>
  <c r="R63" i="2"/>
  <c r="R68" i="2"/>
  <c r="P53" i="2"/>
  <c r="N68" i="2"/>
  <c r="R54" i="2"/>
  <c r="P69" i="2"/>
  <c r="Q61" i="2"/>
  <c r="R58" i="2"/>
  <c r="N42" i="2"/>
  <c r="O61" i="2"/>
  <c r="N46" i="2"/>
  <c r="N70" i="2"/>
  <c r="P42" i="2"/>
  <c r="R56" i="2"/>
  <c r="P45" i="2"/>
  <c r="K39" i="2"/>
  <c r="Q39" i="2" s="1"/>
  <c r="Q52" i="2"/>
  <c r="Q60" i="2"/>
  <c r="O54" i="2"/>
  <c r="P63" i="2"/>
  <c r="R66" i="2"/>
  <c r="O50" i="2"/>
  <c r="P65" i="2"/>
  <c r="O46" i="2"/>
  <c r="Q50" i="2"/>
  <c r="N54" i="2"/>
  <c r="N52" i="2"/>
  <c r="Q55" i="2"/>
  <c r="O51" i="2"/>
  <c r="P44" i="2"/>
  <c r="O41" i="2"/>
  <c r="N69" i="2"/>
  <c r="O58" i="2"/>
  <c r="R50" i="2"/>
  <c r="Q67" i="2"/>
  <c r="Q68" i="2"/>
  <c r="Q66" i="2"/>
  <c r="O57" i="2"/>
  <c r="N62" i="2"/>
  <c r="Q51" i="2"/>
  <c r="O64" i="2"/>
  <c r="O43" i="2"/>
  <c r="Q70" i="2"/>
  <c r="O52" i="2"/>
  <c r="O55" i="2"/>
  <c r="Q46" i="2"/>
  <c r="Q42" i="2"/>
  <c r="I39" i="2"/>
  <c r="O39" i="2" s="1"/>
  <c r="Q45" i="2"/>
  <c r="R65" i="2"/>
  <c r="R67" i="2"/>
</calcChain>
</file>

<file path=xl/sharedStrings.xml><?xml version="1.0" encoding="utf-8"?>
<sst xmlns="http://schemas.openxmlformats.org/spreadsheetml/2006/main" count="298" uniqueCount="93">
  <si>
    <t>容量因子</t>
    <phoneticPr fontId="2" type="noConversion"/>
  </si>
  <si>
    <r>
      <t>2020年</t>
    </r>
    <r>
      <rPr>
        <sz val="10"/>
        <rFont val="宋体"/>
        <family val="2"/>
        <charset val="134"/>
      </rPr>
      <t/>
    </r>
  </si>
  <si>
    <r>
      <t>2019年</t>
    </r>
    <r>
      <rPr>
        <sz val="10"/>
        <rFont val="宋体"/>
        <family val="2"/>
        <charset val="134"/>
      </rPr>
      <t/>
    </r>
  </si>
  <si>
    <r>
      <t>2018年</t>
    </r>
    <r>
      <rPr>
        <sz val="10"/>
        <rFont val="宋体"/>
        <family val="2"/>
        <charset val="134"/>
      </rPr>
      <t/>
    </r>
  </si>
  <si>
    <t>0. 46</t>
  </si>
  <si>
    <t>运行小时数</t>
    <phoneticPr fontId="2" type="noConversion"/>
  </si>
  <si>
    <t>运行小时折因子</t>
    <phoneticPr fontId="2" type="noConversion"/>
  </si>
  <si>
    <t>装机容量（万千瓦）</t>
    <phoneticPr fontId="3" type="noConversion"/>
  </si>
  <si>
    <t>发电量（亿千瓦时）</t>
    <phoneticPr fontId="3" type="noConversion"/>
  </si>
  <si>
    <t>全国</t>
    <phoneticPr fontId="3" type="noConversion"/>
  </si>
  <si>
    <t>Capacity Factor (dimensionless)</t>
  </si>
  <si>
    <t>安徽省</t>
  </si>
  <si>
    <t>北京市</t>
  </si>
  <si>
    <t>福建省</t>
  </si>
  <si>
    <t>甘肃省</t>
  </si>
  <si>
    <t>广东省</t>
  </si>
  <si>
    <t>广西壮族自治区</t>
  </si>
  <si>
    <t>贵州省</t>
  </si>
  <si>
    <t>海南省</t>
  </si>
  <si>
    <t>河北省</t>
  </si>
  <si>
    <t>河南省</t>
  </si>
  <si>
    <t>黑龙江省</t>
  </si>
  <si>
    <t>湖北省</t>
  </si>
  <si>
    <t>湖南省</t>
  </si>
  <si>
    <t>吉林省</t>
  </si>
  <si>
    <t>江苏省</t>
  </si>
  <si>
    <t>江西省</t>
  </si>
  <si>
    <t>辽宁省</t>
  </si>
  <si>
    <t>内蒙古自治区</t>
  </si>
  <si>
    <t>宁夏回族自治区</t>
  </si>
  <si>
    <t>青海省</t>
  </si>
  <si>
    <t>全国</t>
  </si>
  <si>
    <t>山东省</t>
  </si>
  <si>
    <t>山西省</t>
  </si>
  <si>
    <t>陕西省</t>
  </si>
  <si>
    <t>上海市</t>
  </si>
  <si>
    <t>四川省</t>
  </si>
  <si>
    <t>天津市</t>
  </si>
  <si>
    <t>西藏自治区</t>
  </si>
  <si>
    <t>新疆维吾尔自治区</t>
  </si>
  <si>
    <t>云南省</t>
  </si>
  <si>
    <t>浙江省</t>
  </si>
  <si>
    <t>重庆市</t>
  </si>
  <si>
    <t>集中装机容量（万千瓦）</t>
    <phoneticPr fontId="2" type="noConversion"/>
  </si>
  <si>
    <t>集中发电量（亿千瓦时）</t>
    <phoneticPr fontId="2" type="noConversion"/>
  </si>
  <si>
    <t>北京</t>
  </si>
  <si>
    <t>天津</t>
  </si>
  <si>
    <t>河北</t>
  </si>
  <si>
    <t>山西</t>
  </si>
  <si>
    <t>内蒙古</t>
  </si>
  <si>
    <t>辽宁</t>
  </si>
  <si>
    <t>吉林</t>
  </si>
  <si>
    <t>黑龙江</t>
  </si>
  <si>
    <t>上海</t>
    <phoneticPr fontId="11" type="noConversion"/>
  </si>
  <si>
    <t>江苏</t>
  </si>
  <si>
    <t>浙江</t>
  </si>
  <si>
    <t>安徽</t>
  </si>
  <si>
    <t>福建</t>
  </si>
  <si>
    <t>江西</t>
  </si>
  <si>
    <t>山东</t>
  </si>
  <si>
    <t>河南</t>
  </si>
  <si>
    <t>湖北</t>
  </si>
  <si>
    <t>湖南</t>
  </si>
  <si>
    <t>广东</t>
  </si>
  <si>
    <t>广西</t>
  </si>
  <si>
    <t>海南</t>
  </si>
  <si>
    <t>重庆</t>
  </si>
  <si>
    <t>四川</t>
  </si>
  <si>
    <t>贵州</t>
  </si>
  <si>
    <t>云南</t>
    <phoneticPr fontId="11" type="noConversion"/>
  </si>
  <si>
    <t>西藏</t>
  </si>
  <si>
    <t>陕西</t>
  </si>
  <si>
    <t>甘肃</t>
  </si>
  <si>
    <t>青海</t>
  </si>
  <si>
    <t>宁夏</t>
  </si>
  <si>
    <t>新疆</t>
  </si>
  <si>
    <t>台湾</t>
    <phoneticPr fontId="11" type="noConversion"/>
  </si>
  <si>
    <t>台湾省</t>
  </si>
  <si>
    <t>香港</t>
    <phoneticPr fontId="11" type="noConversion"/>
  </si>
  <si>
    <t>香港特别行政区</t>
  </si>
  <si>
    <t>澳门</t>
    <phoneticPr fontId="11" type="noConversion"/>
  </si>
  <si>
    <t>澳门特别行政区</t>
  </si>
  <si>
    <t>新疆生产建设兵团</t>
  </si>
  <si>
    <t>全国</t>
    <phoneticPr fontId="2" type="noConversion"/>
  </si>
  <si>
    <t>地区</t>
  </si>
  <si>
    <t>DSCF Distributed Solar Cap Factor</t>
    <phoneticPr fontId="2" type="noConversion"/>
  </si>
  <si>
    <t>source:</t>
    <phoneticPr fontId="11" type="noConversion"/>
  </si>
  <si>
    <t>Distributed photovoltaic installed capacity and power generation in each province</t>
    <phoneticPr fontId="11" type="noConversion"/>
  </si>
  <si>
    <t>Energy Bureau photovoltaic data</t>
    <phoneticPr fontId="11" type="noConversion"/>
  </si>
  <si>
    <t>China Energy Bureau</t>
    <phoneticPr fontId="11" type="noConversion"/>
  </si>
  <si>
    <t>https://www.nea.gov.cn/2019-08/23/c_138330885.htm</t>
    <phoneticPr fontId="11" type="noConversion"/>
  </si>
  <si>
    <t>note:</t>
    <phoneticPr fontId="11" type="noConversion"/>
  </si>
  <si>
    <t>Photovoltaic installed capacity data comes from the National Bureau of Statistics. Multiplied by the annual effective sunshine hours in each province, the annual photovoltaic power generation capacity is obtained. By consulting experts, the upper limit of photovoltaic coverage of each building is obtained, and then the expected changes in photovoltaic power generation are obtained.Divide the actual power generation by the installed capacity to get the capacity factor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</si>
</sst>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0_ "/>
    <numFmt numFmtId="177" formatCode="0_);[Red]\(0\)"/>
    <numFmt numFmtId="178" formatCode="0.000_ "/>
    <numFmt numFmtId="179" formatCode="0.000_);[Red]\(0.000\)"/>
  </numFmts>
  <fonts count="15" x14ac:knownFonts="1">
    <font>
      <sz val="11"/>
      <color theme="1"/>
      <name val="等线"/>
      <family val="2"/>
      <charset val="134"/>
      <scheme val="minor"/>
    </font>
    <font>
      <sz val="10"/>
      <name val="Arial"/>
      <family val="2"/>
    </font>
    <font>
      <sz val="9"/>
      <name val="等线"/>
      <family val="2"/>
      <charset val="134"/>
      <scheme val="minor"/>
    </font>
    <font>
      <sz val="9"/>
      <name val="宋体"/>
      <family val="3"/>
      <charset val="134"/>
    </font>
    <font>
      <sz val="10"/>
      <name val="宋体"/>
      <family val="2"/>
      <charset val="134"/>
    </font>
    <font>
      <sz val="11"/>
      <color theme="1"/>
      <name val="等线"/>
      <family val="3"/>
      <charset val="134"/>
      <scheme val="minor"/>
    </font>
    <font>
      <sz val="11"/>
      <name val="等线"/>
      <family val="3"/>
      <charset val="134"/>
      <scheme val="minor"/>
    </font>
    <font>
      <u/>
      <sz val="11"/>
      <color theme="10"/>
      <name val="等线"/>
      <family val="2"/>
      <charset val="134"/>
      <scheme val="minor"/>
    </font>
    <font>
      <b/>
      <sz val="11"/>
      <color theme="1"/>
      <name val="等线"/>
      <family val="2"/>
      <scheme val="minor"/>
    </font>
    <font>
      <b/>
      <sz val="11"/>
      <color theme="1"/>
      <name val="等线"/>
      <family val="3"/>
      <charset val="134"/>
      <scheme val="minor"/>
    </font>
    <font>
      <sz val="11"/>
      <color indexed="8"/>
      <name val="等线"/>
      <family val="2"/>
      <scheme val="minor"/>
    </font>
    <font>
      <sz val="9"/>
      <name val="等线"/>
      <family val="3"/>
      <charset val="134"/>
      <scheme val="minor"/>
    </font>
    <font>
      <sz val="11"/>
      <color rgb="FFFF0000"/>
      <name val="等线"/>
      <family val="3"/>
      <charset val="134"/>
      <scheme val="minor"/>
    </font>
    <font>
      <sz val="11"/>
      <color indexed="8"/>
      <name val="等线"/>
      <family val="3"/>
      <charset val="134"/>
      <scheme val="minor"/>
    </font>
    <font>
      <sz val="11"/>
      <color rgb="FF000000"/>
      <name val="等线"/>
      <family val="3"/>
      <charset val="134"/>
      <scheme val="minor"/>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1" fillId="0" borderId="0">
      <alignment vertical="center"/>
    </xf>
    <xf numFmtId="0" fontId="7" fillId="0" borderId="0" applyNumberFormat="0" applyFill="0" applyBorder="0" applyAlignment="0" applyProtection="0">
      <alignment vertical="center"/>
    </xf>
    <xf numFmtId="0" fontId="10" fillId="0" borderId="0">
      <alignment vertical="center"/>
    </xf>
  </cellStyleXfs>
  <cellXfs count="41">
    <xf numFmtId="0" fontId="0" fillId="0" borderId="0" xfId="0">
      <alignment vertical="center"/>
    </xf>
    <xf numFmtId="0" fontId="5" fillId="0" borderId="0" xfId="0" applyFont="1">
      <alignment vertical="center"/>
    </xf>
    <xf numFmtId="0" fontId="6" fillId="0" borderId="0" xfId="0" applyFont="1">
      <alignment vertical="center"/>
    </xf>
    <xf numFmtId="0" fontId="10" fillId="0" borderId="0" xfId="3" applyAlignment="1">
      <alignment horizontal="left"/>
    </xf>
    <xf numFmtId="0" fontId="10" fillId="0" borderId="0" xfId="3">
      <alignment vertical="center"/>
    </xf>
    <xf numFmtId="0" fontId="6" fillId="0" borderId="1" xfId="0" applyFont="1" applyBorder="1" applyAlignment="1">
      <alignment vertical="top" wrapText="1"/>
    </xf>
    <xf numFmtId="0" fontId="6" fillId="0" borderId="1" xfId="0" applyFont="1" applyBorder="1">
      <alignment vertical="center"/>
    </xf>
    <xf numFmtId="0" fontId="5" fillId="0" borderId="1" xfId="0" applyFont="1" applyBorder="1">
      <alignment vertical="center"/>
    </xf>
    <xf numFmtId="177" fontId="14" fillId="0" borderId="1" xfId="0" applyNumberFormat="1" applyFont="1" applyBorder="1" applyAlignment="1">
      <alignment vertical="top" shrinkToFit="1"/>
    </xf>
    <xf numFmtId="177" fontId="6" fillId="0" borderId="1" xfId="0" applyNumberFormat="1" applyFont="1" applyBorder="1">
      <alignment vertical="center"/>
    </xf>
    <xf numFmtId="0" fontId="14" fillId="0" borderId="1" xfId="0" applyFont="1" applyBorder="1" applyAlignment="1">
      <alignment vertical="top" shrinkToFit="1"/>
    </xf>
    <xf numFmtId="176" fontId="5" fillId="0" borderId="1" xfId="0" applyNumberFormat="1" applyFont="1" applyBorder="1">
      <alignment vertical="center"/>
    </xf>
    <xf numFmtId="177" fontId="6" fillId="0" borderId="1" xfId="0" applyNumberFormat="1" applyFont="1" applyBorder="1" applyAlignment="1">
      <alignment vertical="top" wrapText="1"/>
    </xf>
    <xf numFmtId="1" fontId="14" fillId="0" borderId="1" xfId="0" applyNumberFormat="1" applyFont="1" applyBorder="1" applyAlignment="1">
      <alignment vertical="top" shrinkToFit="1"/>
    </xf>
    <xf numFmtId="177" fontId="6" fillId="0" borderId="1" xfId="0" applyNumberFormat="1" applyFont="1" applyBorder="1" applyAlignment="1">
      <alignment wrapText="1"/>
    </xf>
    <xf numFmtId="0" fontId="6" fillId="0" borderId="1" xfId="0" applyFont="1" applyBorder="1" applyAlignment="1">
      <alignment wrapText="1"/>
    </xf>
    <xf numFmtId="0" fontId="13" fillId="0" borderId="0" xfId="3" applyFont="1">
      <alignment vertical="center"/>
    </xf>
    <xf numFmtId="178" fontId="5" fillId="0" borderId="1" xfId="0" applyNumberFormat="1" applyFont="1" applyBorder="1">
      <alignment vertical="center"/>
    </xf>
    <xf numFmtId="178" fontId="12" fillId="0" borderId="1" xfId="0" applyNumberFormat="1" applyFont="1" applyBorder="1">
      <alignment vertical="center"/>
    </xf>
    <xf numFmtId="0" fontId="13" fillId="0" borderId="1" xfId="3" applyFont="1" applyBorder="1">
      <alignment vertical="center"/>
    </xf>
    <xf numFmtId="0" fontId="6" fillId="0" borderId="5" xfId="0" applyFont="1" applyBorder="1">
      <alignment vertical="center"/>
    </xf>
    <xf numFmtId="0" fontId="6" fillId="0" borderId="1" xfId="1" applyFont="1" applyBorder="1">
      <alignment vertical="center"/>
    </xf>
    <xf numFmtId="177" fontId="6" fillId="0" borderId="1" xfId="1" applyNumberFormat="1" applyFont="1" applyBorder="1">
      <alignment vertical="center"/>
    </xf>
    <xf numFmtId="179" fontId="6" fillId="0" borderId="1" xfId="1" applyNumberFormat="1" applyFont="1" applyBorder="1">
      <alignment vertical="center"/>
    </xf>
    <xf numFmtId="179" fontId="5" fillId="0" borderId="1" xfId="0" applyNumberFormat="1" applyFont="1" applyBorder="1">
      <alignment vertical="center"/>
    </xf>
    <xf numFmtId="178" fontId="0" fillId="0" borderId="0" xfId="0" applyNumberFormat="1">
      <alignment vertical="center"/>
    </xf>
    <xf numFmtId="0" fontId="9" fillId="0" borderId="0" xfId="0" applyFont="1">
      <alignment vertical="center"/>
    </xf>
    <xf numFmtId="0" fontId="8" fillId="2" borderId="0" xfId="0" applyFont="1" applyFill="1" applyAlignment="1"/>
    <xf numFmtId="0" fontId="5" fillId="0" borderId="0" xfId="0" applyFont="1" applyAlignment="1"/>
    <xf numFmtId="0" fontId="0" fillId="0" borderId="0" xfId="0" applyAlignment="1">
      <alignment horizontal="left"/>
    </xf>
    <xf numFmtId="0" fontId="7" fillId="0" borderId="0" xfId="2" applyAlignment="1"/>
    <xf numFmtId="0" fontId="5" fillId="0" borderId="0" xfId="0" applyFont="1" applyAlignment="1">
      <alignment vertical="center" wrapText="1"/>
    </xf>
    <xf numFmtId="0" fontId="0" fillId="0" borderId="0" xfId="0" applyAlignment="1">
      <alignment vertical="center" wrapText="1"/>
    </xf>
    <xf numFmtId="0" fontId="5" fillId="0" borderId="1" xfId="0" applyFont="1" applyBorder="1">
      <alignment vertical="center"/>
    </xf>
    <xf numFmtId="0" fontId="6" fillId="0" borderId="1" xfId="0" applyFont="1" applyBorder="1" applyAlignment="1">
      <alignment vertical="top" wrapText="1"/>
    </xf>
    <xf numFmtId="0" fontId="6" fillId="0" borderId="1" xfId="0" applyFont="1" applyBorder="1">
      <alignment vertical="center"/>
    </xf>
    <xf numFmtId="0" fontId="5" fillId="0" borderId="0" xfId="0" applyFont="1">
      <alignment vertical="center"/>
    </xf>
    <xf numFmtId="0" fontId="5" fillId="0" borderId="2" xfId="0" applyFont="1" applyBorder="1">
      <alignment vertical="center"/>
    </xf>
    <xf numFmtId="0" fontId="5" fillId="0" borderId="3" xfId="0" applyFont="1" applyBorder="1">
      <alignment vertical="center"/>
    </xf>
    <xf numFmtId="0" fontId="6" fillId="0" borderId="3" xfId="0" applyFont="1" applyBorder="1">
      <alignment vertical="center"/>
    </xf>
    <xf numFmtId="0" fontId="5" fillId="0" borderId="4" xfId="0" applyFont="1" applyBorder="1">
      <alignment vertical="center"/>
    </xf>
  </cellXfs>
  <cellStyles count="4">
    <cellStyle name="常规" xfId="0" builtinId="0"/>
    <cellStyle name="常规 2" xfId="1" xr:uid="{FA94343B-330E-4470-BBF6-8FD77C54AD7D}"/>
    <cellStyle name="常规 5" xfId="3" xr:uid="{FA7F649C-E948-4BA8-8F7C-B33C3EDC4B13}"/>
    <cellStyle name="超链接" xfId="2" builtinId="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nea.gov.cn/2019-08/23/c_138330885.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FBE1-0357-4DF4-9E71-C3680E6045BC}">
  <dimension ref="A1:L25"/>
  <sheetViews>
    <sheetView workbookViewId="0"/>
  </sheetViews>
  <sheetFormatPr defaultRowHeight="13.9" x14ac:dyDescent="0.4"/>
  <cols>
    <col min="1" max="1" width="10.73046875" customWidth="1"/>
    <col min="2" max="2" width="102.1328125" customWidth="1"/>
    <col min="4" max="4" width="15.06640625" bestFit="1" customWidth="1"/>
    <col min="5" max="5" width="13.33203125" customWidth="1"/>
  </cols>
  <sheetData>
    <row r="1" spans="1:2" x14ac:dyDescent="0.4">
      <c r="A1" s="26" t="s">
        <v>85</v>
      </c>
    </row>
    <row r="3" spans="1:2" x14ac:dyDescent="0.4">
      <c r="A3" s="26" t="s">
        <v>86</v>
      </c>
      <c r="B3" s="27" t="s">
        <v>87</v>
      </c>
    </row>
    <row r="4" spans="1:2" x14ac:dyDescent="0.4">
      <c r="B4" s="28" t="s">
        <v>88</v>
      </c>
    </row>
    <row r="5" spans="1:2" x14ac:dyDescent="0.4">
      <c r="B5" s="29">
        <v>2019</v>
      </c>
    </row>
    <row r="6" spans="1:2" x14ac:dyDescent="0.4">
      <c r="B6" s="28" t="s">
        <v>89</v>
      </c>
    </row>
    <row r="7" spans="1:2" x14ac:dyDescent="0.4">
      <c r="B7" s="30" t="s">
        <v>90</v>
      </c>
    </row>
    <row r="10" spans="1:2" ht="55.5" x14ac:dyDescent="0.4">
      <c r="A10" s="26" t="s">
        <v>91</v>
      </c>
      <c r="B10" s="31" t="s">
        <v>92</v>
      </c>
    </row>
    <row r="11" spans="1:2" x14ac:dyDescent="0.4">
      <c r="B11" s="32"/>
    </row>
    <row r="12" spans="1:2" x14ac:dyDescent="0.4">
      <c r="B12" s="32"/>
    </row>
    <row r="13" spans="1:2" x14ac:dyDescent="0.4">
      <c r="B13" s="32"/>
    </row>
    <row r="14" spans="1:2" x14ac:dyDescent="0.4">
      <c r="B14" s="32"/>
    </row>
    <row r="15" spans="1:2" x14ac:dyDescent="0.4">
      <c r="A15" s="1"/>
      <c r="B15" s="32"/>
    </row>
    <row r="22" spans="6:12" x14ac:dyDescent="0.4">
      <c r="F22" s="25"/>
      <c r="G22" s="25"/>
      <c r="H22" s="25"/>
      <c r="I22" s="25"/>
      <c r="J22" s="25"/>
      <c r="K22" s="25"/>
      <c r="L22" s="25"/>
    </row>
    <row r="23" spans="6:12" x14ac:dyDescent="0.4">
      <c r="F23" s="25"/>
      <c r="G23" s="25"/>
      <c r="H23" s="25"/>
      <c r="I23" s="25"/>
      <c r="J23" s="25"/>
      <c r="K23" s="25"/>
      <c r="L23" s="25"/>
    </row>
    <row r="24" spans="6:12" x14ac:dyDescent="0.4">
      <c r="F24" s="25"/>
      <c r="G24" s="25"/>
      <c r="H24" s="25"/>
      <c r="I24" s="25"/>
      <c r="J24" s="25"/>
      <c r="K24" s="25"/>
      <c r="L24" s="25"/>
    </row>
    <row r="25" spans="6:12" x14ac:dyDescent="0.4">
      <c r="F25" s="25"/>
      <c r="G25" s="25"/>
      <c r="H25" s="25"/>
      <c r="I25" s="25"/>
      <c r="J25" s="25"/>
      <c r="K25" s="25"/>
      <c r="L25" s="25"/>
    </row>
  </sheetData>
  <phoneticPr fontId="2" type="noConversion"/>
  <hyperlinks>
    <hyperlink ref="B7" r:id="rId1" xr:uid="{9B909B55-15D4-45FA-A388-2846BEBCC4F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869FC4-57B4-4FE8-88CE-6C0471E6F9D0}">
          <x14:formula1>
            <xm:f>'Distributed photoelectric data'!$A$3:$A$35</xm:f>
          </x14:formula1>
          <xm:sqref>B23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243EF-4F00-497C-9C2D-1D07A7495F9C}">
  <dimension ref="A1:S72"/>
  <sheetViews>
    <sheetView workbookViewId="0">
      <selection sqref="A1:A2"/>
    </sheetView>
  </sheetViews>
  <sheetFormatPr defaultRowHeight="13.9" x14ac:dyDescent="0.4"/>
  <cols>
    <col min="1" max="1" width="17.265625" bestFit="1" customWidth="1"/>
  </cols>
  <sheetData>
    <row r="1" spans="1:19" x14ac:dyDescent="0.4">
      <c r="A1" s="34" t="s">
        <v>84</v>
      </c>
      <c r="B1" s="35" t="s">
        <v>7</v>
      </c>
      <c r="C1" s="35"/>
      <c r="D1" s="35"/>
      <c r="E1" s="35"/>
      <c r="F1" s="35"/>
      <c r="G1" s="35"/>
      <c r="H1" s="35" t="s">
        <v>8</v>
      </c>
      <c r="I1" s="35"/>
      <c r="J1" s="35"/>
      <c r="K1" s="35"/>
      <c r="L1" s="35"/>
      <c r="M1" s="35"/>
      <c r="N1" s="33" t="s">
        <v>0</v>
      </c>
      <c r="O1" s="33"/>
      <c r="P1" s="33"/>
      <c r="Q1" s="33"/>
      <c r="R1" s="33"/>
      <c r="S1" s="33"/>
    </row>
    <row r="2" spans="1:19" x14ac:dyDescent="0.4">
      <c r="A2" s="34"/>
      <c r="B2" s="5">
        <v>2017</v>
      </c>
      <c r="C2" s="5">
        <v>2018</v>
      </c>
      <c r="D2" s="5">
        <v>2019</v>
      </c>
      <c r="E2" s="5">
        <v>2020</v>
      </c>
      <c r="F2" s="5">
        <v>2021</v>
      </c>
      <c r="G2" s="5">
        <v>2022</v>
      </c>
      <c r="H2" s="5">
        <v>2017</v>
      </c>
      <c r="I2" s="5">
        <v>2018</v>
      </c>
      <c r="J2" s="5">
        <v>2019</v>
      </c>
      <c r="K2" s="5">
        <v>2020</v>
      </c>
      <c r="L2" s="5">
        <v>2021</v>
      </c>
      <c r="M2" s="5">
        <v>2022</v>
      </c>
      <c r="N2" s="5">
        <v>2017</v>
      </c>
      <c r="O2" s="5">
        <v>2018</v>
      </c>
      <c r="P2" s="5">
        <v>2019</v>
      </c>
      <c r="Q2" s="5">
        <v>2020</v>
      </c>
      <c r="R2" s="5">
        <v>2021</v>
      </c>
      <c r="S2" s="5">
        <v>2022</v>
      </c>
    </row>
    <row r="3" spans="1:19" x14ac:dyDescent="0.4">
      <c r="A3" s="6" t="s">
        <v>83</v>
      </c>
      <c r="B3" s="8">
        <v>3658</v>
      </c>
      <c r="C3" s="8">
        <v>5027</v>
      </c>
      <c r="D3" s="8">
        <v>6211</v>
      </c>
      <c r="E3" s="8">
        <v>7827</v>
      </c>
      <c r="F3" s="9">
        <v>10750.8</v>
      </c>
      <c r="G3" s="9">
        <v>15762</v>
      </c>
      <c r="H3" s="10">
        <v>154</v>
      </c>
      <c r="I3" s="10">
        <v>388</v>
      </c>
      <c r="J3" s="10">
        <v>541</v>
      </c>
      <c r="K3" s="10">
        <v>679</v>
      </c>
      <c r="L3" s="10">
        <v>925</v>
      </c>
      <c r="M3" s="8"/>
      <c r="N3" s="17">
        <f>H3*10^4/B3/8760</f>
        <v>4.8058799004371482E-2</v>
      </c>
      <c r="O3" s="17">
        <f>I3*10^4/C3/8760</f>
        <v>8.8108687970802416E-2</v>
      </c>
      <c r="P3" s="17">
        <f>J3*10^4/D3/8760</f>
        <v>9.9433248861020632E-2</v>
      </c>
      <c r="Q3" s="17">
        <f>K3*10^4/E3/8760</f>
        <v>9.9030810687510101E-2</v>
      </c>
      <c r="R3" s="17">
        <f>L3*10^4/F3/8760</f>
        <v>9.8219302103970021E-2</v>
      </c>
      <c r="S3" s="11"/>
    </row>
    <row r="4" spans="1:19" x14ac:dyDescent="0.4">
      <c r="A4" s="6" t="s">
        <v>12</v>
      </c>
      <c r="B4" s="8">
        <v>22</v>
      </c>
      <c r="C4" s="8">
        <v>35</v>
      </c>
      <c r="D4" s="8">
        <v>46</v>
      </c>
      <c r="E4" s="8">
        <v>56</v>
      </c>
      <c r="F4" s="9">
        <v>75</v>
      </c>
      <c r="G4" s="9">
        <v>90.2</v>
      </c>
      <c r="H4" s="10">
        <v>1</v>
      </c>
      <c r="I4" s="10">
        <v>2</v>
      </c>
      <c r="J4" s="10">
        <v>4</v>
      </c>
      <c r="K4" s="10">
        <v>5</v>
      </c>
      <c r="L4" s="10">
        <v>5</v>
      </c>
      <c r="M4" s="8"/>
      <c r="N4" s="17">
        <f t="shared" ref="N4:P34" si="0">H4*10^4/B4/8760</f>
        <v>5.1888750518887507E-2</v>
      </c>
      <c r="O4" s="17">
        <f t="shared" si="0"/>
        <v>6.5231572080887146E-2</v>
      </c>
      <c r="P4" s="17">
        <f t="shared" si="0"/>
        <v>9.9265435775263061E-2</v>
      </c>
      <c r="Q4" s="17">
        <f t="shared" ref="Q4:Q34" si="1">K4*10^4/E4/8760</f>
        <v>0.10192433137638618</v>
      </c>
      <c r="R4" s="17">
        <f t="shared" ref="R4:R34" si="2">L4*10^4/F4/8760</f>
        <v>7.6103500761035003E-2</v>
      </c>
      <c r="S4" s="11"/>
    </row>
    <row r="5" spans="1:19" x14ac:dyDescent="0.4">
      <c r="A5" s="6" t="s">
        <v>37</v>
      </c>
      <c r="B5" s="8">
        <v>15</v>
      </c>
      <c r="C5" s="8">
        <v>31</v>
      </c>
      <c r="D5" s="8">
        <v>38</v>
      </c>
      <c r="E5" s="8">
        <v>45</v>
      </c>
      <c r="F5" s="9">
        <v>58.9</v>
      </c>
      <c r="G5" s="9">
        <v>98.9</v>
      </c>
      <c r="H5" s="10">
        <v>1</v>
      </c>
      <c r="I5" s="10">
        <v>2</v>
      </c>
      <c r="J5" s="10">
        <v>3</v>
      </c>
      <c r="K5" s="10">
        <v>4</v>
      </c>
      <c r="L5" s="10">
        <v>4</v>
      </c>
      <c r="M5" s="8"/>
      <c r="N5" s="17">
        <f t="shared" si="0"/>
        <v>7.6103500761035003E-2</v>
      </c>
      <c r="O5" s="17">
        <f t="shared" si="0"/>
        <v>7.3648549123582263E-2</v>
      </c>
      <c r="P5" s="17">
        <f t="shared" si="0"/>
        <v>9.012256669069936E-2</v>
      </c>
      <c r="Q5" s="17">
        <f t="shared" si="1"/>
        <v>0.10147133434804669</v>
      </c>
      <c r="R5" s="17">
        <f t="shared" si="2"/>
        <v>7.7524788551139229E-2</v>
      </c>
      <c r="S5" s="11"/>
    </row>
    <row r="6" spans="1:19" x14ac:dyDescent="0.4">
      <c r="A6" s="6" t="s">
        <v>19</v>
      </c>
      <c r="B6" s="8">
        <v>351</v>
      </c>
      <c r="C6" s="8">
        <v>378</v>
      </c>
      <c r="D6" s="8">
        <v>513</v>
      </c>
      <c r="E6" s="8">
        <v>747</v>
      </c>
      <c r="F6" s="9">
        <v>1262.5</v>
      </c>
      <c r="G6" s="9">
        <v>1861.2</v>
      </c>
      <c r="H6" s="10">
        <v>11</v>
      </c>
      <c r="I6" s="10">
        <v>32</v>
      </c>
      <c r="J6" s="10">
        <v>53</v>
      </c>
      <c r="K6" s="10">
        <v>70</v>
      </c>
      <c r="L6" s="10">
        <v>114</v>
      </c>
      <c r="M6" s="8"/>
      <c r="N6" s="17">
        <f t="shared" si="0"/>
        <v>3.5775149930401075E-2</v>
      </c>
      <c r="O6" s="17">
        <f t="shared" si="0"/>
        <v>9.6639366045758748E-2</v>
      </c>
      <c r="P6" s="17">
        <f t="shared" si="0"/>
        <v>0.11793817369400163</v>
      </c>
      <c r="Q6" s="17">
        <f t="shared" si="1"/>
        <v>0.10697279223438656</v>
      </c>
      <c r="R6" s="17">
        <f t="shared" si="2"/>
        <v>0.10307880103078801</v>
      </c>
      <c r="S6" s="11"/>
    </row>
    <row r="7" spans="1:19" x14ac:dyDescent="0.4">
      <c r="A7" s="6" t="s">
        <v>33</v>
      </c>
      <c r="B7" s="8">
        <v>60</v>
      </c>
      <c r="C7" s="8">
        <v>183</v>
      </c>
      <c r="D7" s="8">
        <v>231</v>
      </c>
      <c r="E7" s="8">
        <v>280</v>
      </c>
      <c r="F7" s="9">
        <v>355.9</v>
      </c>
      <c r="G7" s="9">
        <v>438.7</v>
      </c>
      <c r="H7" s="10">
        <v>5</v>
      </c>
      <c r="I7" s="10">
        <v>14</v>
      </c>
      <c r="J7" s="10">
        <v>25</v>
      </c>
      <c r="K7" s="10">
        <v>31</v>
      </c>
      <c r="L7" s="10">
        <v>40</v>
      </c>
      <c r="M7" s="8"/>
      <c r="N7" s="17">
        <f t="shared" si="0"/>
        <v>9.5129375951293768E-2</v>
      </c>
      <c r="O7" s="17">
        <f t="shared" si="0"/>
        <v>8.7331886119220506E-2</v>
      </c>
      <c r="P7" s="17">
        <f t="shared" si="0"/>
        <v>0.12354464409258929</v>
      </c>
      <c r="Q7" s="17">
        <f t="shared" si="1"/>
        <v>0.12638617090671886</v>
      </c>
      <c r="R7" s="17">
        <f t="shared" si="2"/>
        <v>0.12830036655414725</v>
      </c>
      <c r="S7" s="11"/>
    </row>
    <row r="8" spans="1:19" x14ac:dyDescent="0.4">
      <c r="A8" s="6" t="s">
        <v>28</v>
      </c>
      <c r="B8" s="8">
        <v>2</v>
      </c>
      <c r="C8" s="8">
        <v>13</v>
      </c>
      <c r="D8" s="8">
        <v>80</v>
      </c>
      <c r="E8" s="8">
        <v>88</v>
      </c>
      <c r="F8" s="9">
        <v>102.5</v>
      </c>
      <c r="G8" s="9">
        <v>121.2</v>
      </c>
      <c r="H8" s="10">
        <v>0.3</v>
      </c>
      <c r="I8" s="10">
        <v>1</v>
      </c>
      <c r="J8" s="10">
        <v>3</v>
      </c>
      <c r="K8" s="10">
        <v>13</v>
      </c>
      <c r="L8" s="10">
        <v>15</v>
      </c>
      <c r="M8" s="8"/>
      <c r="N8" s="17">
        <f>H8*10^4/B8/8760</f>
        <v>0.17123287671232876</v>
      </c>
      <c r="O8" s="17">
        <f t="shared" si="0"/>
        <v>8.7811731647348096E-2</v>
      </c>
      <c r="P8" s="17">
        <f t="shared" si="0"/>
        <v>4.2808219178082189E-2</v>
      </c>
      <c r="Q8" s="17">
        <f t="shared" si="1"/>
        <v>0.16863843918638438</v>
      </c>
      <c r="R8" s="17">
        <f t="shared" si="2"/>
        <v>0.16705646508519881</v>
      </c>
      <c r="S8" s="11"/>
    </row>
    <row r="9" spans="1:19" x14ac:dyDescent="0.4">
      <c r="A9" s="6" t="s">
        <v>27</v>
      </c>
      <c r="B9" s="8">
        <v>38</v>
      </c>
      <c r="C9" s="8">
        <v>83</v>
      </c>
      <c r="D9" s="8">
        <v>97</v>
      </c>
      <c r="E9" s="8">
        <v>118</v>
      </c>
      <c r="F9" s="9">
        <v>160</v>
      </c>
      <c r="G9" s="9">
        <v>219.3</v>
      </c>
      <c r="H9" s="10">
        <v>3</v>
      </c>
      <c r="I9" s="10">
        <v>7</v>
      </c>
      <c r="J9" s="10">
        <v>10</v>
      </c>
      <c r="K9" s="10">
        <v>12</v>
      </c>
      <c r="L9" s="10">
        <v>14</v>
      </c>
      <c r="M9" s="8"/>
      <c r="N9" s="17">
        <f t="shared" si="0"/>
        <v>9.012256669069936E-2</v>
      </c>
      <c r="O9" s="17">
        <f t="shared" si="0"/>
        <v>9.6275513010947902E-2</v>
      </c>
      <c r="P9" s="17">
        <f t="shared" si="0"/>
        <v>0.11768582591912631</v>
      </c>
      <c r="Q9" s="17">
        <f t="shared" si="1"/>
        <v>0.11609008590666357</v>
      </c>
      <c r="R9" s="17">
        <f t="shared" si="2"/>
        <v>9.9885844748858449E-2</v>
      </c>
      <c r="S9" s="11"/>
    </row>
    <row r="10" spans="1:19" x14ac:dyDescent="0.4">
      <c r="A10" s="6" t="s">
        <v>24</v>
      </c>
      <c r="B10" s="8">
        <v>52</v>
      </c>
      <c r="C10" s="8">
        <v>62</v>
      </c>
      <c r="D10" s="8">
        <v>69</v>
      </c>
      <c r="E10" s="8">
        <v>76</v>
      </c>
      <c r="F10" s="9">
        <v>80.099999999999994</v>
      </c>
      <c r="G10" s="9">
        <v>92</v>
      </c>
      <c r="H10" s="10">
        <v>2</v>
      </c>
      <c r="I10" s="10">
        <v>7</v>
      </c>
      <c r="J10" s="10">
        <v>9</v>
      </c>
      <c r="K10" s="10">
        <v>9</v>
      </c>
      <c r="L10" s="10">
        <v>10</v>
      </c>
      <c r="M10" s="8"/>
      <c r="N10" s="17">
        <f t="shared" si="0"/>
        <v>4.3905865823674048E-2</v>
      </c>
      <c r="O10" s="17">
        <f t="shared" si="0"/>
        <v>0.12888496096626897</v>
      </c>
      <c r="P10" s="17">
        <f t="shared" si="0"/>
        <v>0.14889815366289458</v>
      </c>
      <c r="Q10" s="17">
        <f t="shared" si="1"/>
        <v>0.13518385003604902</v>
      </c>
      <c r="R10" s="17">
        <f t="shared" si="2"/>
        <v>0.14251591902815544</v>
      </c>
      <c r="S10" s="11"/>
    </row>
    <row r="11" spans="1:19" x14ac:dyDescent="0.4">
      <c r="A11" s="6" t="s">
        <v>21</v>
      </c>
      <c r="B11" s="8">
        <v>30</v>
      </c>
      <c r="C11" s="8">
        <v>74</v>
      </c>
      <c r="D11" s="8">
        <v>79</v>
      </c>
      <c r="E11" s="8">
        <v>83</v>
      </c>
      <c r="F11" s="9">
        <v>89.8</v>
      </c>
      <c r="G11" s="9">
        <v>108.4</v>
      </c>
      <c r="H11" s="10">
        <v>1</v>
      </c>
      <c r="I11" s="10">
        <v>5</v>
      </c>
      <c r="J11" s="10">
        <v>9</v>
      </c>
      <c r="K11" s="10">
        <v>10</v>
      </c>
      <c r="L11" s="10">
        <v>10</v>
      </c>
      <c r="M11" s="8"/>
      <c r="N11" s="17">
        <f t="shared" si="0"/>
        <v>3.8051750380517502E-2</v>
      </c>
      <c r="O11" s="17">
        <f t="shared" si="0"/>
        <v>7.7131926446994931E-2</v>
      </c>
      <c r="P11" s="17">
        <f t="shared" si="0"/>
        <v>0.13005028611062944</v>
      </c>
      <c r="Q11" s="17">
        <f t="shared" si="1"/>
        <v>0.137536447158497</v>
      </c>
      <c r="R11" s="17">
        <f t="shared" si="2"/>
        <v>0.1271216605139783</v>
      </c>
      <c r="S11" s="11"/>
    </row>
    <row r="12" spans="1:19" x14ac:dyDescent="0.4">
      <c r="A12" s="6" t="s">
        <v>35</v>
      </c>
      <c r="B12" s="8">
        <v>59</v>
      </c>
      <c r="C12" s="8">
        <v>82</v>
      </c>
      <c r="D12" s="8">
        <v>102</v>
      </c>
      <c r="E12" s="8">
        <v>117</v>
      </c>
      <c r="F12" s="9">
        <v>144.19999999999999</v>
      </c>
      <c r="G12" s="9">
        <v>170.9</v>
      </c>
      <c r="H12" s="10">
        <v>2</v>
      </c>
      <c r="I12" s="10">
        <v>5</v>
      </c>
      <c r="J12" s="10">
        <v>7</v>
      </c>
      <c r="K12" s="10">
        <v>9</v>
      </c>
      <c r="L12" s="10">
        <v>12</v>
      </c>
      <c r="M12" s="8"/>
      <c r="N12" s="17">
        <f t="shared" si="0"/>
        <v>3.8696695302221189E-2</v>
      </c>
      <c r="O12" s="17">
        <f t="shared" si="0"/>
        <v>6.9606860452166158E-2</v>
      </c>
      <c r="P12" s="17">
        <f t="shared" si="0"/>
        <v>7.83418390187125E-2</v>
      </c>
      <c r="Q12" s="17">
        <f t="shared" si="1"/>
        <v>8.7811731647348096E-2</v>
      </c>
      <c r="R12" s="17">
        <f t="shared" si="2"/>
        <v>9.4997435069253136E-2</v>
      </c>
      <c r="S12" s="11"/>
    </row>
    <row r="13" spans="1:19" x14ac:dyDescent="0.4">
      <c r="A13" s="6" t="s">
        <v>25</v>
      </c>
      <c r="B13" s="8">
        <v>327</v>
      </c>
      <c r="C13" s="8">
        <v>540</v>
      </c>
      <c r="D13" s="8">
        <v>664</v>
      </c>
      <c r="E13" s="8">
        <v>788</v>
      </c>
      <c r="F13" s="9">
        <v>974.9</v>
      </c>
      <c r="G13" s="9">
        <v>1555.2</v>
      </c>
      <c r="H13" s="10">
        <v>19</v>
      </c>
      <c r="I13" s="10">
        <v>40</v>
      </c>
      <c r="J13" s="10">
        <v>53</v>
      </c>
      <c r="K13" s="10">
        <v>61</v>
      </c>
      <c r="L13" s="10">
        <v>77</v>
      </c>
      <c r="M13" s="8"/>
      <c r="N13" s="17">
        <f t="shared" si="0"/>
        <v>6.6328739195397488E-2</v>
      </c>
      <c r="O13" s="17">
        <f t="shared" si="0"/>
        <v>8.4559445290038907E-2</v>
      </c>
      <c r="P13" s="17">
        <f t="shared" si="0"/>
        <v>9.1117896242504257E-2</v>
      </c>
      <c r="Q13" s="17">
        <f t="shared" si="1"/>
        <v>8.8368912685719586E-2</v>
      </c>
      <c r="R13" s="17">
        <f t="shared" si="2"/>
        <v>9.0162625273356681E-2</v>
      </c>
      <c r="S13" s="11"/>
    </row>
    <row r="14" spans="1:19" x14ac:dyDescent="0.4">
      <c r="A14" s="6" t="s">
        <v>41</v>
      </c>
      <c r="B14" s="8">
        <v>499</v>
      </c>
      <c r="C14" s="8">
        <v>777</v>
      </c>
      <c r="D14" s="8">
        <v>925</v>
      </c>
      <c r="E14" s="8">
        <v>1067</v>
      </c>
      <c r="F14" s="9">
        <v>1264.8</v>
      </c>
      <c r="G14" s="9">
        <v>1925.5</v>
      </c>
      <c r="H14" s="10">
        <v>31</v>
      </c>
      <c r="I14" s="10">
        <v>63</v>
      </c>
      <c r="J14" s="10">
        <v>75</v>
      </c>
      <c r="K14" s="10">
        <v>88</v>
      </c>
      <c r="L14" s="10">
        <v>103</v>
      </c>
      <c r="M14" s="8"/>
      <c r="N14" s="17">
        <f t="shared" si="0"/>
        <v>7.0918091891545645E-2</v>
      </c>
      <c r="O14" s="17">
        <f t="shared" si="0"/>
        <v>9.2558311736393936E-2</v>
      </c>
      <c r="P14" s="17">
        <f t="shared" si="0"/>
        <v>9.2558311736393936E-2</v>
      </c>
      <c r="Q14" s="17">
        <f t="shared" si="1"/>
        <v>9.4148660735301037E-2</v>
      </c>
      <c r="R14" s="17">
        <f t="shared" si="2"/>
        <v>9.2963242153541348E-2</v>
      </c>
      <c r="S14" s="11"/>
    </row>
    <row r="15" spans="1:19" x14ac:dyDescent="0.4">
      <c r="A15" s="6" t="s">
        <v>11</v>
      </c>
      <c r="B15" s="8">
        <v>323</v>
      </c>
      <c r="C15" s="8">
        <v>441</v>
      </c>
      <c r="D15" s="8">
        <v>480</v>
      </c>
      <c r="E15" s="8">
        <v>544</v>
      </c>
      <c r="F15" s="9">
        <v>759.8</v>
      </c>
      <c r="G15" s="9">
        <v>1090.3</v>
      </c>
      <c r="H15" s="10">
        <v>18</v>
      </c>
      <c r="I15" s="10">
        <v>36</v>
      </c>
      <c r="J15" s="10">
        <v>46</v>
      </c>
      <c r="K15" s="10">
        <v>45</v>
      </c>
      <c r="L15" s="10">
        <v>52</v>
      </c>
      <c r="M15" s="8"/>
      <c r="N15" s="17">
        <f t="shared" si="0"/>
        <v>6.3615929428728957E-2</v>
      </c>
      <c r="O15" s="17">
        <f t="shared" si="0"/>
        <v>9.3187960115553081E-2</v>
      </c>
      <c r="P15" s="17">
        <f t="shared" si="0"/>
        <v>0.10939878234398782</v>
      </c>
      <c r="Q15" s="17">
        <f t="shared" si="1"/>
        <v>9.4429895245769543E-2</v>
      </c>
      <c r="R15" s="17">
        <f t="shared" si="2"/>
        <v>7.8126784145311004E-2</v>
      </c>
      <c r="S15" s="11"/>
    </row>
    <row r="16" spans="1:19" x14ac:dyDescent="0.4">
      <c r="A16" s="6" t="s">
        <v>13</v>
      </c>
      <c r="B16" s="12">
        <v>109</v>
      </c>
      <c r="C16" s="8">
        <v>111</v>
      </c>
      <c r="D16" s="12">
        <v>131</v>
      </c>
      <c r="E16" s="8">
        <v>164</v>
      </c>
      <c r="F16" s="9">
        <v>237.9</v>
      </c>
      <c r="G16" s="9">
        <v>425.8</v>
      </c>
      <c r="H16" s="10">
        <v>3</v>
      </c>
      <c r="I16" s="10">
        <v>9</v>
      </c>
      <c r="J16" s="10">
        <v>11</v>
      </c>
      <c r="K16" s="10">
        <v>15</v>
      </c>
      <c r="L16" s="5">
        <v>20</v>
      </c>
      <c r="M16" s="12"/>
      <c r="N16" s="17">
        <f t="shared" si="0"/>
        <v>3.1418876460977754E-2</v>
      </c>
      <c r="O16" s="17">
        <f t="shared" si="0"/>
        <v>9.2558311736393936E-2</v>
      </c>
      <c r="P16" s="17">
        <f t="shared" si="0"/>
        <v>9.585555439367005E-2</v>
      </c>
      <c r="Q16" s="17">
        <f t="shared" si="1"/>
        <v>0.10441029067824925</v>
      </c>
      <c r="R16" s="17">
        <f t="shared" si="2"/>
        <v>9.5969105625517026E-2</v>
      </c>
      <c r="S16" s="11"/>
    </row>
    <row r="17" spans="1:19" x14ac:dyDescent="0.4">
      <c r="A17" s="6" t="s">
        <v>26</v>
      </c>
      <c r="B17" s="8">
        <v>172</v>
      </c>
      <c r="C17" s="8">
        <v>242</v>
      </c>
      <c r="D17" s="8">
        <v>262</v>
      </c>
      <c r="E17" s="8">
        <v>299</v>
      </c>
      <c r="F17" s="9">
        <v>359.2</v>
      </c>
      <c r="G17" s="9">
        <v>506.7</v>
      </c>
      <c r="H17" s="10">
        <v>8</v>
      </c>
      <c r="I17" s="10">
        <v>21</v>
      </c>
      <c r="J17" s="10">
        <v>24</v>
      </c>
      <c r="K17" s="10">
        <v>26</v>
      </c>
      <c r="L17" s="10">
        <v>30</v>
      </c>
      <c r="M17" s="8"/>
      <c r="N17" s="17">
        <f t="shared" si="0"/>
        <v>5.3095465647233726E-2</v>
      </c>
      <c r="O17" s="17">
        <f t="shared" si="0"/>
        <v>9.9060341899694329E-2</v>
      </c>
      <c r="P17" s="17">
        <f t="shared" si="0"/>
        <v>0.10456969570218551</v>
      </c>
      <c r="Q17" s="17">
        <f t="shared" si="1"/>
        <v>9.9265435775263061E-2</v>
      </c>
      <c r="R17" s="17">
        <f t="shared" si="2"/>
        <v>9.5341245385483733E-2</v>
      </c>
      <c r="S17" s="11"/>
    </row>
    <row r="18" spans="1:19" x14ac:dyDescent="0.4">
      <c r="A18" s="6" t="s">
        <v>32</v>
      </c>
      <c r="B18" s="8">
        <v>474</v>
      </c>
      <c r="C18" s="8">
        <v>713</v>
      </c>
      <c r="D18" s="8">
        <v>942</v>
      </c>
      <c r="E18" s="8">
        <v>1467</v>
      </c>
      <c r="F18" s="9">
        <v>2334.4</v>
      </c>
      <c r="G18" s="9">
        <v>3020.2</v>
      </c>
      <c r="H18" s="10">
        <v>20</v>
      </c>
      <c r="I18" s="10">
        <v>60</v>
      </c>
      <c r="J18" s="10">
        <v>80</v>
      </c>
      <c r="K18" s="10">
        <v>117</v>
      </c>
      <c r="L18" s="10">
        <v>202</v>
      </c>
      <c r="M18" s="8"/>
      <c r="N18" s="17">
        <f t="shared" si="0"/>
        <v>4.816677263356646E-2</v>
      </c>
      <c r="O18" s="17">
        <f t="shared" si="0"/>
        <v>9.6063324943802958E-2</v>
      </c>
      <c r="P18" s="17">
        <f t="shared" si="0"/>
        <v>9.6947134727433132E-2</v>
      </c>
      <c r="Q18" s="17">
        <f t="shared" si="1"/>
        <v>9.1044065327618565E-2</v>
      </c>
      <c r="R18" s="17">
        <f t="shared" si="2"/>
        <v>9.8780674822625106E-2</v>
      </c>
      <c r="S18" s="11"/>
    </row>
    <row r="19" spans="1:19" x14ac:dyDescent="0.4">
      <c r="A19" s="6" t="s">
        <v>20</v>
      </c>
      <c r="B19" s="8">
        <v>211</v>
      </c>
      <c r="C19" s="8">
        <v>391</v>
      </c>
      <c r="D19" s="8">
        <v>454</v>
      </c>
      <c r="E19" s="8">
        <v>571</v>
      </c>
      <c r="F19" s="9">
        <v>929.8</v>
      </c>
      <c r="G19" s="9">
        <v>1704.2</v>
      </c>
      <c r="H19" s="10">
        <v>4</v>
      </c>
      <c r="I19" s="10">
        <v>27</v>
      </c>
      <c r="J19" s="10">
        <v>38</v>
      </c>
      <c r="K19" s="10">
        <v>49</v>
      </c>
      <c r="L19" s="10">
        <v>72</v>
      </c>
      <c r="M19" s="8"/>
      <c r="N19" s="17">
        <f t="shared" si="0"/>
        <v>2.1640805903611851E-2</v>
      </c>
      <c r="O19" s="17">
        <f t="shared" si="0"/>
        <v>7.8828434292120664E-2</v>
      </c>
      <c r="P19" s="17">
        <f t="shared" si="0"/>
        <v>9.5548448092048363E-2</v>
      </c>
      <c r="Q19" s="17">
        <f t="shared" si="1"/>
        <v>9.7961599053171158E-2</v>
      </c>
      <c r="R19" s="17">
        <f t="shared" si="2"/>
        <v>8.8397269113699523E-2</v>
      </c>
      <c r="S19" s="11"/>
    </row>
    <row r="20" spans="1:19" x14ac:dyDescent="0.4">
      <c r="A20" s="6" t="s">
        <v>22</v>
      </c>
      <c r="B20" s="8">
        <v>177</v>
      </c>
      <c r="C20" s="8">
        <v>175</v>
      </c>
      <c r="D20" s="8">
        <v>202</v>
      </c>
      <c r="E20" s="8">
        <v>212</v>
      </c>
      <c r="F20" s="9">
        <v>239.6</v>
      </c>
      <c r="G20" s="9">
        <v>340.1</v>
      </c>
      <c r="H20" s="10">
        <v>5</v>
      </c>
      <c r="I20" s="10">
        <v>13</v>
      </c>
      <c r="J20" s="10">
        <v>17</v>
      </c>
      <c r="K20" s="10">
        <v>19</v>
      </c>
      <c r="L20" s="10">
        <v>20</v>
      </c>
      <c r="M20" s="8"/>
      <c r="N20" s="17">
        <f t="shared" si="0"/>
        <v>3.2247246085184325E-2</v>
      </c>
      <c r="O20" s="17">
        <f t="shared" si="0"/>
        <v>8.4801043705153303E-2</v>
      </c>
      <c r="P20" s="17">
        <f t="shared" si="0"/>
        <v>9.6071250960712506E-2</v>
      </c>
      <c r="Q20" s="17">
        <f t="shared" si="1"/>
        <v>0.10230895149478762</v>
      </c>
      <c r="R20" s="17">
        <f t="shared" si="2"/>
        <v>9.528818960062814E-2</v>
      </c>
      <c r="S20" s="11"/>
    </row>
    <row r="21" spans="1:19" x14ac:dyDescent="0.4">
      <c r="A21" s="6" t="s">
        <v>23</v>
      </c>
      <c r="B21" s="8">
        <v>90</v>
      </c>
      <c r="C21" s="8">
        <v>166</v>
      </c>
      <c r="D21" s="8">
        <v>189</v>
      </c>
      <c r="E21" s="8">
        <v>200</v>
      </c>
      <c r="F21" s="9">
        <v>231</v>
      </c>
      <c r="G21" s="9">
        <v>349.8</v>
      </c>
      <c r="H21" s="10">
        <v>4</v>
      </c>
      <c r="I21" s="10">
        <v>10</v>
      </c>
      <c r="J21" s="10">
        <v>13</v>
      </c>
      <c r="K21" s="10">
        <v>14</v>
      </c>
      <c r="L21" s="10">
        <v>17</v>
      </c>
      <c r="M21" s="8"/>
      <c r="N21" s="17">
        <f t="shared" si="0"/>
        <v>5.0735667174023343E-2</v>
      </c>
      <c r="O21" s="17">
        <f t="shared" si="0"/>
        <v>6.87682235792485E-2</v>
      </c>
      <c r="P21" s="17">
        <f t="shared" si="0"/>
        <v>7.8519484912178972E-2</v>
      </c>
      <c r="Q21" s="17">
        <f t="shared" si="1"/>
        <v>7.9908675799086754E-2</v>
      </c>
      <c r="R21" s="17">
        <f t="shared" si="2"/>
        <v>8.4010357982960734E-2</v>
      </c>
      <c r="S21" s="11"/>
    </row>
    <row r="22" spans="1:19" x14ac:dyDescent="0.4">
      <c r="A22" s="6" t="s">
        <v>15</v>
      </c>
      <c r="B22" s="8">
        <v>122</v>
      </c>
      <c r="C22" s="8">
        <v>209</v>
      </c>
      <c r="D22" s="8">
        <v>256</v>
      </c>
      <c r="E22" s="8">
        <v>385</v>
      </c>
      <c r="F22" s="9">
        <v>511.9</v>
      </c>
      <c r="G22" s="9">
        <v>838.8</v>
      </c>
      <c r="H22" s="10">
        <v>8</v>
      </c>
      <c r="I22" s="10">
        <v>15</v>
      </c>
      <c r="J22" s="10">
        <v>22</v>
      </c>
      <c r="K22" s="10">
        <v>32</v>
      </c>
      <c r="L22" s="10">
        <v>50</v>
      </c>
      <c r="M22" s="8"/>
      <c r="N22" s="17">
        <f t="shared" si="0"/>
        <v>7.4855902387903295E-2</v>
      </c>
      <c r="O22" s="17">
        <f t="shared" si="0"/>
        <v>8.1929606082453962E-2</v>
      </c>
      <c r="P22" s="17">
        <f t="shared" si="0"/>
        <v>9.8102168949771695E-2</v>
      </c>
      <c r="Q22" s="17">
        <f t="shared" si="1"/>
        <v>9.4882286663108578E-2</v>
      </c>
      <c r="R22" s="17">
        <f t="shared" si="2"/>
        <v>0.11150151508258695</v>
      </c>
      <c r="S22" s="11"/>
    </row>
    <row r="23" spans="1:19" x14ac:dyDescent="0.4">
      <c r="A23" s="6" t="s">
        <v>16</v>
      </c>
      <c r="B23" s="8">
        <v>373</v>
      </c>
      <c r="C23" s="8">
        <v>29</v>
      </c>
      <c r="D23" s="8">
        <v>29</v>
      </c>
      <c r="E23" s="8">
        <v>40</v>
      </c>
      <c r="F23" s="9">
        <v>52.6</v>
      </c>
      <c r="G23" s="9">
        <v>83</v>
      </c>
      <c r="H23" s="10">
        <v>1</v>
      </c>
      <c r="I23" s="10">
        <v>1</v>
      </c>
      <c r="J23" s="10">
        <v>2</v>
      </c>
      <c r="K23" s="10">
        <v>3</v>
      </c>
      <c r="L23" s="10">
        <v>4</v>
      </c>
      <c r="M23" s="8"/>
      <c r="N23" s="17">
        <f t="shared" si="0"/>
        <v>3.0604624970925606E-3</v>
      </c>
      <c r="O23" s="17">
        <f t="shared" si="0"/>
        <v>3.9363879703983626E-2</v>
      </c>
      <c r="P23" s="17">
        <f t="shared" si="0"/>
        <v>7.8727759407967252E-2</v>
      </c>
      <c r="Q23" s="17">
        <f t="shared" si="1"/>
        <v>8.5616438356164379E-2</v>
      </c>
      <c r="R23" s="17">
        <f t="shared" si="2"/>
        <v>8.6810076913728149E-2</v>
      </c>
      <c r="S23" s="11"/>
    </row>
    <row r="24" spans="1:19" x14ac:dyDescent="0.4">
      <c r="A24" s="6" t="s">
        <v>18</v>
      </c>
      <c r="B24" s="8">
        <v>11</v>
      </c>
      <c r="C24" s="8">
        <v>13</v>
      </c>
      <c r="D24" s="8">
        <v>13</v>
      </c>
      <c r="E24" s="8">
        <v>16</v>
      </c>
      <c r="F24" s="9">
        <v>19.399999999999999</v>
      </c>
      <c r="G24" s="9">
        <v>46.1</v>
      </c>
      <c r="H24" s="10">
        <v>0.2</v>
      </c>
      <c r="I24" s="10">
        <v>1</v>
      </c>
      <c r="J24" s="10">
        <v>1</v>
      </c>
      <c r="K24" s="10">
        <v>1</v>
      </c>
      <c r="L24" s="10">
        <v>1</v>
      </c>
      <c r="M24" s="8"/>
      <c r="N24" s="17">
        <f t="shared" si="0"/>
        <v>2.0755500207555001E-2</v>
      </c>
      <c r="O24" s="17">
        <f t="shared" si="0"/>
        <v>8.7811731647348096E-2</v>
      </c>
      <c r="P24" s="17">
        <f t="shared" si="0"/>
        <v>8.7811731647348096E-2</v>
      </c>
      <c r="Q24" s="17">
        <f t="shared" si="1"/>
        <v>7.1347031963470323E-2</v>
      </c>
      <c r="R24" s="17">
        <f t="shared" si="2"/>
        <v>5.8842912959563155E-2</v>
      </c>
      <c r="S24" s="11"/>
    </row>
    <row r="25" spans="1:19" x14ac:dyDescent="0.4">
      <c r="A25" s="6" t="s">
        <v>42</v>
      </c>
      <c r="B25" s="8">
        <v>12</v>
      </c>
      <c r="C25" s="8">
        <v>43</v>
      </c>
      <c r="D25" s="8">
        <v>7</v>
      </c>
      <c r="E25" s="8">
        <v>7</v>
      </c>
      <c r="F25" s="9">
        <v>9.1999999999999993</v>
      </c>
      <c r="G25" s="9">
        <v>15.1</v>
      </c>
      <c r="H25" s="10">
        <v>0.2</v>
      </c>
      <c r="I25" s="10">
        <v>2</v>
      </c>
      <c r="J25" s="10">
        <v>0.4</v>
      </c>
      <c r="K25" s="10">
        <v>0.4</v>
      </c>
      <c r="L25" s="10">
        <v>1</v>
      </c>
      <c r="M25" s="8"/>
      <c r="N25" s="17">
        <f t="shared" si="0"/>
        <v>1.9025875190258751E-2</v>
      </c>
      <c r="O25" s="17">
        <f t="shared" si="0"/>
        <v>5.3095465647233726E-2</v>
      </c>
      <c r="P25" s="17">
        <f t="shared" si="0"/>
        <v>6.5231572080887146E-2</v>
      </c>
      <c r="Q25" s="17">
        <f t="shared" si="1"/>
        <v>6.5231572080887146E-2</v>
      </c>
      <c r="R25" s="17">
        <f t="shared" si="2"/>
        <v>0.12408179471907882</v>
      </c>
      <c r="S25" s="11"/>
    </row>
    <row r="26" spans="1:19" x14ac:dyDescent="0.4">
      <c r="A26" s="6" t="s">
        <v>36</v>
      </c>
      <c r="B26" s="8">
        <v>19</v>
      </c>
      <c r="C26" s="8">
        <v>13</v>
      </c>
      <c r="D26" s="8">
        <v>19</v>
      </c>
      <c r="E26" s="8">
        <v>22</v>
      </c>
      <c r="F26" s="9">
        <v>26.9</v>
      </c>
      <c r="G26" s="9">
        <v>33.200000000000003</v>
      </c>
      <c r="H26" s="10">
        <v>1</v>
      </c>
      <c r="I26" s="10">
        <v>1</v>
      </c>
      <c r="J26" s="10">
        <v>2</v>
      </c>
      <c r="K26" s="10">
        <v>2</v>
      </c>
      <c r="L26" s="10">
        <v>2</v>
      </c>
      <c r="M26" s="8"/>
      <c r="N26" s="17">
        <f t="shared" si="0"/>
        <v>6.0081711127132897E-2</v>
      </c>
      <c r="O26" s="17">
        <f t="shared" si="0"/>
        <v>8.7811731647348096E-2</v>
      </c>
      <c r="P26" s="17">
        <f t="shared" si="0"/>
        <v>0.12016342225426579</v>
      </c>
      <c r="Q26" s="17">
        <f t="shared" si="1"/>
        <v>0.10377750103777501</v>
      </c>
      <c r="R26" s="17">
        <f t="shared" si="2"/>
        <v>8.4873792670299278E-2</v>
      </c>
      <c r="S26" s="11"/>
    </row>
    <row r="27" spans="1:19" x14ac:dyDescent="0.4">
      <c r="A27" s="6" t="s">
        <v>17</v>
      </c>
      <c r="B27" s="8"/>
      <c r="C27" s="8">
        <v>17</v>
      </c>
      <c r="D27" s="8">
        <v>19</v>
      </c>
      <c r="E27" s="8">
        <v>19</v>
      </c>
      <c r="F27" s="9">
        <v>19.399999999999999</v>
      </c>
      <c r="G27" s="9">
        <v>23.7</v>
      </c>
      <c r="H27" s="13"/>
      <c r="I27" s="10">
        <v>1</v>
      </c>
      <c r="J27" s="10">
        <v>1</v>
      </c>
      <c r="K27" s="10">
        <v>1</v>
      </c>
      <c r="L27" s="13">
        <v>1</v>
      </c>
      <c r="M27" s="8"/>
      <c r="N27" s="17" t="e">
        <f t="shared" si="0"/>
        <v>#DIV/0!</v>
      </c>
      <c r="O27" s="17">
        <f t="shared" si="0"/>
        <v>6.7150147730325002E-2</v>
      </c>
      <c r="P27" s="17">
        <f t="shared" si="0"/>
        <v>6.0081711127132897E-2</v>
      </c>
      <c r="Q27" s="17">
        <f t="shared" si="1"/>
        <v>6.0081711127132897E-2</v>
      </c>
      <c r="R27" s="17">
        <f t="shared" si="2"/>
        <v>5.8842912959563155E-2</v>
      </c>
      <c r="S27" s="11"/>
    </row>
    <row r="28" spans="1:19" x14ac:dyDescent="0.4">
      <c r="A28" s="6" t="s">
        <v>40</v>
      </c>
      <c r="B28" s="8">
        <v>0.5</v>
      </c>
      <c r="C28" s="8">
        <v>14</v>
      </c>
      <c r="D28" s="8">
        <v>25</v>
      </c>
      <c r="E28" s="8">
        <v>38</v>
      </c>
      <c r="F28" s="9">
        <v>47.2</v>
      </c>
      <c r="G28" s="9">
        <v>60.1</v>
      </c>
      <c r="H28" s="10">
        <v>0.3</v>
      </c>
      <c r="I28" s="10">
        <v>1</v>
      </c>
      <c r="J28" s="10">
        <v>2</v>
      </c>
      <c r="K28" s="10">
        <v>3</v>
      </c>
      <c r="L28" s="10">
        <v>4</v>
      </c>
      <c r="M28" s="8"/>
      <c r="N28" s="18">
        <f>O28</f>
        <v>8.1539465101108946E-2</v>
      </c>
      <c r="O28" s="17">
        <f t="shared" si="0"/>
        <v>8.1539465101108946E-2</v>
      </c>
      <c r="P28" s="17">
        <f t="shared" si="0"/>
        <v>9.1324200913242004E-2</v>
      </c>
      <c r="Q28" s="17">
        <f t="shared" si="1"/>
        <v>9.012256669069936E-2</v>
      </c>
      <c r="R28" s="17">
        <f t="shared" si="2"/>
        <v>9.6741738255552975E-2</v>
      </c>
      <c r="S28" s="11"/>
    </row>
    <row r="29" spans="1:19" x14ac:dyDescent="0.4">
      <c r="A29" s="6" t="s">
        <v>38</v>
      </c>
      <c r="B29" s="14"/>
      <c r="C29" s="14"/>
      <c r="D29" s="14"/>
      <c r="E29" s="14"/>
      <c r="F29" s="9">
        <v>2.2000000000000002</v>
      </c>
      <c r="G29" s="9">
        <v>2.2000000000000002</v>
      </c>
      <c r="H29" s="15"/>
      <c r="I29" s="15"/>
      <c r="J29" s="15"/>
      <c r="K29" s="15"/>
      <c r="L29" s="15">
        <v>0.2</v>
      </c>
      <c r="M29" s="14"/>
      <c r="N29" s="17" t="e">
        <f t="shared" si="0"/>
        <v>#DIV/0!</v>
      </c>
      <c r="O29" s="17" t="e">
        <f t="shared" si="0"/>
        <v>#DIV/0!</v>
      </c>
      <c r="P29" s="17" t="e">
        <f t="shared" si="0"/>
        <v>#DIV/0!</v>
      </c>
      <c r="Q29" s="17" t="e">
        <f t="shared" si="1"/>
        <v>#DIV/0!</v>
      </c>
      <c r="R29" s="17">
        <f t="shared" si="2"/>
        <v>0.103777501037775</v>
      </c>
      <c r="S29" s="11"/>
    </row>
    <row r="30" spans="1:19" x14ac:dyDescent="0.4">
      <c r="A30" s="6" t="s">
        <v>34</v>
      </c>
      <c r="B30" s="8">
        <v>51</v>
      </c>
      <c r="C30" s="8">
        <v>76</v>
      </c>
      <c r="D30" s="8">
        <v>161</v>
      </c>
      <c r="E30" s="8">
        <v>194</v>
      </c>
      <c r="F30" s="9">
        <v>210.9</v>
      </c>
      <c r="G30" s="9">
        <v>322.5</v>
      </c>
      <c r="H30" s="10">
        <v>2</v>
      </c>
      <c r="I30" s="10">
        <v>6</v>
      </c>
      <c r="J30" s="10">
        <v>14</v>
      </c>
      <c r="K30" s="10">
        <v>16</v>
      </c>
      <c r="L30" s="10">
        <v>20</v>
      </c>
      <c r="M30" s="8"/>
      <c r="N30" s="17">
        <f t="shared" si="0"/>
        <v>4.4766765153550006E-2</v>
      </c>
      <c r="O30" s="17">
        <f t="shared" si="0"/>
        <v>9.012256669069936E-2</v>
      </c>
      <c r="P30" s="17">
        <f t="shared" si="0"/>
        <v>9.9265435775263061E-2</v>
      </c>
      <c r="Q30" s="17">
        <f t="shared" si="1"/>
        <v>9.4148660735301037E-2</v>
      </c>
      <c r="R30" s="17">
        <f t="shared" si="2"/>
        <v>0.10825533536420341</v>
      </c>
      <c r="S30" s="11"/>
    </row>
    <row r="31" spans="1:19" x14ac:dyDescent="0.4">
      <c r="A31" s="6" t="s">
        <v>14</v>
      </c>
      <c r="B31" s="8">
        <v>18</v>
      </c>
      <c r="C31" s="8">
        <v>49</v>
      </c>
      <c r="D31" s="8">
        <v>71</v>
      </c>
      <c r="E31" s="8">
        <v>74</v>
      </c>
      <c r="F31" s="9">
        <v>77.099999999999994</v>
      </c>
      <c r="G31" s="9">
        <v>85.5</v>
      </c>
      <c r="H31" s="10">
        <v>1</v>
      </c>
      <c r="I31" s="10">
        <v>2</v>
      </c>
      <c r="J31" s="10">
        <v>6</v>
      </c>
      <c r="K31" s="10">
        <v>9</v>
      </c>
      <c r="L31" s="10">
        <v>9</v>
      </c>
      <c r="M31" s="8"/>
      <c r="N31" s="17">
        <f t="shared" si="0"/>
        <v>6.3419583967529169E-2</v>
      </c>
      <c r="O31" s="17">
        <f t="shared" si="0"/>
        <v>4.6593980057776541E-2</v>
      </c>
      <c r="P31" s="17">
        <f t="shared" si="0"/>
        <v>9.6469226316804935E-2</v>
      </c>
      <c r="Q31" s="17">
        <f t="shared" si="1"/>
        <v>0.1388374676045909</v>
      </c>
      <c r="R31" s="17">
        <f t="shared" si="2"/>
        <v>0.13325515697457493</v>
      </c>
      <c r="S31" s="11"/>
    </row>
    <row r="32" spans="1:19" x14ac:dyDescent="0.4">
      <c r="A32" s="6" t="s">
        <v>30</v>
      </c>
      <c r="B32" s="8">
        <v>5</v>
      </c>
      <c r="C32" s="8">
        <v>10</v>
      </c>
      <c r="D32" s="8">
        <v>15</v>
      </c>
      <c r="E32" s="8">
        <v>17</v>
      </c>
      <c r="F32" s="9">
        <v>16</v>
      </c>
      <c r="G32" s="9">
        <v>15.7</v>
      </c>
      <c r="H32" s="10">
        <v>0.3</v>
      </c>
      <c r="I32" s="10">
        <v>1</v>
      </c>
      <c r="J32" s="10">
        <v>2</v>
      </c>
      <c r="K32" s="10">
        <v>2</v>
      </c>
      <c r="L32" s="10">
        <v>2</v>
      </c>
      <c r="M32" s="8"/>
      <c r="N32" s="17">
        <f t="shared" si="0"/>
        <v>6.8493150684931503E-2</v>
      </c>
      <c r="O32" s="17">
        <f t="shared" si="0"/>
        <v>0.11415525114155251</v>
      </c>
      <c r="P32" s="17">
        <f t="shared" si="0"/>
        <v>0.15220700152207001</v>
      </c>
      <c r="Q32" s="17">
        <f t="shared" si="1"/>
        <v>0.13430029546065</v>
      </c>
      <c r="R32" s="17">
        <f t="shared" si="2"/>
        <v>0.14269406392694065</v>
      </c>
      <c r="S32" s="11"/>
    </row>
    <row r="33" spans="1:19" x14ac:dyDescent="0.4">
      <c r="A33" s="6" t="s">
        <v>29</v>
      </c>
      <c r="B33" s="8">
        <v>33</v>
      </c>
      <c r="C33" s="8">
        <v>55</v>
      </c>
      <c r="D33" s="8">
        <v>74</v>
      </c>
      <c r="E33" s="8">
        <v>75</v>
      </c>
      <c r="F33" s="9">
        <v>80.599999999999994</v>
      </c>
      <c r="G33" s="9">
        <v>92.2</v>
      </c>
      <c r="H33" s="10">
        <v>3</v>
      </c>
      <c r="I33" s="10">
        <v>4</v>
      </c>
      <c r="J33" s="10">
        <v>8</v>
      </c>
      <c r="K33" s="10">
        <v>10</v>
      </c>
      <c r="L33" s="10">
        <v>10</v>
      </c>
      <c r="M33" s="8"/>
      <c r="N33" s="17">
        <f t="shared" si="0"/>
        <v>0.10377750103777501</v>
      </c>
      <c r="O33" s="17">
        <f t="shared" si="0"/>
        <v>8.3022000830220002E-2</v>
      </c>
      <c r="P33" s="17">
        <f t="shared" si="0"/>
        <v>0.12341108231519191</v>
      </c>
      <c r="Q33" s="17">
        <f t="shared" si="1"/>
        <v>0.15220700152207001</v>
      </c>
      <c r="R33" s="17">
        <f t="shared" si="2"/>
        <v>0.14163182523765822</v>
      </c>
      <c r="S33" s="11"/>
    </row>
    <row r="34" spans="1:19" x14ac:dyDescent="0.4">
      <c r="A34" s="6" t="s">
        <v>39</v>
      </c>
      <c r="B34" s="8">
        <v>1</v>
      </c>
      <c r="C34" s="8">
        <v>2</v>
      </c>
      <c r="D34" s="8">
        <v>15</v>
      </c>
      <c r="E34" s="8">
        <v>16</v>
      </c>
      <c r="F34" s="9">
        <v>17.2</v>
      </c>
      <c r="G34" s="9">
        <v>26.9</v>
      </c>
      <c r="H34" s="5">
        <v>0.01</v>
      </c>
      <c r="I34" s="13">
        <v>0.1</v>
      </c>
      <c r="J34" s="5">
        <v>1</v>
      </c>
      <c r="K34" s="13">
        <v>2</v>
      </c>
      <c r="L34" s="10">
        <v>2</v>
      </c>
      <c r="M34" s="8"/>
      <c r="N34" s="17">
        <f t="shared" si="0"/>
        <v>1.1415525114155251E-2</v>
      </c>
      <c r="O34" s="17">
        <f t="shared" si="0"/>
        <v>5.7077625570776253E-2</v>
      </c>
      <c r="P34" s="17">
        <f t="shared" si="0"/>
        <v>7.6103500761035003E-2</v>
      </c>
      <c r="Q34" s="17">
        <f t="shared" si="1"/>
        <v>0.14269406392694065</v>
      </c>
      <c r="R34" s="17">
        <f t="shared" si="2"/>
        <v>0.13273866411808433</v>
      </c>
      <c r="S34" s="11"/>
    </row>
    <row r="35" spans="1:19" x14ac:dyDescent="0.4">
      <c r="A35" s="19" t="s">
        <v>82</v>
      </c>
      <c r="B35" s="7"/>
      <c r="C35" s="7">
        <v>0</v>
      </c>
      <c r="D35" s="7"/>
      <c r="E35" s="7"/>
      <c r="F35" s="7"/>
      <c r="G35" s="7"/>
      <c r="H35" s="7"/>
      <c r="I35" s="7"/>
      <c r="J35" s="7"/>
      <c r="K35" s="7"/>
      <c r="L35" s="7"/>
      <c r="M35" s="7"/>
      <c r="N35" s="7"/>
      <c r="O35" s="7"/>
      <c r="P35" s="7"/>
      <c r="Q35" s="7"/>
      <c r="R35" s="7"/>
      <c r="S35" s="7"/>
    </row>
    <row r="38" spans="1:19" x14ac:dyDescent="0.4">
      <c r="C38" s="3" t="s">
        <v>45</v>
      </c>
      <c r="D38" s="3" t="s">
        <v>12</v>
      </c>
      <c r="H38" t="s">
        <v>31</v>
      </c>
      <c r="I38" t="s">
        <v>31</v>
      </c>
      <c r="J38" t="s">
        <v>31</v>
      </c>
      <c r="L38" t="b">
        <f>H38=I38</f>
        <v>1</v>
      </c>
      <c r="M38" t="b">
        <f>I38=J38</f>
        <v>1</v>
      </c>
    </row>
    <row r="39" spans="1:19" x14ac:dyDescent="0.4">
      <c r="C39" s="3" t="s">
        <v>46</v>
      </c>
      <c r="D39" s="3" t="s">
        <v>37</v>
      </c>
      <c r="H39" t="s">
        <v>12</v>
      </c>
      <c r="I39" t="s">
        <v>12</v>
      </c>
      <c r="J39" t="s">
        <v>12</v>
      </c>
      <c r="L39" t="b">
        <f t="shared" ref="L39:L70" si="3">H39=I39</f>
        <v>1</v>
      </c>
      <c r="M39" t="b">
        <f t="shared" ref="M39:M70" si="4">I39=J39</f>
        <v>1</v>
      </c>
    </row>
    <row r="40" spans="1:19" x14ac:dyDescent="0.4">
      <c r="C40" s="3" t="s">
        <v>47</v>
      </c>
      <c r="D40" s="3" t="s">
        <v>19</v>
      </c>
      <c r="H40" t="s">
        <v>37</v>
      </c>
      <c r="I40" t="s">
        <v>37</v>
      </c>
      <c r="J40" t="s">
        <v>37</v>
      </c>
      <c r="L40" t="b">
        <f t="shared" si="3"/>
        <v>1</v>
      </c>
      <c r="M40" t="b">
        <f t="shared" si="4"/>
        <v>1</v>
      </c>
    </row>
    <row r="41" spans="1:19" x14ac:dyDescent="0.4">
      <c r="C41" s="3" t="s">
        <v>48</v>
      </c>
      <c r="D41" s="3" t="s">
        <v>33</v>
      </c>
      <c r="H41" t="s">
        <v>19</v>
      </c>
      <c r="I41" t="s">
        <v>19</v>
      </c>
      <c r="J41" t="s">
        <v>19</v>
      </c>
      <c r="L41" t="b">
        <f t="shared" si="3"/>
        <v>1</v>
      </c>
      <c r="M41" t="b">
        <f t="shared" si="4"/>
        <v>1</v>
      </c>
    </row>
    <row r="42" spans="1:19" x14ac:dyDescent="0.4">
      <c r="C42" s="3" t="s">
        <v>49</v>
      </c>
      <c r="D42" s="3" t="s">
        <v>28</v>
      </c>
      <c r="H42" t="s">
        <v>33</v>
      </c>
      <c r="I42" t="s">
        <v>33</v>
      </c>
      <c r="J42" t="s">
        <v>33</v>
      </c>
      <c r="L42" t="b">
        <f t="shared" si="3"/>
        <v>1</v>
      </c>
      <c r="M42" t="b">
        <f t="shared" si="4"/>
        <v>1</v>
      </c>
    </row>
    <row r="43" spans="1:19" x14ac:dyDescent="0.4">
      <c r="C43" s="3" t="s">
        <v>50</v>
      </c>
      <c r="D43" s="3" t="s">
        <v>27</v>
      </c>
      <c r="H43" t="s">
        <v>28</v>
      </c>
      <c r="I43" t="s">
        <v>28</v>
      </c>
      <c r="J43" t="s">
        <v>28</v>
      </c>
      <c r="L43" t="b">
        <f t="shared" si="3"/>
        <v>1</v>
      </c>
      <c r="M43" t="b">
        <f t="shared" si="4"/>
        <v>1</v>
      </c>
    </row>
    <row r="44" spans="1:19" x14ac:dyDescent="0.4">
      <c r="C44" s="3" t="s">
        <v>51</v>
      </c>
      <c r="D44" s="3" t="s">
        <v>24</v>
      </c>
      <c r="H44" t="s">
        <v>27</v>
      </c>
      <c r="I44" t="s">
        <v>27</v>
      </c>
      <c r="J44" t="s">
        <v>27</v>
      </c>
      <c r="L44" t="b">
        <f t="shared" si="3"/>
        <v>1</v>
      </c>
      <c r="M44" t="b">
        <f t="shared" si="4"/>
        <v>1</v>
      </c>
    </row>
    <row r="45" spans="1:19" x14ac:dyDescent="0.4">
      <c r="C45" s="3" t="s">
        <v>52</v>
      </c>
      <c r="D45" s="3" t="s">
        <v>21</v>
      </c>
      <c r="H45" t="s">
        <v>24</v>
      </c>
      <c r="I45" t="s">
        <v>24</v>
      </c>
      <c r="J45" t="s">
        <v>24</v>
      </c>
      <c r="L45" t="b">
        <f t="shared" si="3"/>
        <v>1</v>
      </c>
      <c r="M45" t="b">
        <f t="shared" si="4"/>
        <v>1</v>
      </c>
    </row>
    <row r="46" spans="1:19" x14ac:dyDescent="0.4">
      <c r="C46" s="3" t="s">
        <v>53</v>
      </c>
      <c r="D46" s="3" t="s">
        <v>35</v>
      </c>
      <c r="H46" t="s">
        <v>21</v>
      </c>
      <c r="I46" t="s">
        <v>21</v>
      </c>
      <c r="J46" t="s">
        <v>21</v>
      </c>
      <c r="L46" t="b">
        <f t="shared" si="3"/>
        <v>1</v>
      </c>
      <c r="M46" t="b">
        <f t="shared" si="4"/>
        <v>1</v>
      </c>
    </row>
    <row r="47" spans="1:19" x14ac:dyDescent="0.4">
      <c r="C47" s="3" t="s">
        <v>54</v>
      </c>
      <c r="D47" s="3" t="s">
        <v>25</v>
      </c>
      <c r="H47" t="s">
        <v>35</v>
      </c>
      <c r="I47" t="s">
        <v>35</v>
      </c>
      <c r="J47" t="s">
        <v>35</v>
      </c>
      <c r="L47" t="b">
        <f t="shared" si="3"/>
        <v>1</v>
      </c>
      <c r="M47" t="b">
        <f t="shared" si="4"/>
        <v>1</v>
      </c>
    </row>
    <row r="48" spans="1:19" x14ac:dyDescent="0.4">
      <c r="C48" s="3" t="s">
        <v>55</v>
      </c>
      <c r="D48" s="3" t="s">
        <v>41</v>
      </c>
      <c r="H48" t="s">
        <v>25</v>
      </c>
      <c r="I48" t="s">
        <v>25</v>
      </c>
      <c r="J48" t="s">
        <v>25</v>
      </c>
      <c r="L48" t="b">
        <f t="shared" si="3"/>
        <v>1</v>
      </c>
      <c r="M48" t="b">
        <f t="shared" si="4"/>
        <v>1</v>
      </c>
    </row>
    <row r="49" spans="3:13" x14ac:dyDescent="0.4">
      <c r="C49" s="3" t="s">
        <v>56</v>
      </c>
      <c r="D49" s="3" t="s">
        <v>11</v>
      </c>
      <c r="H49" t="s">
        <v>41</v>
      </c>
      <c r="I49" t="s">
        <v>41</v>
      </c>
      <c r="J49" t="s">
        <v>41</v>
      </c>
      <c r="L49" t="b">
        <f t="shared" si="3"/>
        <v>1</v>
      </c>
      <c r="M49" t="b">
        <f t="shared" si="4"/>
        <v>1</v>
      </c>
    </row>
    <row r="50" spans="3:13" x14ac:dyDescent="0.4">
      <c r="C50" s="3" t="s">
        <v>57</v>
      </c>
      <c r="D50" s="3" t="s">
        <v>13</v>
      </c>
      <c r="H50" t="s">
        <v>11</v>
      </c>
      <c r="I50" t="s">
        <v>11</v>
      </c>
      <c r="J50" t="s">
        <v>11</v>
      </c>
      <c r="L50" t="b">
        <f t="shared" si="3"/>
        <v>1</v>
      </c>
      <c r="M50" t="b">
        <f t="shared" si="4"/>
        <v>1</v>
      </c>
    </row>
    <row r="51" spans="3:13" x14ac:dyDescent="0.4">
      <c r="C51" s="3" t="s">
        <v>58</v>
      </c>
      <c r="D51" s="3" t="s">
        <v>26</v>
      </c>
      <c r="H51" t="s">
        <v>13</v>
      </c>
      <c r="I51" t="s">
        <v>13</v>
      </c>
      <c r="J51" t="s">
        <v>13</v>
      </c>
      <c r="L51" t="b">
        <f t="shared" si="3"/>
        <v>1</v>
      </c>
      <c r="M51" t="b">
        <f t="shared" si="4"/>
        <v>1</v>
      </c>
    </row>
    <row r="52" spans="3:13" x14ac:dyDescent="0.4">
      <c r="C52" s="3" t="s">
        <v>59</v>
      </c>
      <c r="D52" s="3" t="s">
        <v>32</v>
      </c>
      <c r="H52" t="s">
        <v>26</v>
      </c>
      <c r="I52" t="s">
        <v>26</v>
      </c>
      <c r="J52" t="s">
        <v>26</v>
      </c>
      <c r="L52" t="b">
        <f t="shared" si="3"/>
        <v>1</v>
      </c>
      <c r="M52" t="b">
        <f t="shared" si="4"/>
        <v>1</v>
      </c>
    </row>
    <row r="53" spans="3:13" x14ac:dyDescent="0.4">
      <c r="C53" s="3" t="s">
        <v>60</v>
      </c>
      <c r="D53" s="3" t="s">
        <v>20</v>
      </c>
      <c r="H53" t="s">
        <v>32</v>
      </c>
      <c r="I53" t="s">
        <v>32</v>
      </c>
      <c r="J53" t="s">
        <v>32</v>
      </c>
      <c r="L53" t="b">
        <f t="shared" si="3"/>
        <v>1</v>
      </c>
      <c r="M53" t="b">
        <f t="shared" si="4"/>
        <v>1</v>
      </c>
    </row>
    <row r="54" spans="3:13" x14ac:dyDescent="0.4">
      <c r="C54" s="3" t="s">
        <v>61</v>
      </c>
      <c r="D54" s="3" t="s">
        <v>22</v>
      </c>
      <c r="H54" t="s">
        <v>20</v>
      </c>
      <c r="I54" t="s">
        <v>20</v>
      </c>
      <c r="J54" t="s">
        <v>20</v>
      </c>
      <c r="L54" t="b">
        <f t="shared" si="3"/>
        <v>1</v>
      </c>
      <c r="M54" t="b">
        <f t="shared" si="4"/>
        <v>1</v>
      </c>
    </row>
    <row r="55" spans="3:13" x14ac:dyDescent="0.4">
      <c r="C55" s="3" t="s">
        <v>62</v>
      </c>
      <c r="D55" s="3" t="s">
        <v>23</v>
      </c>
      <c r="H55" t="s">
        <v>22</v>
      </c>
      <c r="I55" t="s">
        <v>22</v>
      </c>
      <c r="J55" t="s">
        <v>22</v>
      </c>
      <c r="L55" t="b">
        <f t="shared" si="3"/>
        <v>1</v>
      </c>
      <c r="M55" t="b">
        <f t="shared" si="4"/>
        <v>1</v>
      </c>
    </row>
    <row r="56" spans="3:13" x14ac:dyDescent="0.4">
      <c r="C56" s="3" t="s">
        <v>63</v>
      </c>
      <c r="D56" s="3" t="s">
        <v>15</v>
      </c>
      <c r="H56" t="s">
        <v>23</v>
      </c>
      <c r="I56" t="s">
        <v>23</v>
      </c>
      <c r="J56" t="s">
        <v>23</v>
      </c>
      <c r="L56" t="b">
        <f t="shared" si="3"/>
        <v>1</v>
      </c>
      <c r="M56" t="b">
        <f t="shared" si="4"/>
        <v>1</v>
      </c>
    </row>
    <row r="57" spans="3:13" x14ac:dyDescent="0.4">
      <c r="C57" s="3" t="s">
        <v>64</v>
      </c>
      <c r="D57" s="3" t="s">
        <v>16</v>
      </c>
      <c r="H57" t="s">
        <v>15</v>
      </c>
      <c r="I57" t="s">
        <v>15</v>
      </c>
      <c r="J57" t="s">
        <v>15</v>
      </c>
      <c r="L57" t="b">
        <f t="shared" si="3"/>
        <v>1</v>
      </c>
      <c r="M57" t="b">
        <f t="shared" si="4"/>
        <v>1</v>
      </c>
    </row>
    <row r="58" spans="3:13" x14ac:dyDescent="0.4">
      <c r="C58" s="3" t="s">
        <v>65</v>
      </c>
      <c r="D58" s="3" t="s">
        <v>18</v>
      </c>
      <c r="H58" t="s">
        <v>16</v>
      </c>
      <c r="I58" t="s">
        <v>16</v>
      </c>
      <c r="J58" t="s">
        <v>16</v>
      </c>
      <c r="L58" t="b">
        <f t="shared" si="3"/>
        <v>1</v>
      </c>
      <c r="M58" t="b">
        <f t="shared" si="4"/>
        <v>1</v>
      </c>
    </row>
    <row r="59" spans="3:13" x14ac:dyDescent="0.4">
      <c r="C59" s="3" t="s">
        <v>66</v>
      </c>
      <c r="D59" s="3" t="s">
        <v>42</v>
      </c>
      <c r="H59" t="s">
        <v>18</v>
      </c>
      <c r="I59" t="s">
        <v>18</v>
      </c>
      <c r="J59" t="s">
        <v>18</v>
      </c>
      <c r="L59" t="b">
        <f t="shared" si="3"/>
        <v>1</v>
      </c>
      <c r="M59" t="b">
        <f t="shared" si="4"/>
        <v>1</v>
      </c>
    </row>
    <row r="60" spans="3:13" x14ac:dyDescent="0.4">
      <c r="C60" s="3" t="s">
        <v>67</v>
      </c>
      <c r="D60" s="3" t="s">
        <v>36</v>
      </c>
      <c r="H60" t="s">
        <v>42</v>
      </c>
      <c r="I60" t="s">
        <v>42</v>
      </c>
      <c r="J60" t="s">
        <v>42</v>
      </c>
      <c r="L60" t="b">
        <f t="shared" si="3"/>
        <v>1</v>
      </c>
      <c r="M60" t="b">
        <f t="shared" si="4"/>
        <v>1</v>
      </c>
    </row>
    <row r="61" spans="3:13" x14ac:dyDescent="0.4">
      <c r="C61" s="3" t="s">
        <v>68</v>
      </c>
      <c r="D61" s="3" t="s">
        <v>17</v>
      </c>
      <c r="H61" t="s">
        <v>36</v>
      </c>
      <c r="I61" t="s">
        <v>36</v>
      </c>
      <c r="J61" t="s">
        <v>36</v>
      </c>
      <c r="L61" t="b">
        <f t="shared" si="3"/>
        <v>1</v>
      </c>
      <c r="M61" t="b">
        <f t="shared" si="4"/>
        <v>1</v>
      </c>
    </row>
    <row r="62" spans="3:13" x14ac:dyDescent="0.4">
      <c r="C62" s="3" t="s">
        <v>69</v>
      </c>
      <c r="D62" s="3" t="s">
        <v>40</v>
      </c>
      <c r="H62" t="s">
        <v>17</v>
      </c>
      <c r="I62" t="s">
        <v>17</v>
      </c>
      <c r="J62" t="s">
        <v>17</v>
      </c>
      <c r="L62" t="b">
        <f t="shared" si="3"/>
        <v>1</v>
      </c>
      <c r="M62" t="b">
        <f t="shared" si="4"/>
        <v>1</v>
      </c>
    </row>
    <row r="63" spans="3:13" x14ac:dyDescent="0.4">
      <c r="C63" s="3" t="s">
        <v>70</v>
      </c>
      <c r="D63" s="3" t="s">
        <v>38</v>
      </c>
      <c r="H63" t="s">
        <v>40</v>
      </c>
      <c r="I63" t="s">
        <v>40</v>
      </c>
      <c r="J63" t="s">
        <v>40</v>
      </c>
      <c r="L63" t="b">
        <f t="shared" si="3"/>
        <v>1</v>
      </c>
      <c r="M63" t="b">
        <f t="shared" si="4"/>
        <v>1</v>
      </c>
    </row>
    <row r="64" spans="3:13" x14ac:dyDescent="0.4">
      <c r="C64" s="3" t="s">
        <v>71</v>
      </c>
      <c r="D64" s="3" t="s">
        <v>34</v>
      </c>
      <c r="H64" t="s">
        <v>38</v>
      </c>
      <c r="I64" t="s">
        <v>38</v>
      </c>
      <c r="J64" t="s">
        <v>38</v>
      </c>
      <c r="L64" t="b">
        <f t="shared" si="3"/>
        <v>1</v>
      </c>
      <c r="M64" t="b">
        <f t="shared" si="4"/>
        <v>1</v>
      </c>
    </row>
    <row r="65" spans="3:13" x14ac:dyDescent="0.4">
      <c r="C65" s="3" t="s">
        <v>72</v>
      </c>
      <c r="D65" s="3" t="s">
        <v>14</v>
      </c>
      <c r="H65" t="s">
        <v>34</v>
      </c>
      <c r="I65" t="s">
        <v>34</v>
      </c>
      <c r="J65" t="s">
        <v>34</v>
      </c>
      <c r="L65" t="b">
        <f t="shared" si="3"/>
        <v>1</v>
      </c>
      <c r="M65" t="b">
        <f t="shared" si="4"/>
        <v>1</v>
      </c>
    </row>
    <row r="66" spans="3:13" x14ac:dyDescent="0.4">
      <c r="C66" s="3" t="s">
        <v>73</v>
      </c>
      <c r="D66" s="3" t="s">
        <v>30</v>
      </c>
      <c r="H66" t="s">
        <v>14</v>
      </c>
      <c r="I66" t="s">
        <v>14</v>
      </c>
      <c r="J66" t="s">
        <v>14</v>
      </c>
      <c r="L66" t="b">
        <f t="shared" si="3"/>
        <v>1</v>
      </c>
      <c r="M66" t="b">
        <f t="shared" si="4"/>
        <v>1</v>
      </c>
    </row>
    <row r="67" spans="3:13" x14ac:dyDescent="0.4">
      <c r="C67" s="3" t="s">
        <v>74</v>
      </c>
      <c r="D67" s="3" t="s">
        <v>29</v>
      </c>
      <c r="H67" t="s">
        <v>30</v>
      </c>
      <c r="I67" t="s">
        <v>30</v>
      </c>
      <c r="J67" t="s">
        <v>30</v>
      </c>
      <c r="L67" t="b">
        <f t="shared" si="3"/>
        <v>1</v>
      </c>
      <c r="M67" t="b">
        <f t="shared" si="4"/>
        <v>1</v>
      </c>
    </row>
    <row r="68" spans="3:13" x14ac:dyDescent="0.4">
      <c r="C68" s="3" t="s">
        <v>75</v>
      </c>
      <c r="D68" s="3" t="s">
        <v>39</v>
      </c>
      <c r="H68" t="s">
        <v>29</v>
      </c>
      <c r="I68" t="s">
        <v>29</v>
      </c>
      <c r="J68" t="s">
        <v>29</v>
      </c>
      <c r="L68" t="b">
        <f t="shared" si="3"/>
        <v>1</v>
      </c>
      <c r="M68" t="b">
        <f t="shared" si="4"/>
        <v>1</v>
      </c>
    </row>
    <row r="69" spans="3:13" x14ac:dyDescent="0.4">
      <c r="C69" s="3" t="s">
        <v>76</v>
      </c>
      <c r="D69" s="3" t="s">
        <v>77</v>
      </c>
      <c r="H69" t="s">
        <v>39</v>
      </c>
      <c r="I69" t="s">
        <v>39</v>
      </c>
      <c r="J69" t="s">
        <v>39</v>
      </c>
      <c r="L69" t="b">
        <f t="shared" si="3"/>
        <v>1</v>
      </c>
      <c r="M69" t="b">
        <f t="shared" si="4"/>
        <v>1</v>
      </c>
    </row>
    <row r="70" spans="3:13" x14ac:dyDescent="0.4">
      <c r="C70" s="3" t="s">
        <v>78</v>
      </c>
      <c r="D70" s="3" t="s">
        <v>79</v>
      </c>
      <c r="H70" t="s">
        <v>82</v>
      </c>
      <c r="I70" t="s">
        <v>82</v>
      </c>
      <c r="J70" t="s">
        <v>82</v>
      </c>
      <c r="L70" t="b">
        <f t="shared" si="3"/>
        <v>1</v>
      </c>
      <c r="M70" t="b">
        <f t="shared" si="4"/>
        <v>1</v>
      </c>
    </row>
    <row r="71" spans="3:13" x14ac:dyDescent="0.4">
      <c r="C71" s="3" t="s">
        <v>80</v>
      </c>
      <c r="D71" s="3" t="s">
        <v>81</v>
      </c>
    </row>
    <row r="72" spans="3:13" x14ac:dyDescent="0.4">
      <c r="C72" s="4" t="s">
        <v>82</v>
      </c>
      <c r="D72" s="4" t="s">
        <v>82</v>
      </c>
    </row>
  </sheetData>
  <mergeCells count="4">
    <mergeCell ref="N1:S1"/>
    <mergeCell ref="A1:A2"/>
    <mergeCell ref="B1:G1"/>
    <mergeCell ref="H1:M1"/>
  </mergeCells>
  <phoneticPr fontId="2" type="noConversion"/>
  <conditionalFormatting sqref="A35">
    <cfRule type="duplicateValues" dxfId="4" priority="1"/>
  </conditionalFormatting>
  <conditionalFormatting sqref="C72">
    <cfRule type="duplicateValues" dxfId="3" priority="2"/>
  </conditionalFormatting>
  <conditionalFormatting sqref="D72">
    <cfRule type="duplicateValues" dxfId="2" priority="3"/>
  </conditionalFormatting>
  <conditionalFormatting sqref="N3:S34">
    <cfRule type="colorScale" priority="5">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B9230-88C7-4E3A-85F2-E61C22A97784}">
  <dimension ref="A1:AT71"/>
  <sheetViews>
    <sheetView workbookViewId="0">
      <selection sqref="A1:A2"/>
    </sheetView>
  </sheetViews>
  <sheetFormatPr defaultColWidth="9" defaultRowHeight="13.9" x14ac:dyDescent="0.4"/>
  <cols>
    <col min="1" max="1" width="17.265625" style="1" bestFit="1" customWidth="1"/>
    <col min="2" max="2" width="8.46484375" style="1" bestFit="1" customWidth="1"/>
    <col min="3" max="16384" width="9" style="1"/>
  </cols>
  <sheetData>
    <row r="1" spans="1:46" x14ac:dyDescent="0.4">
      <c r="A1" s="34" t="s">
        <v>84</v>
      </c>
      <c r="B1" s="39" t="s">
        <v>7</v>
      </c>
      <c r="C1" s="39"/>
      <c r="D1" s="39"/>
      <c r="E1" s="39"/>
      <c r="F1" s="39"/>
      <c r="G1" s="39"/>
      <c r="H1" s="39"/>
      <c r="I1" s="39"/>
      <c r="J1" s="39"/>
      <c r="K1" s="39"/>
      <c r="L1" s="39"/>
      <c r="M1" s="39"/>
      <c r="N1" s="39"/>
      <c r="O1" s="39" t="s">
        <v>8</v>
      </c>
      <c r="P1" s="39"/>
      <c r="Q1" s="39"/>
      <c r="R1" s="39"/>
      <c r="S1" s="39"/>
      <c r="T1" s="39"/>
      <c r="U1" s="39"/>
      <c r="V1" s="39"/>
      <c r="W1" s="39"/>
      <c r="X1" s="39"/>
      <c r="Y1" s="39"/>
      <c r="Z1" s="39"/>
      <c r="AA1" s="39"/>
      <c r="AB1" s="38" t="s">
        <v>5</v>
      </c>
      <c r="AC1" s="38"/>
      <c r="AD1" s="38"/>
      <c r="AE1" s="38" t="s">
        <v>6</v>
      </c>
      <c r="AF1" s="38"/>
      <c r="AG1" s="40"/>
      <c r="AH1" s="37" t="s">
        <v>0</v>
      </c>
      <c r="AI1" s="38"/>
      <c r="AJ1" s="38"/>
      <c r="AK1" s="38"/>
      <c r="AL1" s="38"/>
      <c r="AM1" s="38"/>
      <c r="AN1" s="38"/>
      <c r="AO1" s="38"/>
      <c r="AP1" s="38"/>
      <c r="AQ1" s="38"/>
      <c r="AR1" s="38"/>
      <c r="AS1" s="38"/>
      <c r="AT1" s="38"/>
    </row>
    <row r="2" spans="1:46" x14ac:dyDescent="0.4">
      <c r="A2" s="34"/>
      <c r="B2" s="6">
        <v>2010</v>
      </c>
      <c r="C2" s="6">
        <v>2011</v>
      </c>
      <c r="D2" s="6">
        <v>2012</v>
      </c>
      <c r="E2" s="6">
        <v>2013</v>
      </c>
      <c r="F2" s="6">
        <v>2014</v>
      </c>
      <c r="G2" s="6">
        <v>2015</v>
      </c>
      <c r="H2" s="6">
        <v>2016</v>
      </c>
      <c r="I2" s="6">
        <v>2017</v>
      </c>
      <c r="J2" s="6">
        <v>2018</v>
      </c>
      <c r="K2" s="6">
        <v>2019</v>
      </c>
      <c r="L2" s="6">
        <v>2020</v>
      </c>
      <c r="M2" s="6">
        <v>2021</v>
      </c>
      <c r="N2" s="6">
        <v>2022</v>
      </c>
      <c r="O2" s="6">
        <v>2010</v>
      </c>
      <c r="P2" s="6">
        <v>2011</v>
      </c>
      <c r="Q2" s="6">
        <v>2012</v>
      </c>
      <c r="R2" s="6">
        <v>2013</v>
      </c>
      <c r="S2" s="6">
        <v>2014</v>
      </c>
      <c r="T2" s="6">
        <v>2015</v>
      </c>
      <c r="U2" s="6">
        <v>2016</v>
      </c>
      <c r="V2" s="6">
        <v>2017</v>
      </c>
      <c r="W2" s="6">
        <v>2018</v>
      </c>
      <c r="X2" s="6">
        <v>2019</v>
      </c>
      <c r="Y2" s="6">
        <v>2020</v>
      </c>
      <c r="Z2" s="6">
        <v>2021</v>
      </c>
      <c r="AA2" s="6">
        <v>2022</v>
      </c>
      <c r="AB2" s="6" t="s">
        <v>3</v>
      </c>
      <c r="AC2" s="6" t="s">
        <v>2</v>
      </c>
      <c r="AD2" s="6" t="s">
        <v>1</v>
      </c>
      <c r="AE2" s="6" t="s">
        <v>3</v>
      </c>
      <c r="AF2" s="6" t="s">
        <v>2</v>
      </c>
      <c r="AG2" s="6" t="s">
        <v>1</v>
      </c>
      <c r="AH2" s="6">
        <v>2010</v>
      </c>
      <c r="AI2" s="6">
        <v>2011</v>
      </c>
      <c r="AJ2" s="6">
        <v>2012</v>
      </c>
      <c r="AK2" s="6">
        <v>2013</v>
      </c>
      <c r="AL2" s="6">
        <v>2014</v>
      </c>
      <c r="AM2" s="6">
        <v>2015</v>
      </c>
      <c r="AN2" s="6">
        <v>2016</v>
      </c>
      <c r="AO2" s="6">
        <v>2017</v>
      </c>
      <c r="AP2" s="6">
        <v>2018</v>
      </c>
      <c r="AQ2" s="6">
        <v>2019</v>
      </c>
      <c r="AR2" s="6">
        <v>2020</v>
      </c>
      <c r="AS2" s="6">
        <v>2021</v>
      </c>
      <c r="AT2" s="6">
        <v>2022</v>
      </c>
    </row>
    <row r="3" spans="1:46" x14ac:dyDescent="0.4">
      <c r="A3" s="6" t="s">
        <v>9</v>
      </c>
      <c r="B3" s="6">
        <v>212.2</v>
      </c>
      <c r="C3" s="6">
        <v>240.89999999999998</v>
      </c>
      <c r="D3" s="6">
        <v>340.9</v>
      </c>
      <c r="E3" s="6">
        <v>1588.6999999999998</v>
      </c>
      <c r="F3" s="6">
        <v>2486.2999999999997</v>
      </c>
      <c r="G3" s="6">
        <v>4219</v>
      </c>
      <c r="H3" s="6">
        <v>7631</v>
      </c>
      <c r="I3" s="6">
        <v>13040</v>
      </c>
      <c r="J3" s="6">
        <v>17433</v>
      </c>
      <c r="K3" s="6">
        <v>20431</v>
      </c>
      <c r="L3" s="6">
        <v>25360</v>
      </c>
      <c r="M3" s="6">
        <v>30598.699999999997</v>
      </c>
      <c r="N3" s="6">
        <v>39203.799999999996</v>
      </c>
      <c r="O3" s="6">
        <f>SUM(O4:O35)</f>
        <v>6.0560000000000009</v>
      </c>
      <c r="P3" s="6">
        <f t="shared" ref="P3:Z3" si="0">SUM(P4:P35)</f>
        <v>8.5499999999999989</v>
      </c>
      <c r="Q3" s="6">
        <f t="shared" si="0"/>
        <v>36.650100000000002</v>
      </c>
      <c r="R3" s="6">
        <f t="shared" si="0"/>
        <v>84.01</v>
      </c>
      <c r="S3" s="6">
        <f t="shared" si="0"/>
        <v>235.40000000000003</v>
      </c>
      <c r="T3" s="6">
        <f t="shared" si="0"/>
        <v>394.6</v>
      </c>
      <c r="U3" s="6">
        <f t="shared" si="0"/>
        <v>664.62</v>
      </c>
      <c r="V3" s="6">
        <f t="shared" si="0"/>
        <v>1178.4000000000001</v>
      </c>
      <c r="W3" s="6">
        <f t="shared" si="0"/>
        <v>1768</v>
      </c>
      <c r="X3" s="6">
        <f t="shared" si="0"/>
        <v>2241</v>
      </c>
      <c r="Y3" s="6">
        <f t="shared" si="0"/>
        <v>2614</v>
      </c>
      <c r="Z3" s="6">
        <f t="shared" si="0"/>
        <v>3271</v>
      </c>
      <c r="AA3" s="20"/>
      <c r="AB3" s="21">
        <v>1230</v>
      </c>
      <c r="AC3" s="22">
        <v>1291</v>
      </c>
      <c r="AD3" s="21">
        <v>1281</v>
      </c>
      <c r="AE3" s="23">
        <f>AB3/8760</f>
        <v>0.1404109589041096</v>
      </c>
      <c r="AF3" s="23">
        <f t="shared" ref="AF3:AG3" si="1">AC3/8760</f>
        <v>0.1473744292237443</v>
      </c>
      <c r="AG3" s="23">
        <f t="shared" si="1"/>
        <v>0.14623287671232876</v>
      </c>
      <c r="AH3" s="24">
        <f>IFERROR(O3*10^4/B3/8760,"")</f>
        <v>3.2578897309766354E-2</v>
      </c>
      <c r="AI3" s="24">
        <f t="shared" ref="AI3:AS3" si="2">IFERROR(P3*10^4/C3/8760,"")</f>
        <v>4.0515873692829968E-2</v>
      </c>
      <c r="AJ3" s="24">
        <f t="shared" si="2"/>
        <v>0.12272811293232659</v>
      </c>
      <c r="AK3" s="24">
        <f t="shared" si="2"/>
        <v>6.0364969147112903E-2</v>
      </c>
      <c r="AL3" s="24">
        <f t="shared" si="2"/>
        <v>0.10808086762949552</v>
      </c>
      <c r="AM3" s="24">
        <f t="shared" si="2"/>
        <v>0.106768575729928</v>
      </c>
      <c r="AN3" s="24">
        <f t="shared" si="2"/>
        <v>9.9423225021227399E-2</v>
      </c>
      <c r="AO3" s="24">
        <f t="shared" si="2"/>
        <v>0.10315992940583242</v>
      </c>
      <c r="AP3" s="24">
        <f t="shared" si="2"/>
        <v>0.11577266335012038</v>
      </c>
      <c r="AQ3" s="24">
        <f t="shared" si="2"/>
        <v>0.12521262679664194</v>
      </c>
      <c r="AR3" s="24">
        <f t="shared" si="2"/>
        <v>0.11766633536436051</v>
      </c>
      <c r="AS3" s="24">
        <f t="shared" si="2"/>
        <v>0.1220319250438804</v>
      </c>
      <c r="AT3" s="11"/>
    </row>
    <row r="4" spans="1:46" x14ac:dyDescent="0.4">
      <c r="A4" s="6" t="s">
        <v>12</v>
      </c>
      <c r="B4" s="6"/>
      <c r="C4" s="6"/>
      <c r="D4" s="6"/>
      <c r="E4" s="6"/>
      <c r="F4" s="6">
        <v>2.5</v>
      </c>
      <c r="G4" s="6">
        <v>8</v>
      </c>
      <c r="H4" s="6">
        <v>15</v>
      </c>
      <c r="I4" s="6">
        <v>25</v>
      </c>
      <c r="J4" s="6">
        <v>40</v>
      </c>
      <c r="K4" s="6">
        <v>51</v>
      </c>
      <c r="L4" s="6">
        <v>62</v>
      </c>
      <c r="M4" s="6">
        <v>80.099999999999994</v>
      </c>
      <c r="N4" s="6">
        <v>95.3</v>
      </c>
      <c r="O4" s="7"/>
      <c r="P4" s="7"/>
      <c r="Q4" s="7"/>
      <c r="R4" s="7"/>
      <c r="S4" s="7">
        <v>0.2</v>
      </c>
      <c r="T4" s="7">
        <v>0.4</v>
      </c>
      <c r="U4" s="7">
        <v>1.1000000000000001</v>
      </c>
      <c r="V4" s="7">
        <v>2</v>
      </c>
      <c r="W4" s="7">
        <v>3</v>
      </c>
      <c r="X4" s="7">
        <v>5</v>
      </c>
      <c r="Y4" s="7">
        <v>6</v>
      </c>
      <c r="Z4" s="6">
        <v>6</v>
      </c>
      <c r="AA4" s="20"/>
      <c r="AB4" s="21">
        <v>1261</v>
      </c>
      <c r="AC4" s="22">
        <v>1323</v>
      </c>
      <c r="AD4" s="21">
        <v>1242</v>
      </c>
      <c r="AE4" s="23">
        <f t="shared" ref="AE4:AE34" si="3">AB4/8760</f>
        <v>0.14394977168949771</v>
      </c>
      <c r="AF4" s="23">
        <f t="shared" ref="AF4:AF34" si="4">AC4/8760</f>
        <v>0.15102739726027398</v>
      </c>
      <c r="AG4" s="23">
        <f t="shared" ref="AG4:AG34" si="5">AD4/8760</f>
        <v>0.14178082191780822</v>
      </c>
      <c r="AH4" s="24" t="str">
        <f t="shared" ref="AH4:AH34" si="6">IFERROR(O4*10^4/B4/8760,"")</f>
        <v/>
      </c>
      <c r="AI4" s="24" t="str">
        <f t="shared" ref="AI4:AI34" si="7">IFERROR(P4*10^4/C4/8760,"")</f>
        <v/>
      </c>
      <c r="AJ4" s="24" t="str">
        <f t="shared" ref="AJ4:AJ34" si="8">IFERROR(Q4*10^4/D4/8760,"")</f>
        <v/>
      </c>
      <c r="AK4" s="24" t="str">
        <f t="shared" ref="AK4:AK34" si="9">IFERROR(R4*10^4/E4/8760,"")</f>
        <v/>
      </c>
      <c r="AL4" s="24">
        <f t="shared" ref="AL4:AL34" si="10">IFERROR(S4*10^4/F4/8760,"")</f>
        <v>9.1324200913242004E-2</v>
      </c>
      <c r="AM4" s="24">
        <f t="shared" ref="AM4:AM34" si="11">IFERROR(T4*10^4/G4/8760,"")</f>
        <v>5.7077625570776253E-2</v>
      </c>
      <c r="AN4" s="24">
        <f t="shared" ref="AN4:AN34" si="12">IFERROR(U4*10^4/H4/8760,"")</f>
        <v>8.3713850837138518E-2</v>
      </c>
      <c r="AO4" s="24">
        <f t="shared" ref="AO4:AO34" si="13">IFERROR(V4*10^4/I4/8760,"")</f>
        <v>9.1324200913242004E-2</v>
      </c>
      <c r="AP4" s="24">
        <f t="shared" ref="AP4:AP34" si="14">IFERROR(W4*10^4/J4/8760,"")</f>
        <v>8.5616438356164379E-2</v>
      </c>
      <c r="AQ4" s="24">
        <f t="shared" ref="AQ4:AQ34" si="15">IFERROR(X4*10^4/K4/8760,"")</f>
        <v>0.11191691288387501</v>
      </c>
      <c r="AR4" s="24">
        <f t="shared" ref="AR4:AR34" si="16">IFERROR(Y4*10^4/L4/8760,"")</f>
        <v>0.11047282368537339</v>
      </c>
      <c r="AS4" s="24">
        <f t="shared" ref="AS4:AS34" si="17">IFERROR(Z4*10^4/M4/8760,"")</f>
        <v>8.5509551416893273E-2</v>
      </c>
      <c r="AT4" s="11"/>
    </row>
    <row r="5" spans="1:46" x14ac:dyDescent="0.4">
      <c r="A5" s="6" t="s">
        <v>37</v>
      </c>
      <c r="B5" s="6"/>
      <c r="C5" s="6"/>
      <c r="D5" s="6">
        <v>0.2</v>
      </c>
      <c r="E5" s="6">
        <v>1.6</v>
      </c>
      <c r="F5" s="6">
        <v>4.7</v>
      </c>
      <c r="G5" s="6">
        <v>12</v>
      </c>
      <c r="H5" s="6">
        <v>60</v>
      </c>
      <c r="I5" s="6">
        <v>68</v>
      </c>
      <c r="J5" s="6">
        <v>128</v>
      </c>
      <c r="K5" s="6">
        <v>143</v>
      </c>
      <c r="L5" s="6">
        <v>164</v>
      </c>
      <c r="M5" s="6">
        <v>177.8</v>
      </c>
      <c r="N5" s="6">
        <v>220.6</v>
      </c>
      <c r="O5" s="7"/>
      <c r="P5" s="7"/>
      <c r="Q5" s="7"/>
      <c r="R5" s="7">
        <v>0.02</v>
      </c>
      <c r="S5" s="7">
        <v>0.3</v>
      </c>
      <c r="T5" s="7">
        <v>0.6</v>
      </c>
      <c r="U5" s="7">
        <v>3</v>
      </c>
      <c r="V5" s="7">
        <v>6.2</v>
      </c>
      <c r="W5" s="7">
        <v>8</v>
      </c>
      <c r="X5" s="7">
        <v>15</v>
      </c>
      <c r="Y5" s="7">
        <v>19</v>
      </c>
      <c r="Z5" s="6">
        <v>20</v>
      </c>
      <c r="AA5" s="20"/>
      <c r="AB5" s="21">
        <v>864</v>
      </c>
      <c r="AC5" s="22">
        <v>1144</v>
      </c>
      <c r="AD5" s="21">
        <v>1265</v>
      </c>
      <c r="AE5" s="23">
        <f t="shared" si="3"/>
        <v>9.8630136986301367E-2</v>
      </c>
      <c r="AF5" s="23">
        <f t="shared" si="4"/>
        <v>0.13059360730593608</v>
      </c>
      <c r="AG5" s="23">
        <f t="shared" si="5"/>
        <v>0.14440639269406394</v>
      </c>
      <c r="AH5" s="24" t="str">
        <f t="shared" si="6"/>
        <v/>
      </c>
      <c r="AI5" s="24" t="str">
        <f t="shared" si="7"/>
        <v/>
      </c>
      <c r="AJ5" s="24">
        <f t="shared" si="8"/>
        <v>0</v>
      </c>
      <c r="AK5" s="24">
        <f t="shared" si="9"/>
        <v>1.4269406392694063E-2</v>
      </c>
      <c r="AL5" s="24">
        <f t="shared" si="10"/>
        <v>7.2865053920139908E-2</v>
      </c>
      <c r="AM5" s="24">
        <f t="shared" si="11"/>
        <v>5.7077625570776253E-2</v>
      </c>
      <c r="AN5" s="24">
        <f t="shared" si="12"/>
        <v>5.7077625570776253E-2</v>
      </c>
      <c r="AO5" s="24">
        <f t="shared" si="13"/>
        <v>0.10408272898200376</v>
      </c>
      <c r="AP5" s="24">
        <f t="shared" si="14"/>
        <v>7.1347031963470323E-2</v>
      </c>
      <c r="AQ5" s="24">
        <f t="shared" si="15"/>
        <v>0.11974327042820193</v>
      </c>
      <c r="AR5" s="24">
        <f t="shared" si="16"/>
        <v>0.13225303485911571</v>
      </c>
      <c r="AS5" s="24">
        <f t="shared" si="17"/>
        <v>0.12840860645843927</v>
      </c>
      <c r="AT5" s="11"/>
    </row>
    <row r="6" spans="1:46" x14ac:dyDescent="0.4">
      <c r="A6" s="6" t="s">
        <v>19</v>
      </c>
      <c r="B6" s="6"/>
      <c r="C6" s="6">
        <v>14.7</v>
      </c>
      <c r="D6" s="6"/>
      <c r="E6" s="6">
        <v>25.1</v>
      </c>
      <c r="F6" s="6">
        <v>114.5</v>
      </c>
      <c r="G6" s="6">
        <v>222</v>
      </c>
      <c r="H6" s="6">
        <v>443</v>
      </c>
      <c r="I6" s="6">
        <v>868</v>
      </c>
      <c r="J6" s="6">
        <v>1234</v>
      </c>
      <c r="K6" s="6">
        <v>1474</v>
      </c>
      <c r="L6" s="6">
        <v>2190</v>
      </c>
      <c r="M6" s="6">
        <v>2921.3</v>
      </c>
      <c r="N6" s="6">
        <v>3855.3</v>
      </c>
      <c r="O6" s="7"/>
      <c r="P6" s="7">
        <v>0.4</v>
      </c>
      <c r="Q6" s="7"/>
      <c r="R6" s="7">
        <v>1.1000000000000001</v>
      </c>
      <c r="S6" s="7">
        <v>5.8</v>
      </c>
      <c r="T6" s="7">
        <v>16</v>
      </c>
      <c r="U6" s="7">
        <v>40</v>
      </c>
      <c r="V6" s="7">
        <v>77</v>
      </c>
      <c r="W6" s="7">
        <v>126</v>
      </c>
      <c r="X6" s="7">
        <v>176</v>
      </c>
      <c r="Y6" s="7">
        <v>211</v>
      </c>
      <c r="Z6" s="6">
        <v>279</v>
      </c>
      <c r="AA6" s="20"/>
      <c r="AB6" s="21">
        <v>1275</v>
      </c>
      <c r="AC6" s="22">
        <v>1379</v>
      </c>
      <c r="AD6" s="21">
        <v>1336</v>
      </c>
      <c r="AE6" s="23">
        <f t="shared" si="3"/>
        <v>0.14554794520547945</v>
      </c>
      <c r="AF6" s="23">
        <f t="shared" si="4"/>
        <v>0.1574200913242009</v>
      </c>
      <c r="AG6" s="23">
        <f t="shared" si="5"/>
        <v>0.15251141552511416</v>
      </c>
      <c r="AH6" s="24" t="str">
        <f t="shared" si="6"/>
        <v/>
      </c>
      <c r="AI6" s="24">
        <f t="shared" si="7"/>
        <v>3.1062653371851028E-2</v>
      </c>
      <c r="AJ6" s="24" t="str">
        <f t="shared" si="8"/>
        <v/>
      </c>
      <c r="AK6" s="24">
        <f t="shared" si="9"/>
        <v>5.002819771143735E-2</v>
      </c>
      <c r="AL6" s="24">
        <f t="shared" si="10"/>
        <v>5.7825367390480747E-2</v>
      </c>
      <c r="AM6" s="24">
        <f t="shared" si="11"/>
        <v>8.2274054876794595E-2</v>
      </c>
      <c r="AN6" s="24">
        <f t="shared" si="12"/>
        <v>0.1030747188637043</v>
      </c>
      <c r="AO6" s="24">
        <f t="shared" si="13"/>
        <v>0.10126675504492562</v>
      </c>
      <c r="AP6" s="24">
        <f t="shared" si="14"/>
        <v>0.11656046712994828</v>
      </c>
      <c r="AQ6" s="24">
        <f t="shared" si="15"/>
        <v>0.13630477748245076</v>
      </c>
      <c r="AR6" s="24">
        <f t="shared" si="16"/>
        <v>0.10998519630533141</v>
      </c>
      <c r="AS6" s="24">
        <f t="shared" si="17"/>
        <v>0.10902445852357906</v>
      </c>
      <c r="AT6" s="11"/>
    </row>
    <row r="7" spans="1:46" x14ac:dyDescent="0.4">
      <c r="A7" s="6" t="s">
        <v>33</v>
      </c>
      <c r="B7" s="6">
        <v>1.5</v>
      </c>
      <c r="C7" s="6">
        <v>2.7</v>
      </c>
      <c r="D7" s="6">
        <v>1.5</v>
      </c>
      <c r="E7" s="6">
        <v>3.5</v>
      </c>
      <c r="F7" s="6">
        <v>41.3</v>
      </c>
      <c r="G7" s="6">
        <v>111</v>
      </c>
      <c r="H7" s="6">
        <v>297</v>
      </c>
      <c r="I7" s="6">
        <v>590</v>
      </c>
      <c r="J7" s="6">
        <v>864</v>
      </c>
      <c r="K7" s="6">
        <v>1088</v>
      </c>
      <c r="L7" s="6">
        <v>1309</v>
      </c>
      <c r="M7" s="6">
        <v>1457.7</v>
      </c>
      <c r="N7" s="6">
        <v>1695.7</v>
      </c>
      <c r="O7" s="7">
        <v>6.0000000000000001E-3</v>
      </c>
      <c r="P7" s="7">
        <v>0.1</v>
      </c>
      <c r="Q7" s="7">
        <v>0.2</v>
      </c>
      <c r="R7" s="7">
        <v>0.5</v>
      </c>
      <c r="S7" s="7">
        <v>3.2</v>
      </c>
      <c r="T7" s="7">
        <v>8</v>
      </c>
      <c r="U7" s="7">
        <v>27</v>
      </c>
      <c r="V7" s="7">
        <v>56</v>
      </c>
      <c r="W7" s="7">
        <v>94</v>
      </c>
      <c r="X7" s="7">
        <v>128</v>
      </c>
      <c r="Y7" s="7">
        <v>159</v>
      </c>
      <c r="Z7" s="6">
        <v>189</v>
      </c>
      <c r="AA7" s="20"/>
      <c r="AB7" s="21">
        <v>1265</v>
      </c>
      <c r="AC7" s="22">
        <v>1307</v>
      </c>
      <c r="AD7" s="21">
        <v>1277</v>
      </c>
      <c r="AE7" s="23">
        <f t="shared" si="3"/>
        <v>0.14440639269406394</v>
      </c>
      <c r="AF7" s="23">
        <f t="shared" si="4"/>
        <v>0.14920091324200913</v>
      </c>
      <c r="AG7" s="23">
        <f t="shared" si="5"/>
        <v>0.14577625570776256</v>
      </c>
      <c r="AH7" s="24">
        <f t="shared" si="6"/>
        <v>4.5662100456621002E-3</v>
      </c>
      <c r="AI7" s="24">
        <f t="shared" si="7"/>
        <v>4.2279722645019446E-2</v>
      </c>
      <c r="AJ7" s="24">
        <f t="shared" si="8"/>
        <v>0.15220700152207001</v>
      </c>
      <c r="AK7" s="24">
        <f t="shared" si="9"/>
        <v>0.16307893020221789</v>
      </c>
      <c r="AL7" s="24">
        <f t="shared" si="10"/>
        <v>8.8449589262219866E-2</v>
      </c>
      <c r="AM7" s="24">
        <f t="shared" si="11"/>
        <v>8.2274054876794595E-2</v>
      </c>
      <c r="AN7" s="24">
        <f t="shared" si="12"/>
        <v>0.10377750103777501</v>
      </c>
      <c r="AO7" s="24">
        <f t="shared" si="13"/>
        <v>0.10835074684621934</v>
      </c>
      <c r="AP7" s="24">
        <f t="shared" si="14"/>
        <v>0.12419668526974464</v>
      </c>
      <c r="AQ7" s="24">
        <f t="shared" si="15"/>
        <v>0.13430029546065</v>
      </c>
      <c r="AR7" s="24">
        <f t="shared" si="16"/>
        <v>0.13866069466391787</v>
      </c>
      <c r="AS7" s="24">
        <f t="shared" si="17"/>
        <v>0.1480094838838816</v>
      </c>
      <c r="AT7" s="11"/>
    </row>
    <row r="8" spans="1:46" x14ac:dyDescent="0.4">
      <c r="A8" s="6" t="s">
        <v>28</v>
      </c>
      <c r="B8" s="6">
        <v>8.6999999999999993</v>
      </c>
      <c r="C8" s="6">
        <v>8.6999999999999993</v>
      </c>
      <c r="D8" s="6">
        <v>21</v>
      </c>
      <c r="E8" s="6">
        <v>136.80000000000001</v>
      </c>
      <c r="F8" s="6">
        <v>285.39999999999998</v>
      </c>
      <c r="G8" s="6">
        <v>471</v>
      </c>
      <c r="H8" s="6">
        <v>638</v>
      </c>
      <c r="I8" s="6">
        <v>743</v>
      </c>
      <c r="J8" s="6">
        <v>946</v>
      </c>
      <c r="K8" s="6">
        <v>1051</v>
      </c>
      <c r="L8" s="6">
        <v>1237</v>
      </c>
      <c r="M8" s="6">
        <v>1402</v>
      </c>
      <c r="N8" s="6">
        <v>1550.8</v>
      </c>
      <c r="O8" s="7">
        <v>0.1</v>
      </c>
      <c r="P8" s="7">
        <v>0.1</v>
      </c>
      <c r="Q8" s="7">
        <v>1.7</v>
      </c>
      <c r="R8" s="7">
        <v>6.2</v>
      </c>
      <c r="S8" s="7">
        <v>24.7</v>
      </c>
      <c r="T8" s="7">
        <v>57</v>
      </c>
      <c r="U8" s="7">
        <v>83</v>
      </c>
      <c r="V8" s="7">
        <v>113</v>
      </c>
      <c r="W8" s="7">
        <v>130</v>
      </c>
      <c r="X8" s="7">
        <v>163</v>
      </c>
      <c r="Y8" s="7">
        <v>188</v>
      </c>
      <c r="Z8" s="6">
        <v>212</v>
      </c>
      <c r="AA8" s="20"/>
      <c r="AB8" s="21">
        <v>1632</v>
      </c>
      <c r="AC8" s="22">
        <v>1663</v>
      </c>
      <c r="AD8" s="21">
        <v>1654</v>
      </c>
      <c r="AE8" s="23">
        <f t="shared" si="3"/>
        <v>0.18630136986301371</v>
      </c>
      <c r="AF8" s="23">
        <f t="shared" si="4"/>
        <v>0.18984018264840183</v>
      </c>
      <c r="AG8" s="23">
        <f t="shared" si="5"/>
        <v>0.18881278538812785</v>
      </c>
      <c r="AH8" s="24">
        <f t="shared" si="6"/>
        <v>1.312129323466121E-2</v>
      </c>
      <c r="AI8" s="24">
        <f t="shared" si="7"/>
        <v>1.312129323466121E-2</v>
      </c>
      <c r="AJ8" s="24">
        <f t="shared" si="8"/>
        <v>9.241139378125679E-2</v>
      </c>
      <c r="AK8" s="24">
        <f t="shared" si="9"/>
        <v>5.1737029026142217E-2</v>
      </c>
      <c r="AL8" s="24">
        <f t="shared" si="10"/>
        <v>9.8795890090972213E-2</v>
      </c>
      <c r="AM8" s="24">
        <f t="shared" si="11"/>
        <v>0.1381496669865922</v>
      </c>
      <c r="AN8" s="24">
        <f t="shared" si="12"/>
        <v>0.1485091825195746</v>
      </c>
      <c r="AO8" s="24">
        <f t="shared" si="13"/>
        <v>0.17361431196494526</v>
      </c>
      <c r="AP8" s="24">
        <f t="shared" si="14"/>
        <v>0.15687296668500872</v>
      </c>
      <c r="AQ8" s="24">
        <f t="shared" si="15"/>
        <v>0.17704382432039067</v>
      </c>
      <c r="AR8" s="24">
        <f t="shared" si="16"/>
        <v>0.17349383358619139</v>
      </c>
      <c r="AS8" s="24">
        <f t="shared" si="17"/>
        <v>0.17261707019977984</v>
      </c>
      <c r="AT8" s="11"/>
    </row>
    <row r="9" spans="1:46" x14ac:dyDescent="0.4">
      <c r="A9" s="6" t="s">
        <v>27</v>
      </c>
      <c r="B9" s="6"/>
      <c r="C9" s="6"/>
      <c r="D9" s="6">
        <v>1</v>
      </c>
      <c r="E9" s="6">
        <v>2.2999999999999998</v>
      </c>
      <c r="F9" s="6">
        <v>7</v>
      </c>
      <c r="G9" s="6">
        <v>16</v>
      </c>
      <c r="H9" s="6">
        <v>52</v>
      </c>
      <c r="I9" s="6">
        <v>223</v>
      </c>
      <c r="J9" s="6">
        <v>302</v>
      </c>
      <c r="K9" s="6">
        <v>343</v>
      </c>
      <c r="L9" s="6">
        <v>400</v>
      </c>
      <c r="M9" s="6">
        <v>477.5</v>
      </c>
      <c r="N9" s="6">
        <v>600.6</v>
      </c>
      <c r="O9" s="7"/>
      <c r="P9" s="7"/>
      <c r="Q9" s="7">
        <v>1E-4</v>
      </c>
      <c r="R9" s="7">
        <v>0.2</v>
      </c>
      <c r="S9" s="7">
        <v>0.7</v>
      </c>
      <c r="T9" s="7">
        <v>1</v>
      </c>
      <c r="U9" s="7">
        <v>4</v>
      </c>
      <c r="V9" s="7">
        <v>12</v>
      </c>
      <c r="W9" s="7">
        <v>32</v>
      </c>
      <c r="X9" s="7">
        <v>42</v>
      </c>
      <c r="Y9" s="7">
        <v>51</v>
      </c>
      <c r="Z9" s="6">
        <v>55</v>
      </c>
      <c r="AA9" s="20"/>
      <c r="AB9" s="21">
        <v>1235</v>
      </c>
      <c r="AC9" s="22">
        <v>1396</v>
      </c>
      <c r="AD9" s="21">
        <v>1453</v>
      </c>
      <c r="AE9" s="23">
        <f t="shared" si="3"/>
        <v>0.14098173515981735</v>
      </c>
      <c r="AF9" s="23">
        <f t="shared" si="4"/>
        <v>0.15936073059360731</v>
      </c>
      <c r="AG9" s="23">
        <f t="shared" si="5"/>
        <v>0.16586757990867579</v>
      </c>
      <c r="AH9" s="24" t="str">
        <f t="shared" si="6"/>
        <v/>
      </c>
      <c r="AI9" s="24" t="str">
        <f t="shared" si="7"/>
        <v/>
      </c>
      <c r="AJ9" s="24">
        <f t="shared" si="8"/>
        <v>1.1415525114155251E-4</v>
      </c>
      <c r="AK9" s="24">
        <f t="shared" si="9"/>
        <v>9.9265435775263061E-2</v>
      </c>
      <c r="AL9" s="24">
        <f t="shared" si="10"/>
        <v>0.11415525114155251</v>
      </c>
      <c r="AM9" s="24">
        <f t="shared" si="11"/>
        <v>7.1347031963470323E-2</v>
      </c>
      <c r="AN9" s="24">
        <f t="shared" si="12"/>
        <v>8.7811731647348096E-2</v>
      </c>
      <c r="AO9" s="24">
        <f t="shared" si="13"/>
        <v>6.1428834695005832E-2</v>
      </c>
      <c r="AP9" s="24">
        <f t="shared" si="14"/>
        <v>0.1209592065076053</v>
      </c>
      <c r="AQ9" s="24">
        <f t="shared" si="15"/>
        <v>0.13978194017332959</v>
      </c>
      <c r="AR9" s="24">
        <f t="shared" si="16"/>
        <v>0.14554794520547945</v>
      </c>
      <c r="AS9" s="24">
        <f t="shared" si="17"/>
        <v>0.13148772382796625</v>
      </c>
      <c r="AT9" s="11"/>
    </row>
    <row r="10" spans="1:46" x14ac:dyDescent="0.4">
      <c r="A10" s="6" t="s">
        <v>24</v>
      </c>
      <c r="B10" s="6"/>
      <c r="C10" s="6"/>
      <c r="D10" s="6"/>
      <c r="E10" s="6">
        <v>1</v>
      </c>
      <c r="F10" s="6">
        <v>6.1</v>
      </c>
      <c r="G10" s="6">
        <v>7</v>
      </c>
      <c r="H10" s="6">
        <v>56</v>
      </c>
      <c r="I10" s="6">
        <v>159</v>
      </c>
      <c r="J10" s="6">
        <v>265</v>
      </c>
      <c r="K10" s="6">
        <v>274</v>
      </c>
      <c r="L10" s="6">
        <v>338</v>
      </c>
      <c r="M10" s="6">
        <v>345.9</v>
      </c>
      <c r="N10" s="6">
        <v>386.6</v>
      </c>
      <c r="O10" s="7"/>
      <c r="P10" s="7"/>
      <c r="Q10" s="7"/>
      <c r="R10" s="7">
        <v>0.03</v>
      </c>
      <c r="S10" s="7">
        <v>0.5</v>
      </c>
      <c r="T10" s="7">
        <v>1</v>
      </c>
      <c r="U10" s="7">
        <v>3</v>
      </c>
      <c r="V10" s="7">
        <v>13</v>
      </c>
      <c r="W10" s="7">
        <v>24</v>
      </c>
      <c r="X10" s="7">
        <v>40</v>
      </c>
      <c r="Y10" s="7">
        <v>45</v>
      </c>
      <c r="Z10" s="6">
        <v>52</v>
      </c>
      <c r="AA10" s="20"/>
      <c r="AB10" s="21">
        <v>1332</v>
      </c>
      <c r="AC10" s="22">
        <v>1504</v>
      </c>
      <c r="AD10" s="21">
        <v>1531</v>
      </c>
      <c r="AE10" s="23">
        <f t="shared" si="3"/>
        <v>0.15205479452054796</v>
      </c>
      <c r="AF10" s="23">
        <f t="shared" si="4"/>
        <v>0.17168949771689498</v>
      </c>
      <c r="AG10" s="23">
        <f t="shared" si="5"/>
        <v>0.1747716894977169</v>
      </c>
      <c r="AH10" s="24" t="str">
        <f t="shared" si="6"/>
        <v/>
      </c>
      <c r="AI10" s="24" t="str">
        <f t="shared" si="7"/>
        <v/>
      </c>
      <c r="AJ10" s="24" t="str">
        <f t="shared" si="8"/>
        <v/>
      </c>
      <c r="AK10" s="24">
        <f t="shared" si="9"/>
        <v>3.4246575342465752E-2</v>
      </c>
      <c r="AL10" s="24">
        <f t="shared" si="10"/>
        <v>9.3569877984879105E-2</v>
      </c>
      <c r="AM10" s="24">
        <f t="shared" si="11"/>
        <v>0.16307893020221789</v>
      </c>
      <c r="AN10" s="24">
        <f t="shared" si="12"/>
        <v>6.1154598825831699E-2</v>
      </c>
      <c r="AO10" s="24">
        <f t="shared" si="13"/>
        <v>9.3334482065420304E-2</v>
      </c>
      <c r="AP10" s="24">
        <f t="shared" si="14"/>
        <v>0.10338588782631171</v>
      </c>
      <c r="AQ10" s="24">
        <f t="shared" si="15"/>
        <v>0.16665000166650001</v>
      </c>
      <c r="AR10" s="24">
        <f t="shared" si="16"/>
        <v>0.15198184323579478</v>
      </c>
      <c r="AS10" s="24">
        <f t="shared" si="17"/>
        <v>0.17161240414457157</v>
      </c>
      <c r="AT10" s="11"/>
    </row>
    <row r="11" spans="1:46" x14ac:dyDescent="0.4">
      <c r="A11" s="6" t="s">
        <v>21</v>
      </c>
      <c r="B11" s="6"/>
      <c r="C11" s="6"/>
      <c r="D11" s="6"/>
      <c r="E11" s="6">
        <v>1.1000000000000001</v>
      </c>
      <c r="F11" s="6">
        <v>1.1000000000000001</v>
      </c>
      <c r="G11" s="6">
        <v>2</v>
      </c>
      <c r="H11" s="6">
        <v>17</v>
      </c>
      <c r="I11" s="6">
        <v>94</v>
      </c>
      <c r="J11" s="6">
        <v>215</v>
      </c>
      <c r="K11" s="6">
        <v>274</v>
      </c>
      <c r="L11" s="6">
        <v>318</v>
      </c>
      <c r="M11" s="6">
        <v>419.8</v>
      </c>
      <c r="N11" s="6">
        <v>475.3</v>
      </c>
      <c r="O11" s="7"/>
      <c r="P11" s="7"/>
      <c r="Q11" s="7"/>
      <c r="R11" s="7"/>
      <c r="S11" s="7">
        <v>0.2</v>
      </c>
      <c r="T11" s="7">
        <v>0.2</v>
      </c>
      <c r="U11" s="7">
        <v>1.3</v>
      </c>
      <c r="V11" s="7">
        <v>6</v>
      </c>
      <c r="W11" s="7">
        <v>20</v>
      </c>
      <c r="X11" s="7">
        <v>32</v>
      </c>
      <c r="Y11" s="7">
        <v>43</v>
      </c>
      <c r="Z11" s="6">
        <v>51</v>
      </c>
      <c r="AA11" s="20"/>
      <c r="AB11" s="21">
        <v>1447</v>
      </c>
      <c r="AC11" s="22">
        <v>1566</v>
      </c>
      <c r="AD11" s="21">
        <v>1604</v>
      </c>
      <c r="AE11" s="23">
        <f t="shared" si="3"/>
        <v>0.16518264840182648</v>
      </c>
      <c r="AF11" s="23">
        <f t="shared" si="4"/>
        <v>0.17876712328767122</v>
      </c>
      <c r="AG11" s="23">
        <f t="shared" si="5"/>
        <v>0.18310502283105023</v>
      </c>
      <c r="AH11" s="24" t="str">
        <f t="shared" si="6"/>
        <v/>
      </c>
      <c r="AI11" s="24" t="str">
        <f t="shared" si="7"/>
        <v/>
      </c>
      <c r="AJ11" s="24" t="str">
        <f t="shared" si="8"/>
        <v/>
      </c>
      <c r="AK11" s="24">
        <f t="shared" si="9"/>
        <v>0</v>
      </c>
      <c r="AL11" s="24">
        <f t="shared" si="10"/>
        <v>0.20755500207555</v>
      </c>
      <c r="AM11" s="24">
        <f t="shared" si="11"/>
        <v>0.11415525114155251</v>
      </c>
      <c r="AN11" s="24">
        <f t="shared" si="12"/>
        <v>8.7295192049422515E-2</v>
      </c>
      <c r="AO11" s="24">
        <f t="shared" si="13"/>
        <v>7.2865053920139908E-2</v>
      </c>
      <c r="AP11" s="24">
        <f t="shared" si="14"/>
        <v>0.10619093129446745</v>
      </c>
      <c r="AQ11" s="24">
        <f t="shared" si="15"/>
        <v>0.13332000133320002</v>
      </c>
      <c r="AR11" s="24">
        <f t="shared" si="16"/>
        <v>0.15436087418511818</v>
      </c>
      <c r="AS11" s="24">
        <f t="shared" si="17"/>
        <v>0.13868313025772222</v>
      </c>
      <c r="AT11" s="11"/>
    </row>
    <row r="12" spans="1:46" x14ac:dyDescent="0.4">
      <c r="A12" s="6" t="s">
        <v>35</v>
      </c>
      <c r="B12" s="6">
        <v>0.7</v>
      </c>
      <c r="C12" s="6">
        <v>1.4</v>
      </c>
      <c r="D12" s="6">
        <v>0.7</v>
      </c>
      <c r="E12" s="6">
        <v>0.7</v>
      </c>
      <c r="F12" s="6">
        <v>8.6999999999999993</v>
      </c>
      <c r="G12" s="6">
        <v>21</v>
      </c>
      <c r="H12" s="6">
        <v>35</v>
      </c>
      <c r="I12" s="6">
        <v>58</v>
      </c>
      <c r="J12" s="6">
        <v>89</v>
      </c>
      <c r="K12" s="6">
        <v>109</v>
      </c>
      <c r="L12" s="6">
        <v>137</v>
      </c>
      <c r="M12" s="6">
        <v>168.3</v>
      </c>
      <c r="N12" s="6">
        <v>194.8</v>
      </c>
      <c r="O12" s="7">
        <v>0.1</v>
      </c>
      <c r="P12" s="7">
        <v>0.14000000000000001</v>
      </c>
      <c r="Q12" s="7">
        <v>0.1</v>
      </c>
      <c r="R12" s="7">
        <v>0.1</v>
      </c>
      <c r="S12" s="7">
        <v>0.8</v>
      </c>
      <c r="T12" s="7">
        <v>1</v>
      </c>
      <c r="U12" s="7">
        <v>1</v>
      </c>
      <c r="V12" s="7">
        <v>3</v>
      </c>
      <c r="W12" s="7">
        <v>6</v>
      </c>
      <c r="X12" s="7">
        <v>8</v>
      </c>
      <c r="Y12" s="7">
        <v>10</v>
      </c>
      <c r="Z12" s="6">
        <v>15</v>
      </c>
      <c r="AA12" s="20"/>
      <c r="AB12" s="21">
        <v>946</v>
      </c>
      <c r="AC12" s="22">
        <v>867</v>
      </c>
      <c r="AD12" s="21">
        <v>861</v>
      </c>
      <c r="AE12" s="23">
        <f t="shared" si="3"/>
        <v>0.10799086757990868</v>
      </c>
      <c r="AF12" s="23">
        <f t="shared" si="4"/>
        <v>9.8972602739726023E-2</v>
      </c>
      <c r="AG12" s="23">
        <f t="shared" si="5"/>
        <v>9.8287671232876711E-2</v>
      </c>
      <c r="AH12" s="24">
        <f t="shared" si="6"/>
        <v>0.16307893020221789</v>
      </c>
      <c r="AI12" s="24">
        <f t="shared" si="7"/>
        <v>0.11415525114155253</v>
      </c>
      <c r="AJ12" s="24">
        <f t="shared" si="8"/>
        <v>0.16307893020221789</v>
      </c>
      <c r="AK12" s="24">
        <f t="shared" si="9"/>
        <v>0.16307893020221789</v>
      </c>
      <c r="AL12" s="24">
        <f t="shared" si="10"/>
        <v>0.10497034587728968</v>
      </c>
      <c r="AM12" s="24">
        <f t="shared" si="11"/>
        <v>5.4359643400739295E-2</v>
      </c>
      <c r="AN12" s="24">
        <f t="shared" si="12"/>
        <v>3.2615786040443573E-2</v>
      </c>
      <c r="AO12" s="24">
        <f t="shared" si="13"/>
        <v>5.9045819555975446E-2</v>
      </c>
      <c r="AP12" s="24">
        <f t="shared" si="14"/>
        <v>7.6958596275203933E-2</v>
      </c>
      <c r="AQ12" s="24">
        <f t="shared" si="15"/>
        <v>8.3783670562607354E-2</v>
      </c>
      <c r="AR12" s="24">
        <f t="shared" si="16"/>
        <v>8.3325000833250007E-2</v>
      </c>
      <c r="AS12" s="24">
        <f t="shared" si="17"/>
        <v>0.10174264807625001</v>
      </c>
      <c r="AT12" s="11"/>
    </row>
    <row r="13" spans="1:46" x14ac:dyDescent="0.4">
      <c r="A13" s="6" t="s">
        <v>25</v>
      </c>
      <c r="B13" s="6">
        <v>33</v>
      </c>
      <c r="C13" s="6">
        <v>39.6</v>
      </c>
      <c r="D13" s="6">
        <v>43</v>
      </c>
      <c r="E13" s="6">
        <v>104.6</v>
      </c>
      <c r="F13" s="6">
        <v>256.2</v>
      </c>
      <c r="G13" s="6">
        <v>422</v>
      </c>
      <c r="H13" s="6">
        <v>546</v>
      </c>
      <c r="I13" s="6">
        <v>907</v>
      </c>
      <c r="J13" s="6">
        <v>1332</v>
      </c>
      <c r="K13" s="6">
        <v>1486</v>
      </c>
      <c r="L13" s="6">
        <v>1684</v>
      </c>
      <c r="M13" s="6">
        <v>1916</v>
      </c>
      <c r="N13" s="6">
        <v>2508.5</v>
      </c>
      <c r="O13" s="7">
        <v>0.8</v>
      </c>
      <c r="P13" s="7">
        <v>1</v>
      </c>
      <c r="Q13" s="7">
        <v>4.2</v>
      </c>
      <c r="R13" s="7">
        <v>6</v>
      </c>
      <c r="S13" s="7">
        <v>13.9</v>
      </c>
      <c r="T13" s="7">
        <v>31</v>
      </c>
      <c r="U13" s="7">
        <v>47</v>
      </c>
      <c r="V13" s="7">
        <v>81</v>
      </c>
      <c r="W13" s="7">
        <v>120</v>
      </c>
      <c r="X13" s="7">
        <v>154</v>
      </c>
      <c r="Y13" s="7">
        <v>167</v>
      </c>
      <c r="Z13" s="6">
        <v>195</v>
      </c>
      <c r="AA13" s="20"/>
      <c r="AB13" s="21">
        <v>1059</v>
      </c>
      <c r="AC13" s="22">
        <v>1192</v>
      </c>
      <c r="AD13" s="21">
        <v>1165</v>
      </c>
      <c r="AE13" s="23">
        <f t="shared" si="3"/>
        <v>0.12089041095890411</v>
      </c>
      <c r="AF13" s="23">
        <f t="shared" si="4"/>
        <v>0.13607305936073058</v>
      </c>
      <c r="AG13" s="23">
        <f t="shared" si="5"/>
        <v>0.13299086757990869</v>
      </c>
      <c r="AH13" s="24">
        <f t="shared" si="6"/>
        <v>2.7674000276740003E-2</v>
      </c>
      <c r="AI13" s="24">
        <f t="shared" si="7"/>
        <v>2.8827083621604167E-2</v>
      </c>
      <c r="AJ13" s="24">
        <f t="shared" si="8"/>
        <v>0.11150047785919082</v>
      </c>
      <c r="AK13" s="24">
        <f t="shared" si="9"/>
        <v>6.5481023599360907E-2</v>
      </c>
      <c r="AL13" s="24">
        <f t="shared" si="10"/>
        <v>6.1934347809039031E-2</v>
      </c>
      <c r="AM13" s="24">
        <f t="shared" si="11"/>
        <v>8.3858122876495925E-2</v>
      </c>
      <c r="AN13" s="24">
        <f t="shared" si="12"/>
        <v>9.8265509224413336E-2</v>
      </c>
      <c r="AO13" s="24">
        <f t="shared" si="13"/>
        <v>0.10194680642189365</v>
      </c>
      <c r="AP13" s="24">
        <f t="shared" si="14"/>
        <v>0.10284256859599325</v>
      </c>
      <c r="AQ13" s="24">
        <f t="shared" si="15"/>
        <v>0.11830355771062644</v>
      </c>
      <c r="AR13" s="24">
        <f t="shared" si="16"/>
        <v>0.11320621698716905</v>
      </c>
      <c r="AS13" s="24">
        <f t="shared" si="17"/>
        <v>0.11618097062945063</v>
      </c>
      <c r="AT13" s="11"/>
    </row>
    <row r="14" spans="1:46" x14ac:dyDescent="0.4">
      <c r="A14" s="6" t="s">
        <v>41</v>
      </c>
      <c r="B14" s="6"/>
      <c r="C14" s="6">
        <v>0.8</v>
      </c>
      <c r="D14" s="6">
        <v>1.2</v>
      </c>
      <c r="E14" s="6">
        <v>18</v>
      </c>
      <c r="F14" s="6">
        <v>49.8</v>
      </c>
      <c r="G14" s="6">
        <v>164</v>
      </c>
      <c r="H14" s="6">
        <v>338</v>
      </c>
      <c r="I14" s="6">
        <v>814</v>
      </c>
      <c r="J14" s="6">
        <v>1138</v>
      </c>
      <c r="K14" s="6">
        <v>1339</v>
      </c>
      <c r="L14" s="6">
        <v>1517</v>
      </c>
      <c r="M14" s="6">
        <v>1841.8</v>
      </c>
      <c r="N14" s="6">
        <v>2539</v>
      </c>
      <c r="O14" s="7"/>
      <c r="P14" s="7">
        <v>0.1</v>
      </c>
      <c r="Q14" s="7">
        <v>0.1</v>
      </c>
      <c r="R14" s="7">
        <v>0.8</v>
      </c>
      <c r="S14" s="7">
        <v>2.6</v>
      </c>
      <c r="T14" s="7">
        <v>8</v>
      </c>
      <c r="U14" s="7">
        <v>22</v>
      </c>
      <c r="V14" s="7">
        <v>56</v>
      </c>
      <c r="W14" s="7">
        <v>100</v>
      </c>
      <c r="X14" s="7">
        <v>119</v>
      </c>
      <c r="Y14" s="7">
        <v>131</v>
      </c>
      <c r="Z14" s="6">
        <v>155</v>
      </c>
      <c r="AA14" s="20"/>
      <c r="AB14" s="21">
        <v>1085</v>
      </c>
      <c r="AC14" s="22">
        <v>1104</v>
      </c>
      <c r="AD14" s="21">
        <v>998</v>
      </c>
      <c r="AE14" s="23">
        <f t="shared" si="3"/>
        <v>0.12385844748858447</v>
      </c>
      <c r="AF14" s="23">
        <f t="shared" si="4"/>
        <v>0.12602739726027398</v>
      </c>
      <c r="AG14" s="23">
        <f t="shared" si="5"/>
        <v>0.11392694063926941</v>
      </c>
      <c r="AH14" s="24" t="str">
        <f t="shared" si="6"/>
        <v/>
      </c>
      <c r="AI14" s="24">
        <f t="shared" si="7"/>
        <v>0.14269406392694065</v>
      </c>
      <c r="AJ14" s="24">
        <f t="shared" si="8"/>
        <v>9.5129375951293768E-2</v>
      </c>
      <c r="AK14" s="24">
        <f t="shared" si="9"/>
        <v>5.0735667174023343E-2</v>
      </c>
      <c r="AL14" s="24">
        <f t="shared" si="10"/>
        <v>5.959912710201537E-2</v>
      </c>
      <c r="AM14" s="24">
        <f t="shared" si="11"/>
        <v>5.5685488361732934E-2</v>
      </c>
      <c r="AN14" s="24">
        <f t="shared" si="12"/>
        <v>7.4302234470832992E-2</v>
      </c>
      <c r="AO14" s="24">
        <f t="shared" si="13"/>
        <v>7.8534325109667583E-2</v>
      </c>
      <c r="AP14" s="24">
        <f t="shared" si="14"/>
        <v>0.10031217147763841</v>
      </c>
      <c r="AQ14" s="24">
        <f t="shared" si="15"/>
        <v>0.10145238899062545</v>
      </c>
      <c r="AR14" s="24">
        <f t="shared" si="16"/>
        <v>9.8578364532256949E-2</v>
      </c>
      <c r="AS14" s="24">
        <f t="shared" si="17"/>
        <v>9.6069409962757299E-2</v>
      </c>
      <c r="AT14" s="11"/>
    </row>
    <row r="15" spans="1:46" x14ac:dyDescent="0.4">
      <c r="A15" s="6" t="s">
        <v>11</v>
      </c>
      <c r="B15" s="6"/>
      <c r="C15" s="6">
        <v>0.4</v>
      </c>
      <c r="D15" s="6">
        <v>1.9</v>
      </c>
      <c r="E15" s="6">
        <v>5</v>
      </c>
      <c r="F15" s="6">
        <v>40</v>
      </c>
      <c r="G15" s="6">
        <v>121</v>
      </c>
      <c r="H15" s="6">
        <v>345</v>
      </c>
      <c r="I15" s="6">
        <v>888</v>
      </c>
      <c r="J15" s="6">
        <v>1118</v>
      </c>
      <c r="K15" s="6">
        <v>1254</v>
      </c>
      <c r="L15" s="6">
        <v>1370</v>
      </c>
      <c r="M15" s="6">
        <v>1706.8</v>
      </c>
      <c r="N15" s="6">
        <v>2154</v>
      </c>
      <c r="O15" s="7"/>
      <c r="P15" s="7">
        <v>0.03</v>
      </c>
      <c r="Q15" s="7">
        <v>0.1</v>
      </c>
      <c r="R15" s="7">
        <v>0.3</v>
      </c>
      <c r="S15" s="7">
        <v>1</v>
      </c>
      <c r="T15" s="7">
        <v>4</v>
      </c>
      <c r="U15" s="7">
        <v>21</v>
      </c>
      <c r="V15" s="7">
        <v>62</v>
      </c>
      <c r="W15" s="7">
        <v>104</v>
      </c>
      <c r="X15" s="7">
        <v>125</v>
      </c>
      <c r="Y15" s="7">
        <v>130</v>
      </c>
      <c r="Z15" s="6">
        <v>155</v>
      </c>
      <c r="AA15" s="20"/>
      <c r="AB15" s="21">
        <v>1065</v>
      </c>
      <c r="AC15" s="22">
        <v>1102</v>
      </c>
      <c r="AD15" s="21">
        <v>1071</v>
      </c>
      <c r="AE15" s="23">
        <f t="shared" si="3"/>
        <v>0.12157534246575342</v>
      </c>
      <c r="AF15" s="23">
        <f t="shared" si="4"/>
        <v>0.12579908675799087</v>
      </c>
      <c r="AG15" s="23">
        <f t="shared" si="5"/>
        <v>0.12226027397260274</v>
      </c>
      <c r="AH15" s="24" t="str">
        <f t="shared" si="6"/>
        <v/>
      </c>
      <c r="AI15" s="24">
        <f t="shared" si="7"/>
        <v>8.5616438356164379E-2</v>
      </c>
      <c r="AJ15" s="24">
        <f t="shared" si="8"/>
        <v>6.0081711127132911E-2</v>
      </c>
      <c r="AK15" s="24">
        <f t="shared" si="9"/>
        <v>6.8493150684931503E-2</v>
      </c>
      <c r="AL15" s="24">
        <f t="shared" si="10"/>
        <v>2.8538812785388126E-2</v>
      </c>
      <c r="AM15" s="24">
        <f t="shared" si="11"/>
        <v>3.7737273104645461E-2</v>
      </c>
      <c r="AN15" s="24">
        <f t="shared" si="12"/>
        <v>6.9485805042684132E-2</v>
      </c>
      <c r="AO15" s="24">
        <f t="shared" si="13"/>
        <v>7.9702990661894763E-2</v>
      </c>
      <c r="AP15" s="24">
        <f t="shared" si="14"/>
        <v>0.10619093129446745</v>
      </c>
      <c r="AQ15" s="24">
        <f t="shared" si="15"/>
        <v>0.11379111955896383</v>
      </c>
      <c r="AR15" s="24">
        <f t="shared" si="16"/>
        <v>0.10832250108322501</v>
      </c>
      <c r="AS15" s="24">
        <f t="shared" si="17"/>
        <v>0.10366805675498382</v>
      </c>
      <c r="AT15" s="11"/>
    </row>
    <row r="16" spans="1:46" x14ac:dyDescent="0.4">
      <c r="A16" s="6" t="s">
        <v>13</v>
      </c>
      <c r="B16" s="6"/>
      <c r="C16" s="6"/>
      <c r="D16" s="6">
        <v>0.1</v>
      </c>
      <c r="E16" s="6">
        <v>2.6</v>
      </c>
      <c r="F16" s="6">
        <v>7.8</v>
      </c>
      <c r="G16" s="6">
        <v>13</v>
      </c>
      <c r="H16" s="6">
        <v>27</v>
      </c>
      <c r="I16" s="6">
        <v>92</v>
      </c>
      <c r="J16" s="6">
        <v>148</v>
      </c>
      <c r="K16" s="6">
        <v>169</v>
      </c>
      <c r="L16" s="6">
        <v>202</v>
      </c>
      <c r="M16" s="6">
        <v>277</v>
      </c>
      <c r="N16" s="6">
        <v>464.9</v>
      </c>
      <c r="O16" s="7"/>
      <c r="P16" s="7"/>
      <c r="Q16" s="7">
        <v>0.02</v>
      </c>
      <c r="R16" s="7">
        <v>0.1</v>
      </c>
      <c r="S16" s="7">
        <v>0.5</v>
      </c>
      <c r="T16" s="7">
        <v>1</v>
      </c>
      <c r="U16" s="7">
        <v>1</v>
      </c>
      <c r="V16" s="7">
        <v>6</v>
      </c>
      <c r="W16" s="7">
        <v>14</v>
      </c>
      <c r="X16" s="7">
        <v>16</v>
      </c>
      <c r="Y16" s="7">
        <v>19</v>
      </c>
      <c r="Z16" s="6">
        <v>25</v>
      </c>
      <c r="AA16" s="20"/>
      <c r="AB16" s="21">
        <v>1099</v>
      </c>
      <c r="AC16" s="22">
        <v>1040</v>
      </c>
      <c r="AD16" s="21">
        <v>1063</v>
      </c>
      <c r="AE16" s="23">
        <f t="shared" si="3"/>
        <v>0.1254566210045662</v>
      </c>
      <c r="AF16" s="23">
        <f t="shared" si="4"/>
        <v>0.11872146118721461</v>
      </c>
      <c r="AG16" s="23">
        <f t="shared" si="5"/>
        <v>0.12134703196347033</v>
      </c>
      <c r="AH16" s="24" t="str">
        <f t="shared" si="6"/>
        <v/>
      </c>
      <c r="AI16" s="24" t="str">
        <f t="shared" si="7"/>
        <v/>
      </c>
      <c r="AJ16" s="24">
        <f t="shared" si="8"/>
        <v>0.22831050228310501</v>
      </c>
      <c r="AK16" s="24">
        <f t="shared" si="9"/>
        <v>4.3905865823674041E-2</v>
      </c>
      <c r="AL16" s="24">
        <f t="shared" si="10"/>
        <v>7.3176443039456737E-2</v>
      </c>
      <c r="AM16" s="24">
        <f t="shared" si="11"/>
        <v>8.7811731647348096E-2</v>
      </c>
      <c r="AN16" s="24">
        <f t="shared" si="12"/>
        <v>4.2279722645019453E-2</v>
      </c>
      <c r="AO16" s="24">
        <f t="shared" si="13"/>
        <v>7.4449076831447289E-2</v>
      </c>
      <c r="AP16" s="24">
        <f t="shared" si="14"/>
        <v>0.10798469702579291</v>
      </c>
      <c r="AQ16" s="24">
        <f t="shared" si="15"/>
        <v>0.10807597741212072</v>
      </c>
      <c r="AR16" s="24">
        <f t="shared" si="16"/>
        <v>0.10737375107373751</v>
      </c>
      <c r="AS16" s="24">
        <f t="shared" si="17"/>
        <v>0.10302820500140118</v>
      </c>
      <c r="AT16" s="11"/>
    </row>
    <row r="17" spans="1:46" x14ac:dyDescent="0.4">
      <c r="A17" s="6" t="s">
        <v>26</v>
      </c>
      <c r="B17" s="6"/>
      <c r="C17" s="6">
        <v>0.7</v>
      </c>
      <c r="D17" s="6">
        <v>1.6</v>
      </c>
      <c r="E17" s="6">
        <v>8.5</v>
      </c>
      <c r="F17" s="6">
        <v>20.399999999999999</v>
      </c>
      <c r="G17" s="6">
        <v>43</v>
      </c>
      <c r="H17" s="6">
        <v>228</v>
      </c>
      <c r="I17" s="6">
        <v>449</v>
      </c>
      <c r="J17" s="6">
        <v>536</v>
      </c>
      <c r="K17" s="6">
        <v>630</v>
      </c>
      <c r="L17" s="6">
        <v>776</v>
      </c>
      <c r="M17" s="6">
        <v>911.1</v>
      </c>
      <c r="N17" s="6">
        <v>1201.9000000000001</v>
      </c>
      <c r="O17" s="7"/>
      <c r="P17" s="7">
        <v>0.04</v>
      </c>
      <c r="Q17" s="7">
        <v>0.1</v>
      </c>
      <c r="R17" s="7">
        <v>0.4</v>
      </c>
      <c r="S17" s="7">
        <v>1</v>
      </c>
      <c r="T17" s="7">
        <v>2</v>
      </c>
      <c r="U17" s="7">
        <v>11</v>
      </c>
      <c r="V17" s="7">
        <v>30</v>
      </c>
      <c r="W17" s="7">
        <v>52</v>
      </c>
      <c r="X17" s="7">
        <v>56</v>
      </c>
      <c r="Y17" s="7">
        <v>62</v>
      </c>
      <c r="Z17" s="6">
        <v>80</v>
      </c>
      <c r="AA17" s="20"/>
      <c r="AB17" s="21">
        <v>1064</v>
      </c>
      <c r="AC17" s="22">
        <v>1004</v>
      </c>
      <c r="AD17" s="21">
        <v>917</v>
      </c>
      <c r="AE17" s="23">
        <f t="shared" si="3"/>
        <v>0.12146118721461187</v>
      </c>
      <c r="AF17" s="23">
        <f t="shared" si="4"/>
        <v>0.11461187214611872</v>
      </c>
      <c r="AG17" s="23">
        <f t="shared" si="5"/>
        <v>0.10468036529680365</v>
      </c>
      <c r="AH17" s="24" t="str">
        <f t="shared" si="6"/>
        <v/>
      </c>
      <c r="AI17" s="24">
        <f t="shared" si="7"/>
        <v>6.5231572080887146E-2</v>
      </c>
      <c r="AJ17" s="24">
        <f t="shared" si="8"/>
        <v>7.1347031963470323E-2</v>
      </c>
      <c r="AK17" s="24">
        <f t="shared" si="9"/>
        <v>5.372011818426E-2</v>
      </c>
      <c r="AL17" s="24">
        <f t="shared" si="10"/>
        <v>5.5958456441937511E-2</v>
      </c>
      <c r="AM17" s="24">
        <f t="shared" si="11"/>
        <v>5.3095465647233726E-2</v>
      </c>
      <c r="AN17" s="24">
        <f t="shared" si="12"/>
        <v>5.5074901866538496E-2</v>
      </c>
      <c r="AO17" s="24">
        <f t="shared" si="13"/>
        <v>7.6272996308386978E-2</v>
      </c>
      <c r="AP17" s="24">
        <f t="shared" si="14"/>
        <v>0.11074763170449124</v>
      </c>
      <c r="AQ17" s="24">
        <f t="shared" si="15"/>
        <v>0.10147133434804669</v>
      </c>
      <c r="AR17" s="24">
        <f t="shared" si="16"/>
        <v>9.1206515087322887E-2</v>
      </c>
      <c r="AS17" s="24">
        <f t="shared" si="17"/>
        <v>0.10023510143040501</v>
      </c>
      <c r="AT17" s="11"/>
    </row>
    <row r="18" spans="1:46" x14ac:dyDescent="0.4">
      <c r="A18" s="6" t="s">
        <v>32</v>
      </c>
      <c r="B18" s="6">
        <v>3.5</v>
      </c>
      <c r="C18" s="6">
        <v>3.7</v>
      </c>
      <c r="D18" s="6">
        <v>6.6</v>
      </c>
      <c r="E18" s="6">
        <v>11.8</v>
      </c>
      <c r="F18" s="6">
        <v>30.6</v>
      </c>
      <c r="G18" s="6">
        <v>133</v>
      </c>
      <c r="H18" s="6">
        <v>455</v>
      </c>
      <c r="I18" s="6">
        <v>1052</v>
      </c>
      <c r="J18" s="6">
        <v>1361</v>
      </c>
      <c r="K18" s="6">
        <v>1619</v>
      </c>
      <c r="L18" s="6">
        <v>2272</v>
      </c>
      <c r="M18" s="6">
        <v>3343.4</v>
      </c>
      <c r="N18" s="6">
        <v>4269.8999999999996</v>
      </c>
      <c r="O18" s="7">
        <v>0.4</v>
      </c>
      <c r="P18" s="7">
        <v>0.4</v>
      </c>
      <c r="Q18" s="7">
        <v>0.7</v>
      </c>
      <c r="R18" s="7">
        <v>1</v>
      </c>
      <c r="S18" s="7">
        <v>1.9</v>
      </c>
      <c r="T18" s="7">
        <v>7</v>
      </c>
      <c r="U18" s="7">
        <v>31</v>
      </c>
      <c r="V18" s="7">
        <v>73</v>
      </c>
      <c r="W18" s="7">
        <v>137</v>
      </c>
      <c r="X18" s="7">
        <v>167</v>
      </c>
      <c r="Y18" s="7">
        <v>206</v>
      </c>
      <c r="Z18" s="6">
        <v>310</v>
      </c>
      <c r="AA18" s="20"/>
      <c r="AB18" s="21">
        <v>1227</v>
      </c>
      <c r="AC18" s="22">
        <v>1284</v>
      </c>
      <c r="AD18" s="21">
        <v>1225</v>
      </c>
      <c r="AE18" s="23">
        <f t="shared" si="3"/>
        <v>0.14006849315068493</v>
      </c>
      <c r="AF18" s="23">
        <f t="shared" si="4"/>
        <v>0.14657534246575343</v>
      </c>
      <c r="AG18" s="23">
        <f t="shared" si="5"/>
        <v>0.13984018264840184</v>
      </c>
      <c r="AH18" s="24">
        <f t="shared" si="6"/>
        <v>0.13046314416177429</v>
      </c>
      <c r="AI18" s="24">
        <f t="shared" si="7"/>
        <v>0.12341108231519191</v>
      </c>
      <c r="AJ18" s="24">
        <f t="shared" si="8"/>
        <v>0.12107375121073753</v>
      </c>
      <c r="AK18" s="24">
        <f t="shared" si="9"/>
        <v>9.6741738255552975E-2</v>
      </c>
      <c r="AL18" s="24">
        <f t="shared" si="10"/>
        <v>7.0880711493120835E-2</v>
      </c>
      <c r="AM18" s="24">
        <f t="shared" si="11"/>
        <v>6.0081711127132897E-2</v>
      </c>
      <c r="AN18" s="24">
        <f t="shared" si="12"/>
        <v>7.7776105173365445E-2</v>
      </c>
      <c r="AO18" s="24">
        <f t="shared" si="13"/>
        <v>7.9214195183776925E-2</v>
      </c>
      <c r="AP18" s="24">
        <f t="shared" si="14"/>
        <v>0.11491013524168034</v>
      </c>
      <c r="AQ18" s="24">
        <f t="shared" si="15"/>
        <v>0.11775124731710482</v>
      </c>
      <c r="AR18" s="24">
        <f t="shared" si="16"/>
        <v>0.10350344073573864</v>
      </c>
      <c r="AS18" s="24">
        <f t="shared" si="17"/>
        <v>0.10584473246958569</v>
      </c>
      <c r="AT18" s="11"/>
    </row>
    <row r="19" spans="1:46" x14ac:dyDescent="0.4">
      <c r="A19" s="6" t="s">
        <v>20</v>
      </c>
      <c r="B19" s="6"/>
      <c r="C19" s="6"/>
      <c r="D19" s="6"/>
      <c r="E19" s="6">
        <v>2</v>
      </c>
      <c r="F19" s="6">
        <v>20.100000000000001</v>
      </c>
      <c r="G19" s="6">
        <v>41</v>
      </c>
      <c r="H19" s="6">
        <v>284</v>
      </c>
      <c r="I19" s="6">
        <v>703</v>
      </c>
      <c r="J19" s="6">
        <v>991</v>
      </c>
      <c r="K19" s="6">
        <v>1054</v>
      </c>
      <c r="L19" s="6">
        <v>1175</v>
      </c>
      <c r="M19" s="6">
        <v>1555.6</v>
      </c>
      <c r="N19" s="6">
        <v>2333</v>
      </c>
      <c r="O19" s="7"/>
      <c r="P19" s="7"/>
      <c r="Q19" s="7"/>
      <c r="R19" s="7">
        <v>0.02</v>
      </c>
      <c r="S19" s="7">
        <v>0.5</v>
      </c>
      <c r="T19" s="7">
        <v>3.1</v>
      </c>
      <c r="U19" s="7">
        <v>12</v>
      </c>
      <c r="V19" s="7">
        <v>44</v>
      </c>
      <c r="W19" s="7">
        <v>84</v>
      </c>
      <c r="X19" s="7">
        <v>102</v>
      </c>
      <c r="Y19" s="7">
        <v>112</v>
      </c>
      <c r="Z19" s="6">
        <v>136</v>
      </c>
      <c r="AA19" s="20"/>
      <c r="AB19" s="21">
        <v>998</v>
      </c>
      <c r="AC19" s="22">
        <v>1061</v>
      </c>
      <c r="AD19" s="21">
        <v>1055</v>
      </c>
      <c r="AE19" s="23">
        <f t="shared" si="3"/>
        <v>0.11392694063926941</v>
      </c>
      <c r="AF19" s="23">
        <f t="shared" si="4"/>
        <v>0.12111872146118721</v>
      </c>
      <c r="AG19" s="23">
        <f t="shared" si="5"/>
        <v>0.1204337899543379</v>
      </c>
      <c r="AH19" s="24" t="str">
        <f t="shared" si="6"/>
        <v/>
      </c>
      <c r="AI19" s="24" t="str">
        <f t="shared" si="7"/>
        <v/>
      </c>
      <c r="AJ19" s="24" t="str">
        <f t="shared" si="8"/>
        <v/>
      </c>
      <c r="AK19" s="24">
        <f t="shared" si="9"/>
        <v>1.1415525114155251E-2</v>
      </c>
      <c r="AL19" s="24">
        <f t="shared" si="10"/>
        <v>2.8396828642177241E-2</v>
      </c>
      <c r="AM19" s="24">
        <f t="shared" si="11"/>
        <v>8.6312506960686042E-2</v>
      </c>
      <c r="AN19" s="24">
        <f t="shared" si="12"/>
        <v>4.8234613158402467E-2</v>
      </c>
      <c r="AO19" s="24">
        <f t="shared" si="13"/>
        <v>7.1448521340374258E-2</v>
      </c>
      <c r="AP19" s="24">
        <f t="shared" si="14"/>
        <v>9.6761262319782146E-2</v>
      </c>
      <c r="AQ19" s="24">
        <f t="shared" si="15"/>
        <v>0.11047282368537339</v>
      </c>
      <c r="AR19" s="24">
        <f t="shared" si="16"/>
        <v>0.10881181385407558</v>
      </c>
      <c r="AS19" s="24">
        <f t="shared" si="17"/>
        <v>9.9801453813648383E-2</v>
      </c>
      <c r="AT19" s="11"/>
    </row>
    <row r="20" spans="1:46" x14ac:dyDescent="0.4">
      <c r="A20" s="6" t="s">
        <v>22</v>
      </c>
      <c r="B20" s="6"/>
      <c r="C20" s="6">
        <v>0.3</v>
      </c>
      <c r="D20" s="6">
        <v>1.2</v>
      </c>
      <c r="E20" s="6">
        <v>4.8</v>
      </c>
      <c r="F20" s="6">
        <v>8.6</v>
      </c>
      <c r="G20" s="6">
        <v>48</v>
      </c>
      <c r="H20" s="6">
        <v>187</v>
      </c>
      <c r="I20" s="6">
        <v>413</v>
      </c>
      <c r="J20" s="6">
        <v>510</v>
      </c>
      <c r="K20" s="6">
        <v>621</v>
      </c>
      <c r="L20" s="6">
        <v>698</v>
      </c>
      <c r="M20" s="6">
        <v>952.6</v>
      </c>
      <c r="N20" s="6">
        <v>1315.7</v>
      </c>
      <c r="O20" s="7"/>
      <c r="P20" s="7">
        <v>0.03</v>
      </c>
      <c r="Q20" s="7">
        <v>0.1</v>
      </c>
      <c r="R20" s="7">
        <v>0.2</v>
      </c>
      <c r="S20" s="7">
        <v>0.6</v>
      </c>
      <c r="T20" s="7">
        <v>2</v>
      </c>
      <c r="U20" s="7">
        <v>11</v>
      </c>
      <c r="V20" s="7">
        <v>28</v>
      </c>
      <c r="W20" s="7">
        <v>49</v>
      </c>
      <c r="X20" s="7">
        <v>57</v>
      </c>
      <c r="Y20" s="7">
        <v>65</v>
      </c>
      <c r="Z20" s="6">
        <v>83</v>
      </c>
      <c r="AA20" s="20"/>
      <c r="AB20" s="21">
        <v>1115</v>
      </c>
      <c r="AC20" s="22">
        <v>1103</v>
      </c>
      <c r="AD20" s="21">
        <v>1013</v>
      </c>
      <c r="AE20" s="23">
        <f t="shared" si="3"/>
        <v>0.12728310502283105</v>
      </c>
      <c r="AF20" s="23">
        <f t="shared" si="4"/>
        <v>0.12591324200913243</v>
      </c>
      <c r="AG20" s="23">
        <f t="shared" si="5"/>
        <v>0.1156392694063927</v>
      </c>
      <c r="AH20" s="24" t="str">
        <f t="shared" si="6"/>
        <v/>
      </c>
      <c r="AI20" s="24">
        <f t="shared" si="7"/>
        <v>0.11415525114155251</v>
      </c>
      <c r="AJ20" s="24">
        <f t="shared" si="8"/>
        <v>9.5129375951293768E-2</v>
      </c>
      <c r="AK20" s="24">
        <f t="shared" si="9"/>
        <v>4.7564687975646884E-2</v>
      </c>
      <c r="AL20" s="24">
        <f t="shared" si="10"/>
        <v>7.9643198470850593E-2</v>
      </c>
      <c r="AM20" s="24">
        <f t="shared" si="11"/>
        <v>4.7564687975646884E-2</v>
      </c>
      <c r="AN20" s="24">
        <f t="shared" si="12"/>
        <v>6.7150147730325002E-2</v>
      </c>
      <c r="AO20" s="24">
        <f t="shared" si="13"/>
        <v>7.7393390604442378E-2</v>
      </c>
      <c r="AP20" s="24">
        <f t="shared" si="14"/>
        <v>0.10967857462619751</v>
      </c>
      <c r="AQ20" s="24">
        <f t="shared" si="15"/>
        <v>0.10478018220722211</v>
      </c>
      <c r="AR20" s="24">
        <f t="shared" si="16"/>
        <v>0.10630503329800735</v>
      </c>
      <c r="AS20" s="24">
        <f t="shared" si="17"/>
        <v>9.9463424782163107E-2</v>
      </c>
      <c r="AT20" s="11"/>
    </row>
    <row r="21" spans="1:46" x14ac:dyDescent="0.4">
      <c r="A21" s="6" t="s">
        <v>23</v>
      </c>
      <c r="B21" s="6"/>
      <c r="C21" s="6"/>
      <c r="D21" s="6"/>
      <c r="E21" s="6">
        <v>0.1</v>
      </c>
      <c r="F21" s="6">
        <v>4.9000000000000004</v>
      </c>
      <c r="G21" s="6">
        <v>17</v>
      </c>
      <c r="H21" s="6">
        <v>30</v>
      </c>
      <c r="I21" s="6">
        <v>176</v>
      </c>
      <c r="J21" s="6">
        <v>292</v>
      </c>
      <c r="K21" s="6">
        <v>344</v>
      </c>
      <c r="L21" s="6">
        <v>391</v>
      </c>
      <c r="M21" s="6">
        <v>451.1</v>
      </c>
      <c r="N21" s="6">
        <v>635.9</v>
      </c>
      <c r="O21" s="7"/>
      <c r="P21" s="7"/>
      <c r="Q21" s="7"/>
      <c r="R21" s="7">
        <v>0.03</v>
      </c>
      <c r="S21" s="7">
        <v>0.2</v>
      </c>
      <c r="T21" s="7">
        <v>0.8</v>
      </c>
      <c r="U21" s="7">
        <v>2</v>
      </c>
      <c r="V21" s="7">
        <v>6</v>
      </c>
      <c r="W21" s="7">
        <v>20</v>
      </c>
      <c r="X21" s="7">
        <v>26</v>
      </c>
      <c r="Y21" s="7">
        <v>30</v>
      </c>
      <c r="Z21" s="6">
        <v>38</v>
      </c>
      <c r="AA21" s="20"/>
      <c r="AB21" s="21">
        <v>933</v>
      </c>
      <c r="AC21" s="22">
        <v>905</v>
      </c>
      <c r="AD21" s="21">
        <v>902</v>
      </c>
      <c r="AE21" s="23">
        <f t="shared" si="3"/>
        <v>0.1065068493150685</v>
      </c>
      <c r="AF21" s="23">
        <f t="shared" si="4"/>
        <v>0.10331050228310502</v>
      </c>
      <c r="AG21" s="23">
        <f t="shared" si="5"/>
        <v>0.10296803652968037</v>
      </c>
      <c r="AH21" s="24" t="str">
        <f t="shared" si="6"/>
        <v/>
      </c>
      <c r="AI21" s="24" t="str">
        <f t="shared" si="7"/>
        <v/>
      </c>
      <c r="AJ21" s="24" t="str">
        <f t="shared" si="8"/>
        <v/>
      </c>
      <c r="AK21" s="24">
        <f t="shared" si="9"/>
        <v>0.34246575342465752</v>
      </c>
      <c r="AL21" s="24">
        <f t="shared" si="10"/>
        <v>4.6593980057776534E-2</v>
      </c>
      <c r="AM21" s="24">
        <f t="shared" si="11"/>
        <v>5.372011818426E-2</v>
      </c>
      <c r="AN21" s="24">
        <f t="shared" si="12"/>
        <v>7.6103500761035003E-2</v>
      </c>
      <c r="AO21" s="24">
        <f t="shared" si="13"/>
        <v>3.8916562889165632E-2</v>
      </c>
      <c r="AP21" s="24">
        <f t="shared" si="14"/>
        <v>7.8188528179145553E-2</v>
      </c>
      <c r="AQ21" s="24">
        <f t="shared" si="15"/>
        <v>8.6280131676754815E-2</v>
      </c>
      <c r="AR21" s="24">
        <f t="shared" si="16"/>
        <v>8.75871492134674E-2</v>
      </c>
      <c r="AS21" s="24">
        <f t="shared" si="17"/>
        <v>9.6162703244934492E-2</v>
      </c>
      <c r="AT21" s="11"/>
    </row>
    <row r="22" spans="1:46" x14ac:dyDescent="0.4">
      <c r="A22" s="6" t="s">
        <v>15</v>
      </c>
      <c r="B22" s="6">
        <v>0.8</v>
      </c>
      <c r="C22" s="6">
        <v>0.8</v>
      </c>
      <c r="D22" s="6">
        <v>0.8</v>
      </c>
      <c r="E22" s="6">
        <v>4.4000000000000004</v>
      </c>
      <c r="F22" s="6">
        <v>51.1</v>
      </c>
      <c r="G22" s="6">
        <v>62</v>
      </c>
      <c r="H22" s="6">
        <v>117</v>
      </c>
      <c r="I22" s="6">
        <v>332</v>
      </c>
      <c r="J22" s="6">
        <v>527</v>
      </c>
      <c r="K22" s="6">
        <v>610</v>
      </c>
      <c r="L22" s="6">
        <v>797</v>
      </c>
      <c r="M22" s="6">
        <v>1020.1</v>
      </c>
      <c r="N22" s="6">
        <v>1590.2</v>
      </c>
      <c r="O22" s="7">
        <v>0.01</v>
      </c>
      <c r="P22" s="7">
        <v>0.01</v>
      </c>
      <c r="Q22" s="7">
        <v>0.03</v>
      </c>
      <c r="R22" s="7">
        <v>0.1</v>
      </c>
      <c r="S22" s="7">
        <v>0.9</v>
      </c>
      <c r="T22" s="7">
        <v>4</v>
      </c>
      <c r="U22" s="7">
        <v>8</v>
      </c>
      <c r="V22" s="7">
        <v>20</v>
      </c>
      <c r="W22" s="7">
        <v>38</v>
      </c>
      <c r="X22" s="7">
        <v>53</v>
      </c>
      <c r="Y22" s="7">
        <v>74</v>
      </c>
      <c r="Z22" s="6">
        <v>103</v>
      </c>
      <c r="AA22" s="20"/>
      <c r="AB22" s="21">
        <v>884</v>
      </c>
      <c r="AC22" s="22">
        <v>915</v>
      </c>
      <c r="AD22" s="21">
        <v>1020</v>
      </c>
      <c r="AE22" s="23">
        <f t="shared" si="3"/>
        <v>0.10091324200913242</v>
      </c>
      <c r="AF22" s="23">
        <f t="shared" si="4"/>
        <v>0.10445205479452055</v>
      </c>
      <c r="AG22" s="23">
        <f t="shared" si="5"/>
        <v>0.11643835616438356</v>
      </c>
      <c r="AH22" s="24">
        <f t="shared" si="6"/>
        <v>1.4269406392694063E-2</v>
      </c>
      <c r="AI22" s="24">
        <f t="shared" si="7"/>
        <v>1.4269406392694063E-2</v>
      </c>
      <c r="AJ22" s="24">
        <f t="shared" si="8"/>
        <v>4.2808219178082189E-2</v>
      </c>
      <c r="AK22" s="24">
        <f t="shared" si="9"/>
        <v>2.594437525944375E-2</v>
      </c>
      <c r="AL22" s="24">
        <f t="shared" si="10"/>
        <v>2.0105621531780287E-2</v>
      </c>
      <c r="AM22" s="24">
        <f t="shared" si="11"/>
        <v>7.3648549123582263E-2</v>
      </c>
      <c r="AN22" s="24">
        <f t="shared" si="12"/>
        <v>7.8054872575420514E-2</v>
      </c>
      <c r="AO22" s="24">
        <f t="shared" si="13"/>
        <v>6.87682235792485E-2</v>
      </c>
      <c r="AP22" s="24">
        <f t="shared" si="14"/>
        <v>8.2313084314591944E-2</v>
      </c>
      <c r="AQ22" s="24">
        <f t="shared" si="15"/>
        <v>9.9184070663971863E-2</v>
      </c>
      <c r="AR22" s="24">
        <f t="shared" si="16"/>
        <v>0.1059910738328091</v>
      </c>
      <c r="AS22" s="24">
        <f t="shared" si="17"/>
        <v>0.11526311996451238</v>
      </c>
      <c r="AT22" s="11"/>
    </row>
    <row r="23" spans="1:46" x14ac:dyDescent="0.4">
      <c r="A23" s="6" t="s">
        <v>16</v>
      </c>
      <c r="B23" s="6"/>
      <c r="C23" s="6"/>
      <c r="D23" s="6"/>
      <c r="E23" s="6">
        <v>4.2</v>
      </c>
      <c r="F23" s="6">
        <v>4.5</v>
      </c>
      <c r="G23" s="6">
        <v>12</v>
      </c>
      <c r="H23" s="6">
        <v>16</v>
      </c>
      <c r="I23" s="6">
        <v>78</v>
      </c>
      <c r="J23" s="6">
        <v>124</v>
      </c>
      <c r="K23" s="6">
        <v>135</v>
      </c>
      <c r="L23" s="6">
        <v>205</v>
      </c>
      <c r="M23" s="6">
        <v>311.7</v>
      </c>
      <c r="N23" s="6">
        <v>520.4</v>
      </c>
      <c r="O23" s="7"/>
      <c r="P23" s="7"/>
      <c r="Q23" s="7"/>
      <c r="R23" s="7">
        <v>0.3</v>
      </c>
      <c r="S23" s="7">
        <v>0.4</v>
      </c>
      <c r="T23" s="7">
        <v>0.5</v>
      </c>
      <c r="U23" s="7">
        <v>1.1000000000000001</v>
      </c>
      <c r="V23" s="7">
        <v>4</v>
      </c>
      <c r="W23" s="7">
        <v>9</v>
      </c>
      <c r="X23" s="7">
        <v>14</v>
      </c>
      <c r="Y23" s="7">
        <v>19</v>
      </c>
      <c r="Z23" s="6">
        <v>29</v>
      </c>
      <c r="AA23" s="20"/>
      <c r="AB23" s="21">
        <v>1006</v>
      </c>
      <c r="AC23" s="22">
        <v>1097</v>
      </c>
      <c r="AD23" s="21">
        <v>1085</v>
      </c>
      <c r="AE23" s="23">
        <f t="shared" si="3"/>
        <v>0.11484018264840183</v>
      </c>
      <c r="AF23" s="23">
        <f t="shared" si="4"/>
        <v>0.12522831050228311</v>
      </c>
      <c r="AG23" s="23">
        <f t="shared" si="5"/>
        <v>0.12385844748858447</v>
      </c>
      <c r="AH23" s="24" t="str">
        <f t="shared" si="6"/>
        <v/>
      </c>
      <c r="AI23" s="24" t="str">
        <f t="shared" si="7"/>
        <v/>
      </c>
      <c r="AJ23" s="24" t="str">
        <f t="shared" si="8"/>
        <v/>
      </c>
      <c r="AK23" s="24">
        <f t="shared" si="9"/>
        <v>8.1539465101108932E-2</v>
      </c>
      <c r="AL23" s="24">
        <f t="shared" si="10"/>
        <v>0.10147133434804669</v>
      </c>
      <c r="AM23" s="24">
        <f t="shared" si="11"/>
        <v>4.7564687975646884E-2</v>
      </c>
      <c r="AN23" s="24">
        <f t="shared" si="12"/>
        <v>7.8481735159817351E-2</v>
      </c>
      <c r="AO23" s="24">
        <f t="shared" si="13"/>
        <v>5.8541154431565393E-2</v>
      </c>
      <c r="AP23" s="24">
        <f t="shared" si="14"/>
        <v>8.2854617764030039E-2</v>
      </c>
      <c r="AQ23" s="24">
        <f t="shared" si="15"/>
        <v>0.11838322340605445</v>
      </c>
      <c r="AR23" s="24">
        <f t="shared" si="16"/>
        <v>0.10580242788729258</v>
      </c>
      <c r="AS23" s="24">
        <f t="shared" si="17"/>
        <v>0.10620796545091507</v>
      </c>
      <c r="AT23" s="11"/>
    </row>
    <row r="24" spans="1:46" x14ac:dyDescent="0.4">
      <c r="A24" s="6" t="s">
        <v>18</v>
      </c>
      <c r="B24" s="6">
        <v>2</v>
      </c>
      <c r="C24" s="6">
        <v>2.5</v>
      </c>
      <c r="D24" s="6">
        <v>2</v>
      </c>
      <c r="E24" s="6">
        <v>8.9</v>
      </c>
      <c r="F24" s="6">
        <v>13.9</v>
      </c>
      <c r="G24" s="6">
        <v>16</v>
      </c>
      <c r="H24" s="6">
        <v>29</v>
      </c>
      <c r="I24" s="6">
        <v>43</v>
      </c>
      <c r="J24" s="6">
        <v>136</v>
      </c>
      <c r="K24" s="6">
        <v>140</v>
      </c>
      <c r="L24" s="6">
        <v>143</v>
      </c>
      <c r="M24" s="6">
        <v>146.5</v>
      </c>
      <c r="N24" s="6">
        <v>245.8</v>
      </c>
      <c r="O24" s="7">
        <v>0.04</v>
      </c>
      <c r="P24" s="7">
        <v>0.2</v>
      </c>
      <c r="Q24" s="7">
        <v>0.3</v>
      </c>
      <c r="R24" s="7">
        <v>0.5</v>
      </c>
      <c r="S24" s="7">
        <v>1.7</v>
      </c>
      <c r="T24" s="7">
        <v>2</v>
      </c>
      <c r="U24" s="7">
        <v>3</v>
      </c>
      <c r="V24" s="7">
        <v>3</v>
      </c>
      <c r="W24" s="7">
        <v>6</v>
      </c>
      <c r="X24" s="7">
        <v>14</v>
      </c>
      <c r="Y24" s="7">
        <v>15</v>
      </c>
      <c r="Z24" s="6">
        <v>16</v>
      </c>
      <c r="AA24" s="20"/>
      <c r="AB24" s="21">
        <v>752</v>
      </c>
      <c r="AC24" s="22">
        <v>1023</v>
      </c>
      <c r="AD24" s="21">
        <v>1061</v>
      </c>
      <c r="AE24" s="23">
        <f t="shared" si="3"/>
        <v>8.5844748858447492E-2</v>
      </c>
      <c r="AF24" s="23">
        <f t="shared" si="4"/>
        <v>0.11678082191780823</v>
      </c>
      <c r="AG24" s="23">
        <f t="shared" si="5"/>
        <v>0.12111872146118721</v>
      </c>
      <c r="AH24" s="24">
        <f t="shared" si="6"/>
        <v>2.2831050228310501E-2</v>
      </c>
      <c r="AI24" s="24">
        <f t="shared" si="7"/>
        <v>9.1324200913242004E-2</v>
      </c>
      <c r="AJ24" s="24">
        <f t="shared" si="8"/>
        <v>0.17123287671232876</v>
      </c>
      <c r="AK24" s="24">
        <f t="shared" si="9"/>
        <v>6.4132163562669958E-2</v>
      </c>
      <c r="AL24" s="24">
        <f t="shared" si="10"/>
        <v>0.13961433592851746</v>
      </c>
      <c r="AM24" s="24">
        <f t="shared" si="11"/>
        <v>0.14269406392694065</v>
      </c>
      <c r="AN24" s="24">
        <f t="shared" si="12"/>
        <v>0.11809163911195089</v>
      </c>
      <c r="AO24" s="24">
        <f t="shared" si="13"/>
        <v>7.9643198470850579E-2</v>
      </c>
      <c r="AP24" s="24">
        <f t="shared" si="14"/>
        <v>5.0362610797743755E-2</v>
      </c>
      <c r="AQ24" s="24">
        <f t="shared" si="15"/>
        <v>0.11415525114155251</v>
      </c>
      <c r="AR24" s="24">
        <f t="shared" si="16"/>
        <v>0.11974327042820193</v>
      </c>
      <c r="AS24" s="24">
        <f t="shared" si="17"/>
        <v>0.12467467701466486</v>
      </c>
      <c r="AT24" s="11"/>
    </row>
    <row r="25" spans="1:46" x14ac:dyDescent="0.4">
      <c r="A25" s="6" t="s">
        <v>42</v>
      </c>
      <c r="B25" s="6"/>
      <c r="C25" s="6"/>
      <c r="D25" s="6"/>
      <c r="E25" s="6"/>
      <c r="F25" s="6"/>
      <c r="G25" s="6"/>
      <c r="H25" s="6" t="s">
        <v>4</v>
      </c>
      <c r="I25" s="6">
        <v>12</v>
      </c>
      <c r="J25" s="6">
        <v>43</v>
      </c>
      <c r="K25" s="6">
        <v>65</v>
      </c>
      <c r="L25" s="6">
        <v>67</v>
      </c>
      <c r="M25" s="6">
        <v>63.4</v>
      </c>
      <c r="N25" s="6">
        <v>69.3</v>
      </c>
      <c r="O25" s="7"/>
      <c r="P25" s="7"/>
      <c r="Q25" s="7"/>
      <c r="R25" s="7"/>
      <c r="S25" s="7"/>
      <c r="T25" s="7"/>
      <c r="U25" s="7">
        <v>0.02</v>
      </c>
      <c r="V25" s="7">
        <v>0.2</v>
      </c>
      <c r="W25" s="7">
        <v>2</v>
      </c>
      <c r="X25" s="7">
        <v>3</v>
      </c>
      <c r="Y25" s="7">
        <v>4</v>
      </c>
      <c r="Z25" s="6">
        <v>5</v>
      </c>
      <c r="AA25" s="20"/>
      <c r="AB25" s="21">
        <v>602</v>
      </c>
      <c r="AC25" s="22">
        <v>606</v>
      </c>
      <c r="AD25" s="21">
        <v>655</v>
      </c>
      <c r="AE25" s="23">
        <f t="shared" si="3"/>
        <v>6.8721461187214616E-2</v>
      </c>
      <c r="AF25" s="23">
        <f t="shared" si="4"/>
        <v>6.9178082191780815E-2</v>
      </c>
      <c r="AG25" s="23">
        <f t="shared" si="5"/>
        <v>7.4771689497716898E-2</v>
      </c>
      <c r="AH25" s="24" t="str">
        <f t="shared" si="6"/>
        <v/>
      </c>
      <c r="AI25" s="24" t="str">
        <f t="shared" si="7"/>
        <v/>
      </c>
      <c r="AJ25" s="24" t="str">
        <f t="shared" si="8"/>
        <v/>
      </c>
      <c r="AK25" s="24" t="str">
        <f t="shared" si="9"/>
        <v/>
      </c>
      <c r="AL25" s="24" t="str">
        <f t="shared" si="10"/>
        <v/>
      </c>
      <c r="AM25" s="24" t="str">
        <f t="shared" si="11"/>
        <v/>
      </c>
      <c r="AN25" s="24" t="str">
        <f t="shared" si="12"/>
        <v/>
      </c>
      <c r="AO25" s="24">
        <f t="shared" si="13"/>
        <v>1.9025875190258751E-2</v>
      </c>
      <c r="AP25" s="24">
        <f t="shared" si="14"/>
        <v>5.3095465647233726E-2</v>
      </c>
      <c r="AQ25" s="24">
        <f t="shared" si="15"/>
        <v>5.2687038988408853E-2</v>
      </c>
      <c r="AR25" s="24">
        <f t="shared" si="16"/>
        <v>6.8152388741225381E-2</v>
      </c>
      <c r="AS25" s="24">
        <f t="shared" si="17"/>
        <v>9.00278005848206E-2</v>
      </c>
      <c r="AT25" s="11"/>
    </row>
    <row r="26" spans="1:46" x14ac:dyDescent="0.4">
      <c r="A26" s="6" t="s">
        <v>36</v>
      </c>
      <c r="B26" s="6"/>
      <c r="C26" s="6"/>
      <c r="D26" s="6"/>
      <c r="E26" s="6">
        <v>3.3</v>
      </c>
      <c r="F26" s="6">
        <v>5.4</v>
      </c>
      <c r="G26" s="6">
        <v>36</v>
      </c>
      <c r="H26" s="6">
        <v>96</v>
      </c>
      <c r="I26" s="6">
        <v>135</v>
      </c>
      <c r="J26" s="6">
        <v>181</v>
      </c>
      <c r="K26" s="6">
        <v>188</v>
      </c>
      <c r="L26" s="6">
        <v>191</v>
      </c>
      <c r="M26" s="6">
        <v>195.9</v>
      </c>
      <c r="N26" s="6">
        <v>206.2</v>
      </c>
      <c r="O26" s="7"/>
      <c r="P26" s="7"/>
      <c r="Q26" s="7"/>
      <c r="R26" s="7">
        <v>0.01</v>
      </c>
      <c r="S26" s="7">
        <v>0.5</v>
      </c>
      <c r="T26" s="7">
        <v>2</v>
      </c>
      <c r="U26" s="7">
        <v>11</v>
      </c>
      <c r="V26" s="7">
        <v>16</v>
      </c>
      <c r="W26" s="7">
        <v>22</v>
      </c>
      <c r="X26" s="7">
        <v>28</v>
      </c>
      <c r="Y26" s="7">
        <v>27</v>
      </c>
      <c r="Z26" s="6">
        <v>30</v>
      </c>
      <c r="AA26" s="20"/>
      <c r="AB26" s="21">
        <v>1461</v>
      </c>
      <c r="AC26" s="22">
        <v>1554</v>
      </c>
      <c r="AD26" s="21">
        <v>1466</v>
      </c>
      <c r="AE26" s="23">
        <f t="shared" si="3"/>
        <v>0.16678082191780821</v>
      </c>
      <c r="AF26" s="23">
        <f t="shared" si="4"/>
        <v>0.1773972602739726</v>
      </c>
      <c r="AG26" s="23">
        <f t="shared" si="5"/>
        <v>0.16735159817351597</v>
      </c>
      <c r="AH26" s="24" t="str">
        <f t="shared" si="6"/>
        <v/>
      </c>
      <c r="AI26" s="24" t="str">
        <f t="shared" si="7"/>
        <v/>
      </c>
      <c r="AJ26" s="24" t="str">
        <f t="shared" si="8"/>
        <v/>
      </c>
      <c r="AK26" s="24">
        <f t="shared" si="9"/>
        <v>3.4592500345925004E-3</v>
      </c>
      <c r="AL26" s="24">
        <f t="shared" si="10"/>
        <v>0.10569930661254862</v>
      </c>
      <c r="AM26" s="24">
        <f t="shared" si="11"/>
        <v>6.3419583967529169E-2</v>
      </c>
      <c r="AN26" s="24">
        <f t="shared" si="12"/>
        <v>0.13080289193302891</v>
      </c>
      <c r="AO26" s="24">
        <f t="shared" si="13"/>
        <v>0.13529511246406223</v>
      </c>
      <c r="AP26" s="24">
        <f t="shared" si="14"/>
        <v>0.13875223895658315</v>
      </c>
      <c r="AQ26" s="24">
        <f t="shared" si="15"/>
        <v>0.1700184591469931</v>
      </c>
      <c r="AR26" s="24">
        <f t="shared" si="16"/>
        <v>0.16137129742523129</v>
      </c>
      <c r="AS26" s="24">
        <f t="shared" si="17"/>
        <v>0.17481661736838056</v>
      </c>
      <c r="AT26" s="11"/>
    </row>
    <row r="27" spans="1:46" x14ac:dyDescent="0.4">
      <c r="A27" s="6" t="s">
        <v>17</v>
      </c>
      <c r="B27" s="6"/>
      <c r="C27" s="6"/>
      <c r="D27" s="6"/>
      <c r="E27" s="6"/>
      <c r="F27" s="6"/>
      <c r="G27" s="6">
        <v>3</v>
      </c>
      <c r="H27" s="6">
        <v>46</v>
      </c>
      <c r="I27" s="6">
        <v>135</v>
      </c>
      <c r="J27" s="6">
        <v>178</v>
      </c>
      <c r="K27" s="6">
        <v>510</v>
      </c>
      <c r="L27" s="6">
        <v>1057</v>
      </c>
      <c r="M27" s="6">
        <v>1137</v>
      </c>
      <c r="N27" s="6">
        <v>1420.3</v>
      </c>
      <c r="O27" s="7"/>
      <c r="P27" s="7"/>
      <c r="Q27" s="7"/>
      <c r="R27" s="7"/>
      <c r="S27" s="7"/>
      <c r="T27" s="7">
        <v>0</v>
      </c>
      <c r="U27" s="7">
        <v>1.1000000000000001</v>
      </c>
      <c r="V27" s="7">
        <v>6</v>
      </c>
      <c r="W27" s="7">
        <v>16</v>
      </c>
      <c r="X27" s="7">
        <v>20</v>
      </c>
      <c r="Y27" s="7">
        <v>45</v>
      </c>
      <c r="Z27" s="6">
        <v>83</v>
      </c>
      <c r="AA27" s="20"/>
      <c r="AB27" s="21">
        <v>932</v>
      </c>
      <c r="AC27" s="22">
        <v>1092</v>
      </c>
      <c r="AD27" s="21">
        <v>1032</v>
      </c>
      <c r="AE27" s="23">
        <f t="shared" si="3"/>
        <v>0.10639269406392694</v>
      </c>
      <c r="AF27" s="23">
        <f t="shared" si="4"/>
        <v>0.12465753424657534</v>
      </c>
      <c r="AG27" s="23">
        <f t="shared" si="5"/>
        <v>0.11780821917808219</v>
      </c>
      <c r="AH27" s="24" t="str">
        <f t="shared" si="6"/>
        <v/>
      </c>
      <c r="AI27" s="24" t="str">
        <f t="shared" si="7"/>
        <v/>
      </c>
      <c r="AJ27" s="24" t="str">
        <f t="shared" si="8"/>
        <v/>
      </c>
      <c r="AK27" s="24" t="str">
        <f t="shared" si="9"/>
        <v/>
      </c>
      <c r="AL27" s="24" t="str">
        <f t="shared" si="10"/>
        <v/>
      </c>
      <c r="AM27" s="24">
        <f t="shared" si="11"/>
        <v>0</v>
      </c>
      <c r="AN27" s="24">
        <f t="shared" si="12"/>
        <v>2.729799483819734E-2</v>
      </c>
      <c r="AO27" s="24">
        <f t="shared" si="13"/>
        <v>5.0735667174023343E-2</v>
      </c>
      <c r="AP27" s="24">
        <f t="shared" si="14"/>
        <v>0.10261146170027191</v>
      </c>
      <c r="AQ27" s="24">
        <f t="shared" si="15"/>
        <v>4.4766765153550006E-2</v>
      </c>
      <c r="AR27" s="24">
        <f t="shared" si="16"/>
        <v>4.8599681186091419E-2</v>
      </c>
      <c r="AS27" s="24">
        <f t="shared" si="17"/>
        <v>8.3332329329365504E-2</v>
      </c>
      <c r="AT27" s="11"/>
    </row>
    <row r="28" spans="1:46" x14ac:dyDescent="0.4">
      <c r="A28" s="6" t="s">
        <v>40</v>
      </c>
      <c r="B28" s="6">
        <v>2</v>
      </c>
      <c r="C28" s="6">
        <v>2</v>
      </c>
      <c r="D28" s="6">
        <v>3</v>
      </c>
      <c r="E28" s="6">
        <v>11</v>
      </c>
      <c r="F28" s="6">
        <v>28.2</v>
      </c>
      <c r="G28" s="6">
        <v>117</v>
      </c>
      <c r="H28" s="6">
        <v>208</v>
      </c>
      <c r="I28" s="6">
        <v>238</v>
      </c>
      <c r="J28" s="6">
        <v>326</v>
      </c>
      <c r="K28" s="6">
        <v>375</v>
      </c>
      <c r="L28" s="6">
        <v>388</v>
      </c>
      <c r="M28" s="6">
        <v>397.1</v>
      </c>
      <c r="N28" s="6">
        <v>585.29999999999995</v>
      </c>
      <c r="O28" s="7">
        <v>0.3</v>
      </c>
      <c r="P28" s="7">
        <v>0.3</v>
      </c>
      <c r="Q28" s="7">
        <v>0.3</v>
      </c>
      <c r="R28" s="7">
        <v>0.9</v>
      </c>
      <c r="S28" s="7">
        <v>2.9</v>
      </c>
      <c r="T28" s="7">
        <v>6</v>
      </c>
      <c r="U28" s="7">
        <v>23</v>
      </c>
      <c r="V28" s="7">
        <v>28</v>
      </c>
      <c r="W28" s="7">
        <v>34</v>
      </c>
      <c r="X28" s="7">
        <v>48</v>
      </c>
      <c r="Y28" s="7">
        <v>50</v>
      </c>
      <c r="Z28" s="6">
        <v>51</v>
      </c>
      <c r="AA28" s="20"/>
      <c r="AB28" s="21">
        <v>1182</v>
      </c>
      <c r="AC28" s="22">
        <v>1350</v>
      </c>
      <c r="AD28" s="21">
        <v>1332</v>
      </c>
      <c r="AE28" s="23">
        <f t="shared" si="3"/>
        <v>0.13493150684931507</v>
      </c>
      <c r="AF28" s="23">
        <f t="shared" si="4"/>
        <v>0.1541095890410959</v>
      </c>
      <c r="AG28" s="23">
        <f t="shared" si="5"/>
        <v>0.15205479452054796</v>
      </c>
      <c r="AH28" s="24">
        <f t="shared" si="6"/>
        <v>0.17123287671232876</v>
      </c>
      <c r="AI28" s="24">
        <f t="shared" si="7"/>
        <v>0.17123287671232876</v>
      </c>
      <c r="AJ28" s="24">
        <f t="shared" si="8"/>
        <v>0.11415525114155251</v>
      </c>
      <c r="AK28" s="24">
        <f t="shared" si="9"/>
        <v>9.3399750933997508E-2</v>
      </c>
      <c r="AL28" s="24">
        <f t="shared" si="10"/>
        <v>0.11739369798244763</v>
      </c>
      <c r="AM28" s="24">
        <f t="shared" si="11"/>
        <v>5.8541154431565393E-2</v>
      </c>
      <c r="AN28" s="24">
        <f t="shared" si="12"/>
        <v>0.12622936424306286</v>
      </c>
      <c r="AO28" s="24">
        <f t="shared" si="13"/>
        <v>0.13430029546065</v>
      </c>
      <c r="AP28" s="24">
        <f t="shared" si="14"/>
        <v>0.11905762388996274</v>
      </c>
      <c r="AQ28" s="24">
        <f t="shared" si="15"/>
        <v>0.14611872146118721</v>
      </c>
      <c r="AR28" s="24">
        <f t="shared" si="16"/>
        <v>0.14710728239890788</v>
      </c>
      <c r="AS28" s="24">
        <f t="shared" si="17"/>
        <v>0.14661087404228601</v>
      </c>
      <c r="AT28" s="11"/>
    </row>
    <row r="29" spans="1:46" x14ac:dyDescent="0.4">
      <c r="A29" s="6" t="s">
        <v>38</v>
      </c>
      <c r="B29" s="6">
        <v>4</v>
      </c>
      <c r="C29" s="6">
        <v>6.6</v>
      </c>
      <c r="D29" s="6">
        <v>8</v>
      </c>
      <c r="E29" s="6">
        <v>11</v>
      </c>
      <c r="F29" s="6">
        <v>13</v>
      </c>
      <c r="G29" s="6">
        <v>17</v>
      </c>
      <c r="H29" s="6">
        <v>33</v>
      </c>
      <c r="I29" s="6">
        <v>79</v>
      </c>
      <c r="J29" s="6">
        <v>98</v>
      </c>
      <c r="K29" s="6">
        <v>110</v>
      </c>
      <c r="L29" s="6">
        <v>137</v>
      </c>
      <c r="M29" s="6">
        <v>138.69999999999999</v>
      </c>
      <c r="N29" s="6">
        <v>178.1</v>
      </c>
      <c r="O29" s="7">
        <v>0.4</v>
      </c>
      <c r="P29" s="7">
        <v>1.8</v>
      </c>
      <c r="Q29" s="7">
        <v>0.8</v>
      </c>
      <c r="R29" s="7">
        <v>1.4</v>
      </c>
      <c r="S29" s="7">
        <v>1.8</v>
      </c>
      <c r="T29" s="7">
        <v>2</v>
      </c>
      <c r="U29" s="7">
        <v>4</v>
      </c>
      <c r="V29" s="7">
        <v>6</v>
      </c>
      <c r="W29" s="7">
        <v>8</v>
      </c>
      <c r="X29" s="7">
        <v>13</v>
      </c>
      <c r="Y29" s="7">
        <v>14</v>
      </c>
      <c r="Z29" s="6">
        <v>17</v>
      </c>
      <c r="AA29" s="20"/>
      <c r="AB29" s="21">
        <v>900</v>
      </c>
      <c r="AC29" s="22">
        <v>1210</v>
      </c>
      <c r="AD29" s="21">
        <v>1116</v>
      </c>
      <c r="AE29" s="23">
        <f t="shared" si="3"/>
        <v>0.10273972602739725</v>
      </c>
      <c r="AF29" s="23">
        <f t="shared" si="4"/>
        <v>0.13812785388127855</v>
      </c>
      <c r="AG29" s="23">
        <f t="shared" si="5"/>
        <v>0.12739726027397261</v>
      </c>
      <c r="AH29" s="24">
        <f t="shared" si="6"/>
        <v>0.11415525114155251</v>
      </c>
      <c r="AI29" s="24">
        <f t="shared" si="7"/>
        <v>0.31133250311332505</v>
      </c>
      <c r="AJ29" s="24">
        <f t="shared" si="8"/>
        <v>0.11415525114155251</v>
      </c>
      <c r="AK29" s="24">
        <f t="shared" si="9"/>
        <v>0.14528850145288502</v>
      </c>
      <c r="AL29" s="24">
        <f t="shared" si="10"/>
        <v>0.15806111696522654</v>
      </c>
      <c r="AM29" s="24">
        <f t="shared" si="11"/>
        <v>0.13430029546065</v>
      </c>
      <c r="AN29" s="24">
        <f t="shared" si="12"/>
        <v>0.13837000138370001</v>
      </c>
      <c r="AO29" s="24">
        <f t="shared" si="13"/>
        <v>8.6700190740419625E-2</v>
      </c>
      <c r="AP29" s="24">
        <f t="shared" si="14"/>
        <v>9.3187960115553081E-2</v>
      </c>
      <c r="AQ29" s="24">
        <f t="shared" si="15"/>
        <v>0.13491075134910752</v>
      </c>
      <c r="AR29" s="24">
        <f t="shared" si="16"/>
        <v>0.11665500116655</v>
      </c>
      <c r="AS29" s="24">
        <f t="shared" si="17"/>
        <v>0.13991631358373416</v>
      </c>
      <c r="AT29" s="11"/>
    </row>
    <row r="30" spans="1:46" x14ac:dyDescent="0.4">
      <c r="A30" s="6" t="s">
        <v>34</v>
      </c>
      <c r="B30" s="6">
        <v>2</v>
      </c>
      <c r="C30" s="6">
        <v>2</v>
      </c>
      <c r="D30" s="6">
        <v>2.1</v>
      </c>
      <c r="E30" s="6">
        <v>6.3</v>
      </c>
      <c r="F30" s="6">
        <v>31.3</v>
      </c>
      <c r="G30" s="6">
        <v>72</v>
      </c>
      <c r="H30" s="6">
        <v>246</v>
      </c>
      <c r="I30" s="6">
        <v>535</v>
      </c>
      <c r="J30" s="6">
        <v>716</v>
      </c>
      <c r="K30" s="6">
        <v>939</v>
      </c>
      <c r="L30" s="6">
        <v>1089</v>
      </c>
      <c r="M30" s="6">
        <v>1313.7</v>
      </c>
      <c r="N30" s="6">
        <v>1516.2</v>
      </c>
      <c r="O30" s="7"/>
      <c r="P30" s="7"/>
      <c r="Q30" s="7">
        <v>0.3</v>
      </c>
      <c r="R30" s="7">
        <v>0.8</v>
      </c>
      <c r="S30" s="7">
        <v>0.9</v>
      </c>
      <c r="T30" s="7">
        <v>6</v>
      </c>
      <c r="U30" s="7">
        <v>20</v>
      </c>
      <c r="V30" s="7">
        <v>52</v>
      </c>
      <c r="W30" s="7">
        <v>71</v>
      </c>
      <c r="X30" s="7">
        <v>94</v>
      </c>
      <c r="Y30" s="7">
        <v>119</v>
      </c>
      <c r="Z30" s="6">
        <v>141</v>
      </c>
      <c r="AA30" s="20"/>
      <c r="AB30" s="21">
        <v>1274</v>
      </c>
      <c r="AC30" s="22">
        <v>1273</v>
      </c>
      <c r="AD30" s="21">
        <v>1392</v>
      </c>
      <c r="AE30" s="23">
        <f t="shared" si="3"/>
        <v>0.14543378995433789</v>
      </c>
      <c r="AF30" s="23">
        <f t="shared" si="4"/>
        <v>0.14531963470319634</v>
      </c>
      <c r="AG30" s="23">
        <f t="shared" si="5"/>
        <v>0.15890410958904111</v>
      </c>
      <c r="AH30" s="24">
        <f t="shared" si="6"/>
        <v>0</v>
      </c>
      <c r="AI30" s="24">
        <f t="shared" si="7"/>
        <v>0</v>
      </c>
      <c r="AJ30" s="24">
        <f t="shared" si="8"/>
        <v>0.16307893020221786</v>
      </c>
      <c r="AK30" s="24">
        <f t="shared" si="9"/>
        <v>0.1449590490686381</v>
      </c>
      <c r="AL30" s="24">
        <f t="shared" si="10"/>
        <v>3.282419361897676E-2</v>
      </c>
      <c r="AM30" s="24">
        <f t="shared" si="11"/>
        <v>9.5129375951293768E-2</v>
      </c>
      <c r="AN30" s="24">
        <f t="shared" si="12"/>
        <v>9.2809147269554887E-2</v>
      </c>
      <c r="AO30" s="24">
        <f t="shared" si="13"/>
        <v>0.11095463662356506</v>
      </c>
      <c r="AP30" s="24">
        <f t="shared" si="14"/>
        <v>0.11319864289176297</v>
      </c>
      <c r="AQ30" s="24">
        <f t="shared" si="15"/>
        <v>0.1142768222290302</v>
      </c>
      <c r="AR30" s="24">
        <f t="shared" si="16"/>
        <v>0.12474265276257805</v>
      </c>
      <c r="AS30" s="24">
        <f t="shared" si="17"/>
        <v>0.12252333417796227</v>
      </c>
      <c r="AT30" s="11"/>
    </row>
    <row r="31" spans="1:46" x14ac:dyDescent="0.4">
      <c r="A31" s="6" t="s">
        <v>14</v>
      </c>
      <c r="B31" s="6">
        <v>11</v>
      </c>
      <c r="C31" s="6">
        <v>11.1</v>
      </c>
      <c r="D31" s="6">
        <v>38</v>
      </c>
      <c r="E31" s="6">
        <v>429.8</v>
      </c>
      <c r="F31" s="6">
        <v>517.29999999999995</v>
      </c>
      <c r="G31" s="6">
        <v>610</v>
      </c>
      <c r="H31" s="6">
        <v>686</v>
      </c>
      <c r="I31" s="6">
        <v>786</v>
      </c>
      <c r="J31" s="6">
        <v>839</v>
      </c>
      <c r="K31" s="6">
        <v>924</v>
      </c>
      <c r="L31" s="6">
        <v>982</v>
      </c>
      <c r="M31" s="6">
        <v>1124.8</v>
      </c>
      <c r="N31" s="6">
        <v>1396.4</v>
      </c>
      <c r="O31" s="7">
        <v>0.6</v>
      </c>
      <c r="P31" s="7">
        <v>0.6</v>
      </c>
      <c r="Q31" s="7">
        <v>3.1</v>
      </c>
      <c r="R31" s="7">
        <v>19</v>
      </c>
      <c r="S31" s="7">
        <v>40</v>
      </c>
      <c r="T31" s="7">
        <v>59</v>
      </c>
      <c r="U31" s="7">
        <v>60</v>
      </c>
      <c r="V31" s="7">
        <v>73</v>
      </c>
      <c r="W31" s="7">
        <v>95</v>
      </c>
      <c r="X31" s="7">
        <v>118</v>
      </c>
      <c r="Y31" s="7">
        <v>133</v>
      </c>
      <c r="Z31" s="6">
        <v>150</v>
      </c>
      <c r="AA31" s="20"/>
      <c r="AB31" s="21">
        <v>1336</v>
      </c>
      <c r="AC31" s="22">
        <v>1422</v>
      </c>
      <c r="AD31" s="21">
        <v>1511</v>
      </c>
      <c r="AE31" s="23">
        <f t="shared" si="3"/>
        <v>0.15251141552511416</v>
      </c>
      <c r="AF31" s="23">
        <f t="shared" si="4"/>
        <v>0.16232876712328767</v>
      </c>
      <c r="AG31" s="23">
        <f t="shared" si="5"/>
        <v>0.17248858447488585</v>
      </c>
      <c r="AH31" s="24">
        <f t="shared" si="6"/>
        <v>6.2266500622665012E-2</v>
      </c>
      <c r="AI31" s="24">
        <f t="shared" si="7"/>
        <v>6.1705541157595953E-2</v>
      </c>
      <c r="AJ31" s="24">
        <f t="shared" si="8"/>
        <v>9.3126652247055991E-2</v>
      </c>
      <c r="AK31" s="24">
        <f t="shared" si="9"/>
        <v>5.0464164069090219E-2</v>
      </c>
      <c r="AL31" s="24">
        <f t="shared" si="10"/>
        <v>8.8270056943013736E-2</v>
      </c>
      <c r="AM31" s="24">
        <f t="shared" si="11"/>
        <v>0.11041245602215735</v>
      </c>
      <c r="AN31" s="24">
        <f t="shared" si="12"/>
        <v>9.9844242980949724E-2</v>
      </c>
      <c r="AO31" s="24">
        <f t="shared" si="13"/>
        <v>0.10602205258693809</v>
      </c>
      <c r="AP31" s="24">
        <f t="shared" si="14"/>
        <v>0.12925803168590572</v>
      </c>
      <c r="AQ31" s="24">
        <f t="shared" si="15"/>
        <v>0.14578268002925537</v>
      </c>
      <c r="AR31" s="24">
        <f t="shared" si="16"/>
        <v>0.15460945419375238</v>
      </c>
      <c r="AS31" s="24">
        <f t="shared" si="17"/>
        <v>0.15223406535591108</v>
      </c>
      <c r="AT31" s="11"/>
    </row>
    <row r="32" spans="1:46" x14ac:dyDescent="0.4">
      <c r="A32" s="6" t="s">
        <v>30</v>
      </c>
      <c r="B32" s="6">
        <v>94</v>
      </c>
      <c r="C32" s="6">
        <v>93.8</v>
      </c>
      <c r="D32" s="6">
        <v>136</v>
      </c>
      <c r="E32" s="6">
        <v>348.1</v>
      </c>
      <c r="F32" s="6">
        <v>412.4</v>
      </c>
      <c r="G32" s="6">
        <v>564</v>
      </c>
      <c r="H32" s="6">
        <v>682</v>
      </c>
      <c r="I32" s="6">
        <v>791</v>
      </c>
      <c r="J32" s="6">
        <v>962</v>
      </c>
      <c r="K32" s="6">
        <v>1122</v>
      </c>
      <c r="L32" s="6">
        <v>1601</v>
      </c>
      <c r="M32" s="6">
        <v>1610.8</v>
      </c>
      <c r="N32" s="6">
        <v>1821.1</v>
      </c>
      <c r="O32" s="7">
        <v>1.4</v>
      </c>
      <c r="P32" s="7">
        <v>1.4</v>
      </c>
      <c r="Q32" s="7">
        <v>15</v>
      </c>
      <c r="R32" s="7">
        <v>28.2</v>
      </c>
      <c r="S32" s="7">
        <v>58.2</v>
      </c>
      <c r="T32" s="7">
        <v>76</v>
      </c>
      <c r="U32" s="7">
        <v>90</v>
      </c>
      <c r="V32" s="7">
        <v>113</v>
      </c>
      <c r="W32" s="7">
        <v>131</v>
      </c>
      <c r="X32" s="7">
        <v>158</v>
      </c>
      <c r="Y32" s="7">
        <v>167</v>
      </c>
      <c r="Z32" s="6">
        <v>211</v>
      </c>
      <c r="AA32" s="20"/>
      <c r="AB32" s="21">
        <v>1464</v>
      </c>
      <c r="AC32" s="22">
        <v>1487</v>
      </c>
      <c r="AD32" s="21">
        <v>1376</v>
      </c>
      <c r="AE32" s="23">
        <f t="shared" si="3"/>
        <v>0.16712328767123288</v>
      </c>
      <c r="AF32" s="23">
        <f t="shared" si="4"/>
        <v>0.16974885844748858</v>
      </c>
      <c r="AG32" s="23">
        <f t="shared" si="5"/>
        <v>0.15707762557077626</v>
      </c>
      <c r="AH32" s="24">
        <f t="shared" si="6"/>
        <v>1.7001845914699307E-2</v>
      </c>
      <c r="AI32" s="24">
        <f t="shared" si="7"/>
        <v>1.7038097185306345E-2</v>
      </c>
      <c r="AJ32" s="24">
        <f t="shared" si="8"/>
        <v>0.12590652699435939</v>
      </c>
      <c r="AK32" s="24">
        <f t="shared" si="9"/>
        <v>9.2478543010393016E-2</v>
      </c>
      <c r="AL32" s="24">
        <f t="shared" si="10"/>
        <v>0.16110173657706975</v>
      </c>
      <c r="AM32" s="24">
        <f t="shared" si="11"/>
        <v>0.15382622494251758</v>
      </c>
      <c r="AN32" s="24">
        <f t="shared" si="12"/>
        <v>0.15064475957096374</v>
      </c>
      <c r="AO32" s="24">
        <f t="shared" si="13"/>
        <v>0.16307893020221789</v>
      </c>
      <c r="AP32" s="24">
        <f t="shared" si="14"/>
        <v>0.15545049791625135</v>
      </c>
      <c r="AQ32" s="24">
        <f t="shared" si="15"/>
        <v>0.16075338396047503</v>
      </c>
      <c r="AR32" s="24">
        <f t="shared" si="16"/>
        <v>0.11907512142810286</v>
      </c>
      <c r="AS32" s="24">
        <f t="shared" si="17"/>
        <v>0.14953289043250298</v>
      </c>
      <c r="AT32" s="11"/>
    </row>
    <row r="33" spans="1:46" x14ac:dyDescent="0.4">
      <c r="A33" s="6" t="s">
        <v>29</v>
      </c>
      <c r="B33" s="6">
        <v>49</v>
      </c>
      <c r="C33" s="6">
        <v>49.1</v>
      </c>
      <c r="D33" s="6">
        <v>53</v>
      </c>
      <c r="E33" s="6">
        <v>155.1</v>
      </c>
      <c r="F33" s="6">
        <v>173.4</v>
      </c>
      <c r="G33" s="6">
        <v>309</v>
      </c>
      <c r="H33" s="6">
        <v>526</v>
      </c>
      <c r="I33" s="6">
        <v>620</v>
      </c>
      <c r="J33" s="6">
        <v>816</v>
      </c>
      <c r="K33" s="6">
        <v>918</v>
      </c>
      <c r="L33" s="6">
        <v>1197</v>
      </c>
      <c r="M33" s="6">
        <v>1384</v>
      </c>
      <c r="N33" s="6">
        <v>1583.7</v>
      </c>
      <c r="O33" s="7">
        <v>1.9</v>
      </c>
      <c r="P33" s="7">
        <v>1.9</v>
      </c>
      <c r="Q33" s="7">
        <v>7.8</v>
      </c>
      <c r="R33" s="7">
        <v>10.5</v>
      </c>
      <c r="S33" s="7">
        <v>25.9</v>
      </c>
      <c r="T33" s="7">
        <v>36</v>
      </c>
      <c r="U33" s="7">
        <v>55</v>
      </c>
      <c r="V33" s="7">
        <v>76</v>
      </c>
      <c r="W33" s="7">
        <v>97</v>
      </c>
      <c r="X33" s="7">
        <v>115</v>
      </c>
      <c r="Y33" s="7">
        <v>136</v>
      </c>
      <c r="Z33" s="6">
        <v>183</v>
      </c>
      <c r="AA33" s="20"/>
      <c r="AB33" s="21">
        <v>1383</v>
      </c>
      <c r="AC33" s="22">
        <v>1371</v>
      </c>
      <c r="AD33" s="21">
        <v>1393</v>
      </c>
      <c r="AE33" s="23">
        <f t="shared" si="3"/>
        <v>0.15787671232876713</v>
      </c>
      <c r="AF33" s="23">
        <f t="shared" si="4"/>
        <v>0.1565068493150685</v>
      </c>
      <c r="AG33" s="23">
        <f t="shared" si="5"/>
        <v>0.15901826484018264</v>
      </c>
      <c r="AH33" s="24">
        <f t="shared" si="6"/>
        <v>4.4264281054887708E-2</v>
      </c>
      <c r="AI33" s="24">
        <f t="shared" si="7"/>
        <v>4.4174129769643536E-2</v>
      </c>
      <c r="AJ33" s="24">
        <f t="shared" si="8"/>
        <v>0.16800206771775653</v>
      </c>
      <c r="AK33" s="24">
        <f t="shared" si="9"/>
        <v>7.7281117794087778E-2</v>
      </c>
      <c r="AL33" s="24">
        <f t="shared" si="10"/>
        <v>0.17050870845249191</v>
      </c>
      <c r="AM33" s="24">
        <f t="shared" si="11"/>
        <v>0.1329964090969544</v>
      </c>
      <c r="AN33" s="24">
        <f t="shared" si="12"/>
        <v>0.1193638557563762</v>
      </c>
      <c r="AO33" s="24">
        <f t="shared" si="13"/>
        <v>0.13993224333480631</v>
      </c>
      <c r="AP33" s="24">
        <f t="shared" si="14"/>
        <v>0.13569925687169845</v>
      </c>
      <c r="AQ33" s="24">
        <f t="shared" si="15"/>
        <v>0.14300494424050694</v>
      </c>
      <c r="AR33" s="24">
        <f t="shared" si="16"/>
        <v>0.12970020179825514</v>
      </c>
      <c r="AS33" s="24">
        <f t="shared" si="17"/>
        <v>0.15094227571462507</v>
      </c>
      <c r="AT33" s="11"/>
    </row>
    <row r="34" spans="1:46" x14ac:dyDescent="0.4">
      <c r="A34" s="6" t="s">
        <v>39</v>
      </c>
      <c r="B34" s="6"/>
      <c r="C34" s="6"/>
      <c r="D34" s="6">
        <v>18</v>
      </c>
      <c r="E34" s="6">
        <v>277.10000000000002</v>
      </c>
      <c r="F34" s="6">
        <v>326.10000000000002</v>
      </c>
      <c r="G34" s="6">
        <v>529</v>
      </c>
      <c r="H34" s="6">
        <v>893</v>
      </c>
      <c r="I34" s="6">
        <v>934</v>
      </c>
      <c r="J34" s="6">
        <v>978</v>
      </c>
      <c r="K34" s="6">
        <v>1072</v>
      </c>
      <c r="L34" s="6">
        <v>1266</v>
      </c>
      <c r="M34" s="6">
        <v>1272</v>
      </c>
      <c r="N34" s="6">
        <v>1467.2</v>
      </c>
      <c r="O34" s="7"/>
      <c r="P34" s="7"/>
      <c r="Q34" s="7">
        <v>1.7</v>
      </c>
      <c r="R34" s="7">
        <v>5.3</v>
      </c>
      <c r="S34" s="7">
        <v>43.6</v>
      </c>
      <c r="T34" s="7">
        <v>57</v>
      </c>
      <c r="U34" s="7">
        <v>67</v>
      </c>
      <c r="V34" s="7">
        <v>107</v>
      </c>
      <c r="W34" s="7">
        <v>116</v>
      </c>
      <c r="X34" s="7">
        <v>132</v>
      </c>
      <c r="Y34" s="7">
        <v>157</v>
      </c>
      <c r="Z34" s="6">
        <v>196</v>
      </c>
      <c r="AA34" s="20"/>
      <c r="AB34" s="21">
        <v>1228</v>
      </c>
      <c r="AC34" s="22">
        <v>1284</v>
      </c>
      <c r="AD34" s="21">
        <v>1396</v>
      </c>
      <c r="AE34" s="23">
        <f t="shared" si="3"/>
        <v>0.14018264840182648</v>
      </c>
      <c r="AF34" s="23">
        <f t="shared" si="4"/>
        <v>0.14657534246575343</v>
      </c>
      <c r="AG34" s="23">
        <f t="shared" si="5"/>
        <v>0.15936073059360731</v>
      </c>
      <c r="AH34" s="24" t="str">
        <f t="shared" si="6"/>
        <v/>
      </c>
      <c r="AI34" s="24" t="str">
        <f t="shared" si="7"/>
        <v/>
      </c>
      <c r="AJ34" s="24">
        <f t="shared" si="8"/>
        <v>0.1078132927447996</v>
      </c>
      <c r="AK34" s="24">
        <f t="shared" si="9"/>
        <v>2.1834097114768254E-2</v>
      </c>
      <c r="AL34" s="24">
        <f t="shared" si="10"/>
        <v>0.15262707604329007</v>
      </c>
      <c r="AM34" s="24">
        <f t="shared" si="11"/>
        <v>0.12300282259108684</v>
      </c>
      <c r="AN34" s="24">
        <f t="shared" si="12"/>
        <v>8.5648396713146904E-2</v>
      </c>
      <c r="AO34" s="24">
        <f t="shared" si="13"/>
        <v>0.13077742903796702</v>
      </c>
      <c r="AP34" s="24">
        <f t="shared" si="14"/>
        <v>0.13539886638466353</v>
      </c>
      <c r="AQ34" s="24">
        <f t="shared" si="15"/>
        <v>0.14056430177877735</v>
      </c>
      <c r="AR34" s="24">
        <f t="shared" si="16"/>
        <v>0.14156693861946085</v>
      </c>
      <c r="AS34" s="24">
        <f t="shared" si="17"/>
        <v>0.17589960081559977</v>
      </c>
      <c r="AT34" s="11"/>
    </row>
    <row r="35" spans="1:46" x14ac:dyDescent="0.4">
      <c r="A35" s="16" t="s">
        <v>82</v>
      </c>
      <c r="B35" s="7"/>
      <c r="C35" s="7"/>
      <c r="D35" s="7"/>
      <c r="E35" s="7"/>
      <c r="F35" s="7"/>
      <c r="G35" s="7"/>
      <c r="H35" s="7"/>
      <c r="I35" s="7"/>
      <c r="J35" s="7"/>
      <c r="K35" s="7"/>
      <c r="L35" s="7"/>
      <c r="M35" s="6">
        <v>77.2</v>
      </c>
      <c r="N35" s="7">
        <v>105.8</v>
      </c>
      <c r="O35" s="7"/>
      <c r="P35" s="7"/>
      <c r="Q35" s="7"/>
      <c r="R35" s="7"/>
      <c r="S35" s="7"/>
      <c r="T35" s="7"/>
      <c r="U35" s="7"/>
      <c r="V35" s="7"/>
      <c r="W35" s="7"/>
      <c r="X35" s="7"/>
      <c r="Y35" s="7"/>
      <c r="Z35" s="7"/>
    </row>
    <row r="37" spans="1:46" x14ac:dyDescent="0.4">
      <c r="A37" s="34" t="s">
        <v>84</v>
      </c>
      <c r="B37" s="35" t="s">
        <v>43</v>
      </c>
      <c r="C37" s="35"/>
      <c r="D37" s="35"/>
      <c r="E37" s="35"/>
      <c r="F37" s="35"/>
      <c r="G37" s="35"/>
      <c r="H37" s="35" t="s">
        <v>44</v>
      </c>
      <c r="I37" s="35"/>
      <c r="J37" s="35"/>
      <c r="K37" s="35"/>
      <c r="L37" s="35"/>
      <c r="M37" s="35"/>
      <c r="N37" s="35" t="s">
        <v>0</v>
      </c>
      <c r="O37" s="35"/>
      <c r="P37" s="35"/>
      <c r="Q37" s="35"/>
      <c r="R37" s="35"/>
      <c r="S37" s="35"/>
      <c r="T37" s="2"/>
      <c r="U37" s="2"/>
      <c r="V37" s="2"/>
      <c r="W37" s="2"/>
      <c r="X37" s="2"/>
      <c r="Y37" s="2"/>
      <c r="Z37" s="2"/>
      <c r="AA37" s="2"/>
      <c r="AB37" s="36"/>
      <c r="AC37" s="36"/>
      <c r="AD37" s="36"/>
      <c r="AE37" s="36"/>
      <c r="AF37" s="36"/>
      <c r="AG37" s="36"/>
    </row>
    <row r="38" spans="1:46" x14ac:dyDescent="0.4">
      <c r="A38" s="34"/>
      <c r="B38" s="6">
        <v>2017</v>
      </c>
      <c r="C38" s="6">
        <v>2018</v>
      </c>
      <c r="D38" s="6">
        <v>2019</v>
      </c>
      <c r="E38" s="6">
        <v>2020</v>
      </c>
      <c r="F38" s="6">
        <v>2021</v>
      </c>
      <c r="G38" s="6">
        <v>2022</v>
      </c>
      <c r="H38" s="6">
        <v>2017</v>
      </c>
      <c r="I38" s="6">
        <v>2018</v>
      </c>
      <c r="J38" s="6">
        <v>2019</v>
      </c>
      <c r="K38" s="6">
        <v>2020</v>
      </c>
      <c r="L38" s="6">
        <v>2021</v>
      </c>
      <c r="M38" s="6">
        <v>2022</v>
      </c>
      <c r="N38" s="6">
        <v>2017</v>
      </c>
      <c r="O38" s="6">
        <v>2018</v>
      </c>
      <c r="P38" s="6">
        <v>2019</v>
      </c>
      <c r="Q38" s="6">
        <v>2020</v>
      </c>
      <c r="R38" s="6">
        <v>2021</v>
      </c>
      <c r="S38" s="6">
        <v>2022</v>
      </c>
    </row>
    <row r="39" spans="1:46" x14ac:dyDescent="0.4">
      <c r="A39" s="6" t="s">
        <v>9</v>
      </c>
      <c r="B39" s="6">
        <v>13040</v>
      </c>
      <c r="C39" s="6">
        <v>17433</v>
      </c>
      <c r="D39" s="6">
        <v>20431</v>
      </c>
      <c r="E39" s="6">
        <v>25360</v>
      </c>
      <c r="F39" s="6">
        <v>30598.699999999997</v>
      </c>
      <c r="G39" s="6">
        <v>39203.799999999996</v>
      </c>
      <c r="H39" s="6">
        <f t="shared" ref="H39" si="18">SUM(H40:H71)</f>
        <v>1023.09</v>
      </c>
      <c r="I39" s="6">
        <f t="shared" ref="I39" si="19">SUM(I40:I71)</f>
        <v>1378.9</v>
      </c>
      <c r="J39" s="6">
        <f t="shared" ref="J39" si="20">SUM(J40:J71)</f>
        <v>1699.6</v>
      </c>
      <c r="K39" s="6">
        <f t="shared" ref="K39" si="21">SUM(K40:K71)</f>
        <v>1935.6</v>
      </c>
      <c r="L39" s="6">
        <f t="shared" ref="L39" si="22">SUM(L40:L71)</f>
        <v>2347.8000000000002</v>
      </c>
      <c r="M39" s="6"/>
      <c r="N39" s="17">
        <f t="shared" ref="N39:N70" si="23">IFERROR(H39*10^4/B39/8760,"")</f>
        <v>8.9563723842339696E-2</v>
      </c>
      <c r="O39" s="17">
        <f t="shared" ref="O39:O70" si="24">IFERROR(I39*10^4/C39/8760,"")</f>
        <v>9.0293509894502813E-2</v>
      </c>
      <c r="P39" s="17">
        <f t="shared" ref="P39:P70" si="25">IFERROR(J39*10^4/D39/8760,"")</f>
        <v>9.4962686525467493E-2</v>
      </c>
      <c r="Q39" s="17">
        <f t="shared" ref="Q39:Q70" si="26">IFERROR(K39*10^4/E39/8760,"")</f>
        <v>8.712890540598936E-2</v>
      </c>
      <c r="R39" s="17">
        <f t="shared" ref="R39:R70" si="27">IFERROR(L39*10^4/F39/8760,"")</f>
        <v>8.7589897162342528E-2</v>
      </c>
      <c r="S39" s="11"/>
    </row>
    <row r="40" spans="1:46" x14ac:dyDescent="0.4">
      <c r="A40" s="6" t="s">
        <v>12</v>
      </c>
      <c r="B40" s="6">
        <f>MAX(I4-'Distributed photoelectric data'!B4,0)</f>
        <v>3</v>
      </c>
      <c r="C40" s="6">
        <f>MAX(J4-'Distributed photoelectric data'!C4,0)</f>
        <v>5</v>
      </c>
      <c r="D40" s="6">
        <f>MAX(K4-'Distributed photoelectric data'!D4,0)</f>
        <v>5</v>
      </c>
      <c r="E40" s="6">
        <f>MAX(L4-'Distributed photoelectric data'!E4,0)</f>
        <v>6</v>
      </c>
      <c r="F40" s="6">
        <f>MAX(M4-'Distributed photoelectric data'!F4,0)</f>
        <v>5.0999999999999943</v>
      </c>
      <c r="G40" s="6"/>
      <c r="H40" s="7">
        <f>V4-'Distributed photoelectric data'!H4</f>
        <v>1</v>
      </c>
      <c r="I40" s="7">
        <f>W4-'Distributed photoelectric data'!I4</f>
        <v>1</v>
      </c>
      <c r="J40" s="7">
        <f>X4-'Distributed photoelectric data'!J4</f>
        <v>1</v>
      </c>
      <c r="K40" s="7">
        <f>Y4-'Distributed photoelectric data'!K4</f>
        <v>1</v>
      </c>
      <c r="L40" s="7">
        <f>Z4-'Distributed photoelectric data'!L4</f>
        <v>1</v>
      </c>
      <c r="M40" s="6"/>
      <c r="N40" s="17">
        <f t="shared" si="23"/>
        <v>0.38051750380517507</v>
      </c>
      <c r="O40" s="17">
        <f t="shared" si="24"/>
        <v>0.22831050228310501</v>
      </c>
      <c r="P40" s="17">
        <f t="shared" si="25"/>
        <v>0.22831050228310501</v>
      </c>
      <c r="Q40" s="17">
        <f t="shared" si="26"/>
        <v>0.19025875190258754</v>
      </c>
      <c r="R40" s="17">
        <f t="shared" si="27"/>
        <v>0.22383382576775027</v>
      </c>
      <c r="S40" s="11"/>
    </row>
    <row r="41" spans="1:46" x14ac:dyDescent="0.4">
      <c r="A41" s="6" t="s">
        <v>37</v>
      </c>
      <c r="B41" s="6">
        <f>MAX(I5-'Distributed photoelectric data'!B5,0)</f>
        <v>53</v>
      </c>
      <c r="C41" s="6">
        <f>MAX(J5-'Distributed photoelectric data'!C5,0)</f>
        <v>97</v>
      </c>
      <c r="D41" s="6">
        <f>MAX(K5-'Distributed photoelectric data'!D5,0)</f>
        <v>105</v>
      </c>
      <c r="E41" s="6">
        <f>MAX(L5-'Distributed photoelectric data'!E5,0)</f>
        <v>119</v>
      </c>
      <c r="F41" s="6">
        <f>MAX(M5-'Distributed photoelectric data'!F5,0)</f>
        <v>118.9</v>
      </c>
      <c r="G41" s="6"/>
      <c r="H41" s="7">
        <f>V5-'Distributed photoelectric data'!H5</f>
        <v>5.2</v>
      </c>
      <c r="I41" s="7">
        <f>W5-'Distributed photoelectric data'!I5</f>
        <v>6</v>
      </c>
      <c r="J41" s="7">
        <f>X5-'Distributed photoelectric data'!J5</f>
        <v>12</v>
      </c>
      <c r="K41" s="7">
        <f>Y5-'Distributed photoelectric data'!K5</f>
        <v>15</v>
      </c>
      <c r="L41" s="7">
        <f>Z5-'Distributed photoelectric data'!L5</f>
        <v>16</v>
      </c>
      <c r="M41" s="6"/>
      <c r="N41" s="17">
        <f t="shared" si="23"/>
        <v>0.11200137847850436</v>
      </c>
      <c r="O41" s="17">
        <f t="shared" si="24"/>
        <v>7.0611495551475778E-2</v>
      </c>
      <c r="P41" s="17">
        <f t="shared" si="25"/>
        <v>0.13046314416177429</v>
      </c>
      <c r="Q41" s="17">
        <f t="shared" si="26"/>
        <v>0.1438931737078393</v>
      </c>
      <c r="R41" s="17">
        <f t="shared" si="27"/>
        <v>0.15361514030822876</v>
      </c>
      <c r="S41" s="11"/>
    </row>
    <row r="42" spans="1:46" x14ac:dyDescent="0.4">
      <c r="A42" s="6" t="s">
        <v>19</v>
      </c>
      <c r="B42" s="6">
        <f>MAX(I6-'Distributed photoelectric data'!B6,0)</f>
        <v>517</v>
      </c>
      <c r="C42" s="6">
        <f>MAX(J6-'Distributed photoelectric data'!C6,0)</f>
        <v>856</v>
      </c>
      <c r="D42" s="6">
        <f>MAX(K6-'Distributed photoelectric data'!D6,0)</f>
        <v>961</v>
      </c>
      <c r="E42" s="6">
        <f>MAX(L6-'Distributed photoelectric data'!E6,0)</f>
        <v>1443</v>
      </c>
      <c r="F42" s="6">
        <f>MAX(M6-'Distributed photoelectric data'!F6,0)</f>
        <v>1658.8000000000002</v>
      </c>
      <c r="G42" s="6"/>
      <c r="H42" s="7">
        <f>V6-'Distributed photoelectric data'!H6</f>
        <v>66</v>
      </c>
      <c r="I42" s="7">
        <f>W6-'Distributed photoelectric data'!I6</f>
        <v>94</v>
      </c>
      <c r="J42" s="7">
        <f>X6-'Distributed photoelectric data'!J6</f>
        <v>123</v>
      </c>
      <c r="K42" s="7">
        <f>Y6-'Distributed photoelectric data'!K6</f>
        <v>141</v>
      </c>
      <c r="L42" s="7">
        <f>Z6-'Distributed photoelectric data'!L6</f>
        <v>165</v>
      </c>
      <c r="M42" s="6"/>
      <c r="N42" s="17">
        <f t="shared" si="23"/>
        <v>0.14573010784027982</v>
      </c>
      <c r="O42" s="17">
        <f t="shared" si="24"/>
        <v>0.12535740195450859</v>
      </c>
      <c r="P42" s="17">
        <f t="shared" si="25"/>
        <v>0.14610921842259061</v>
      </c>
      <c r="Q42" s="17">
        <f t="shared" si="26"/>
        <v>0.1115446320925773</v>
      </c>
      <c r="R42" s="17">
        <f t="shared" si="27"/>
        <v>0.11354965299226044</v>
      </c>
      <c r="S42" s="11"/>
    </row>
    <row r="43" spans="1:46" x14ac:dyDescent="0.4">
      <c r="A43" s="6" t="s">
        <v>33</v>
      </c>
      <c r="B43" s="6">
        <f>MAX(I7-'Distributed photoelectric data'!B7,0)</f>
        <v>530</v>
      </c>
      <c r="C43" s="6">
        <f>MAX(J7-'Distributed photoelectric data'!C7,0)</f>
        <v>681</v>
      </c>
      <c r="D43" s="6">
        <f>MAX(K7-'Distributed photoelectric data'!D7,0)</f>
        <v>857</v>
      </c>
      <c r="E43" s="6">
        <f>MAX(L7-'Distributed photoelectric data'!E7,0)</f>
        <v>1029</v>
      </c>
      <c r="F43" s="6">
        <f>MAX(M7-'Distributed photoelectric data'!F7,0)</f>
        <v>1101.8000000000002</v>
      </c>
      <c r="G43" s="6"/>
      <c r="H43" s="7">
        <f>V7-'Distributed photoelectric data'!H7</f>
        <v>51</v>
      </c>
      <c r="I43" s="7">
        <f>W7-'Distributed photoelectric data'!I7</f>
        <v>80</v>
      </c>
      <c r="J43" s="7">
        <f>X7-'Distributed photoelectric data'!J7</f>
        <v>103</v>
      </c>
      <c r="K43" s="7">
        <f>Y7-'Distributed photoelectric data'!K7</f>
        <v>128</v>
      </c>
      <c r="L43" s="7">
        <f>Z7-'Distributed photoelectric data'!L7</f>
        <v>149</v>
      </c>
      <c r="M43" s="6"/>
      <c r="N43" s="17">
        <f t="shared" si="23"/>
        <v>0.10984750581545619</v>
      </c>
      <c r="O43" s="17">
        <f t="shared" si="24"/>
        <v>0.13410308504147139</v>
      </c>
      <c r="P43" s="17">
        <f t="shared" si="25"/>
        <v>0.13719942669288107</v>
      </c>
      <c r="Q43" s="17">
        <f t="shared" si="26"/>
        <v>0.1420007011284618</v>
      </c>
      <c r="R43" s="17">
        <f t="shared" si="27"/>
        <v>0.15437586150019353</v>
      </c>
      <c r="S43" s="11"/>
    </row>
    <row r="44" spans="1:46" x14ac:dyDescent="0.4">
      <c r="A44" s="6" t="s">
        <v>28</v>
      </c>
      <c r="B44" s="6">
        <f>MAX(I8-'Distributed photoelectric data'!B8,0)</f>
        <v>741</v>
      </c>
      <c r="C44" s="6">
        <f>MAX(J8-'Distributed photoelectric data'!C8,0)</f>
        <v>933</v>
      </c>
      <c r="D44" s="6">
        <f>MAX(K8-'Distributed photoelectric data'!D8,0)</f>
        <v>971</v>
      </c>
      <c r="E44" s="6">
        <f>MAX(L8-'Distributed photoelectric data'!E8,0)</f>
        <v>1149</v>
      </c>
      <c r="F44" s="6">
        <f>MAX(M8-'Distributed photoelectric data'!F8,0)</f>
        <v>1299.5</v>
      </c>
      <c r="G44" s="6"/>
      <c r="H44" s="7">
        <f>V8-'Distributed photoelectric data'!H8</f>
        <v>112.7</v>
      </c>
      <c r="I44" s="7">
        <f>W8-'Distributed photoelectric data'!I8</f>
        <v>129</v>
      </c>
      <c r="J44" s="7">
        <f>X8-'Distributed photoelectric data'!J8</f>
        <v>160</v>
      </c>
      <c r="K44" s="7">
        <f>Y8-'Distributed photoelectric data'!K8</f>
        <v>175</v>
      </c>
      <c r="L44" s="7">
        <f>Z8-'Distributed photoelectric data'!L8</f>
        <v>197</v>
      </c>
      <c r="M44" s="6"/>
      <c r="N44" s="17">
        <f t="shared" si="23"/>
        <v>0.17362073959045843</v>
      </c>
      <c r="O44" s="17">
        <f t="shared" si="24"/>
        <v>0.15783523469732341</v>
      </c>
      <c r="P44" s="17">
        <f t="shared" si="25"/>
        <v>0.18810340043922144</v>
      </c>
      <c r="Q44" s="17">
        <f t="shared" si="26"/>
        <v>0.17386570017207736</v>
      </c>
      <c r="R44" s="17">
        <f t="shared" si="27"/>
        <v>0.17305567121882143</v>
      </c>
      <c r="S44" s="11"/>
    </row>
    <row r="45" spans="1:46" x14ac:dyDescent="0.4">
      <c r="A45" s="6" t="s">
        <v>27</v>
      </c>
      <c r="B45" s="6">
        <f>MAX(I9-'Distributed photoelectric data'!B9,0)</f>
        <v>185</v>
      </c>
      <c r="C45" s="6">
        <f>MAX(J9-'Distributed photoelectric data'!C9,0)</f>
        <v>219</v>
      </c>
      <c r="D45" s="6">
        <f>MAX(K9-'Distributed photoelectric data'!D9,0)</f>
        <v>246</v>
      </c>
      <c r="E45" s="6">
        <f>MAX(L9-'Distributed photoelectric data'!E9,0)</f>
        <v>282</v>
      </c>
      <c r="F45" s="6">
        <f>MAX(M9-'Distributed photoelectric data'!F9,0)</f>
        <v>317.5</v>
      </c>
      <c r="G45" s="6"/>
      <c r="H45" s="7">
        <f>V9-'Distributed photoelectric data'!H9</f>
        <v>9</v>
      </c>
      <c r="I45" s="7">
        <f>W9-'Distributed photoelectric data'!I9</f>
        <v>25</v>
      </c>
      <c r="J45" s="7">
        <f>X9-'Distributed photoelectric data'!J9</f>
        <v>32</v>
      </c>
      <c r="K45" s="7">
        <f>Y9-'Distributed photoelectric data'!K9</f>
        <v>39</v>
      </c>
      <c r="L45" s="7">
        <f>Z9-'Distributed photoelectric data'!L9</f>
        <v>41</v>
      </c>
      <c r="M45" s="6"/>
      <c r="N45" s="17">
        <f t="shared" si="23"/>
        <v>5.5534987041836362E-2</v>
      </c>
      <c r="O45" s="17">
        <f t="shared" si="24"/>
        <v>0.13031421363190926</v>
      </c>
      <c r="P45" s="17">
        <f t="shared" si="25"/>
        <v>0.14849463563128781</v>
      </c>
      <c r="Q45" s="17">
        <f t="shared" si="26"/>
        <v>0.15787428349363644</v>
      </c>
      <c r="R45" s="17">
        <f t="shared" si="27"/>
        <v>0.14741308021428828</v>
      </c>
      <c r="S45" s="11"/>
    </row>
    <row r="46" spans="1:46" x14ac:dyDescent="0.4">
      <c r="A46" s="6" t="s">
        <v>24</v>
      </c>
      <c r="B46" s="6">
        <f>MAX(I10-'Distributed photoelectric data'!B10,0)</f>
        <v>107</v>
      </c>
      <c r="C46" s="6">
        <f>MAX(J10-'Distributed photoelectric data'!C10,0)</f>
        <v>203</v>
      </c>
      <c r="D46" s="6">
        <f>MAX(K10-'Distributed photoelectric data'!D10,0)</f>
        <v>205</v>
      </c>
      <c r="E46" s="6">
        <f>MAX(L10-'Distributed photoelectric data'!E10,0)</f>
        <v>262</v>
      </c>
      <c r="F46" s="6">
        <f>MAX(M10-'Distributed photoelectric data'!F10,0)</f>
        <v>265.79999999999995</v>
      </c>
      <c r="G46" s="6"/>
      <c r="H46" s="7">
        <f>V10-'Distributed photoelectric data'!H10</f>
        <v>11</v>
      </c>
      <c r="I46" s="7">
        <f>W10-'Distributed photoelectric data'!I10</f>
        <v>17</v>
      </c>
      <c r="J46" s="7">
        <f>X10-'Distributed photoelectric data'!J10</f>
        <v>31</v>
      </c>
      <c r="K46" s="7">
        <f>Y10-'Distributed photoelectric data'!K10</f>
        <v>36</v>
      </c>
      <c r="L46" s="7">
        <f>Z10-'Distributed photoelectric data'!L10</f>
        <v>42</v>
      </c>
      <c r="M46" s="6"/>
      <c r="N46" s="17">
        <f t="shared" si="23"/>
        <v>0.11735586565953997</v>
      </c>
      <c r="O46" s="17">
        <f t="shared" si="24"/>
        <v>9.5597993566817377E-2</v>
      </c>
      <c r="P46" s="17">
        <f t="shared" si="25"/>
        <v>0.17262501392137208</v>
      </c>
      <c r="Q46" s="17">
        <f t="shared" si="26"/>
        <v>0.15685454355327824</v>
      </c>
      <c r="R46" s="17">
        <f t="shared" si="27"/>
        <v>0.18038075801148257</v>
      </c>
      <c r="S46" s="11"/>
    </row>
    <row r="47" spans="1:46" x14ac:dyDescent="0.4">
      <c r="A47" s="6" t="s">
        <v>21</v>
      </c>
      <c r="B47" s="6">
        <f>MAX(I11-'Distributed photoelectric data'!B11,0)</f>
        <v>64</v>
      </c>
      <c r="C47" s="6">
        <f>MAX(J11-'Distributed photoelectric data'!C11,0)</f>
        <v>141</v>
      </c>
      <c r="D47" s="6">
        <f>MAX(K11-'Distributed photoelectric data'!D11,0)</f>
        <v>195</v>
      </c>
      <c r="E47" s="6">
        <f>MAX(L11-'Distributed photoelectric data'!E11,0)</f>
        <v>235</v>
      </c>
      <c r="F47" s="6">
        <f>MAX(M11-'Distributed photoelectric data'!F11,0)</f>
        <v>330</v>
      </c>
      <c r="G47" s="6"/>
      <c r="H47" s="7">
        <f>V11-'Distributed photoelectric data'!H11</f>
        <v>5</v>
      </c>
      <c r="I47" s="7">
        <f>W11-'Distributed photoelectric data'!I11</f>
        <v>15</v>
      </c>
      <c r="J47" s="7">
        <f>X11-'Distributed photoelectric data'!J11</f>
        <v>23</v>
      </c>
      <c r="K47" s="7">
        <f>Y11-'Distributed photoelectric data'!K11</f>
        <v>33</v>
      </c>
      <c r="L47" s="7">
        <f>Z11-'Distributed photoelectric data'!L11</f>
        <v>41</v>
      </c>
      <c r="M47" s="6"/>
      <c r="N47" s="17">
        <f t="shared" si="23"/>
        <v>8.91837899543379E-2</v>
      </c>
      <c r="O47" s="17">
        <f t="shared" si="24"/>
        <v>0.12144175653356649</v>
      </c>
      <c r="P47" s="17">
        <f t="shared" si="25"/>
        <v>0.13464465519260038</v>
      </c>
      <c r="Q47" s="17">
        <f t="shared" si="26"/>
        <v>0.16030311862430779</v>
      </c>
      <c r="R47" s="17">
        <f t="shared" si="27"/>
        <v>0.14182925141829253</v>
      </c>
      <c r="S47" s="11"/>
    </row>
    <row r="48" spans="1:46" x14ac:dyDescent="0.4">
      <c r="A48" s="6" t="s">
        <v>35</v>
      </c>
      <c r="B48" s="6">
        <f>MAX(I12-'Distributed photoelectric data'!B12,0)</f>
        <v>0</v>
      </c>
      <c r="C48" s="6">
        <f>MAX(J12-'Distributed photoelectric data'!C12,0)</f>
        <v>7</v>
      </c>
      <c r="D48" s="6">
        <f>MAX(K12-'Distributed photoelectric data'!D12,0)</f>
        <v>7</v>
      </c>
      <c r="E48" s="6">
        <f>MAX(L12-'Distributed photoelectric data'!E12,0)</f>
        <v>20</v>
      </c>
      <c r="F48" s="6">
        <f>MAX(M12-'Distributed photoelectric data'!F12,0)</f>
        <v>24.100000000000023</v>
      </c>
      <c r="G48" s="6"/>
      <c r="H48" s="7">
        <f>V12-'Distributed photoelectric data'!H12</f>
        <v>1</v>
      </c>
      <c r="I48" s="7">
        <f>W12-'Distributed photoelectric data'!I12</f>
        <v>1</v>
      </c>
      <c r="J48" s="7">
        <f>X12-'Distributed photoelectric data'!J12</f>
        <v>1</v>
      </c>
      <c r="K48" s="7">
        <f>Y12-'Distributed photoelectric data'!K12</f>
        <v>1</v>
      </c>
      <c r="L48" s="7">
        <f>Z12-'Distributed photoelectric data'!L12</f>
        <v>3</v>
      </c>
      <c r="M48" s="6"/>
      <c r="N48" s="17" t="str">
        <f t="shared" si="23"/>
        <v/>
      </c>
      <c r="O48" s="17">
        <f t="shared" si="24"/>
        <v>0.16307893020221789</v>
      </c>
      <c r="P48" s="17">
        <f t="shared" si="25"/>
        <v>0.16307893020221789</v>
      </c>
      <c r="Q48" s="17">
        <f t="shared" si="26"/>
        <v>5.7077625570776253E-2</v>
      </c>
      <c r="R48" s="17">
        <f t="shared" si="27"/>
        <v>0.14210197237537645</v>
      </c>
      <c r="S48" s="11"/>
    </row>
    <row r="49" spans="1:19" x14ac:dyDescent="0.4">
      <c r="A49" s="6" t="s">
        <v>25</v>
      </c>
      <c r="B49" s="6">
        <f>MAX(I13-'Distributed photoelectric data'!B13,0)</f>
        <v>580</v>
      </c>
      <c r="C49" s="6">
        <f>MAX(J13-'Distributed photoelectric data'!C13,0)</f>
        <v>792</v>
      </c>
      <c r="D49" s="6">
        <f>MAX(K13-'Distributed photoelectric data'!D13,0)</f>
        <v>822</v>
      </c>
      <c r="E49" s="6">
        <f>MAX(L13-'Distributed photoelectric data'!E13,0)</f>
        <v>896</v>
      </c>
      <c r="F49" s="6">
        <f>MAX(M13-'Distributed photoelectric data'!F13,0)</f>
        <v>941.1</v>
      </c>
      <c r="G49" s="6"/>
      <c r="H49" s="7">
        <f>V13-'Distributed photoelectric data'!H13</f>
        <v>62</v>
      </c>
      <c r="I49" s="7">
        <f>W13-'Distributed photoelectric data'!I13</f>
        <v>80</v>
      </c>
      <c r="J49" s="7">
        <f>X13-'Distributed photoelectric data'!J13</f>
        <v>101</v>
      </c>
      <c r="K49" s="7">
        <f>Y13-'Distributed photoelectric data'!K13</f>
        <v>106</v>
      </c>
      <c r="L49" s="7">
        <f>Z13-'Distributed photoelectric data'!L13</f>
        <v>118</v>
      </c>
      <c r="M49" s="6"/>
      <c r="N49" s="17">
        <f t="shared" si="23"/>
        <v>0.12202802708234924</v>
      </c>
      <c r="O49" s="17">
        <f t="shared" si="24"/>
        <v>0.11530833448641667</v>
      </c>
      <c r="P49" s="17">
        <f t="shared" si="25"/>
        <v>0.1402637514026375</v>
      </c>
      <c r="Q49" s="17">
        <f t="shared" si="26"/>
        <v>0.13504973907371168</v>
      </c>
      <c r="R49" s="17">
        <f t="shared" si="27"/>
        <v>0.14313377573800018</v>
      </c>
      <c r="S49" s="11"/>
    </row>
    <row r="50" spans="1:19" x14ac:dyDescent="0.4">
      <c r="A50" s="6" t="s">
        <v>41</v>
      </c>
      <c r="B50" s="6">
        <f>MAX(I14-'Distributed photoelectric data'!B14,0)</f>
        <v>315</v>
      </c>
      <c r="C50" s="6">
        <f>MAX(J14-'Distributed photoelectric data'!C14,0)</f>
        <v>361</v>
      </c>
      <c r="D50" s="6">
        <f>MAX(K14-'Distributed photoelectric data'!D14,0)</f>
        <v>414</v>
      </c>
      <c r="E50" s="6">
        <f>MAX(L14-'Distributed photoelectric data'!E14,0)</f>
        <v>450</v>
      </c>
      <c r="F50" s="6">
        <f>MAX(M14-'Distributed photoelectric data'!F14,0)</f>
        <v>577</v>
      </c>
      <c r="G50" s="6"/>
      <c r="H50" s="7">
        <f>V14-'Distributed photoelectric data'!H14</f>
        <v>25</v>
      </c>
      <c r="I50" s="7">
        <f>W14-'Distributed photoelectric data'!I14</f>
        <v>37</v>
      </c>
      <c r="J50" s="7">
        <f>X14-'Distributed photoelectric data'!J14</f>
        <v>44</v>
      </c>
      <c r="K50" s="7">
        <f>Y14-'Distributed photoelectric data'!K14</f>
        <v>43</v>
      </c>
      <c r="L50" s="7">
        <f>Z14-'Distributed photoelectric data'!L14</f>
        <v>52</v>
      </c>
      <c r="M50" s="6"/>
      <c r="N50" s="17">
        <f t="shared" si="23"/>
        <v>9.0599405667898814E-2</v>
      </c>
      <c r="O50" s="17">
        <f t="shared" si="24"/>
        <v>0.11700122693178512</v>
      </c>
      <c r="P50" s="17">
        <f t="shared" si="25"/>
        <v>0.12132442150309927</v>
      </c>
      <c r="Q50" s="17">
        <f t="shared" si="26"/>
        <v>0.10908168442415017</v>
      </c>
      <c r="R50" s="17">
        <f t="shared" si="27"/>
        <v>0.10287821593346154</v>
      </c>
      <c r="S50" s="11"/>
    </row>
    <row r="51" spans="1:19" x14ac:dyDescent="0.4">
      <c r="A51" s="6" t="s">
        <v>11</v>
      </c>
      <c r="B51" s="6">
        <f>MAX(I15-'Distributed photoelectric data'!B15,0)</f>
        <v>565</v>
      </c>
      <c r="C51" s="6">
        <f>MAX(J15-'Distributed photoelectric data'!C15,0)</f>
        <v>677</v>
      </c>
      <c r="D51" s="6">
        <f>MAX(K15-'Distributed photoelectric data'!D15,0)</f>
        <v>774</v>
      </c>
      <c r="E51" s="6">
        <f>MAX(L15-'Distributed photoelectric data'!E15,0)</f>
        <v>826</v>
      </c>
      <c r="F51" s="6">
        <f>MAX(M15-'Distributed photoelectric data'!F15,0)</f>
        <v>947</v>
      </c>
      <c r="G51" s="6"/>
      <c r="H51" s="7">
        <f>V15-'Distributed photoelectric data'!H15</f>
        <v>44</v>
      </c>
      <c r="I51" s="7">
        <f>W15-'Distributed photoelectric data'!I15</f>
        <v>68</v>
      </c>
      <c r="J51" s="7">
        <f>X15-'Distributed photoelectric data'!J15</f>
        <v>79</v>
      </c>
      <c r="K51" s="7">
        <f>Y15-'Distributed photoelectric data'!K15</f>
        <v>85</v>
      </c>
      <c r="L51" s="7">
        <f>Z15-'Distributed photoelectric data'!L15</f>
        <v>103</v>
      </c>
      <c r="M51" s="6"/>
      <c r="N51" s="17">
        <f t="shared" si="23"/>
        <v>8.8899664605810794E-2</v>
      </c>
      <c r="O51" s="17">
        <f t="shared" si="24"/>
        <v>0.11466110897526692</v>
      </c>
      <c r="P51" s="17">
        <f t="shared" si="25"/>
        <v>0.11651504961476289</v>
      </c>
      <c r="Q51" s="17">
        <f t="shared" si="26"/>
        <v>0.11747211073888575</v>
      </c>
      <c r="R51" s="17">
        <f t="shared" si="27"/>
        <v>0.12416041042851013</v>
      </c>
      <c r="S51" s="11"/>
    </row>
    <row r="52" spans="1:19" x14ac:dyDescent="0.4">
      <c r="A52" s="6" t="s">
        <v>13</v>
      </c>
      <c r="B52" s="6">
        <f>MAX(I16-'Distributed photoelectric data'!B16,0)</f>
        <v>0</v>
      </c>
      <c r="C52" s="6">
        <f>MAX(J16-'Distributed photoelectric data'!C16,0)</f>
        <v>37</v>
      </c>
      <c r="D52" s="6">
        <f>MAX(K16-'Distributed photoelectric data'!D16,0)</f>
        <v>38</v>
      </c>
      <c r="E52" s="6">
        <f>MAX(L16-'Distributed photoelectric data'!E16,0)</f>
        <v>38</v>
      </c>
      <c r="F52" s="6">
        <f>MAX(M16-'Distributed photoelectric data'!F16,0)</f>
        <v>39.099999999999994</v>
      </c>
      <c r="G52" s="6"/>
      <c r="H52" s="7">
        <f>V16-'Distributed photoelectric data'!H16</f>
        <v>3</v>
      </c>
      <c r="I52" s="7">
        <f>W16-'Distributed photoelectric data'!I16</f>
        <v>5</v>
      </c>
      <c r="J52" s="7">
        <f>X16-'Distributed photoelectric data'!J16</f>
        <v>5</v>
      </c>
      <c r="K52" s="7">
        <f>Y16-'Distributed photoelectric data'!K16</f>
        <v>4</v>
      </c>
      <c r="L52" s="7">
        <f>Z16-'Distributed photoelectric data'!L16</f>
        <v>5</v>
      </c>
      <c r="M52" s="6"/>
      <c r="N52" s="17" t="str">
        <f t="shared" si="23"/>
        <v/>
      </c>
      <c r="O52" s="17">
        <f t="shared" si="24"/>
        <v>0.15426385289398986</v>
      </c>
      <c r="P52" s="17">
        <f t="shared" si="25"/>
        <v>0.15020427781783227</v>
      </c>
      <c r="Q52" s="17">
        <f t="shared" si="26"/>
        <v>0.12016342225426579</v>
      </c>
      <c r="R52" s="17">
        <f t="shared" si="27"/>
        <v>0.14597858202244568</v>
      </c>
      <c r="S52" s="11"/>
    </row>
    <row r="53" spans="1:19" x14ac:dyDescent="0.4">
      <c r="A53" s="6" t="s">
        <v>26</v>
      </c>
      <c r="B53" s="6">
        <f>MAX(I17-'Distributed photoelectric data'!B17,0)</f>
        <v>277</v>
      </c>
      <c r="C53" s="6">
        <f>MAX(J17-'Distributed photoelectric data'!C17,0)</f>
        <v>294</v>
      </c>
      <c r="D53" s="6">
        <f>MAX(K17-'Distributed photoelectric data'!D17,0)</f>
        <v>368</v>
      </c>
      <c r="E53" s="6">
        <f>MAX(L17-'Distributed photoelectric data'!E17,0)</f>
        <v>477</v>
      </c>
      <c r="F53" s="6">
        <f>MAX(M17-'Distributed photoelectric data'!F17,0)</f>
        <v>551.90000000000009</v>
      </c>
      <c r="G53" s="6"/>
      <c r="H53" s="7">
        <f>V17-'Distributed photoelectric data'!H17</f>
        <v>22</v>
      </c>
      <c r="I53" s="7">
        <f>W17-'Distributed photoelectric data'!I17</f>
        <v>31</v>
      </c>
      <c r="J53" s="7">
        <f>X17-'Distributed photoelectric data'!J17</f>
        <v>32</v>
      </c>
      <c r="K53" s="7">
        <f>Y17-'Distributed photoelectric data'!K17</f>
        <v>36</v>
      </c>
      <c r="L53" s="7">
        <f>Z17-'Distributed photoelectric data'!L17</f>
        <v>50</v>
      </c>
      <c r="M53" s="6"/>
      <c r="N53" s="17">
        <f t="shared" si="23"/>
        <v>9.066482040123304E-2</v>
      </c>
      <c r="O53" s="17">
        <f t="shared" si="24"/>
        <v>0.12036778181592271</v>
      </c>
      <c r="P53" s="17">
        <f t="shared" si="25"/>
        <v>9.9265435775263061E-2</v>
      </c>
      <c r="Q53" s="17">
        <f t="shared" si="26"/>
        <v>8.6154906521926422E-2</v>
      </c>
      <c r="R53" s="17">
        <f t="shared" si="27"/>
        <v>0.10342023114835341</v>
      </c>
      <c r="S53" s="11"/>
    </row>
    <row r="54" spans="1:19" x14ac:dyDescent="0.4">
      <c r="A54" s="6" t="s">
        <v>32</v>
      </c>
      <c r="B54" s="6">
        <f>MAX(I18-'Distributed photoelectric data'!B18,0)</f>
        <v>578</v>
      </c>
      <c r="C54" s="6">
        <f>MAX(J18-'Distributed photoelectric data'!C18,0)</f>
        <v>648</v>
      </c>
      <c r="D54" s="6">
        <f>MAX(K18-'Distributed photoelectric data'!D18,0)</f>
        <v>677</v>
      </c>
      <c r="E54" s="6">
        <f>MAX(L18-'Distributed photoelectric data'!E18,0)</f>
        <v>805</v>
      </c>
      <c r="F54" s="6">
        <f>MAX(M18-'Distributed photoelectric data'!F18,0)</f>
        <v>1009</v>
      </c>
      <c r="G54" s="6"/>
      <c r="H54" s="7">
        <f>V18-'Distributed photoelectric data'!H18</f>
        <v>53</v>
      </c>
      <c r="I54" s="7">
        <f>W18-'Distributed photoelectric data'!I18</f>
        <v>77</v>
      </c>
      <c r="J54" s="7">
        <f>X18-'Distributed photoelectric data'!J18</f>
        <v>87</v>
      </c>
      <c r="K54" s="7">
        <f>Y18-'Distributed photoelectric data'!K18</f>
        <v>89</v>
      </c>
      <c r="L54" s="7">
        <f>Z18-'Distributed photoelectric data'!L18</f>
        <v>108</v>
      </c>
      <c r="M54" s="6"/>
      <c r="N54" s="17">
        <f t="shared" si="23"/>
        <v>0.10467523028550663</v>
      </c>
      <c r="O54" s="17">
        <f t="shared" si="24"/>
        <v>0.13564744348610405</v>
      </c>
      <c r="P54" s="17">
        <f t="shared" si="25"/>
        <v>0.14669877177717974</v>
      </c>
      <c r="Q54" s="17">
        <f t="shared" si="26"/>
        <v>0.12620891119997732</v>
      </c>
      <c r="R54" s="17">
        <f t="shared" si="27"/>
        <v>0.1221879794181137</v>
      </c>
      <c r="S54" s="11"/>
    </row>
    <row r="55" spans="1:19" x14ac:dyDescent="0.4">
      <c r="A55" s="6" t="s">
        <v>20</v>
      </c>
      <c r="B55" s="6">
        <f>MAX(I19-'Distributed photoelectric data'!B19,0)</f>
        <v>492</v>
      </c>
      <c r="C55" s="6">
        <f>MAX(J19-'Distributed photoelectric data'!C19,0)</f>
        <v>600</v>
      </c>
      <c r="D55" s="6">
        <f>MAX(K19-'Distributed photoelectric data'!D19,0)</f>
        <v>600</v>
      </c>
      <c r="E55" s="6">
        <f>MAX(L19-'Distributed photoelectric data'!E19,0)</f>
        <v>604</v>
      </c>
      <c r="F55" s="6">
        <f>MAX(M19-'Distributed photoelectric data'!F19,0)</f>
        <v>625.79999999999995</v>
      </c>
      <c r="G55" s="6"/>
      <c r="H55" s="7">
        <f>V19-'Distributed photoelectric data'!H19</f>
        <v>40</v>
      </c>
      <c r="I55" s="7">
        <f>W19-'Distributed photoelectric data'!I19</f>
        <v>57</v>
      </c>
      <c r="J55" s="7">
        <f>X19-'Distributed photoelectric data'!J19</f>
        <v>64</v>
      </c>
      <c r="K55" s="7">
        <f>Y19-'Distributed photoelectric data'!K19</f>
        <v>63</v>
      </c>
      <c r="L55" s="7">
        <f>Z19-'Distributed photoelectric data'!L19</f>
        <v>64</v>
      </c>
      <c r="M55" s="6"/>
      <c r="N55" s="17">
        <f t="shared" si="23"/>
        <v>9.2809147269554887E-2</v>
      </c>
      <c r="O55" s="17">
        <f t="shared" si="24"/>
        <v>0.10844748858447488</v>
      </c>
      <c r="P55" s="17">
        <f t="shared" si="25"/>
        <v>0.12176560121765602</v>
      </c>
      <c r="Q55" s="17">
        <f t="shared" si="26"/>
        <v>0.11906921890592398</v>
      </c>
      <c r="R55" s="17">
        <f t="shared" si="27"/>
        <v>0.11674554287407098</v>
      </c>
      <c r="S55" s="11"/>
    </row>
    <row r="56" spans="1:19" x14ac:dyDescent="0.4">
      <c r="A56" s="6" t="s">
        <v>22</v>
      </c>
      <c r="B56" s="6">
        <f>MAX(I20-'Distributed photoelectric data'!B20,0)</f>
        <v>236</v>
      </c>
      <c r="C56" s="6">
        <f>MAX(J20-'Distributed photoelectric data'!C20,0)</f>
        <v>335</v>
      </c>
      <c r="D56" s="6">
        <f>MAX(K20-'Distributed photoelectric data'!D20,0)</f>
        <v>419</v>
      </c>
      <c r="E56" s="6">
        <f>MAX(L20-'Distributed photoelectric data'!E20,0)</f>
        <v>486</v>
      </c>
      <c r="F56" s="6">
        <f>MAX(M20-'Distributed photoelectric data'!F20,0)</f>
        <v>713</v>
      </c>
      <c r="G56" s="6"/>
      <c r="H56" s="7">
        <f>V20-'Distributed photoelectric data'!H20</f>
        <v>23</v>
      </c>
      <c r="I56" s="7">
        <f>W20-'Distributed photoelectric data'!I20</f>
        <v>36</v>
      </c>
      <c r="J56" s="7">
        <f>X20-'Distributed photoelectric data'!J20</f>
        <v>40</v>
      </c>
      <c r="K56" s="7">
        <f>Y20-'Distributed photoelectric data'!K20</f>
        <v>46</v>
      </c>
      <c r="L56" s="7">
        <f>Z20-'Distributed photoelectric data'!L20</f>
        <v>63</v>
      </c>
      <c r="M56" s="6"/>
      <c r="N56" s="17">
        <f t="shared" si="23"/>
        <v>0.11125299899388592</v>
      </c>
      <c r="O56" s="17">
        <f t="shared" si="24"/>
        <v>0.12267429973420568</v>
      </c>
      <c r="P56" s="17">
        <f t="shared" si="25"/>
        <v>0.10897876003966826</v>
      </c>
      <c r="Q56" s="17">
        <f t="shared" si="26"/>
        <v>0.10804818009282748</v>
      </c>
      <c r="R56" s="17">
        <f t="shared" si="27"/>
        <v>0.1008664911909931</v>
      </c>
      <c r="S56" s="11"/>
    </row>
    <row r="57" spans="1:19" x14ac:dyDescent="0.4">
      <c r="A57" s="6" t="s">
        <v>23</v>
      </c>
      <c r="B57" s="6">
        <f>MAX(I21-'Distributed photoelectric data'!B21,0)</f>
        <v>86</v>
      </c>
      <c r="C57" s="6">
        <f>MAX(J21-'Distributed photoelectric data'!C21,0)</f>
        <v>126</v>
      </c>
      <c r="D57" s="6">
        <f>MAX(K21-'Distributed photoelectric data'!D21,0)</f>
        <v>155</v>
      </c>
      <c r="E57" s="6">
        <f>MAX(L21-'Distributed photoelectric data'!E21,0)</f>
        <v>191</v>
      </c>
      <c r="F57" s="6">
        <f>MAX(M21-'Distributed photoelectric data'!F21,0)</f>
        <v>220.10000000000002</v>
      </c>
      <c r="G57" s="6"/>
      <c r="H57" s="7">
        <f>V21-'Distributed photoelectric data'!H21</f>
        <v>2</v>
      </c>
      <c r="I57" s="7">
        <f>W21-'Distributed photoelectric data'!I21</f>
        <v>10</v>
      </c>
      <c r="J57" s="7">
        <f>X21-'Distributed photoelectric data'!J21</f>
        <v>13</v>
      </c>
      <c r="K57" s="7">
        <f>Y21-'Distributed photoelectric data'!K21</f>
        <v>16</v>
      </c>
      <c r="L57" s="7">
        <f>Z21-'Distributed photoelectric data'!L21</f>
        <v>21</v>
      </c>
      <c r="M57" s="6"/>
      <c r="N57" s="17">
        <f t="shared" si="23"/>
        <v>2.6547732823616863E-2</v>
      </c>
      <c r="O57" s="17">
        <f t="shared" si="24"/>
        <v>9.0599405667898814E-2</v>
      </c>
      <c r="P57" s="17">
        <f t="shared" si="25"/>
        <v>9.5743113860656953E-2</v>
      </c>
      <c r="Q57" s="17">
        <f t="shared" si="26"/>
        <v>9.5627435511248179E-2</v>
      </c>
      <c r="R57" s="17">
        <f t="shared" si="27"/>
        <v>0.10891686842219912</v>
      </c>
      <c r="S57" s="11"/>
    </row>
    <row r="58" spans="1:19" x14ac:dyDescent="0.4">
      <c r="A58" s="6" t="s">
        <v>15</v>
      </c>
      <c r="B58" s="6">
        <f>MAX(I22-'Distributed photoelectric data'!B22,0)</f>
        <v>210</v>
      </c>
      <c r="C58" s="6">
        <f>MAX(J22-'Distributed photoelectric data'!C22,0)</f>
        <v>318</v>
      </c>
      <c r="D58" s="6">
        <f>MAX(K22-'Distributed photoelectric data'!D22,0)</f>
        <v>354</v>
      </c>
      <c r="E58" s="6">
        <f>MAX(L22-'Distributed photoelectric data'!E22,0)</f>
        <v>412</v>
      </c>
      <c r="F58" s="6">
        <f>MAX(M22-'Distributed photoelectric data'!F22,0)</f>
        <v>508.20000000000005</v>
      </c>
      <c r="G58" s="6"/>
      <c r="H58" s="7">
        <f>V22-'Distributed photoelectric data'!H22</f>
        <v>12</v>
      </c>
      <c r="I58" s="7">
        <f>W22-'Distributed photoelectric data'!I22</f>
        <v>23</v>
      </c>
      <c r="J58" s="7">
        <f>X22-'Distributed photoelectric data'!J22</f>
        <v>31</v>
      </c>
      <c r="K58" s="7">
        <f>Y22-'Distributed photoelectric data'!K22</f>
        <v>42</v>
      </c>
      <c r="L58" s="7">
        <f>Z22-'Distributed photoelectric data'!L22</f>
        <v>53</v>
      </c>
      <c r="M58" s="6"/>
      <c r="N58" s="17">
        <f t="shared" si="23"/>
        <v>6.5231572080887146E-2</v>
      </c>
      <c r="O58" s="17">
        <f t="shared" si="24"/>
        <v>8.2565118750179495E-2</v>
      </c>
      <c r="P58" s="17">
        <f t="shared" si="25"/>
        <v>9.9966462864071404E-2</v>
      </c>
      <c r="Q58" s="17">
        <f t="shared" si="26"/>
        <v>0.11637185795983508</v>
      </c>
      <c r="R58" s="17">
        <f t="shared" si="27"/>
        <v>0.11905211158013149</v>
      </c>
      <c r="S58" s="11"/>
    </row>
    <row r="59" spans="1:19" x14ac:dyDescent="0.4">
      <c r="A59" s="6" t="s">
        <v>16</v>
      </c>
      <c r="B59" s="6">
        <f>MAX(I23-'Distributed photoelectric data'!B23,0)</f>
        <v>0</v>
      </c>
      <c r="C59" s="6">
        <f>MAX(J23-'Distributed photoelectric data'!C23,0)</f>
        <v>95</v>
      </c>
      <c r="D59" s="6">
        <f>MAX(K23-'Distributed photoelectric data'!D23,0)</f>
        <v>106</v>
      </c>
      <c r="E59" s="6">
        <f>MAX(L23-'Distributed photoelectric data'!E23,0)</f>
        <v>165</v>
      </c>
      <c r="F59" s="6">
        <f>MAX(M23-'Distributed photoelectric data'!F23,0)</f>
        <v>259.09999999999997</v>
      </c>
      <c r="G59" s="6"/>
      <c r="H59" s="7">
        <f>V23-'Distributed photoelectric data'!H23</f>
        <v>3</v>
      </c>
      <c r="I59" s="7">
        <f>W23-'Distributed photoelectric data'!I23</f>
        <v>8</v>
      </c>
      <c r="J59" s="7">
        <f>X23-'Distributed photoelectric data'!J23</f>
        <v>12</v>
      </c>
      <c r="K59" s="7">
        <f>Y23-'Distributed photoelectric data'!K23</f>
        <v>16</v>
      </c>
      <c r="L59" s="7">
        <f>Z23-'Distributed photoelectric data'!L23</f>
        <v>25</v>
      </c>
      <c r="M59" s="6"/>
      <c r="N59" s="17" t="str">
        <f t="shared" si="23"/>
        <v/>
      </c>
      <c r="O59" s="17">
        <f t="shared" si="24"/>
        <v>9.6130737803412636E-2</v>
      </c>
      <c r="P59" s="17">
        <f t="shared" si="25"/>
        <v>0.12923235978288963</v>
      </c>
      <c r="Q59" s="17">
        <f t="shared" si="26"/>
        <v>0.11069600110696001</v>
      </c>
      <c r="R59" s="17">
        <f t="shared" si="27"/>
        <v>0.11014593896328881</v>
      </c>
      <c r="S59" s="11"/>
    </row>
    <row r="60" spans="1:19" x14ac:dyDescent="0.4">
      <c r="A60" s="6" t="s">
        <v>18</v>
      </c>
      <c r="B60" s="6">
        <f>MAX(I24-'Distributed photoelectric data'!B24,0)</f>
        <v>32</v>
      </c>
      <c r="C60" s="6">
        <f>MAX(J24-'Distributed photoelectric data'!C24,0)</f>
        <v>123</v>
      </c>
      <c r="D60" s="6">
        <f>MAX(K24-'Distributed photoelectric data'!D24,0)</f>
        <v>127</v>
      </c>
      <c r="E60" s="6">
        <f>MAX(L24-'Distributed photoelectric data'!E24,0)</f>
        <v>127</v>
      </c>
      <c r="F60" s="6">
        <f>MAX(M24-'Distributed photoelectric data'!F24,0)</f>
        <v>127.1</v>
      </c>
      <c r="G60" s="6"/>
      <c r="H60" s="7">
        <f>V24-'Distributed photoelectric data'!H24</f>
        <v>2.8</v>
      </c>
      <c r="I60" s="7">
        <f>W24-'Distributed photoelectric data'!I24</f>
        <v>5</v>
      </c>
      <c r="J60" s="7">
        <f>X24-'Distributed photoelectric data'!J24</f>
        <v>13</v>
      </c>
      <c r="K60" s="7">
        <f>Y24-'Distributed photoelectric data'!K24</f>
        <v>14</v>
      </c>
      <c r="L60" s="7">
        <f>Z24-'Distributed photoelectric data'!L24</f>
        <v>15</v>
      </c>
      <c r="M60" s="6"/>
      <c r="N60" s="17">
        <f t="shared" si="23"/>
        <v>9.9885844748858449E-2</v>
      </c>
      <c r="O60" s="17">
        <f t="shared" si="24"/>
        <v>4.6404573634777443E-2</v>
      </c>
      <c r="P60" s="17">
        <f t="shared" si="25"/>
        <v>0.11685183187717973</v>
      </c>
      <c r="Q60" s="17">
        <f t="shared" si="26"/>
        <v>0.12584043432927047</v>
      </c>
      <c r="R60" s="17">
        <f t="shared" si="27"/>
        <v>0.13472295571387</v>
      </c>
      <c r="S60" s="11"/>
    </row>
    <row r="61" spans="1:19" x14ac:dyDescent="0.4">
      <c r="A61" s="6" t="s">
        <v>42</v>
      </c>
      <c r="B61" s="6">
        <f>MAX(I25-'Distributed photoelectric data'!B25,0)</f>
        <v>0</v>
      </c>
      <c r="C61" s="6">
        <f>MAX(J25-'Distributed photoelectric data'!C25,0)</f>
        <v>0</v>
      </c>
      <c r="D61" s="6">
        <f>MAX(K25-'Distributed photoelectric data'!D25,0)</f>
        <v>58</v>
      </c>
      <c r="E61" s="6">
        <f>MAX(L25-'Distributed photoelectric data'!E25,0)</f>
        <v>60</v>
      </c>
      <c r="F61" s="6">
        <f>MAX(M25-'Distributed photoelectric data'!F25,0)</f>
        <v>54.2</v>
      </c>
      <c r="G61" s="6"/>
      <c r="H61" s="7">
        <f>V25-'Distributed photoelectric data'!H25</f>
        <v>0</v>
      </c>
      <c r="I61" s="7">
        <f>W25-'Distributed photoelectric data'!I25</f>
        <v>0</v>
      </c>
      <c r="J61" s="7">
        <f>X25-'Distributed photoelectric data'!J25</f>
        <v>2.6</v>
      </c>
      <c r="K61" s="7">
        <f>Y25-'Distributed photoelectric data'!K25</f>
        <v>3.6</v>
      </c>
      <c r="L61" s="7">
        <f>Z25-'Distributed photoelectric data'!L25</f>
        <v>4</v>
      </c>
      <c r="M61" s="6"/>
      <c r="N61" s="17" t="str">
        <f t="shared" si="23"/>
        <v/>
      </c>
      <c r="O61" s="17" t="str">
        <f t="shared" si="24"/>
        <v/>
      </c>
      <c r="P61" s="17">
        <f t="shared" si="25"/>
        <v>5.1173043615178715E-2</v>
      </c>
      <c r="Q61" s="17">
        <f t="shared" si="26"/>
        <v>6.8493150684931503E-2</v>
      </c>
      <c r="R61" s="17">
        <f t="shared" si="27"/>
        <v>8.4247417816643924E-2</v>
      </c>
      <c r="S61" s="11"/>
    </row>
    <row r="62" spans="1:19" x14ac:dyDescent="0.4">
      <c r="A62" s="6" t="s">
        <v>36</v>
      </c>
      <c r="B62" s="6">
        <f>MAX(I26-'Distributed photoelectric data'!B26,0)</f>
        <v>116</v>
      </c>
      <c r="C62" s="6">
        <f>MAX(J26-'Distributed photoelectric data'!C26,0)</f>
        <v>168</v>
      </c>
      <c r="D62" s="6">
        <f>MAX(K26-'Distributed photoelectric data'!D26,0)</f>
        <v>169</v>
      </c>
      <c r="E62" s="6">
        <f>MAX(L26-'Distributed photoelectric data'!E26,0)</f>
        <v>169</v>
      </c>
      <c r="F62" s="6">
        <f>MAX(M26-'Distributed photoelectric data'!F26,0)</f>
        <v>169</v>
      </c>
      <c r="G62" s="6"/>
      <c r="H62" s="7">
        <f>V26-'Distributed photoelectric data'!H26</f>
        <v>15</v>
      </c>
      <c r="I62" s="7">
        <f>W26-'Distributed photoelectric data'!I26</f>
        <v>21</v>
      </c>
      <c r="J62" s="7">
        <f>X26-'Distributed photoelectric data'!J26</f>
        <v>26</v>
      </c>
      <c r="K62" s="7">
        <f>Y26-'Distributed photoelectric data'!K26</f>
        <v>25</v>
      </c>
      <c r="L62" s="7">
        <f>Z26-'Distributed photoelectric data'!L26</f>
        <v>28</v>
      </c>
      <c r="M62" s="6"/>
      <c r="N62" s="17">
        <f t="shared" si="23"/>
        <v>0.14761454888993861</v>
      </c>
      <c r="O62" s="17">
        <f t="shared" si="24"/>
        <v>0.14269406392694065</v>
      </c>
      <c r="P62" s="17">
        <f t="shared" si="25"/>
        <v>0.17562346329469619</v>
      </c>
      <c r="Q62" s="17">
        <f t="shared" si="26"/>
        <v>0.16886871470643863</v>
      </c>
      <c r="R62" s="17">
        <f t="shared" si="27"/>
        <v>0.18913296047121125</v>
      </c>
      <c r="S62" s="11"/>
    </row>
    <row r="63" spans="1:19" x14ac:dyDescent="0.4">
      <c r="A63" s="6" t="s">
        <v>17</v>
      </c>
      <c r="B63" s="6">
        <f>MAX(I27-'Distributed photoelectric data'!B27,0)</f>
        <v>135</v>
      </c>
      <c r="C63" s="6">
        <f>MAX(J27-'Distributed photoelectric data'!C27,0)</f>
        <v>161</v>
      </c>
      <c r="D63" s="6">
        <f>MAX(K27-'Distributed photoelectric data'!D27,0)</f>
        <v>491</v>
      </c>
      <c r="E63" s="6">
        <f>MAX(L27-'Distributed photoelectric data'!E27,0)</f>
        <v>1038</v>
      </c>
      <c r="F63" s="6">
        <f>MAX(M27-'Distributed photoelectric data'!F27,0)</f>
        <v>1117.5999999999999</v>
      </c>
      <c r="G63" s="6"/>
      <c r="H63" s="7">
        <f>V27-'Distributed photoelectric data'!H27</f>
        <v>6</v>
      </c>
      <c r="I63" s="7">
        <f>W27-'Distributed photoelectric data'!I27</f>
        <v>15</v>
      </c>
      <c r="J63" s="7">
        <f>X27-'Distributed photoelectric data'!J27</f>
        <v>19</v>
      </c>
      <c r="K63" s="7">
        <f>Y27-'Distributed photoelectric data'!K27</f>
        <v>44</v>
      </c>
      <c r="L63" s="7">
        <f>Z27-'Distributed photoelectric data'!L27</f>
        <v>82</v>
      </c>
      <c r="M63" s="6"/>
      <c r="N63" s="17">
        <f t="shared" si="23"/>
        <v>5.0735667174023343E-2</v>
      </c>
      <c r="O63" s="17">
        <f t="shared" si="24"/>
        <v>0.10635582404492469</v>
      </c>
      <c r="P63" s="17">
        <f t="shared" si="25"/>
        <v>4.4174129769643536E-2</v>
      </c>
      <c r="Q63" s="17">
        <f t="shared" si="26"/>
        <v>4.8389509154415325E-2</v>
      </c>
      <c r="R63" s="17">
        <f t="shared" si="27"/>
        <v>8.3757431939936539E-2</v>
      </c>
      <c r="S63" s="11"/>
    </row>
    <row r="64" spans="1:19" x14ac:dyDescent="0.4">
      <c r="A64" s="6" t="s">
        <v>40</v>
      </c>
      <c r="B64" s="6">
        <f>MAX(I28-'Distributed photoelectric data'!B28,0)</f>
        <v>237.5</v>
      </c>
      <c r="C64" s="6">
        <f>MAX(J28-'Distributed photoelectric data'!C28,0)</f>
        <v>312</v>
      </c>
      <c r="D64" s="6">
        <f>MAX(K28-'Distributed photoelectric data'!D28,0)</f>
        <v>350</v>
      </c>
      <c r="E64" s="6">
        <f>MAX(L28-'Distributed photoelectric data'!E28,0)</f>
        <v>350</v>
      </c>
      <c r="F64" s="6">
        <f>MAX(M28-'Distributed photoelectric data'!F28,0)</f>
        <v>349.90000000000003</v>
      </c>
      <c r="G64" s="6"/>
      <c r="H64" s="7">
        <f>V28-'Distributed photoelectric data'!H28</f>
        <v>27.7</v>
      </c>
      <c r="I64" s="7">
        <f>W28-'Distributed photoelectric data'!I28</f>
        <v>33</v>
      </c>
      <c r="J64" s="7">
        <f>X28-'Distributed photoelectric data'!J28</f>
        <v>46</v>
      </c>
      <c r="K64" s="7">
        <f>Y28-'Distributed photoelectric data'!K28</f>
        <v>47</v>
      </c>
      <c r="L64" s="7">
        <f>Z28-'Distributed photoelectric data'!L28</f>
        <v>47</v>
      </c>
      <c r="M64" s="6"/>
      <c r="N64" s="17">
        <f t="shared" si="23"/>
        <v>0.1331410718577265</v>
      </c>
      <c r="O64" s="17">
        <f t="shared" si="24"/>
        <v>0.12074113101510361</v>
      </c>
      <c r="P64" s="17">
        <f t="shared" si="25"/>
        <v>0.15003261578604044</v>
      </c>
      <c r="Q64" s="17">
        <f t="shared" si="26"/>
        <v>0.15329419439008479</v>
      </c>
      <c r="R64" s="17">
        <f t="shared" si="27"/>
        <v>0.15333800524872729</v>
      </c>
      <c r="S64" s="11"/>
    </row>
    <row r="65" spans="1:19" x14ac:dyDescent="0.4">
      <c r="A65" s="6" t="s">
        <v>38</v>
      </c>
      <c r="B65" s="6">
        <f>MAX(I29-'Distributed photoelectric data'!B29,0)</f>
        <v>79</v>
      </c>
      <c r="C65" s="6">
        <f>MAX(J29-'Distributed photoelectric data'!C29,0)</f>
        <v>98</v>
      </c>
      <c r="D65" s="6">
        <f>MAX(K29-'Distributed photoelectric data'!D29,0)</f>
        <v>110</v>
      </c>
      <c r="E65" s="6">
        <f>MAX(L29-'Distributed photoelectric data'!E29,0)</f>
        <v>137</v>
      </c>
      <c r="F65" s="6">
        <f>MAX(M29-'Distributed photoelectric data'!F29,0)</f>
        <v>136.5</v>
      </c>
      <c r="G65" s="6"/>
      <c r="H65" s="7">
        <f>V29-'Distributed photoelectric data'!H29</f>
        <v>6</v>
      </c>
      <c r="I65" s="7">
        <f>W29-'Distributed photoelectric data'!I29</f>
        <v>8</v>
      </c>
      <c r="J65" s="7">
        <f>X29-'Distributed photoelectric data'!J29</f>
        <v>13</v>
      </c>
      <c r="K65" s="7">
        <f>Y29-'Distributed photoelectric data'!K29</f>
        <v>14</v>
      </c>
      <c r="L65" s="7">
        <f>Z29-'Distributed photoelectric data'!L29</f>
        <v>16.8</v>
      </c>
      <c r="M65" s="6"/>
      <c r="N65" s="17">
        <f t="shared" si="23"/>
        <v>8.6700190740419625E-2</v>
      </c>
      <c r="O65" s="17">
        <f t="shared" si="24"/>
        <v>9.3187960115553081E-2</v>
      </c>
      <c r="P65" s="17">
        <f t="shared" si="25"/>
        <v>0.13491075134910752</v>
      </c>
      <c r="Q65" s="17">
        <f t="shared" si="26"/>
        <v>0.11665500116655</v>
      </c>
      <c r="R65" s="17">
        <f t="shared" si="27"/>
        <v>0.14049877063575694</v>
      </c>
      <c r="S65" s="11"/>
    </row>
    <row r="66" spans="1:19" x14ac:dyDescent="0.4">
      <c r="A66" s="6" t="s">
        <v>34</v>
      </c>
      <c r="B66" s="6">
        <f>MAX(I30-'Distributed photoelectric data'!B30,0)</f>
        <v>484</v>
      </c>
      <c r="C66" s="6">
        <f>MAX(J30-'Distributed photoelectric data'!C30,0)</f>
        <v>640</v>
      </c>
      <c r="D66" s="6">
        <f>MAX(K30-'Distributed photoelectric data'!D30,0)</f>
        <v>778</v>
      </c>
      <c r="E66" s="6">
        <f>MAX(L30-'Distributed photoelectric data'!E30,0)</f>
        <v>895</v>
      </c>
      <c r="F66" s="6">
        <f>MAX(M30-'Distributed photoelectric data'!F30,0)</f>
        <v>1102.8</v>
      </c>
      <c r="G66" s="6"/>
      <c r="H66" s="7">
        <f>V30-'Distributed photoelectric data'!H30</f>
        <v>50</v>
      </c>
      <c r="I66" s="7">
        <f>W30-'Distributed photoelectric data'!I30</f>
        <v>65</v>
      </c>
      <c r="J66" s="7">
        <f>X30-'Distributed photoelectric data'!J30</f>
        <v>80</v>
      </c>
      <c r="K66" s="7">
        <f>Y30-'Distributed photoelectric data'!K30</f>
        <v>103</v>
      </c>
      <c r="L66" s="7">
        <f>Z30-'Distributed photoelectric data'!L30</f>
        <v>121</v>
      </c>
      <c r="M66" s="6"/>
      <c r="N66" s="17">
        <f t="shared" si="23"/>
        <v>0.11792897845201705</v>
      </c>
      <c r="O66" s="17">
        <f t="shared" si="24"/>
        <v>0.11593892694063927</v>
      </c>
      <c r="P66" s="17">
        <f t="shared" si="25"/>
        <v>0.1173832916622648</v>
      </c>
      <c r="Q66" s="17">
        <f t="shared" si="26"/>
        <v>0.13137419963776434</v>
      </c>
      <c r="R66" s="17">
        <f t="shared" si="27"/>
        <v>0.12525195310235632</v>
      </c>
      <c r="S66" s="11"/>
    </row>
    <row r="67" spans="1:19" x14ac:dyDescent="0.4">
      <c r="A67" s="6" t="s">
        <v>14</v>
      </c>
      <c r="B67" s="6">
        <f>MAX(I31-'Distributed photoelectric data'!B31,0)</f>
        <v>768</v>
      </c>
      <c r="C67" s="6">
        <f>MAX(J31-'Distributed photoelectric data'!C31,0)</f>
        <v>790</v>
      </c>
      <c r="D67" s="6">
        <f>MAX(K31-'Distributed photoelectric data'!D31,0)</f>
        <v>853</v>
      </c>
      <c r="E67" s="6">
        <f>MAX(L31-'Distributed photoelectric data'!E31,0)</f>
        <v>908</v>
      </c>
      <c r="F67" s="6">
        <f>MAX(M31-'Distributed photoelectric data'!F31,0)</f>
        <v>1047.7</v>
      </c>
      <c r="G67" s="6"/>
      <c r="H67" s="7">
        <f>V31-'Distributed photoelectric data'!H31</f>
        <v>72</v>
      </c>
      <c r="I67" s="7">
        <f>W31-'Distributed photoelectric data'!I31</f>
        <v>93</v>
      </c>
      <c r="J67" s="7">
        <f>X31-'Distributed photoelectric data'!J31</f>
        <v>112</v>
      </c>
      <c r="K67" s="7">
        <f>Y31-'Distributed photoelectric data'!K31</f>
        <v>124</v>
      </c>
      <c r="L67" s="7">
        <f>Z31-'Distributed photoelectric data'!L31</f>
        <v>141</v>
      </c>
      <c r="M67" s="6"/>
      <c r="N67" s="17">
        <f t="shared" si="23"/>
        <v>0.10702054794520548</v>
      </c>
      <c r="O67" s="17">
        <f t="shared" si="24"/>
        <v>0.13438529564765042</v>
      </c>
      <c r="P67" s="17">
        <f t="shared" si="25"/>
        <v>0.14988731685643469</v>
      </c>
      <c r="Q67" s="17">
        <f t="shared" si="26"/>
        <v>0.15589483636071047</v>
      </c>
      <c r="R67" s="17">
        <f t="shared" si="27"/>
        <v>0.15363071882178966</v>
      </c>
      <c r="S67" s="11"/>
    </row>
    <row r="68" spans="1:19" x14ac:dyDescent="0.4">
      <c r="A68" s="6" t="s">
        <v>30</v>
      </c>
      <c r="B68" s="6">
        <f>MAX(I32-'Distributed photoelectric data'!B32,0)</f>
        <v>786</v>
      </c>
      <c r="C68" s="6">
        <f>MAX(J32-'Distributed photoelectric data'!C32,0)</f>
        <v>952</v>
      </c>
      <c r="D68" s="6">
        <f>MAX(K32-'Distributed photoelectric data'!D32,0)</f>
        <v>1107</v>
      </c>
      <c r="E68" s="6">
        <f>MAX(L32-'Distributed photoelectric data'!E32,0)</f>
        <v>1584</v>
      </c>
      <c r="F68" s="6">
        <f>MAX(M32-'Distributed photoelectric data'!F32,0)</f>
        <v>1594.8</v>
      </c>
      <c r="G68" s="6"/>
      <c r="H68" s="7">
        <f>V32-'Distributed photoelectric data'!H32</f>
        <v>112.7</v>
      </c>
      <c r="I68" s="7">
        <f>W32-'Distributed photoelectric data'!I32</f>
        <v>130</v>
      </c>
      <c r="J68" s="7">
        <f>X32-'Distributed photoelectric data'!J32</f>
        <v>156</v>
      </c>
      <c r="K68" s="7">
        <f>Y32-'Distributed photoelectric data'!K32</f>
        <v>165</v>
      </c>
      <c r="L68" s="7">
        <f>Z32-'Distributed photoelectric data'!L32</f>
        <v>209</v>
      </c>
      <c r="M68" s="6"/>
      <c r="N68" s="17">
        <f t="shared" si="23"/>
        <v>0.16368062091161537</v>
      </c>
      <c r="O68" s="17">
        <f t="shared" si="24"/>
        <v>0.15588427151682591</v>
      </c>
      <c r="P68" s="17">
        <f t="shared" si="25"/>
        <v>0.16086918860056179</v>
      </c>
      <c r="Q68" s="17">
        <f t="shared" si="26"/>
        <v>0.11891171993911721</v>
      </c>
      <c r="R68" s="17">
        <f t="shared" si="27"/>
        <v>0.14960150168412639</v>
      </c>
      <c r="S68" s="11"/>
    </row>
    <row r="69" spans="1:19" x14ac:dyDescent="0.4">
      <c r="A69" s="6" t="s">
        <v>29</v>
      </c>
      <c r="B69" s="6">
        <f>MAX(I33-'Distributed photoelectric data'!B33,0)</f>
        <v>587</v>
      </c>
      <c r="C69" s="6">
        <f>MAX(J33-'Distributed photoelectric data'!C33,0)</f>
        <v>761</v>
      </c>
      <c r="D69" s="6">
        <f>MAX(K33-'Distributed photoelectric data'!D33,0)</f>
        <v>844</v>
      </c>
      <c r="E69" s="6">
        <f>MAX(L33-'Distributed photoelectric data'!E33,0)</f>
        <v>1122</v>
      </c>
      <c r="F69" s="6">
        <f>MAX(M33-'Distributed photoelectric data'!F33,0)</f>
        <v>1303.4000000000001</v>
      </c>
      <c r="G69" s="6"/>
      <c r="H69" s="7">
        <f>V33-'Distributed photoelectric data'!H33</f>
        <v>73</v>
      </c>
      <c r="I69" s="7">
        <f>W33-'Distributed photoelectric data'!I33</f>
        <v>93</v>
      </c>
      <c r="J69" s="7">
        <f>X33-'Distributed photoelectric data'!J33</f>
        <v>107</v>
      </c>
      <c r="K69" s="7">
        <f>Y33-'Distributed photoelectric data'!K33</f>
        <v>126</v>
      </c>
      <c r="L69" s="7">
        <f>Z33-'Distributed photoelectric data'!L33</f>
        <v>173</v>
      </c>
      <c r="M69" s="6"/>
      <c r="N69" s="17">
        <f t="shared" si="23"/>
        <v>0.14196479273140261</v>
      </c>
      <c r="O69" s="17">
        <f t="shared" si="24"/>
        <v>0.13950641729519558</v>
      </c>
      <c r="P69" s="17">
        <f t="shared" si="25"/>
        <v>0.14472288948040427</v>
      </c>
      <c r="Q69" s="17">
        <f t="shared" si="26"/>
        <v>0.12819573657607503</v>
      </c>
      <c r="R69" s="17">
        <f t="shared" si="27"/>
        <v>0.15151801785705526</v>
      </c>
      <c r="S69" s="11"/>
    </row>
    <row r="70" spans="1:19" x14ac:dyDescent="0.4">
      <c r="A70" s="6" t="s">
        <v>39</v>
      </c>
      <c r="B70" s="6">
        <f>MAX(I34-'Distributed photoelectric data'!B34,0)</f>
        <v>933</v>
      </c>
      <c r="C70" s="6">
        <f>MAX(J34-'Distributed photoelectric data'!C34,0)</f>
        <v>976</v>
      </c>
      <c r="D70" s="6">
        <f>MAX(K34-'Distributed photoelectric data'!D34,0)</f>
        <v>1057</v>
      </c>
      <c r="E70" s="6">
        <f>MAX(L34-'Distributed photoelectric data'!E34,0)</f>
        <v>1250</v>
      </c>
      <c r="F70" s="6">
        <f>MAX(M34-'Distributed photoelectric data'!F34,0)</f>
        <v>1254.8</v>
      </c>
      <c r="G70" s="6"/>
      <c r="H70" s="7">
        <f>V34-'Distributed photoelectric data'!H34</f>
        <v>106.99</v>
      </c>
      <c r="I70" s="7">
        <f>W34-'Distributed photoelectric data'!I34</f>
        <v>115.9</v>
      </c>
      <c r="J70" s="7">
        <f>X34-'Distributed photoelectric data'!J34</f>
        <v>131</v>
      </c>
      <c r="K70" s="7">
        <f>Y34-'Distributed photoelectric data'!K34</f>
        <v>155</v>
      </c>
      <c r="L70" s="7">
        <f>Z34-'Distributed photoelectric data'!L34</f>
        <v>194</v>
      </c>
      <c r="M70" s="6"/>
      <c r="N70" s="17">
        <f t="shared" si="23"/>
        <v>0.13090536248268705</v>
      </c>
      <c r="O70" s="17">
        <f t="shared" si="24"/>
        <v>0.1355593607305936</v>
      </c>
      <c r="P70" s="17">
        <f t="shared" si="25"/>
        <v>0.14147907189728837</v>
      </c>
      <c r="Q70" s="17">
        <f t="shared" si="26"/>
        <v>0.14155251141552511</v>
      </c>
      <c r="R70" s="17">
        <f t="shared" si="27"/>
        <v>0.17649122347355106</v>
      </c>
      <c r="S70" s="11"/>
    </row>
    <row r="71" spans="1:19" x14ac:dyDescent="0.4">
      <c r="A71" s="19" t="s">
        <v>82</v>
      </c>
      <c r="B71" s="6">
        <f>MAX(I35-'Distributed photoelectric data'!B35,0)</f>
        <v>0</v>
      </c>
      <c r="C71" s="6">
        <f>MAX(J35-'Distributed photoelectric data'!C35,0)</f>
        <v>0</v>
      </c>
      <c r="D71" s="6">
        <f>MAX(K35-'Distributed photoelectric data'!D35,0)</f>
        <v>0</v>
      </c>
      <c r="E71" s="6">
        <f>MAX(L35-'Distributed photoelectric data'!E35,0)</f>
        <v>0</v>
      </c>
      <c r="F71" s="6">
        <f>MAX(M35-'Distributed photoelectric data'!F35,0)</f>
        <v>77.2</v>
      </c>
      <c r="G71" s="7"/>
      <c r="H71" s="7"/>
      <c r="I71" s="7"/>
      <c r="J71" s="7"/>
      <c r="K71" s="7"/>
      <c r="L71" s="7"/>
      <c r="M71" s="7"/>
      <c r="N71" s="7"/>
      <c r="O71" s="7"/>
      <c r="P71" s="7"/>
      <c r="Q71" s="7"/>
      <c r="R71" s="7"/>
      <c r="S71" s="7"/>
    </row>
  </sheetData>
  <mergeCells count="12">
    <mergeCell ref="A1:A2"/>
    <mergeCell ref="A37:A38"/>
    <mergeCell ref="AE37:AG37"/>
    <mergeCell ref="AH1:AT1"/>
    <mergeCell ref="N37:S37"/>
    <mergeCell ref="H37:M37"/>
    <mergeCell ref="B37:G37"/>
    <mergeCell ref="O1:AA1"/>
    <mergeCell ref="AB37:AD37"/>
    <mergeCell ref="AB1:AD1"/>
    <mergeCell ref="AE1:AG1"/>
    <mergeCell ref="B1:N1"/>
  </mergeCells>
  <phoneticPr fontId="2" type="noConversion"/>
  <conditionalFormatting sqref="A35">
    <cfRule type="duplicateValues" dxfId="1" priority="2"/>
  </conditionalFormatting>
  <conditionalFormatting sqref="A71">
    <cfRule type="duplicateValues" dxfId="0" priority="1"/>
  </conditionalFormatting>
  <conditionalFormatting sqref="B40:G71">
    <cfRule type="colorScale" priority="16">
      <colorScale>
        <cfvo type="min"/>
        <cfvo type="percentile" val="50"/>
        <cfvo type="max"/>
        <color rgb="FFF8696B"/>
        <color rgb="FFFFEB84"/>
        <color rgb="FF63BE7B"/>
      </colorScale>
    </cfRule>
  </conditionalFormatting>
  <conditionalFormatting sqref="B4:N35">
    <cfRule type="colorScale" priority="8">
      <colorScale>
        <cfvo type="min"/>
        <cfvo type="percentile" val="50"/>
        <cfvo type="max"/>
        <color rgb="FFF8696B"/>
        <color rgb="FFFFEB84"/>
        <color rgb="FF63BE7B"/>
      </colorScale>
    </cfRule>
  </conditionalFormatting>
  <conditionalFormatting sqref="H40:M70 M39">
    <cfRule type="colorScale" priority="5">
      <colorScale>
        <cfvo type="min"/>
        <cfvo type="percentile" val="50"/>
        <cfvo type="max"/>
        <color rgb="FFF8696B"/>
        <color rgb="FFFFEB84"/>
        <color rgb="FF63BE7B"/>
      </colorScale>
    </cfRule>
  </conditionalFormatting>
  <conditionalFormatting sqref="N39:S70">
    <cfRule type="colorScale" priority="14">
      <colorScale>
        <cfvo type="min"/>
        <cfvo type="percentile" val="50"/>
        <cfvo type="max"/>
        <color rgb="FFF8696B"/>
        <color rgb="FFFFEB84"/>
        <color rgb="FF63BE7B"/>
      </colorScale>
    </cfRule>
  </conditionalFormatting>
  <conditionalFormatting sqref="O4:AA34 AA3">
    <cfRule type="colorScale" priority="9">
      <colorScale>
        <cfvo type="min"/>
        <cfvo type="percentile" val="50"/>
        <cfvo type="max"/>
        <color rgb="FFF8696B"/>
        <color rgb="FFFFEB84"/>
        <color rgb="FF63BE7B"/>
      </colorScale>
    </cfRule>
  </conditionalFormatting>
  <conditionalFormatting sqref="AE3:AG34">
    <cfRule type="colorScale" priority="13">
      <colorScale>
        <cfvo type="min"/>
        <cfvo type="percentile" val="50"/>
        <cfvo type="max"/>
        <color rgb="FFF8696B"/>
        <color rgb="FFFFEB84"/>
        <color rgb="FF63BE7B"/>
      </colorScale>
    </cfRule>
  </conditionalFormatting>
  <conditionalFormatting sqref="AH3:AT34">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AC0B0-FE86-4C73-B436-F8BE0FE79585}">
  <sheetPr>
    <tabColor theme="4"/>
  </sheetPr>
  <dimension ref="A1:AS2"/>
  <sheetViews>
    <sheetView tabSelected="1" topLeftCell="AK1" workbookViewId="0">
      <selection activeCell="AT7" sqref="AT7"/>
    </sheetView>
  </sheetViews>
  <sheetFormatPr defaultRowHeight="13.9" x14ac:dyDescent="0.4"/>
  <sheetData>
    <row r="1" spans="1:45" x14ac:dyDescent="0.4">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v>2051</v>
      </c>
      <c r="AK1">
        <v>2052</v>
      </c>
      <c r="AL1">
        <v>2053</v>
      </c>
      <c r="AM1">
        <v>2054</v>
      </c>
      <c r="AN1">
        <v>2055</v>
      </c>
      <c r="AO1">
        <v>2056</v>
      </c>
      <c r="AP1">
        <v>2057</v>
      </c>
      <c r="AQ1">
        <v>2058</v>
      </c>
      <c r="AR1">
        <v>2059</v>
      </c>
      <c r="AS1">
        <v>2060</v>
      </c>
    </row>
    <row r="2" spans="1:45" s="25" customFormat="1" x14ac:dyDescent="0.4">
      <c r="A2" s="25" t="s">
        <v>10</v>
      </c>
      <c r="B2" s="25">
        <f>'Distributed photoelectric data'!N28</f>
        <v>8.1539465101108946E-2</v>
      </c>
      <c r="C2" s="25">
        <f>'Distributed photoelectric data'!O28</f>
        <v>8.1539465101108946E-2</v>
      </c>
      <c r="D2" s="25">
        <f>'Distributed photoelectric data'!P28</f>
        <v>9.1324200913242004E-2</v>
      </c>
      <c r="E2" s="25">
        <f>'Distributed photoelectric data'!Q28</f>
        <v>9.012256669069936E-2</v>
      </c>
      <c r="F2" s="25">
        <f>'Distributed photoelectric data'!R28</f>
        <v>9.6741738255552975E-2</v>
      </c>
      <c r="G2" s="25">
        <f>MIN(F2+0.005,0.153)</f>
        <v>0.10174173825555298</v>
      </c>
      <c r="H2" s="25">
        <f t="shared" ref="H2:AS2" si="0">MIN(G2+0.005,0.153)</f>
        <v>0.10674173825555298</v>
      </c>
      <c r="I2" s="25">
        <f t="shared" si="0"/>
        <v>0.11174173825555299</v>
      </c>
      <c r="J2" s="25">
        <f t="shared" si="0"/>
        <v>0.11674173825555299</v>
      </c>
      <c r="K2" s="25">
        <f t="shared" si="0"/>
        <v>0.121741738255553</v>
      </c>
      <c r="L2" s="25">
        <f t="shared" si="0"/>
        <v>0.12674173825555299</v>
      </c>
      <c r="M2" s="25">
        <f t="shared" si="0"/>
        <v>0.13174173825555299</v>
      </c>
      <c r="N2" s="25">
        <f t="shared" si="0"/>
        <v>0.136741738255553</v>
      </c>
      <c r="O2" s="25">
        <f t="shared" si="0"/>
        <v>0.141741738255553</v>
      </c>
      <c r="P2" s="25">
        <f t="shared" si="0"/>
        <v>0.14674173825555301</v>
      </c>
      <c r="Q2" s="25">
        <f t="shared" si="0"/>
        <v>0.15174173825555301</v>
      </c>
      <c r="R2" s="25">
        <f t="shared" si="0"/>
        <v>0.153</v>
      </c>
      <c r="S2" s="25">
        <f t="shared" si="0"/>
        <v>0.153</v>
      </c>
      <c r="T2" s="25">
        <f t="shared" si="0"/>
        <v>0.153</v>
      </c>
      <c r="U2" s="25">
        <f t="shared" si="0"/>
        <v>0.153</v>
      </c>
      <c r="V2" s="25">
        <f t="shared" si="0"/>
        <v>0.153</v>
      </c>
      <c r="W2" s="25">
        <f t="shared" si="0"/>
        <v>0.153</v>
      </c>
      <c r="X2" s="25">
        <f t="shared" si="0"/>
        <v>0.153</v>
      </c>
      <c r="Y2" s="25">
        <f t="shared" si="0"/>
        <v>0.153</v>
      </c>
      <c r="Z2" s="25">
        <f t="shared" si="0"/>
        <v>0.153</v>
      </c>
      <c r="AA2" s="25">
        <f t="shared" si="0"/>
        <v>0.153</v>
      </c>
      <c r="AB2" s="25">
        <f t="shared" si="0"/>
        <v>0.153</v>
      </c>
      <c r="AC2" s="25">
        <f t="shared" si="0"/>
        <v>0.153</v>
      </c>
      <c r="AD2" s="25">
        <f t="shared" si="0"/>
        <v>0.153</v>
      </c>
      <c r="AE2" s="25">
        <f t="shared" si="0"/>
        <v>0.153</v>
      </c>
      <c r="AF2" s="25">
        <f t="shared" si="0"/>
        <v>0.153</v>
      </c>
      <c r="AG2" s="25">
        <f t="shared" si="0"/>
        <v>0.153</v>
      </c>
      <c r="AH2" s="25">
        <f t="shared" si="0"/>
        <v>0.153</v>
      </c>
      <c r="AI2" s="25">
        <f t="shared" si="0"/>
        <v>0.153</v>
      </c>
      <c r="AJ2" s="25">
        <f t="shared" si="0"/>
        <v>0.153</v>
      </c>
      <c r="AK2" s="25">
        <f t="shared" si="0"/>
        <v>0.153</v>
      </c>
      <c r="AL2" s="25">
        <f t="shared" si="0"/>
        <v>0.153</v>
      </c>
      <c r="AM2" s="25">
        <f t="shared" si="0"/>
        <v>0.153</v>
      </c>
      <c r="AN2" s="25">
        <f t="shared" si="0"/>
        <v>0.153</v>
      </c>
      <c r="AO2" s="25">
        <f t="shared" si="0"/>
        <v>0.153</v>
      </c>
      <c r="AP2" s="25">
        <f t="shared" si="0"/>
        <v>0.153</v>
      </c>
      <c r="AQ2" s="25">
        <f t="shared" si="0"/>
        <v>0.153</v>
      </c>
      <c r="AR2" s="25">
        <f t="shared" si="0"/>
        <v>0.153</v>
      </c>
      <c r="AS2" s="25">
        <f t="shared" si="0"/>
        <v>0.153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About</vt:lpstr>
      <vt:lpstr>Distributed photoelectric data</vt:lpstr>
      <vt:lpstr>PV power generation data</vt:lpstr>
      <vt:lpstr>DSCF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畅 刘</cp:lastModifiedBy>
  <dcterms:created xsi:type="dcterms:W3CDTF">2022-03-09T09:32:27Z</dcterms:created>
  <dcterms:modified xsi:type="dcterms:W3CDTF">2024-04-01T08:54:17Z</dcterms:modified>
</cp:coreProperties>
</file>