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EPS in github\Github Smart-trans\eps-shanghai-smart-trans\InputData\bldgs\SYCEU\"/>
    </mc:Choice>
  </mc:AlternateContent>
  <xr:revisionPtr revIDLastSave="0" documentId="13_ncr:1_{7C94E65B-CF1D-4558-9755-1713B67271A2}" xr6:coauthVersionLast="47" xr6:coauthVersionMax="47" xr10:uidLastSave="{00000000-0000-0000-0000-000000000000}"/>
  <bookViews>
    <workbookView xWindow="-23148" yWindow="-108" windowWidth="23256" windowHeight="12456" tabRatio="732" firstSheet="5" activeTab="7" xr2:uid="{00000000-000D-0000-FFFF-FFFF00000000}"/>
  </bookViews>
  <sheets>
    <sheet name="About" sheetId="26" r:id="rId1"/>
    <sheet name="mindmap" sheetId="17" r:id="rId2"/>
    <sheet name="statistical yearbook data" sheetId="18" r:id="rId3"/>
    <sheet name="Central heating" sheetId="19" r:id="rId4"/>
    <sheet name="Energy conversion" sheetId="20" r:id="rId5"/>
    <sheet name="EPS split results2019" sheetId="8" r:id="rId6"/>
    <sheet name="EPS split results2020" sheetId="25" r:id="rId7"/>
    <sheet name="SYCEU-urban-residential" sheetId="11" r:id="rId8"/>
    <sheet name="SYCEU-rural-residential" sheetId="12" r:id="rId9"/>
    <sheet name="SYCEU-commercial" sheetId="10" r:id="rId10"/>
    <sheet name="reference-energy definition" sheetId="21" r:id="rId11"/>
    <sheet name="reference-energy split methods" sheetId="22" r:id="rId12"/>
    <sheet name="reference-rural biomass energy" sheetId="2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25" l="1"/>
  <c r="F66" i="25"/>
  <c r="E66" i="25"/>
  <c r="C66" i="25"/>
  <c r="B66" i="25"/>
  <c r="G62" i="25"/>
  <c r="F62" i="25"/>
  <c r="E62" i="25"/>
  <c r="C62" i="25"/>
  <c r="B62" i="25"/>
  <c r="G53" i="25"/>
  <c r="F53" i="25"/>
  <c r="E53" i="25"/>
  <c r="C53" i="25"/>
  <c r="B53" i="25"/>
  <c r="G49" i="25"/>
  <c r="F49" i="25"/>
  <c r="E49" i="25"/>
  <c r="C49" i="25"/>
  <c r="B49" i="25"/>
  <c r="G39" i="25"/>
  <c r="F39" i="25"/>
  <c r="E39" i="25"/>
  <c r="C39" i="25"/>
  <c r="B39" i="25"/>
  <c r="G35" i="25"/>
  <c r="F35" i="25"/>
  <c r="E35" i="25"/>
  <c r="C35" i="25"/>
  <c r="B35" i="25"/>
  <c r="G34" i="25"/>
  <c r="F34" i="25"/>
  <c r="E34" i="25"/>
  <c r="C34" i="25"/>
  <c r="B34" i="25"/>
  <c r="V16" i="25" l="1"/>
  <c r="T16" i="25"/>
  <c r="R16" i="25"/>
  <c r="Q16" i="25"/>
  <c r="E16" i="25" s="1"/>
  <c r="P16" i="25"/>
  <c r="D17" i="25" s="1"/>
  <c r="O16" i="25"/>
  <c r="N16" i="25"/>
  <c r="B17" i="25" s="1"/>
  <c r="V9" i="25"/>
  <c r="T9" i="25"/>
  <c r="B50" i="25" s="1"/>
  <c r="R9" i="25"/>
  <c r="Q9" i="25"/>
  <c r="E10" i="25" s="1"/>
  <c r="P9" i="25"/>
  <c r="O9" i="25"/>
  <c r="N9" i="25"/>
  <c r="V2" i="25"/>
  <c r="T2" i="25"/>
  <c r="H4" i="25" s="1"/>
  <c r="Q2" i="25"/>
  <c r="U2" i="25" s="1"/>
  <c r="P2" i="25"/>
  <c r="O2" i="25"/>
  <c r="C3" i="25" s="1"/>
  <c r="N2" i="25"/>
  <c r="K18" i="25"/>
  <c r="G18" i="25"/>
  <c r="K17" i="25"/>
  <c r="G17" i="25"/>
  <c r="H17" i="25"/>
  <c r="F17" i="25"/>
  <c r="E17" i="25"/>
  <c r="C16" i="25"/>
  <c r="K16" i="25"/>
  <c r="G16" i="25"/>
  <c r="B16" i="25"/>
  <c r="K15" i="25"/>
  <c r="J15" i="25"/>
  <c r="G15" i="25"/>
  <c r="E15" i="25"/>
  <c r="K14" i="25"/>
  <c r="J14" i="25"/>
  <c r="H14" i="25"/>
  <c r="G14" i="25"/>
  <c r="V13" i="25"/>
  <c r="S13" i="25"/>
  <c r="G11" i="25" s="1"/>
  <c r="P13" i="25"/>
  <c r="K12" i="25"/>
  <c r="J12" i="25"/>
  <c r="G12" i="25"/>
  <c r="K11" i="25"/>
  <c r="H11" i="25"/>
  <c r="K10" i="25"/>
  <c r="G10" i="25"/>
  <c r="D10" i="25"/>
  <c r="B9" i="25"/>
  <c r="K9" i="25"/>
  <c r="H9" i="25"/>
  <c r="G9" i="25"/>
  <c r="D9" i="25"/>
  <c r="C9" i="25"/>
  <c r="K8" i="25"/>
  <c r="G8" i="25"/>
  <c r="D8" i="25"/>
  <c r="C8" i="25"/>
  <c r="P6" i="25"/>
  <c r="D5" i="25" s="1"/>
  <c r="K6" i="25"/>
  <c r="G6" i="25"/>
  <c r="F6" i="25"/>
  <c r="K5" i="25"/>
  <c r="G5" i="25"/>
  <c r="F5" i="25"/>
  <c r="K4" i="25"/>
  <c r="G4" i="25"/>
  <c r="F4" i="25"/>
  <c r="E4" i="25"/>
  <c r="K3" i="25"/>
  <c r="G3" i="25"/>
  <c r="F3" i="25"/>
  <c r="K2" i="25"/>
  <c r="G2" i="25"/>
  <c r="F2" i="25"/>
  <c r="E2" i="25"/>
  <c r="D2" i="25"/>
  <c r="V13" i="8"/>
  <c r="S13" i="8"/>
  <c r="P13" i="8"/>
  <c r="T9" i="8"/>
  <c r="R9" i="8"/>
  <c r="P9" i="8"/>
  <c r="O9" i="8"/>
  <c r="N9" i="8"/>
  <c r="P6" i="8"/>
  <c r="T2" i="8"/>
  <c r="O2" i="8"/>
  <c r="N2" i="8"/>
  <c r="T16" i="8"/>
  <c r="Q16" i="8"/>
  <c r="R16" i="8"/>
  <c r="O16" i="8"/>
  <c r="N16" i="8"/>
  <c r="G48" i="25" l="1"/>
  <c r="F48" i="25"/>
  <c r="E48" i="25"/>
  <c r="C48" i="25"/>
  <c r="B48" i="25"/>
  <c r="U9" i="25"/>
  <c r="F11" i="25"/>
  <c r="F52" i="25"/>
  <c r="E52" i="25"/>
  <c r="C52" i="25"/>
  <c r="B52" i="25"/>
  <c r="G52" i="25"/>
  <c r="H8" i="25"/>
  <c r="H10" i="25"/>
  <c r="J8" i="25"/>
  <c r="J9" i="25"/>
  <c r="J11" i="25"/>
  <c r="F10" i="25"/>
  <c r="F44" i="25"/>
  <c r="E44" i="25"/>
  <c r="G44" i="25"/>
  <c r="C44" i="25"/>
  <c r="B44" i="25"/>
  <c r="J10" i="25"/>
  <c r="C10" i="25"/>
  <c r="G45" i="25"/>
  <c r="F45" i="25"/>
  <c r="E45" i="25"/>
  <c r="C45" i="25"/>
  <c r="B45" i="25"/>
  <c r="B47" i="25"/>
  <c r="C47" i="25"/>
  <c r="F47" i="25"/>
  <c r="G47" i="25"/>
  <c r="E47" i="25"/>
  <c r="G46" i="25"/>
  <c r="F46" i="25"/>
  <c r="E46" i="25"/>
  <c r="C46" i="25"/>
  <c r="B46" i="25"/>
  <c r="G37" i="25"/>
  <c r="F37" i="25"/>
  <c r="E37" i="25"/>
  <c r="C37" i="25"/>
  <c r="B37" i="25"/>
  <c r="G32" i="25"/>
  <c r="F32" i="25"/>
  <c r="E32" i="25"/>
  <c r="C32" i="25"/>
  <c r="B32" i="25"/>
  <c r="G30" i="25"/>
  <c r="F30" i="25"/>
  <c r="C30" i="25"/>
  <c r="E30" i="25"/>
  <c r="B30" i="25"/>
  <c r="G50" i="25"/>
  <c r="F50" i="25"/>
  <c r="E50" i="25"/>
  <c r="C50" i="25"/>
  <c r="J2" i="25"/>
  <c r="C38" i="25"/>
  <c r="B38" i="25"/>
  <c r="G38" i="25"/>
  <c r="F38" i="25"/>
  <c r="E38" i="25"/>
  <c r="H2" i="25"/>
  <c r="B36" i="25"/>
  <c r="G36" i="25"/>
  <c r="F36" i="25"/>
  <c r="E36" i="25"/>
  <c r="C36" i="25"/>
  <c r="H5" i="25"/>
  <c r="E33" i="25"/>
  <c r="C33" i="25"/>
  <c r="B33" i="25"/>
  <c r="F33" i="25"/>
  <c r="G33" i="25"/>
  <c r="B3" i="25"/>
  <c r="D3" i="25"/>
  <c r="E3" i="25"/>
  <c r="C2" i="25"/>
  <c r="B31" i="25"/>
  <c r="C31" i="25"/>
  <c r="G31" i="25"/>
  <c r="F31" i="25"/>
  <c r="E31" i="25"/>
  <c r="D16" i="25"/>
  <c r="B15" i="25"/>
  <c r="G57" i="25"/>
  <c r="F57" i="25"/>
  <c r="E57" i="25"/>
  <c r="C57" i="25"/>
  <c r="B57" i="25"/>
  <c r="G58" i="25"/>
  <c r="F58" i="25"/>
  <c r="E58" i="25"/>
  <c r="C58" i="25"/>
  <c r="B58" i="25"/>
  <c r="G59" i="25"/>
  <c r="F59" i="25"/>
  <c r="E59" i="25"/>
  <c r="C59" i="25"/>
  <c r="B59" i="25"/>
  <c r="G60" i="25"/>
  <c r="F60" i="25"/>
  <c r="E60" i="25"/>
  <c r="C60" i="25"/>
  <c r="B60" i="25"/>
  <c r="C61" i="25"/>
  <c r="B61" i="25"/>
  <c r="G61" i="25"/>
  <c r="F61" i="25"/>
  <c r="E61" i="25"/>
  <c r="F63" i="25"/>
  <c r="E63" i="25"/>
  <c r="C63" i="25"/>
  <c r="B63" i="25"/>
  <c r="G63" i="25"/>
  <c r="U16" i="25"/>
  <c r="G65" i="25"/>
  <c r="F65" i="25"/>
  <c r="E65" i="25"/>
  <c r="C65" i="25"/>
  <c r="B65" i="25"/>
  <c r="J18" i="25"/>
  <c r="J17" i="25"/>
  <c r="D11" i="25"/>
  <c r="J6" i="25"/>
  <c r="J5" i="25"/>
  <c r="C4" i="25"/>
  <c r="B8" i="25"/>
  <c r="B12" i="25"/>
  <c r="C15" i="25"/>
  <c r="H3" i="25"/>
  <c r="J4" i="25"/>
  <c r="B6" i="25"/>
  <c r="E9" i="25"/>
  <c r="C12" i="25"/>
  <c r="B14" i="25"/>
  <c r="D15" i="25"/>
  <c r="F16" i="25"/>
  <c r="B18" i="25"/>
  <c r="B2" i="25"/>
  <c r="C6" i="25"/>
  <c r="F9" i="25"/>
  <c r="B11" i="25"/>
  <c r="D12" i="25"/>
  <c r="C14" i="25"/>
  <c r="C18" i="25"/>
  <c r="J3" i="25"/>
  <c r="B5" i="25"/>
  <c r="D6" i="25"/>
  <c r="E8" i="25"/>
  <c r="C11" i="25"/>
  <c r="E12" i="25"/>
  <c r="D14" i="25"/>
  <c r="F15" i="25"/>
  <c r="H16" i="25"/>
  <c r="D18" i="25"/>
  <c r="C5" i="25"/>
  <c r="E6" i="25"/>
  <c r="F8" i="25"/>
  <c r="B10" i="25"/>
  <c r="F12" i="25"/>
  <c r="E14" i="25"/>
  <c r="C17" i="25"/>
  <c r="E18" i="25"/>
  <c r="B4" i="25"/>
  <c r="E11" i="25"/>
  <c r="F14" i="25"/>
  <c r="H15" i="25"/>
  <c r="J16" i="25"/>
  <c r="F18" i="25"/>
  <c r="E5" i="25"/>
  <c r="H12" i="25"/>
  <c r="D4" i="25"/>
  <c r="H6" i="25"/>
  <c r="H18" i="25"/>
  <c r="V16" i="8"/>
  <c r="U16" i="8" s="1"/>
  <c r="V9" i="8"/>
  <c r="V2" i="8"/>
  <c r="Q9" i="8"/>
  <c r="Q2" i="8"/>
  <c r="U2" i="8" s="1"/>
  <c r="P16" i="8"/>
  <c r="P2" i="8"/>
  <c r="G51" i="25" l="1"/>
  <c r="F51" i="25"/>
  <c r="E51" i="25"/>
  <c r="C51" i="25"/>
  <c r="B51" i="25"/>
  <c r="U9" i="8"/>
  <c r="G9" i="12" s="1"/>
  <c r="G64" i="25"/>
  <c r="F64" i="25"/>
  <c r="E64" i="25"/>
  <c r="C64" i="25"/>
  <c r="B64" i="25"/>
  <c r="I17" i="25"/>
  <c r="I14" i="25"/>
  <c r="I18" i="25"/>
  <c r="I15" i="25"/>
  <c r="I16" i="25"/>
  <c r="I11" i="25"/>
  <c r="I12" i="25"/>
  <c r="I8" i="25"/>
  <c r="I9" i="25"/>
  <c r="I10" i="25"/>
  <c r="I5" i="25"/>
  <c r="I2" i="25"/>
  <c r="I6" i="25"/>
  <c r="I3" i="25"/>
  <c r="I4" i="25"/>
  <c r="G11" i="10"/>
  <c r="F11" i="10"/>
  <c r="E11" i="10"/>
  <c r="C11" i="10"/>
  <c r="B11" i="10"/>
  <c r="G10" i="10"/>
  <c r="F10" i="10"/>
  <c r="E10" i="10"/>
  <c r="C10" i="10"/>
  <c r="B10" i="10"/>
  <c r="G9" i="10"/>
  <c r="F9" i="10"/>
  <c r="E9" i="10"/>
  <c r="C9" i="10"/>
  <c r="B9" i="10"/>
  <c r="G8" i="10"/>
  <c r="F8" i="10"/>
  <c r="E8" i="10"/>
  <c r="C8" i="10"/>
  <c r="B8" i="10"/>
  <c r="G7" i="10"/>
  <c r="F7" i="10"/>
  <c r="E7" i="10"/>
  <c r="C7" i="10"/>
  <c r="B7" i="10"/>
  <c r="G6" i="10"/>
  <c r="F6" i="10"/>
  <c r="E6" i="10"/>
  <c r="C6" i="10"/>
  <c r="B6" i="10"/>
  <c r="G5" i="10"/>
  <c r="F5" i="10"/>
  <c r="E5" i="10"/>
  <c r="C5" i="10"/>
  <c r="B5" i="10"/>
  <c r="G4" i="10"/>
  <c r="F4" i="10"/>
  <c r="E4" i="10"/>
  <c r="C4" i="10"/>
  <c r="B4" i="10"/>
  <c r="G3" i="10"/>
  <c r="F3" i="10"/>
  <c r="E3" i="10"/>
  <c r="C3" i="10"/>
  <c r="B3" i="10"/>
  <c r="G2" i="10"/>
  <c r="F2" i="10"/>
  <c r="E2" i="10"/>
  <c r="C2" i="10"/>
  <c r="B2" i="10"/>
  <c r="G11" i="12"/>
  <c r="F11" i="12"/>
  <c r="E11" i="12"/>
  <c r="C11" i="12"/>
  <c r="B11" i="12"/>
  <c r="G10" i="12"/>
  <c r="F10" i="12"/>
  <c r="E10" i="12"/>
  <c r="C10" i="12"/>
  <c r="B10" i="12"/>
  <c r="E9" i="12"/>
  <c r="C9" i="12"/>
  <c r="B9" i="12"/>
  <c r="G8" i="12"/>
  <c r="F8" i="12"/>
  <c r="E8" i="12"/>
  <c r="C8" i="12"/>
  <c r="B8" i="12"/>
  <c r="G7" i="12"/>
  <c r="E7" i="12"/>
  <c r="C7" i="12"/>
  <c r="B7" i="12"/>
  <c r="G6" i="12"/>
  <c r="F6" i="12"/>
  <c r="E6" i="12"/>
  <c r="C6" i="12"/>
  <c r="B6" i="12"/>
  <c r="G5" i="12"/>
  <c r="F5" i="12"/>
  <c r="E5" i="12"/>
  <c r="C5" i="12"/>
  <c r="B5" i="12"/>
  <c r="G4" i="12"/>
  <c r="E4" i="12"/>
  <c r="C4" i="12"/>
  <c r="B4" i="12"/>
  <c r="G3" i="12"/>
  <c r="E3" i="12"/>
  <c r="C3" i="12"/>
  <c r="B3" i="12"/>
  <c r="G2" i="12"/>
  <c r="G11" i="11"/>
  <c r="F11" i="11"/>
  <c r="E11" i="11"/>
  <c r="C11" i="11"/>
  <c r="B11" i="11"/>
  <c r="G10" i="11"/>
  <c r="F10" i="11"/>
  <c r="E10" i="11"/>
  <c r="C10" i="11"/>
  <c r="B10" i="11"/>
  <c r="G9" i="11"/>
  <c r="F9" i="11"/>
  <c r="E9" i="11"/>
  <c r="C9" i="11"/>
  <c r="B9" i="11"/>
  <c r="G8" i="11"/>
  <c r="F8" i="11"/>
  <c r="E8" i="11"/>
  <c r="C8" i="11"/>
  <c r="B8" i="11"/>
  <c r="G7" i="11"/>
  <c r="F7" i="11"/>
  <c r="E7" i="11"/>
  <c r="C7" i="11"/>
  <c r="B7" i="11"/>
  <c r="G6" i="11"/>
  <c r="F6" i="11"/>
  <c r="E6" i="11"/>
  <c r="C6" i="11"/>
  <c r="B6" i="11"/>
  <c r="G5" i="11"/>
  <c r="F5" i="11"/>
  <c r="E5" i="11"/>
  <c r="C5" i="11"/>
  <c r="B5" i="11"/>
  <c r="G4" i="11"/>
  <c r="F4" i="11"/>
  <c r="E4" i="11"/>
  <c r="C4" i="11"/>
  <c r="B4" i="11"/>
  <c r="G3" i="11"/>
  <c r="F3" i="11"/>
  <c r="E3" i="11"/>
  <c r="C3" i="11"/>
  <c r="B3" i="11"/>
  <c r="G2" i="11"/>
  <c r="F2" i="11"/>
  <c r="E2" i="11"/>
  <c r="C2" i="11"/>
  <c r="B2" i="11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B12" i="8"/>
  <c r="K14" i="8"/>
  <c r="J14" i="8"/>
  <c r="I14" i="8"/>
  <c r="H14" i="8"/>
  <c r="G14" i="8"/>
  <c r="F14" i="8"/>
  <c r="E14" i="8"/>
  <c r="D14" i="8"/>
  <c r="C14" i="8"/>
  <c r="B14" i="8"/>
  <c r="F7" i="12"/>
  <c r="D11" i="8"/>
  <c r="C11" i="8"/>
  <c r="F2" i="12"/>
  <c r="E2" i="12"/>
  <c r="K12" i="8"/>
  <c r="J12" i="8"/>
  <c r="I12" i="8"/>
  <c r="H12" i="8"/>
  <c r="G12" i="8"/>
  <c r="F12" i="8"/>
  <c r="E12" i="8"/>
  <c r="D12" i="8"/>
  <c r="C12" i="8"/>
  <c r="C2" i="12"/>
  <c r="K11" i="8"/>
  <c r="J11" i="8"/>
  <c r="I11" i="8"/>
  <c r="H11" i="8"/>
  <c r="G11" i="8"/>
  <c r="F11" i="8"/>
  <c r="E11" i="8"/>
  <c r="C8" i="8"/>
  <c r="B8" i="8"/>
  <c r="K10" i="8"/>
  <c r="J10" i="8"/>
  <c r="I10" i="8"/>
  <c r="H10" i="8"/>
  <c r="G10" i="8"/>
  <c r="F10" i="8"/>
  <c r="E10" i="8"/>
  <c r="D10" i="8"/>
  <c r="C10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K6" i="8"/>
  <c r="J6" i="8"/>
  <c r="I6" i="8"/>
  <c r="H6" i="8"/>
  <c r="G6" i="8"/>
  <c r="F6" i="8"/>
  <c r="E6" i="8"/>
  <c r="D6" i="8"/>
  <c r="C6" i="8"/>
  <c r="B6" i="8"/>
  <c r="K5" i="8"/>
  <c r="J5" i="8"/>
  <c r="I5" i="8"/>
  <c r="H5" i="8"/>
  <c r="G5" i="8"/>
  <c r="F5" i="8"/>
  <c r="E5" i="8"/>
  <c r="D5" i="8"/>
  <c r="C5" i="8"/>
  <c r="B5" i="8"/>
  <c r="K4" i="8"/>
  <c r="J4" i="8"/>
  <c r="I4" i="8"/>
  <c r="H4" i="8"/>
  <c r="G4" i="8"/>
  <c r="F4" i="8"/>
  <c r="E4" i="8"/>
  <c r="D4" i="8"/>
  <c r="C4" i="8"/>
  <c r="B4" i="8"/>
  <c r="K3" i="8"/>
  <c r="J3" i="8"/>
  <c r="I3" i="8"/>
  <c r="H3" i="8"/>
  <c r="G3" i="8"/>
  <c r="F3" i="8"/>
  <c r="E3" i="8"/>
  <c r="D3" i="8"/>
  <c r="C3" i="8"/>
  <c r="B3" i="8"/>
  <c r="K2" i="8"/>
  <c r="J2" i="8"/>
  <c r="I2" i="8"/>
  <c r="H2" i="8"/>
  <c r="G2" i="8"/>
  <c r="F2" i="8"/>
  <c r="E2" i="8"/>
  <c r="D2" i="8"/>
  <c r="C2" i="8"/>
  <c r="B2" i="8"/>
  <c r="F9" i="12" l="1"/>
  <c r="F4" i="12"/>
  <c r="F3" i="12"/>
  <c r="B2" i="12"/>
  <c r="B11" i="8"/>
</calcChain>
</file>

<file path=xl/sharedStrings.xml><?xml version="1.0" encoding="utf-8"?>
<sst xmlns="http://schemas.openxmlformats.org/spreadsheetml/2006/main" count="730" uniqueCount="169">
  <si>
    <t>公共建筑-能源消费标准量</t>
  </si>
  <si>
    <t>(万吨标煤)</t>
  </si>
  <si>
    <t>煤制能源</t>
  </si>
  <si>
    <t>煤合计</t>
  </si>
  <si>
    <t>原煤</t>
  </si>
  <si>
    <t>洗精煤</t>
  </si>
  <si>
    <t>其他洗煤</t>
  </si>
  <si>
    <t>型煤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</si>
  <si>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</si>
  <si>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</si>
  <si>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</si>
  <si>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</si>
  <si>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</si>
  <si>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</si>
  <si>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</si>
  <si>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油品能源</t>
  </si>
  <si>
    <t>油品合计</t>
  </si>
  <si>
    <t>原油</t>
  </si>
  <si>
    <t>汽油</t>
  </si>
  <si>
    <t>煤油</t>
  </si>
  <si>
    <t>柴油</t>
  </si>
  <si>
    <t>燃料油</t>
  </si>
  <si>
    <t>石脑油</t>
  </si>
  <si>
    <t>润滑油</t>
  </si>
  <si>
    <t>石蜡</t>
  </si>
  <si>
    <t>溶剂油</t>
  </si>
  <si>
    <t>石油沥青</t>
  </si>
  <si>
    <t>石油焦</t>
  </si>
  <si>
    <t>液化石油气</t>
  </si>
  <si>
    <t>炼厂干气</t>
  </si>
  <si>
    <t>其他石油制品</t>
  </si>
  <si>
    <t>天然气</t>
  </si>
  <si>
    <t>天然气合计</t>
  </si>
  <si>
    <t>液化天然气</t>
  </si>
  <si>
    <t>热力</t>
  </si>
  <si>
    <t>电力</t>
  </si>
  <si>
    <t>氢能</t>
  </si>
  <si>
    <t>氢能源</t>
  </si>
  <si>
    <t>其他</t>
  </si>
  <si>
    <t>其他能源</t>
  </si>
  <si>
    <t>城镇居民建筑-能源消费标准量</t>
  </si>
  <si>
    <t>农村居民-能源消费标准量</t>
  </si>
  <si>
    <t>年份</t>
  </si>
  <si>
    <t>热值/万吉焦</t>
  </si>
  <si>
    <t>万吨标煤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</si>
  <si>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</si>
  <si>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</si>
  <si>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</si>
  <si>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</si>
  <si>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</si>
  <si>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</si>
  <si>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</si>
  <si>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</si>
  <si>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</si>
  <si>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</si>
  <si>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</si>
  <si>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</si>
  <si>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</si>
  <si>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</si>
  <si>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</si>
  <si>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</si>
  <si>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</si>
  <si>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</si>
  <si>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</si>
  <si>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</si>
  <si>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BTU/万吨标煤</t>
  </si>
  <si>
    <t>electricity</t>
  </si>
  <si>
    <t>coal</t>
  </si>
  <si>
    <t>natural gas</t>
  </si>
  <si>
    <t>petroleum diesel</t>
  </si>
  <si>
    <t>heat</t>
  </si>
  <si>
    <t>biomass</t>
  </si>
  <si>
    <t>kerosene</t>
  </si>
  <si>
    <t>heavy or residual fuel oil</t>
  </si>
  <si>
    <t>LPG propane or butane</t>
  </si>
  <si>
    <t>hydrogen</t>
  </si>
  <si>
    <t>urban-residential-heating</t>
  </si>
  <si>
    <t>urban</t>
  </si>
  <si>
    <t>urban-residential-cooling</t>
  </si>
  <si>
    <t>heating</t>
  </si>
  <si>
    <t>urban-residential-lighting</t>
  </si>
  <si>
    <t>cooling</t>
  </si>
  <si>
    <t>urban-residential-appl</t>
  </si>
  <si>
    <t>lighting</t>
  </si>
  <si>
    <t>urban-residential-other</t>
  </si>
  <si>
    <t>appliance</t>
  </si>
  <si>
    <t>other component</t>
  </si>
  <si>
    <t>rural-residential-heating</t>
  </si>
  <si>
    <t>rural-residential-cooling</t>
  </si>
  <si>
    <t>rural</t>
  </si>
  <si>
    <t>rural-residential-lighting</t>
  </si>
  <si>
    <t>rural-residential-appl</t>
  </si>
  <si>
    <t>rural-residential-other</t>
  </si>
  <si>
    <t>commercial-heating</t>
  </si>
  <si>
    <t>commercial-cooling</t>
  </si>
  <si>
    <t>commercial-lighting</t>
  </si>
  <si>
    <t>commerical</t>
  </si>
  <si>
    <t>commercial-appl</t>
  </si>
  <si>
    <t>commercial-other</t>
  </si>
  <si>
    <t>Year</t>
  </si>
  <si>
    <t>cooling &amp; ventilation</t>
  </si>
  <si>
    <t>envelope</t>
  </si>
  <si>
    <t>appliances</t>
  </si>
  <si>
    <t>other</t>
  </si>
  <si>
    <t>electricity (BTU)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</si>
  <si>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</si>
  <si>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</si>
  <si>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</si>
  <si>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</si>
  <si>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</si>
  <si>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</si>
  <si>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</si>
  <si>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</si>
  <si>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 (BTU)</t>
  </si>
  <si>
    <t>Chinese Model Fuel</t>
  </si>
  <si>
    <t>EPS Fuel</t>
  </si>
  <si>
    <t>EPS Industrial Module Fuel</t>
  </si>
  <si>
    <t>EPS Building Module Fuel</t>
  </si>
  <si>
    <t>Crude Oil</t>
  </si>
  <si>
    <t>crude oil</t>
  </si>
  <si>
    <t>Electricity</t>
  </si>
  <si>
    <t>Raw Coal</t>
  </si>
  <si>
    <t>Cleaned Coal</t>
  </si>
  <si>
    <t>Briquettes</t>
  </si>
  <si>
    <t>煤制品</t>
  </si>
  <si>
    <t>Heat</t>
  </si>
  <si>
    <t>Fuel Oil</t>
  </si>
  <si>
    <t>heavy fuel oil</t>
  </si>
  <si>
    <t>White Spirit</t>
  </si>
  <si>
    <t>Other Petroleum Products</t>
  </si>
  <si>
    <t>Kerosene</t>
  </si>
  <si>
    <t>jet fuel or kerosene</t>
  </si>
  <si>
    <t>jet fuel or kerosen</t>
  </si>
  <si>
    <t>Gangue</t>
  </si>
  <si>
    <t>lignite</t>
  </si>
  <si>
    <t>Other Washed Coal</t>
  </si>
  <si>
    <t>Other Coking Products</t>
  </si>
  <si>
    <t>Diesel Oil</t>
  </si>
  <si>
    <t>Bitumen Asphalt</t>
  </si>
  <si>
    <t>Petroleum Coke</t>
  </si>
  <si>
    <t>Gasoline</t>
  </si>
  <si>
    <t>petroleum gasoline</t>
  </si>
  <si>
    <t>Coke Oven Gas</t>
  </si>
  <si>
    <t>Blast Furnance Gas</t>
  </si>
  <si>
    <t>Converter Gas</t>
  </si>
  <si>
    <t>Other Gas</t>
  </si>
  <si>
    <t>Naphtha</t>
  </si>
  <si>
    <t>Lubricant</t>
  </si>
  <si>
    <t>Paraffin Waxes</t>
  </si>
  <si>
    <t>Liquefied Petroleum Gas</t>
  </si>
  <si>
    <t>Refinery Gas</t>
  </si>
  <si>
    <t>Natural Gas</t>
  </si>
  <si>
    <t>Liquefied Natural Gas</t>
  </si>
  <si>
    <t>biofuel gasoline</t>
  </si>
  <si>
    <t>生物质汽油</t>
  </si>
  <si>
    <t>other energy</t>
  </si>
  <si>
    <t>biofuel diesel</t>
  </si>
  <si>
    <t>生物质柴油</t>
  </si>
  <si>
    <t>生物质</t>
  </si>
  <si>
    <t>municipal solid waste</t>
  </si>
  <si>
    <t>城市生活垃圾</t>
  </si>
  <si>
    <t>Coke</t>
  </si>
  <si>
    <t>Other Energy</t>
  </si>
  <si>
    <t>Hydrogen</t>
  </si>
  <si>
    <t>农村能源拆分参考了“中国家庭能源消费研究报告2015”</t>
  </si>
  <si>
    <t>公共建筑参考"Energy consumption, indoor environmental quality, and benchmark for office buildings in Hainan Province of China"</t>
  </si>
  <si>
    <t>城镇住宅建筑参考“√Zheng et al._2014_Characteristics of residential energy consumption in China_Findings from a household survey”</t>
  </si>
  <si>
    <t>图表来自“2020中国建筑节能年度发展研究报告—简化水印版(1)”</t>
  </si>
  <si>
    <t>petroleum diesel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</si>
</sst>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E+00"/>
    <numFmt numFmtId="177" formatCode="0.00_ "/>
  </numFmts>
  <fonts count="17" x14ac:knownFonts="1">
    <font>
      <sz val="11"/>
      <color theme="1"/>
      <name val="等线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FFFF"/>
      <name val="Calibri"/>
      <family val="2"/>
    </font>
    <font>
      <b/>
      <sz val="11"/>
      <color theme="4" tint="-0.249977111117893"/>
      <name val="Calibri"/>
      <family val="2"/>
    </font>
    <font>
      <sz val="11"/>
      <color rgb="FF000000"/>
      <name val="宋体"/>
      <family val="3"/>
      <charset val="134"/>
    </font>
    <font>
      <b/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D7CD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FCECE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>
      <alignment vertical="center"/>
    </xf>
    <xf numFmtId="0" fontId="15" fillId="0" borderId="0"/>
    <xf numFmtId="0" fontId="15" fillId="0" borderId="0"/>
  </cellStyleXfs>
  <cellXfs count="40">
    <xf numFmtId="0" fontId="0" fillId="0" borderId="0" xfId="0">
      <alignment vertical="center"/>
    </xf>
    <xf numFmtId="0" fontId="15" fillId="0" borderId="0" xfId="1"/>
    <xf numFmtId="0" fontId="1" fillId="3" borderId="3" xfId="1" applyFont="1" applyFill="1" applyBorder="1" applyAlignment="1">
      <alignment horizontal="center" vertical="center" readingOrder="1"/>
    </xf>
    <xf numFmtId="0" fontId="2" fillId="4" borderId="4" xfId="1" applyFont="1" applyFill="1" applyBorder="1" applyAlignment="1">
      <alignment horizontal="left" vertical="center" readingOrder="1"/>
    </xf>
    <xf numFmtId="0" fontId="3" fillId="4" borderId="4" xfId="1" applyFont="1" applyFill="1" applyBorder="1" applyAlignment="1">
      <alignment horizontal="left" vertical="center" readingOrder="1"/>
    </xf>
    <xf numFmtId="0" fontId="4" fillId="5" borderId="4" xfId="1" applyFont="1" applyFill="1" applyBorder="1" applyAlignment="1">
      <alignment horizontal="left" readingOrder="1"/>
    </xf>
    <xf numFmtId="0" fontId="2" fillId="6" borderId="5" xfId="1" applyFont="1" applyFill="1" applyBorder="1" applyAlignment="1">
      <alignment horizontal="left" vertical="center" readingOrder="1"/>
    </xf>
    <xf numFmtId="0" fontId="3" fillId="6" borderId="5" xfId="1" applyFont="1" applyFill="1" applyBorder="1" applyAlignment="1">
      <alignment horizontal="left" vertical="center" readingOrder="1"/>
    </xf>
    <xf numFmtId="0" fontId="4" fillId="5" borderId="5" xfId="1" applyFont="1" applyFill="1" applyBorder="1" applyAlignment="1">
      <alignment horizontal="left" readingOrder="1"/>
    </xf>
    <xf numFmtId="0" fontId="2" fillId="4" borderId="5" xfId="1" applyFont="1" applyFill="1" applyBorder="1" applyAlignment="1">
      <alignment horizontal="left" vertical="center" readingOrder="1"/>
    </xf>
    <xf numFmtId="0" fontId="3" fillId="4" borderId="5" xfId="1" applyFont="1" applyFill="1" applyBorder="1" applyAlignment="1">
      <alignment horizontal="left" vertical="center" readingOrder="1"/>
    </xf>
    <xf numFmtId="0" fontId="5" fillId="3" borderId="5" xfId="1" applyFont="1" applyFill="1" applyBorder="1" applyAlignment="1">
      <alignment horizontal="left" readingOrder="1"/>
    </xf>
    <xf numFmtId="0" fontId="2" fillId="4" borderId="5" xfId="1" applyFont="1" applyFill="1" applyBorder="1" applyAlignment="1">
      <alignment horizontal="left" readingOrder="1"/>
    </xf>
    <xf numFmtId="0" fontId="4" fillId="7" borderId="5" xfId="1" applyFont="1" applyFill="1" applyBorder="1" applyAlignment="1">
      <alignment horizontal="left" readingOrder="1"/>
    </xf>
    <xf numFmtId="0" fontId="2" fillId="6" borderId="5" xfId="1" applyFont="1" applyFill="1" applyBorder="1" applyAlignment="1">
      <alignment horizontal="left" readingOrder="1"/>
    </xf>
    <xf numFmtId="0" fontId="4" fillId="5" borderId="5" xfId="1" applyFont="1" applyFill="1" applyBorder="1" applyAlignment="1">
      <alignment horizontal="left" vertical="center" readingOrder="1"/>
    </xf>
    <xf numFmtId="0" fontId="5" fillId="3" borderId="5" xfId="1" applyFont="1" applyFill="1" applyBorder="1" applyAlignment="1">
      <alignment horizontal="left" vertical="center" readingOrder="1"/>
    </xf>
    <xf numFmtId="0" fontId="6" fillId="4" borderId="5" xfId="1" applyFont="1" applyFill="1" applyBorder="1" applyAlignment="1">
      <alignment horizontal="left" vertical="center" readingOrder="1"/>
    </xf>
    <xf numFmtId="0" fontId="7" fillId="0" borderId="0" xfId="2" applyFont="1"/>
    <xf numFmtId="0" fontId="7" fillId="0" borderId="0" xfId="2" applyFont="1" applyAlignment="1">
      <alignment horizontal="right"/>
    </xf>
    <xf numFmtId="176" fontId="8" fillId="0" borderId="0" xfId="2" applyNumberFormat="1" applyFont="1" applyAlignment="1">
      <alignment vertical="center"/>
    </xf>
    <xf numFmtId="176" fontId="9" fillId="0" borderId="0" xfId="2" applyNumberFormat="1" applyFont="1" applyAlignment="1">
      <alignment vertical="center"/>
    </xf>
    <xf numFmtId="0" fontId="10" fillId="0" borderId="0" xfId="0" applyFont="1" applyAlignment="1">
      <alignment wrapText="1"/>
    </xf>
    <xf numFmtId="177" fontId="0" fillId="0" borderId="0" xfId="0" applyNumberFormat="1" applyAlignment="1">
      <alignment horizontal="left" vertical="center"/>
    </xf>
    <xf numFmtId="10" fontId="0" fillId="0" borderId="0" xfId="0" applyNumberFormat="1">
      <alignment vertical="center"/>
    </xf>
    <xf numFmtId="0" fontId="11" fillId="0" borderId="0" xfId="0" applyFont="1" applyAlignment="1">
      <alignment wrapText="1"/>
    </xf>
    <xf numFmtId="0" fontId="12" fillId="0" borderId="0" xfId="1" applyFont="1" applyAlignment="1">
      <alignment horizontal="center"/>
    </xf>
    <xf numFmtId="0" fontId="15" fillId="0" borderId="0" xfId="1" applyAlignment="1">
      <alignment horizontal="center"/>
    </xf>
    <xf numFmtId="0" fontId="15" fillId="8" borderId="0" xfId="1" applyFill="1" applyAlignment="1">
      <alignment horizontal="center"/>
    </xf>
    <xf numFmtId="0" fontId="13" fillId="8" borderId="0" xfId="1" applyFont="1" applyFill="1" applyAlignment="1">
      <alignment horizontal="center" vertical="center"/>
    </xf>
    <xf numFmtId="177" fontId="15" fillId="0" borderId="0" xfId="1" applyNumberFormat="1"/>
    <xf numFmtId="2" fontId="15" fillId="0" borderId="0" xfId="1" applyNumberFormat="1"/>
    <xf numFmtId="2" fontId="11" fillId="0" borderId="0" xfId="1" applyNumberFormat="1" applyFont="1"/>
    <xf numFmtId="10" fontId="14" fillId="0" borderId="0" xfId="0" applyNumberFormat="1" applyFont="1">
      <alignment vertical="center"/>
    </xf>
    <xf numFmtId="177" fontId="0" fillId="0" borderId="0" xfId="0" applyNumberFormat="1">
      <alignment vertical="center"/>
    </xf>
    <xf numFmtId="2" fontId="13" fillId="9" borderId="0" xfId="1" applyNumberFormat="1" applyFont="1" applyFill="1"/>
    <xf numFmtId="2" fontId="15" fillId="10" borderId="0" xfId="1" applyNumberFormat="1" applyFill="1"/>
    <xf numFmtId="2" fontId="15" fillId="9" borderId="0" xfId="1" applyNumberFormat="1" applyFill="1"/>
    <xf numFmtId="0" fontId="1" fillId="2" borderId="1" xfId="1" applyFont="1" applyFill="1" applyBorder="1" applyAlignment="1">
      <alignment horizontal="center" vertical="center" readingOrder="1"/>
    </xf>
    <xf numFmtId="0" fontId="1" fillId="2" borderId="2" xfId="1" applyFont="1" applyFill="1" applyBorder="1" applyAlignment="1">
      <alignment horizontal="center" vertical="center" readingOrder="1"/>
    </xf>
  </cellXfs>
  <cellStyles count="3">
    <cellStyle name="Normal 2" xfId="1" xr:uid="{00000000-0005-0000-0000-000031000000}"/>
    <cellStyle name="常规" xfId="0" builtinId="0"/>
    <cellStyle name="常规 4" xfId="2" xr:uid="{00000000-0005-0000-0000-00003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237490</xdr:colOff>
      <xdr:row>1</xdr:row>
      <xdr:rowOff>177800</xdr:rowOff>
    </xdr:from>
    <xdr:ext cx="10057765" cy="3056890"/>
    <xdr:pic>
      <xdr:nvPicPr>
        <xdr:cNvPr id="2" name="C9F754DE-2CAD-44b6-B708-469DEB6407EB-1" descr="C:/Users/ellyy/AppData/Local/Temp/et.rmsbRce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490" y="350520"/>
          <a:ext cx="10057765" cy="30568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976360" cy="5432164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5260"/>
          <a:ext cx="8976360" cy="54317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99060</xdr:colOff>
      <xdr:row>32</xdr:row>
      <xdr:rowOff>0</xdr:rowOff>
    </xdr:from>
    <xdr:ext cx="8785860" cy="4238064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" y="5608320"/>
          <a:ext cx="8785860" cy="42379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</xdr:col>
      <xdr:colOff>144780</xdr:colOff>
      <xdr:row>57</xdr:row>
      <xdr:rowOff>7620</xdr:rowOff>
    </xdr:from>
    <xdr:ext cx="8389620" cy="4535693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380" y="9997440"/>
          <a:ext cx="8389620" cy="4535170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1</xdr:col>
      <xdr:colOff>0</xdr:colOff>
      <xdr:row>86</xdr:row>
      <xdr:rowOff>0</xdr:rowOff>
    </xdr:from>
    <xdr:to>
      <xdr:col>9</xdr:col>
      <xdr:colOff>393700</xdr:colOff>
      <xdr:row>103</xdr:row>
      <xdr:rowOff>76200</xdr:rowOff>
    </xdr:to>
    <xdr:pic>
      <xdr:nvPicPr>
        <xdr:cNvPr id="7" name="图片 1" descr="图表, 饼图&#10;&#10;描述已自动生成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072360"/>
          <a:ext cx="5270500" cy="3055620"/>
        </a:xfrm>
        <a:prstGeom prst="rect">
          <a:avLst/>
        </a:prstGeom>
      </xdr:spPr>
    </xdr:pic>
    <xdr:clientData/>
  </xdr:twoCellAnchor>
  <xdr:twoCellAnchor editAs="oneCell">
    <xdr:from>
      <xdr:col>9</xdr:col>
      <xdr:colOff>493339</xdr:colOff>
      <xdr:row>92</xdr:row>
      <xdr:rowOff>18209</xdr:rowOff>
    </xdr:from>
    <xdr:to>
      <xdr:col>18</xdr:col>
      <xdr:colOff>282201</xdr:colOff>
      <xdr:row>103</xdr:row>
      <xdr:rowOff>161476</xdr:rowOff>
    </xdr:to>
    <xdr:pic>
      <xdr:nvPicPr>
        <xdr:cNvPr id="8" name="图片 1" descr="图表, 图示, 饼图&#10;&#10;中度可信度描述已自动生成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957" y="16513268"/>
          <a:ext cx="5537479" cy="2115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295836</xdr:colOff>
      <xdr:row>103</xdr:row>
      <xdr:rowOff>161365</xdr:rowOff>
    </xdr:from>
    <xdr:to>
      <xdr:col>18</xdr:col>
      <xdr:colOff>295836</xdr:colOff>
      <xdr:row>131</xdr:row>
      <xdr:rowOff>124610</xdr:rowOff>
    </xdr:to>
    <xdr:pic>
      <xdr:nvPicPr>
        <xdr:cNvPr id="6" name="图片 4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18213070"/>
          <a:ext cx="10363200" cy="4870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167322</xdr:colOff>
      <xdr:row>1</xdr:row>
      <xdr:rowOff>114617</xdr:rowOff>
    </xdr:from>
    <xdr:ext cx="10256520" cy="6263005"/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163445" y="-1706880"/>
          <a:ext cx="6263005" cy="1025588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150812</xdr:colOff>
      <xdr:row>36</xdr:row>
      <xdr:rowOff>2222</xdr:rowOff>
    </xdr:from>
    <xdr:ext cx="10248900" cy="3306445"/>
    <xdr:pic>
      <xdr:nvPicPr>
        <xdr:cNvPr id="3" name="图片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3621405" y="2839720"/>
          <a:ext cx="3306445" cy="10248900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3A60-5A2A-40D7-9245-0203EACFEC2B}">
  <dimension ref="A1"/>
  <sheetViews>
    <sheetView workbookViewId="0"/>
  </sheetViews>
  <sheetFormatPr defaultRowHeight="14.25" x14ac:dyDescent="0.2"/>
  <sheetData/>
  <phoneticPr fontId="1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G11"/>
  <sheetViews>
    <sheetView workbookViewId="0">
      <selection activeCell="F24" sqref="F24"/>
    </sheetView>
  </sheetViews>
  <sheetFormatPr defaultColWidth="9" defaultRowHeight="14.25" x14ac:dyDescent="0.2"/>
  <cols>
    <col min="1" max="1" width="32.5" customWidth="1"/>
    <col min="2" max="2" width="11.625" customWidth="1"/>
    <col min="3" max="3" width="22.75" customWidth="1"/>
    <col min="4" max="7" width="11.625" customWidth="1"/>
  </cols>
  <sheetData>
    <row r="1" spans="1:7" x14ac:dyDescent="0.2">
      <c r="A1" s="18" t="s">
        <v>99</v>
      </c>
      <c r="B1" s="19" t="s">
        <v>79</v>
      </c>
      <c r="C1" s="19" t="s">
        <v>100</v>
      </c>
      <c r="D1" s="19" t="s">
        <v>101</v>
      </c>
      <c r="E1" s="19" t="s">
        <v>83</v>
      </c>
      <c r="F1" s="19" t="s">
        <v>102</v>
      </c>
      <c r="G1" s="19" t="s">
        <v>103</v>
      </c>
    </row>
    <row r="2" spans="1:7" x14ac:dyDescent="0.2">
      <c r="A2" s="18" t="s">
        <v>104</v>
      </c>
      <c r="B2" s="20">
        <f>'EPS split results2019'!$N$16*'EPS split results2019'!$N17*'Energy conversion'!$A$2</f>
        <v>0</v>
      </c>
      <c r="C2" s="20">
        <f>'EPS split results2019'!$N$16*'EPS split results2019'!$N18*'Energy conversion'!$A$2</f>
        <v>69115889857755.539</v>
      </c>
      <c r="D2" s="20">
        <v>0</v>
      </c>
      <c r="E2" s="20">
        <f>'EPS split results2019'!$N$16*'EPS split results2019'!$N19*'Energy conversion'!$A$2</f>
        <v>34863017517754.57</v>
      </c>
      <c r="F2" s="20">
        <f>'EPS split results2019'!$N$16*'EPS split results2019'!$N20*'Energy conversion'!$A$2</f>
        <v>2847344162850.1548</v>
      </c>
      <c r="G2" s="20">
        <f>'EPS split results2019'!$N$16*'EPS split results2019'!$N21*'Energy conversion'!$A$2</f>
        <v>62658520059863.219</v>
      </c>
    </row>
    <row r="3" spans="1:7" x14ac:dyDescent="0.2">
      <c r="A3" s="18" t="s">
        <v>105</v>
      </c>
      <c r="B3" s="20">
        <f>'EPS split results2019'!$O$16*'EPS split results2019'!$O17*'Energy conversion'!$A$2</f>
        <v>718093075860.00012</v>
      </c>
      <c r="C3" s="20">
        <f>'EPS split results2019'!$O$16*'EPS split results2019'!$O18*'Energy conversion'!$A$2</f>
        <v>0</v>
      </c>
      <c r="D3" s="20">
        <v>0</v>
      </c>
      <c r="E3" s="20">
        <f>'EPS split results2019'!$O$16*'EPS split results2019'!$O19*'Energy conversion'!$A$2</f>
        <v>0</v>
      </c>
      <c r="F3" s="20">
        <f>'EPS split results2019'!$O$16*'EPS split results2019'!$O20*'Energy conversion'!$A$2</f>
        <v>0</v>
      </c>
      <c r="G3" s="20">
        <f>'EPS split results2019'!$O$16*'EPS split results2019'!$O21*'Energy conversion'!$A$2</f>
        <v>0</v>
      </c>
    </row>
    <row r="4" spans="1:7" x14ac:dyDescent="0.2">
      <c r="A4" s="18" t="s">
        <v>106</v>
      </c>
      <c r="B4" s="20">
        <f>'EPS split results2019'!$P$16*'EPS split results2019'!$P17*'Energy conversion'!$A$2</f>
        <v>0</v>
      </c>
      <c r="C4" s="20">
        <f>'EPS split results2019'!$P$16*'EPS split results2019'!$P18*'Energy conversion'!$A$2</f>
        <v>0</v>
      </c>
      <c r="D4" s="20">
        <v>0</v>
      </c>
      <c r="E4" s="20">
        <f>'EPS split results2019'!$P$16*'EPS split results2019'!$P19*'Energy conversion'!$A$2</f>
        <v>0</v>
      </c>
      <c r="F4" s="20">
        <f>'EPS split results2019'!$P$16*'EPS split results2019'!$P20*'Energy conversion'!$A$2</f>
        <v>32392094400000.004</v>
      </c>
      <c r="G4" s="20">
        <f>'EPS split results2019'!$P$16*'EPS split results2019'!$P21*'Energy conversion'!$A$2</f>
        <v>0</v>
      </c>
    </row>
    <row r="5" spans="1:7" x14ac:dyDescent="0.2">
      <c r="A5" s="18" t="s">
        <v>107</v>
      </c>
      <c r="B5" s="20">
        <f>'EPS split results2019'!$Q$16*'EPS split results2019'!$Q17*'Energy conversion'!$A$2</f>
        <v>0</v>
      </c>
      <c r="C5" s="20">
        <f>'EPS split results2019'!$Q$16*'EPS split results2019'!$Q18*'Energy conversion'!$A$2</f>
        <v>0</v>
      </c>
      <c r="D5" s="20">
        <v>0</v>
      </c>
      <c r="E5" s="20">
        <f>'EPS split results2019'!$Q$16*'EPS split results2019'!$Q19*'Energy conversion'!$A$2</f>
        <v>0</v>
      </c>
      <c r="F5" s="20">
        <f>'EPS split results2019'!$Q$16*'EPS split results2019'!$Q20*'Energy conversion'!$A$2</f>
        <v>65347128909090.008</v>
      </c>
      <c r="G5" s="20">
        <f>'EPS split results2019'!$Q$16*'EPS split results2019'!$Q21*'Energy conversion'!$A$2</f>
        <v>0</v>
      </c>
    </row>
    <row r="6" spans="1:7" x14ac:dyDescent="0.2">
      <c r="A6" s="18" t="s">
        <v>108</v>
      </c>
      <c r="B6" s="20">
        <f>'EPS split results2019'!$R$16*'EPS split results2019'!$R17*'Energy conversion'!$A$2</f>
        <v>0</v>
      </c>
      <c r="C6" s="20">
        <f>'EPS split results2019'!$R$16*'EPS split results2019'!$R18*'Energy conversion'!$A$2</f>
        <v>0</v>
      </c>
      <c r="D6" s="20">
        <v>0</v>
      </c>
      <c r="E6" s="20">
        <f>'EPS split results2019'!$R$16*'EPS split results2019'!$R19*'Energy conversion'!$A$2</f>
        <v>0</v>
      </c>
      <c r="F6" s="20">
        <f>'EPS split results2019'!$R$16*'EPS split results2019'!$R20*'Energy conversion'!$A$2</f>
        <v>0</v>
      </c>
      <c r="G6" s="20">
        <f>'EPS split results2019'!$R$16*'EPS split results2019'!$R21*'Energy conversion'!$A$2</f>
        <v>0</v>
      </c>
    </row>
    <row r="7" spans="1:7" x14ac:dyDescent="0.2">
      <c r="A7" s="18" t="s">
        <v>109</v>
      </c>
      <c r="B7" s="20">
        <f>'EPS split results2019'!$S$16*'EPS split results2019'!$S17*'Energy conversion'!$A$2</f>
        <v>0</v>
      </c>
      <c r="C7" s="20">
        <f>'EPS split results2019'!$S$16*'EPS split results2019'!$S18*'Energy conversion'!$A$2</f>
        <v>0</v>
      </c>
      <c r="D7" s="20">
        <v>0</v>
      </c>
      <c r="E7" s="20">
        <f>'EPS split results2019'!$S$16*'EPS split results2019'!$S19*'Energy conversion'!$A$2</f>
        <v>0</v>
      </c>
      <c r="F7" s="20">
        <f>'EPS split results2019'!$S$16*'EPS split results2019'!$S20*'Energy conversion'!$A$2</f>
        <v>0</v>
      </c>
      <c r="G7" s="20">
        <f>'EPS split results2019'!$S$16*'EPS split results2019'!$S21*'Energy conversion'!$A$2</f>
        <v>0</v>
      </c>
    </row>
    <row r="8" spans="1:7" x14ac:dyDescent="0.2">
      <c r="A8" s="18" t="s">
        <v>110</v>
      </c>
      <c r="B8" s="20">
        <f>'EPS split results2019'!$T$16*'EPS split results2019'!$T17*'Energy conversion'!$A$2</f>
        <v>0</v>
      </c>
      <c r="C8" s="20">
        <f>'EPS split results2019'!$T$16*'EPS split results2019'!$T18*'Energy conversion'!$A$2</f>
        <v>0</v>
      </c>
      <c r="D8" s="20">
        <v>0</v>
      </c>
      <c r="E8" s="20">
        <f>'EPS split results2019'!$T$16*'EPS split results2019'!$T19*'Energy conversion'!$A$2</f>
        <v>0</v>
      </c>
      <c r="F8" s="20">
        <f>'EPS split results2019'!$T$16*'EPS split results2019'!$T20*'Energy conversion'!$A$2</f>
        <v>0</v>
      </c>
      <c r="G8" s="20">
        <f>'EPS split results2019'!$T$16*'EPS split results2019'!$T21*'Energy conversion'!$A$2</f>
        <v>0</v>
      </c>
    </row>
    <row r="9" spans="1:7" x14ac:dyDescent="0.2">
      <c r="A9" s="18" t="s">
        <v>111</v>
      </c>
      <c r="B9" s="20">
        <f>'EPS split results2019'!$U$16*'EPS split results2019'!$U17*'Energy conversion'!$A$2</f>
        <v>0</v>
      </c>
      <c r="C9" s="20">
        <f>'EPS split results2019'!$U$16*'EPS split results2019'!$U18*'Energy conversion'!$A$2</f>
        <v>0</v>
      </c>
      <c r="D9" s="20">
        <v>0</v>
      </c>
      <c r="E9" s="20">
        <f>'EPS split results2019'!$U$16*'EPS split results2019'!$U19*'Energy conversion'!$A$2</f>
        <v>0</v>
      </c>
      <c r="F9" s="20">
        <f>'EPS split results2019'!$U$16*'EPS split results2019'!$U20*'Energy conversion'!$A$2</f>
        <v>0</v>
      </c>
      <c r="G9" s="20">
        <f>'EPS split results2019'!$U$16*'EPS split results2019'!$U21*'Energy conversion'!$A$2</f>
        <v>0</v>
      </c>
    </row>
    <row r="10" spans="1:7" x14ac:dyDescent="0.2">
      <c r="A10" s="18" t="s">
        <v>112</v>
      </c>
      <c r="B10" s="20">
        <f>'EPS split results2019'!$V$16*'EPS split results2019'!$V17*'Energy conversion'!$A$2</f>
        <v>0</v>
      </c>
      <c r="C10" s="20">
        <f>'EPS split results2019'!$V$16*'EPS split results2019'!$V18*'Energy conversion'!$A$2</f>
        <v>0</v>
      </c>
      <c r="D10" s="20">
        <v>0</v>
      </c>
      <c r="E10" s="20">
        <f>'EPS split results2019'!$V$16*'EPS split results2019'!$V19*'Energy conversion'!$A$2</f>
        <v>0</v>
      </c>
      <c r="F10" s="20">
        <f>'EPS split results2019'!$V$16*'EPS split results2019'!$V20*'Energy conversion'!$A$2</f>
        <v>5998585987799.999</v>
      </c>
      <c r="G10" s="20">
        <f>'EPS split results2019'!$V$16*'EPS split results2019'!$V21*'Energy conversion'!$A$2</f>
        <v>0</v>
      </c>
    </row>
    <row r="11" spans="1:7" x14ac:dyDescent="0.2">
      <c r="A11" s="18" t="s">
        <v>113</v>
      </c>
      <c r="B11" s="20">
        <f>'EPS split results2019'!$W$16*'EPS split results2019'!$W17*'Energy conversion'!$A$2</f>
        <v>0</v>
      </c>
      <c r="C11" s="20">
        <f>'EPS split results2019'!$W$16*'EPS split results2019'!$W18*'Energy conversion'!$A$2</f>
        <v>0</v>
      </c>
      <c r="D11" s="20">
        <v>0</v>
      </c>
      <c r="E11" s="20">
        <f>'EPS split results2019'!$W$16*'EPS split results2019'!$W19*'Energy conversion'!$A$2</f>
        <v>0</v>
      </c>
      <c r="F11" s="20">
        <f>'EPS split results2019'!$W$16*'EPS split results2019'!$W20*'Energy conversion'!$A$2</f>
        <v>0</v>
      </c>
      <c r="G11" s="20">
        <f>'EPS split results2019'!$W$16*'EPS split results2019'!$W21*'Energy conversion'!$A$2</f>
        <v>0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6"/>
  <sheetViews>
    <sheetView workbookViewId="0">
      <selection activeCell="G15" sqref="G15"/>
    </sheetView>
  </sheetViews>
  <sheetFormatPr defaultColWidth="8.875" defaultRowHeight="14.25" x14ac:dyDescent="0.2"/>
  <cols>
    <col min="1" max="1" width="24.5" style="1" customWidth="1"/>
    <col min="2" max="2" width="14.125" style="1" customWidth="1"/>
    <col min="3" max="3" width="22.5" style="1" customWidth="1"/>
    <col min="4" max="4" width="25.75" style="1" customWidth="1"/>
    <col min="5" max="5" width="24.5" style="1" customWidth="1"/>
    <col min="6" max="16384" width="8.875" style="1"/>
  </cols>
  <sheetData>
    <row r="1" spans="1:5" ht="15" x14ac:dyDescent="0.2">
      <c r="A1" s="38" t="s">
        <v>114</v>
      </c>
      <c r="B1" s="39"/>
      <c r="C1" s="2" t="s">
        <v>115</v>
      </c>
      <c r="D1" s="2" t="s">
        <v>116</v>
      </c>
      <c r="E1" s="2" t="s">
        <v>117</v>
      </c>
    </row>
    <row r="2" spans="1:5" ht="15" x14ac:dyDescent="0.25">
      <c r="A2" s="3" t="s">
        <v>118</v>
      </c>
      <c r="B2" s="4" t="s">
        <v>17</v>
      </c>
      <c r="C2" s="5" t="s">
        <v>119</v>
      </c>
      <c r="D2" s="5" t="s">
        <v>119</v>
      </c>
      <c r="E2" s="5" t="s">
        <v>69</v>
      </c>
    </row>
    <row r="3" spans="1:5" ht="15" x14ac:dyDescent="0.25">
      <c r="A3" s="6" t="s">
        <v>120</v>
      </c>
      <c r="B3" s="7" t="s">
        <v>35</v>
      </c>
      <c r="C3" s="8" t="s">
        <v>66</v>
      </c>
      <c r="D3" s="8" t="s">
        <v>66</v>
      </c>
      <c r="E3" s="8" t="s">
        <v>66</v>
      </c>
    </row>
    <row r="4" spans="1:5" ht="15" x14ac:dyDescent="0.25">
      <c r="A4" s="9" t="s">
        <v>121</v>
      </c>
      <c r="B4" s="10" t="s">
        <v>4</v>
      </c>
      <c r="C4" s="8" t="s">
        <v>67</v>
      </c>
      <c r="D4" s="8" t="s">
        <v>67</v>
      </c>
      <c r="E4" s="8" t="s">
        <v>67</v>
      </c>
    </row>
    <row r="5" spans="1:5" ht="15" x14ac:dyDescent="0.25">
      <c r="A5" s="6" t="s">
        <v>122</v>
      </c>
      <c r="B5" s="7" t="s">
        <v>5</v>
      </c>
      <c r="C5" s="8" t="s">
        <v>67</v>
      </c>
      <c r="D5" s="8" t="s">
        <v>67</v>
      </c>
      <c r="E5" s="8" t="s">
        <v>67</v>
      </c>
    </row>
    <row r="6" spans="1:5" ht="15" x14ac:dyDescent="0.25">
      <c r="A6" s="9" t="s">
        <v>123</v>
      </c>
      <c r="B6" s="10" t="s">
        <v>124</v>
      </c>
      <c r="C6" s="8" t="s">
        <v>67</v>
      </c>
      <c r="D6" s="8" t="s">
        <v>67</v>
      </c>
      <c r="E6" s="8" t="s">
        <v>67</v>
      </c>
    </row>
    <row r="7" spans="1:5" ht="15" x14ac:dyDescent="0.25">
      <c r="A7" s="6" t="s">
        <v>125</v>
      </c>
      <c r="B7" s="7" t="s">
        <v>34</v>
      </c>
      <c r="C7" s="8" t="s">
        <v>70</v>
      </c>
      <c r="D7" s="8" t="s">
        <v>70</v>
      </c>
      <c r="E7" s="8" t="s">
        <v>70</v>
      </c>
    </row>
    <row r="8" spans="1:5" ht="15" x14ac:dyDescent="0.25">
      <c r="A8" s="9" t="s">
        <v>126</v>
      </c>
      <c r="B8" s="10" t="s">
        <v>21</v>
      </c>
      <c r="C8" s="8" t="s">
        <v>127</v>
      </c>
      <c r="D8" s="8" t="s">
        <v>127</v>
      </c>
      <c r="E8" s="8" t="s">
        <v>127</v>
      </c>
    </row>
    <row r="9" spans="1:5" ht="15" x14ac:dyDescent="0.25">
      <c r="A9" s="6" t="s">
        <v>128</v>
      </c>
      <c r="B9" s="7" t="s">
        <v>25</v>
      </c>
      <c r="C9" s="8" t="s">
        <v>127</v>
      </c>
      <c r="D9" s="8" t="s">
        <v>127</v>
      </c>
      <c r="E9" s="8" t="s">
        <v>127</v>
      </c>
    </row>
    <row r="10" spans="1:5" ht="15" x14ac:dyDescent="0.25">
      <c r="A10" s="9" t="s">
        <v>129</v>
      </c>
      <c r="B10" s="10" t="s">
        <v>30</v>
      </c>
      <c r="C10" s="8" t="s">
        <v>127</v>
      </c>
      <c r="D10" s="8" t="s">
        <v>127</v>
      </c>
      <c r="E10" s="8" t="s">
        <v>127</v>
      </c>
    </row>
    <row r="11" spans="1:5" ht="15" x14ac:dyDescent="0.25">
      <c r="A11" s="6" t="s">
        <v>130</v>
      </c>
      <c r="B11" s="7" t="s">
        <v>19</v>
      </c>
      <c r="C11" s="8" t="s">
        <v>131</v>
      </c>
      <c r="D11" s="11" t="s">
        <v>69</v>
      </c>
      <c r="E11" s="8" t="s">
        <v>132</v>
      </c>
    </row>
    <row r="12" spans="1:5" ht="15" x14ac:dyDescent="0.25">
      <c r="A12" s="9" t="s">
        <v>133</v>
      </c>
      <c r="B12" s="10" t="s">
        <v>8</v>
      </c>
      <c r="C12" s="8" t="s">
        <v>134</v>
      </c>
      <c r="D12" s="11" t="s">
        <v>67</v>
      </c>
      <c r="E12" s="11" t="s">
        <v>67</v>
      </c>
    </row>
    <row r="13" spans="1:5" ht="15" x14ac:dyDescent="0.25">
      <c r="A13" s="6" t="s">
        <v>135</v>
      </c>
      <c r="B13" s="7" t="s">
        <v>6</v>
      </c>
      <c r="C13" s="8" t="s">
        <v>134</v>
      </c>
      <c r="D13" s="11" t="s">
        <v>67</v>
      </c>
      <c r="E13" s="11" t="s">
        <v>67</v>
      </c>
    </row>
    <row r="14" spans="1:5" ht="15" x14ac:dyDescent="0.25">
      <c r="A14" s="9" t="s">
        <v>136</v>
      </c>
      <c r="B14" s="10" t="s">
        <v>14</v>
      </c>
      <c r="C14" s="8" t="s">
        <v>69</v>
      </c>
      <c r="D14" s="8" t="s">
        <v>69</v>
      </c>
      <c r="E14" s="8" t="s">
        <v>69</v>
      </c>
    </row>
    <row r="15" spans="1:5" ht="15" x14ac:dyDescent="0.25">
      <c r="A15" s="6" t="s">
        <v>137</v>
      </c>
      <c r="B15" s="7" t="s">
        <v>20</v>
      </c>
      <c r="C15" s="8" t="s">
        <v>69</v>
      </c>
      <c r="D15" s="8" t="s">
        <v>69</v>
      </c>
      <c r="E15" s="8" t="s">
        <v>69</v>
      </c>
    </row>
    <row r="16" spans="1:5" ht="15" x14ac:dyDescent="0.25">
      <c r="A16" s="9" t="s">
        <v>138</v>
      </c>
      <c r="B16" s="10" t="s">
        <v>26</v>
      </c>
      <c r="C16" s="8" t="s">
        <v>69</v>
      </c>
      <c r="D16" s="11" t="s">
        <v>127</v>
      </c>
      <c r="E16" s="11" t="s">
        <v>127</v>
      </c>
    </row>
    <row r="17" spans="1:5" ht="15" x14ac:dyDescent="0.25">
      <c r="A17" s="6" t="s">
        <v>139</v>
      </c>
      <c r="B17" s="7" t="s">
        <v>27</v>
      </c>
      <c r="C17" s="8" t="s">
        <v>69</v>
      </c>
      <c r="D17" s="11" t="s">
        <v>127</v>
      </c>
      <c r="E17" s="11" t="s">
        <v>127</v>
      </c>
    </row>
    <row r="18" spans="1:5" ht="15" x14ac:dyDescent="0.25">
      <c r="A18" s="9" t="s">
        <v>140</v>
      </c>
      <c r="B18" s="10" t="s">
        <v>18</v>
      </c>
      <c r="C18" s="8" t="s">
        <v>141</v>
      </c>
      <c r="D18" s="11" t="s">
        <v>69</v>
      </c>
      <c r="E18" s="11" t="s">
        <v>69</v>
      </c>
    </row>
    <row r="19" spans="1:5" ht="15" x14ac:dyDescent="0.25">
      <c r="A19" s="6" t="s">
        <v>142</v>
      </c>
      <c r="B19" s="7" t="s">
        <v>10</v>
      </c>
      <c r="C19" s="8" t="s">
        <v>74</v>
      </c>
      <c r="D19" s="8" t="s">
        <v>74</v>
      </c>
      <c r="E19" s="8" t="s">
        <v>74</v>
      </c>
    </row>
    <row r="20" spans="1:5" ht="15" x14ac:dyDescent="0.25">
      <c r="A20" s="3" t="s">
        <v>143</v>
      </c>
      <c r="B20" s="4" t="s">
        <v>11</v>
      </c>
      <c r="C20" s="5" t="s">
        <v>74</v>
      </c>
      <c r="D20" s="5" t="s">
        <v>74</v>
      </c>
      <c r="E20" s="5" t="s">
        <v>74</v>
      </c>
    </row>
    <row r="21" spans="1:5" ht="15" x14ac:dyDescent="0.25">
      <c r="A21" s="6" t="s">
        <v>144</v>
      </c>
      <c r="B21" s="7" t="s">
        <v>12</v>
      </c>
      <c r="C21" s="8" t="s">
        <v>74</v>
      </c>
      <c r="D21" s="8" t="s">
        <v>74</v>
      </c>
      <c r="E21" s="8" t="s">
        <v>74</v>
      </c>
    </row>
    <row r="22" spans="1:5" ht="15" x14ac:dyDescent="0.25">
      <c r="A22" s="9" t="s">
        <v>145</v>
      </c>
      <c r="B22" s="10" t="s">
        <v>13</v>
      </c>
      <c r="C22" s="8" t="s">
        <v>74</v>
      </c>
      <c r="D22" s="8" t="s">
        <v>74</v>
      </c>
      <c r="E22" s="8" t="s">
        <v>74</v>
      </c>
    </row>
    <row r="23" spans="1:5" ht="15" x14ac:dyDescent="0.25">
      <c r="A23" s="6" t="s">
        <v>146</v>
      </c>
      <c r="B23" s="7" t="s">
        <v>22</v>
      </c>
      <c r="C23" s="8" t="s">
        <v>74</v>
      </c>
      <c r="D23" s="8" t="s">
        <v>74</v>
      </c>
      <c r="E23" s="8" t="s">
        <v>74</v>
      </c>
    </row>
    <row r="24" spans="1:5" ht="15" x14ac:dyDescent="0.25">
      <c r="A24" s="9" t="s">
        <v>147</v>
      </c>
      <c r="B24" s="10" t="s">
        <v>23</v>
      </c>
      <c r="C24" s="8" t="s">
        <v>74</v>
      </c>
      <c r="D24" s="8" t="s">
        <v>74</v>
      </c>
      <c r="E24" s="8" t="s">
        <v>74</v>
      </c>
    </row>
    <row r="25" spans="1:5" ht="15" x14ac:dyDescent="0.25">
      <c r="A25" s="6" t="s">
        <v>148</v>
      </c>
      <c r="B25" s="7" t="s">
        <v>24</v>
      </c>
      <c r="C25" s="8" t="s">
        <v>74</v>
      </c>
      <c r="D25" s="11" t="s">
        <v>127</v>
      </c>
      <c r="E25" s="11" t="s">
        <v>127</v>
      </c>
    </row>
    <row r="26" spans="1:5" ht="15" x14ac:dyDescent="0.25">
      <c r="A26" s="9" t="s">
        <v>149</v>
      </c>
      <c r="B26" s="10" t="s">
        <v>28</v>
      </c>
      <c r="C26" s="8" t="s">
        <v>74</v>
      </c>
      <c r="D26" s="8" t="s">
        <v>74</v>
      </c>
      <c r="E26" s="8" t="s">
        <v>74</v>
      </c>
    </row>
    <row r="27" spans="1:5" ht="15" x14ac:dyDescent="0.25">
      <c r="A27" s="6" t="s">
        <v>150</v>
      </c>
      <c r="B27" s="7" t="s">
        <v>29</v>
      </c>
      <c r="C27" s="8" t="s">
        <v>74</v>
      </c>
      <c r="D27" s="8" t="s">
        <v>74</v>
      </c>
      <c r="E27" s="8" t="s">
        <v>74</v>
      </c>
    </row>
    <row r="28" spans="1:5" ht="15" x14ac:dyDescent="0.25">
      <c r="A28" s="9" t="s">
        <v>151</v>
      </c>
      <c r="B28" s="10" t="s">
        <v>31</v>
      </c>
      <c r="C28" s="8" t="s">
        <v>68</v>
      </c>
      <c r="D28" s="8" t="s">
        <v>68</v>
      </c>
      <c r="E28" s="8" t="s">
        <v>68</v>
      </c>
    </row>
    <row r="29" spans="1:5" ht="15" x14ac:dyDescent="0.25">
      <c r="A29" s="6" t="s">
        <v>152</v>
      </c>
      <c r="B29" s="7" t="s">
        <v>33</v>
      </c>
      <c r="C29" s="8" t="s">
        <v>68</v>
      </c>
      <c r="D29" s="8" t="s">
        <v>68</v>
      </c>
      <c r="E29" s="8" t="s">
        <v>68</v>
      </c>
    </row>
    <row r="30" spans="1:5" ht="15" x14ac:dyDescent="0.25">
      <c r="A30" s="12" t="s">
        <v>153</v>
      </c>
      <c r="B30" s="10" t="s">
        <v>154</v>
      </c>
      <c r="C30" s="8" t="s">
        <v>153</v>
      </c>
      <c r="D30" s="13" t="s">
        <v>155</v>
      </c>
      <c r="E30" s="8" t="s">
        <v>71</v>
      </c>
    </row>
    <row r="31" spans="1:5" ht="15" x14ac:dyDescent="0.25">
      <c r="A31" s="14" t="s">
        <v>156</v>
      </c>
      <c r="B31" s="7" t="s">
        <v>157</v>
      </c>
      <c r="C31" s="8" t="s">
        <v>156</v>
      </c>
      <c r="D31" s="13" t="s">
        <v>155</v>
      </c>
      <c r="E31" s="8" t="s">
        <v>71</v>
      </c>
    </row>
    <row r="32" spans="1:5" ht="15" x14ac:dyDescent="0.25">
      <c r="A32" s="12" t="s">
        <v>71</v>
      </c>
      <c r="B32" s="10" t="s">
        <v>158</v>
      </c>
      <c r="C32" s="8" t="s">
        <v>71</v>
      </c>
      <c r="D32" s="13" t="s">
        <v>155</v>
      </c>
      <c r="E32" s="8" t="s">
        <v>71</v>
      </c>
    </row>
    <row r="33" spans="1:5" ht="15" x14ac:dyDescent="0.25">
      <c r="A33" s="14" t="s">
        <v>159</v>
      </c>
      <c r="B33" s="7" t="s">
        <v>160</v>
      </c>
      <c r="C33" s="8" t="s">
        <v>159</v>
      </c>
      <c r="D33" s="13" t="s">
        <v>155</v>
      </c>
      <c r="E33" s="8" t="s">
        <v>71</v>
      </c>
    </row>
    <row r="34" spans="1:5" ht="15" x14ac:dyDescent="0.25">
      <c r="A34" s="9" t="s">
        <v>161</v>
      </c>
      <c r="B34" s="10" t="s">
        <v>9</v>
      </c>
      <c r="C34" s="8" t="s">
        <v>155</v>
      </c>
      <c r="D34" s="11" t="s">
        <v>67</v>
      </c>
      <c r="E34" s="11" t="s">
        <v>67</v>
      </c>
    </row>
    <row r="35" spans="1:5" ht="15" x14ac:dyDescent="0.2">
      <c r="A35" s="6" t="s">
        <v>162</v>
      </c>
      <c r="B35" s="7" t="s">
        <v>39</v>
      </c>
      <c r="C35" s="15" t="s">
        <v>155</v>
      </c>
      <c r="D35" s="16" t="s">
        <v>71</v>
      </c>
      <c r="E35" s="16" t="s">
        <v>71</v>
      </c>
    </row>
    <row r="36" spans="1:5" ht="15" x14ac:dyDescent="0.25">
      <c r="A36" s="9" t="s">
        <v>163</v>
      </c>
      <c r="B36" s="17" t="s">
        <v>36</v>
      </c>
      <c r="C36" s="8" t="s">
        <v>75</v>
      </c>
      <c r="D36" s="8" t="s">
        <v>75</v>
      </c>
      <c r="E36" s="8" t="s">
        <v>75</v>
      </c>
    </row>
  </sheetData>
  <mergeCells count="1">
    <mergeCell ref="A1:B1"/>
  </mergeCells>
  <phoneticPr fontId="1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P3:R88"/>
  <sheetViews>
    <sheetView topLeftCell="A79" zoomScale="85" zoomScaleNormal="85" workbookViewId="0">
      <selection activeCell="V96" sqref="V96"/>
    </sheetView>
  </sheetViews>
  <sheetFormatPr defaultColWidth="8.875" defaultRowHeight="14.25" x14ac:dyDescent="0.2"/>
  <cols>
    <col min="1" max="16384" width="8.875" style="1"/>
  </cols>
  <sheetData>
    <row r="3" spans="18:18" x14ac:dyDescent="0.2">
      <c r="R3" s="1" t="s">
        <v>164</v>
      </c>
    </row>
    <row r="86" spans="16:16" x14ac:dyDescent="0.2">
      <c r="P86" s="1" t="s">
        <v>165</v>
      </c>
    </row>
    <row r="88" spans="16:16" x14ac:dyDescent="0.2">
      <c r="P88" s="1" t="s">
        <v>166</v>
      </c>
    </row>
  </sheetData>
  <phoneticPr fontId="16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T5"/>
  <sheetViews>
    <sheetView topLeftCell="A4" workbookViewId="0">
      <selection activeCell="H18" sqref="H18"/>
    </sheetView>
  </sheetViews>
  <sheetFormatPr defaultColWidth="8.875" defaultRowHeight="14.25" x14ac:dyDescent="0.2"/>
  <cols>
    <col min="1" max="16384" width="8.875" style="1"/>
  </cols>
  <sheetData>
    <row r="5" spans="20:20" x14ac:dyDescent="0.2">
      <c r="T5" s="1" t="s">
        <v>167</v>
      </c>
    </row>
  </sheetData>
  <phoneticPr fontId="16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4" sqref="D24"/>
    </sheetView>
  </sheetViews>
  <sheetFormatPr defaultColWidth="8.875" defaultRowHeight="14.25" x14ac:dyDescent="0.2"/>
  <cols>
    <col min="1" max="16384" width="8.875" style="1"/>
  </cols>
  <sheetData/>
  <phoneticPr fontId="16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4"/>
  <sheetViews>
    <sheetView workbookViewId="0">
      <pane xSplit="2" ySplit="1" topLeftCell="O44" activePane="bottomRight" state="frozen"/>
      <selection pane="topRight" activeCell="C1" sqref="C1"/>
      <selection pane="bottomLeft" activeCell="A2" sqref="A2"/>
      <selection pane="bottomRight" activeCell="E80" sqref="E80:AD114"/>
    </sheetView>
  </sheetViews>
  <sheetFormatPr defaultColWidth="8.875" defaultRowHeight="14.25" x14ac:dyDescent="0.2"/>
  <cols>
    <col min="1" max="1" width="9.625" style="1" customWidth="1"/>
    <col min="2" max="2" width="31" style="1" customWidth="1"/>
    <col min="3" max="3" width="11.875" style="1" customWidth="1"/>
    <col min="4" max="4" width="7.25" style="1" customWidth="1"/>
    <col min="5" max="18" width="8.875" style="1"/>
    <col min="19" max="20" width="8.625" style="1" customWidth="1"/>
    <col min="21" max="16384" width="8.875" style="1"/>
  </cols>
  <sheetData>
    <row r="1" spans="1:30" x14ac:dyDescent="0.2">
      <c r="A1" s="27"/>
      <c r="B1" s="27"/>
      <c r="C1" s="27"/>
      <c r="D1" s="27"/>
      <c r="E1" s="28">
        <v>2005</v>
      </c>
      <c r="F1" s="29">
        <v>2006</v>
      </c>
      <c r="G1" s="28">
        <v>2007</v>
      </c>
      <c r="H1" s="28">
        <v>2008</v>
      </c>
      <c r="I1" s="29">
        <v>2009</v>
      </c>
      <c r="J1" s="28">
        <v>2010</v>
      </c>
      <c r="K1" s="28">
        <v>2011</v>
      </c>
      <c r="L1" s="29">
        <v>2012</v>
      </c>
      <c r="M1" s="28">
        <v>2013</v>
      </c>
      <c r="N1" s="28">
        <v>2014</v>
      </c>
      <c r="O1" s="28">
        <v>2015</v>
      </c>
      <c r="P1" s="29">
        <v>2016</v>
      </c>
      <c r="Q1" s="28">
        <v>2017</v>
      </c>
      <c r="R1" s="28">
        <v>2018</v>
      </c>
      <c r="S1" s="28">
        <v>2019</v>
      </c>
      <c r="T1" s="29">
        <v>2020</v>
      </c>
      <c r="U1" s="28">
        <v>2021</v>
      </c>
      <c r="V1" s="28">
        <v>2022</v>
      </c>
      <c r="W1" s="29">
        <v>2023</v>
      </c>
      <c r="X1" s="28">
        <v>2024</v>
      </c>
      <c r="Y1" s="28">
        <v>2025</v>
      </c>
      <c r="Z1" s="29">
        <v>2026</v>
      </c>
      <c r="AA1" s="28">
        <v>2027</v>
      </c>
      <c r="AB1" s="28">
        <v>2028</v>
      </c>
      <c r="AC1" s="28">
        <v>2029</v>
      </c>
      <c r="AD1" s="29">
        <v>2030</v>
      </c>
    </row>
    <row r="2" spans="1:30" x14ac:dyDescent="0.2">
      <c r="B2" s="1" t="s">
        <v>0</v>
      </c>
      <c r="C2" s="30" t="s">
        <v>1</v>
      </c>
      <c r="E2" s="31">
        <v>474.4306252018722</v>
      </c>
      <c r="F2" s="31">
        <v>528.72477722380597</v>
      </c>
      <c r="G2" s="31">
        <v>672.931585264462</v>
      </c>
      <c r="H2" s="31">
        <v>704.02972434878711</v>
      </c>
      <c r="I2" s="31">
        <v>819.99013737081691</v>
      </c>
      <c r="J2" s="31">
        <v>879.98500183987699</v>
      </c>
      <c r="K2" s="31">
        <v>908.65487337225295</v>
      </c>
      <c r="L2" s="31">
        <v>982.30119959984972</v>
      </c>
      <c r="M2" s="31">
        <v>1029.8208584949007</v>
      </c>
      <c r="N2" s="31">
        <v>1046.0828485538741</v>
      </c>
      <c r="O2" s="31">
        <v>1110.0294241806766</v>
      </c>
      <c r="P2" s="31">
        <v>1087.5275984654322</v>
      </c>
      <c r="Q2" s="31">
        <v>1090.3129479575812</v>
      </c>
      <c r="R2" s="31">
        <v>1058.6552657358388</v>
      </c>
      <c r="S2" s="31">
        <v>1061.5825424949098</v>
      </c>
      <c r="T2" s="31">
        <v>1037.5758186507003</v>
      </c>
      <c r="U2" s="31">
        <v>1120.6866000248035</v>
      </c>
      <c r="V2" s="31">
        <v>1114.4560796764742</v>
      </c>
      <c r="W2" s="31">
        <v>0</v>
      </c>
      <c r="X2" s="31">
        <v>0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</row>
    <row r="3" spans="1:30" x14ac:dyDescent="0.2">
      <c r="A3" s="1" t="s">
        <v>2</v>
      </c>
      <c r="B3" s="1" t="s">
        <v>3</v>
      </c>
      <c r="C3" s="1" t="s">
        <v>1</v>
      </c>
      <c r="E3" s="31">
        <v>66.31163071130851</v>
      </c>
      <c r="F3" s="31">
        <v>58.59938300000001</v>
      </c>
      <c r="G3" s="31">
        <v>103.65870520327981</v>
      </c>
      <c r="H3" s="31">
        <v>83.648793400000002</v>
      </c>
      <c r="I3" s="31">
        <v>82.376838910399997</v>
      </c>
      <c r="J3" s="31">
        <v>75.092005</v>
      </c>
      <c r="K3" s="31">
        <v>69.807484371976003</v>
      </c>
      <c r="L3" s="31">
        <v>68.905681000000001</v>
      </c>
      <c r="M3" s="31">
        <v>57.299559944000009</v>
      </c>
      <c r="N3" s="31">
        <v>52.668997279600006</v>
      </c>
      <c r="O3" s="31">
        <v>43.083057000000004</v>
      </c>
      <c r="P3" s="31">
        <v>30.564897000000006</v>
      </c>
      <c r="Q3" s="31">
        <v>2.8643429999999999</v>
      </c>
      <c r="R3" s="31">
        <v>2.8643429999999999</v>
      </c>
      <c r="S3" s="31">
        <v>2.5857660000000005</v>
      </c>
      <c r="T3" s="31">
        <v>2.3071890000000002</v>
      </c>
      <c r="U3" s="31">
        <v>1.5214590000000001</v>
      </c>
      <c r="V3" s="31">
        <v>1.07145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</row>
    <row r="4" spans="1:30" x14ac:dyDescent="0.2">
      <c r="A4" s="1" t="s">
        <v>2</v>
      </c>
      <c r="B4" s="1" t="s">
        <v>4</v>
      </c>
      <c r="C4" s="1" t="s">
        <v>1</v>
      </c>
      <c r="E4" s="31">
        <v>40.943675999999996</v>
      </c>
      <c r="F4" s="31">
        <v>45.865203000000008</v>
      </c>
      <c r="G4" s="31">
        <v>67.929929999999999</v>
      </c>
      <c r="H4" s="31">
        <v>71.051421000000005</v>
      </c>
      <c r="I4" s="31">
        <v>74.518438910399993</v>
      </c>
      <c r="J4" s="31">
        <v>66.394185000000007</v>
      </c>
      <c r="K4" s="31">
        <v>62.503821480000006</v>
      </c>
      <c r="L4" s="31">
        <v>60.765501</v>
      </c>
      <c r="M4" s="31">
        <v>50.822445000000009</v>
      </c>
      <c r="N4" s="31">
        <v>49.864977279600005</v>
      </c>
      <c r="O4" s="31">
        <v>42.707997000000006</v>
      </c>
      <c r="P4" s="31">
        <v>30.564897000000006</v>
      </c>
      <c r="Q4" s="31">
        <v>2.8643429999999999</v>
      </c>
      <c r="R4" s="31">
        <v>2.8643429999999999</v>
      </c>
      <c r="S4" s="31">
        <v>2.5857660000000005</v>
      </c>
      <c r="T4" s="31">
        <v>2.3071890000000002</v>
      </c>
      <c r="U4" s="31">
        <v>1.5214590000000001</v>
      </c>
      <c r="V4" s="31">
        <v>1.07145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</row>
    <row r="5" spans="1:30" x14ac:dyDescent="0.2">
      <c r="A5" s="1" t="s">
        <v>2</v>
      </c>
      <c r="B5" s="1" t="s">
        <v>5</v>
      </c>
      <c r="C5" s="1" t="s">
        <v>1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</row>
    <row r="6" spans="1:30" x14ac:dyDescent="0.2">
      <c r="A6" s="1" t="s">
        <v>2</v>
      </c>
      <c r="B6" s="1" t="s">
        <v>6</v>
      </c>
      <c r="C6" s="1" t="s">
        <v>1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</row>
    <row r="7" spans="1:30" x14ac:dyDescent="0.2">
      <c r="A7" s="1" t="s">
        <v>2</v>
      </c>
      <c r="B7" s="1" t="s">
        <v>7</v>
      </c>
      <c r="C7" s="1" t="s">
        <v>1</v>
      </c>
      <c r="E7" s="31">
        <v>13.723234711308507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</row>
    <row r="8" spans="1:30" x14ac:dyDescent="0.2">
      <c r="A8" s="1" t="s">
        <v>2</v>
      </c>
      <c r="B8" s="1" t="s">
        <v>8</v>
      </c>
      <c r="C8" s="1" t="s">
        <v>1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</row>
    <row r="9" spans="1:30" x14ac:dyDescent="0.2">
      <c r="A9" s="1" t="s">
        <v>2</v>
      </c>
      <c r="B9" s="1" t="s">
        <v>9</v>
      </c>
      <c r="C9" s="1" t="s">
        <v>1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</row>
    <row r="10" spans="1:30" x14ac:dyDescent="0.2">
      <c r="A10" s="1" t="s">
        <v>2</v>
      </c>
      <c r="B10" s="1" t="s">
        <v>10</v>
      </c>
      <c r="C10" s="1" t="s">
        <v>1</v>
      </c>
      <c r="E10" s="31">
        <v>0</v>
      </c>
      <c r="F10" s="31">
        <v>0</v>
      </c>
      <c r="G10" s="31">
        <v>0.23713999999999999</v>
      </c>
      <c r="H10" s="31">
        <v>0</v>
      </c>
      <c r="I10" s="31">
        <v>0</v>
      </c>
      <c r="J10" s="31">
        <v>0</v>
      </c>
      <c r="K10" s="31">
        <v>0</v>
      </c>
      <c r="L10" s="31">
        <v>2.3714</v>
      </c>
      <c r="M10" s="31">
        <v>2.0749749999999998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</row>
    <row r="11" spans="1:30" x14ac:dyDescent="0.2">
      <c r="A11" s="1" t="s">
        <v>2</v>
      </c>
      <c r="B11" s="1" t="s">
        <v>11</v>
      </c>
      <c r="C11" s="1" t="s">
        <v>1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</row>
    <row r="12" spans="1:30" x14ac:dyDescent="0.2">
      <c r="A12" s="1" t="s">
        <v>2</v>
      </c>
      <c r="B12" s="1" t="s">
        <v>12</v>
      </c>
      <c r="C12" s="1" t="s">
        <v>1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</row>
    <row r="13" spans="1:30" x14ac:dyDescent="0.2">
      <c r="A13" s="1" t="s">
        <v>2</v>
      </c>
      <c r="B13" s="1" t="s">
        <v>13</v>
      </c>
      <c r="C13" s="1" t="s">
        <v>1</v>
      </c>
      <c r="E13" s="31">
        <v>11.64472</v>
      </c>
      <c r="F13" s="31">
        <v>12.734180000000002</v>
      </c>
      <c r="G13" s="31">
        <v>12.359120000000001</v>
      </c>
      <c r="H13" s="31">
        <v>12.597372399999999</v>
      </c>
      <c r="I13" s="31">
        <v>7.8584000000000005</v>
      </c>
      <c r="J13" s="31">
        <v>8.6978200000000001</v>
      </c>
      <c r="K13" s="31">
        <v>7.3036628919760007</v>
      </c>
      <c r="L13" s="31">
        <v>5.7687800000000005</v>
      </c>
      <c r="M13" s="31">
        <v>4.402139944</v>
      </c>
      <c r="N13" s="31">
        <v>2.80402</v>
      </c>
      <c r="O13" s="31">
        <v>0.37506000000000006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</row>
    <row r="14" spans="1:30" x14ac:dyDescent="0.2">
      <c r="A14" s="1" t="s">
        <v>2</v>
      </c>
      <c r="B14" s="1" t="s">
        <v>14</v>
      </c>
      <c r="C14" s="1" t="s">
        <v>1</v>
      </c>
      <c r="E14" s="31">
        <v>0</v>
      </c>
      <c r="F14" s="31">
        <v>0</v>
      </c>
      <c r="G14" s="31">
        <v>23.132515203279812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</row>
    <row r="15" spans="1:30" x14ac:dyDescent="0.2">
      <c r="A15" s="1" t="s">
        <v>15</v>
      </c>
      <c r="B15" s="1" t="s">
        <v>16</v>
      </c>
      <c r="C15" s="1" t="s">
        <v>1</v>
      </c>
      <c r="E15" s="31">
        <v>158.76722048988043</v>
      </c>
      <c r="F15" s="31">
        <v>208.03398510183806</v>
      </c>
      <c r="G15" s="31">
        <v>276.70593472466004</v>
      </c>
      <c r="H15" s="31">
        <v>278.74557905264771</v>
      </c>
      <c r="I15" s="31">
        <v>346.08908732273323</v>
      </c>
      <c r="J15" s="31">
        <v>369.56072215590029</v>
      </c>
      <c r="K15" s="31">
        <v>373.15788304195786</v>
      </c>
      <c r="L15" s="31">
        <v>420.94064125102835</v>
      </c>
      <c r="M15" s="31">
        <v>423.53645485428297</v>
      </c>
      <c r="N15" s="31">
        <v>439.17262210584215</v>
      </c>
      <c r="O15" s="31">
        <v>470.40753270852076</v>
      </c>
      <c r="P15" s="31">
        <v>455.23799750233007</v>
      </c>
      <c r="Q15" s="31">
        <v>449.14016013352926</v>
      </c>
      <c r="R15" s="31">
        <v>332.38166855066623</v>
      </c>
      <c r="S15" s="31">
        <v>330.34625377540152</v>
      </c>
      <c r="T15" s="31">
        <v>344.14663443375468</v>
      </c>
      <c r="U15" s="31">
        <v>351.63813043375467</v>
      </c>
      <c r="V15" s="31">
        <v>318.81831621559274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</row>
    <row r="16" spans="1:30" x14ac:dyDescent="0.2">
      <c r="A16" s="1" t="s">
        <v>15</v>
      </c>
      <c r="B16" s="1" t="s">
        <v>17</v>
      </c>
      <c r="C16" s="1" t="s">
        <v>1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</row>
    <row r="17" spans="1:30" x14ac:dyDescent="0.2">
      <c r="A17" s="1" t="s">
        <v>15</v>
      </c>
      <c r="B17" s="1" t="s">
        <v>18</v>
      </c>
      <c r="C17" s="1" t="s">
        <v>1</v>
      </c>
      <c r="E17" s="31">
        <v>1.8239474400000002</v>
      </c>
      <c r="F17" s="31">
        <v>2.3227520400000001</v>
      </c>
      <c r="G17" s="31">
        <v>2.6170320400000002</v>
      </c>
      <c r="H17" s="31">
        <v>2.9088106599999999</v>
      </c>
      <c r="I17" s="31">
        <v>3.4065329567217195</v>
      </c>
      <c r="J17" s="31">
        <v>3.6275895600000005</v>
      </c>
      <c r="K17" s="31">
        <v>4.25105767541364</v>
      </c>
      <c r="L17" s="31">
        <v>4.7073028800000003</v>
      </c>
      <c r="M17" s="31">
        <v>4.4580679076080001</v>
      </c>
      <c r="N17" s="31">
        <v>4.9821604000000006</v>
      </c>
      <c r="O17" s="31">
        <v>4.7861699200000007</v>
      </c>
      <c r="P17" s="31">
        <v>5.1048751600000006</v>
      </c>
      <c r="Q17" s="31">
        <v>5.3453019200000007</v>
      </c>
      <c r="R17" s="31">
        <v>4.6143103999999999</v>
      </c>
      <c r="S17" s="31">
        <v>4.5642828</v>
      </c>
      <c r="T17" s="31">
        <v>4.3730007999999998</v>
      </c>
      <c r="U17" s="31">
        <v>4.5789968000000005</v>
      </c>
      <c r="V17" s="31">
        <v>3.9680715200000001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</row>
    <row r="18" spans="1:30" x14ac:dyDescent="0.2">
      <c r="A18" s="1" t="s">
        <v>15</v>
      </c>
      <c r="B18" s="1" t="s">
        <v>19</v>
      </c>
      <c r="C18" s="1" t="s">
        <v>1</v>
      </c>
      <c r="E18" s="31">
        <v>0.66213</v>
      </c>
      <c r="F18" s="31">
        <v>0.14714000000000002</v>
      </c>
      <c r="G18" s="31">
        <v>0.19128200000000001</v>
      </c>
      <c r="H18" s="31">
        <v>0.26485199999999998</v>
      </c>
      <c r="I18" s="31">
        <v>0.29595204598960001</v>
      </c>
      <c r="J18" s="31">
        <v>5.1498999999999996E-2</v>
      </c>
      <c r="K18" s="31">
        <v>5.8856000000000006E-2</v>
      </c>
      <c r="L18" s="31">
        <v>7.357000000000001E-2</v>
      </c>
      <c r="M18" s="31">
        <v>0.10299799999999999</v>
      </c>
      <c r="N18" s="31">
        <v>1.4714000000000001E-2</v>
      </c>
      <c r="O18" s="31">
        <v>2.9428000000000003E-2</v>
      </c>
      <c r="P18" s="31">
        <v>2.9428000000000003E-2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</row>
    <row r="19" spans="1:30" x14ac:dyDescent="0.2">
      <c r="A19" s="1" t="s">
        <v>15</v>
      </c>
      <c r="B19" s="1" t="s">
        <v>20</v>
      </c>
      <c r="C19" s="1" t="s">
        <v>1</v>
      </c>
      <c r="E19" s="31">
        <v>96.547445999999994</v>
      </c>
      <c r="F19" s="31">
        <v>146.32198200000002</v>
      </c>
      <c r="G19" s="31">
        <v>182.86605</v>
      </c>
      <c r="H19" s="31">
        <v>189.17529299999998</v>
      </c>
      <c r="I19" s="31">
        <v>226.73306354662799</v>
      </c>
      <c r="J19" s="31">
        <v>248.99799060000001</v>
      </c>
      <c r="K19" s="31">
        <v>264.83883591051</v>
      </c>
      <c r="L19" s="31">
        <v>309.64832100000001</v>
      </c>
      <c r="M19" s="31">
        <v>308.49206974839001</v>
      </c>
      <c r="N19" s="31">
        <v>319.68773999999996</v>
      </c>
      <c r="O19" s="31">
        <v>303.41193300000003</v>
      </c>
      <c r="P19" s="31">
        <v>322.60194000000001</v>
      </c>
      <c r="Q19" s="31">
        <v>338.57175600000005</v>
      </c>
      <c r="R19" s="31">
        <v>241.13547900000003</v>
      </c>
      <c r="S19" s="31">
        <v>235.30707900000002</v>
      </c>
      <c r="T19" s="31">
        <v>242.89857000000001</v>
      </c>
      <c r="U19" s="31">
        <v>250.18406999999999</v>
      </c>
      <c r="V19" s="31">
        <v>223.708563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</row>
    <row r="20" spans="1:30" x14ac:dyDescent="0.2">
      <c r="A20" s="1" t="s">
        <v>15</v>
      </c>
      <c r="B20" s="1" t="s">
        <v>21</v>
      </c>
      <c r="C20" s="1" t="s">
        <v>1</v>
      </c>
      <c r="E20" s="31">
        <v>9.4716180000000012</v>
      </c>
      <c r="F20" s="31">
        <v>10.900218000000001</v>
      </c>
      <c r="G20" s="31">
        <v>10.900218000000001</v>
      </c>
      <c r="H20" s="31">
        <v>12.27510264</v>
      </c>
      <c r="I20" s="31">
        <v>15.600312000000001</v>
      </c>
      <c r="J20" s="31">
        <v>11.785950000000001</v>
      </c>
      <c r="K20" s="31">
        <v>11.428800000000001</v>
      </c>
      <c r="L20" s="31">
        <v>7.7287260000000009</v>
      </c>
      <c r="M20" s="31">
        <v>6.9274242600000004</v>
      </c>
      <c r="N20" s="31">
        <v>7.2287159999999995</v>
      </c>
      <c r="O20" s="31">
        <v>7.2001440000000008</v>
      </c>
      <c r="P20" s="31">
        <v>0</v>
      </c>
      <c r="Q20" s="31">
        <v>0</v>
      </c>
      <c r="R20" s="31">
        <v>0</v>
      </c>
      <c r="S20" s="31">
        <v>0.22857600000000003</v>
      </c>
      <c r="T20" s="31">
        <v>0.25714799999999999</v>
      </c>
      <c r="U20" s="31">
        <v>0.25714799999999999</v>
      </c>
      <c r="V20" s="31">
        <v>0.21429000000000004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</row>
    <row r="21" spans="1:30" x14ac:dyDescent="0.2">
      <c r="A21" s="1" t="s">
        <v>15</v>
      </c>
      <c r="B21" s="1" t="s">
        <v>22</v>
      </c>
      <c r="C21" s="1" t="s">
        <v>1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</row>
    <row r="22" spans="1:30" x14ac:dyDescent="0.2">
      <c r="A22" s="1" t="s">
        <v>15</v>
      </c>
      <c r="B22" s="1" t="s">
        <v>23</v>
      </c>
      <c r="C22" s="1" t="s">
        <v>1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81.063422275367273</v>
      </c>
      <c r="K22" s="31">
        <v>67.492742056713368</v>
      </c>
      <c r="L22" s="31">
        <v>70.561879740348488</v>
      </c>
      <c r="M22" s="31">
        <v>72.719752258284942</v>
      </c>
      <c r="N22" s="31">
        <v>77.379042705842153</v>
      </c>
      <c r="O22" s="31">
        <v>73.885600273317408</v>
      </c>
      <c r="P22" s="31">
        <v>24.383379569525118</v>
      </c>
      <c r="Q22" s="31">
        <v>26.405898872565771</v>
      </c>
      <c r="R22" s="31">
        <v>16.265015374103179</v>
      </c>
      <c r="S22" s="31">
        <v>18.103669285958322</v>
      </c>
      <c r="T22" s="31">
        <v>18.386539118551418</v>
      </c>
      <c r="U22" s="31">
        <v>18.386539118551418</v>
      </c>
      <c r="V22" s="31">
        <v>15.600271267509397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</row>
    <row r="23" spans="1:30" x14ac:dyDescent="0.2">
      <c r="A23" s="1" t="s">
        <v>15</v>
      </c>
      <c r="B23" s="1" t="s">
        <v>24</v>
      </c>
      <c r="C23" s="1" t="s">
        <v>1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0.72293303723949442</v>
      </c>
      <c r="K23" s="31">
        <v>0.76385377519644704</v>
      </c>
      <c r="L23" s="31">
        <v>1.254902630679877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</row>
    <row r="24" spans="1:30" x14ac:dyDescent="0.2">
      <c r="A24" s="1" t="s">
        <v>15</v>
      </c>
      <c r="B24" s="1" t="s">
        <v>25</v>
      </c>
      <c r="C24" s="1" t="s">
        <v>1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</row>
    <row r="25" spans="1:30" x14ac:dyDescent="0.2">
      <c r="A25" s="1" t="s">
        <v>15</v>
      </c>
      <c r="B25" s="1" t="s">
        <v>26</v>
      </c>
      <c r="C25" s="1" t="s">
        <v>1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53.202596515203282</v>
      </c>
      <c r="P25" s="31">
        <v>79.803894772804924</v>
      </c>
      <c r="Q25" s="31">
        <v>55.862726340963448</v>
      </c>
      <c r="R25" s="31">
        <v>49.212401776563041</v>
      </c>
      <c r="S25" s="31">
        <v>50.542466689443117</v>
      </c>
      <c r="T25" s="31">
        <v>53.202596515203282</v>
      </c>
      <c r="U25" s="31">
        <v>53.202596515203282</v>
      </c>
      <c r="V25" s="31">
        <v>54.532661428083365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</row>
    <row r="26" spans="1:30" x14ac:dyDescent="0.2">
      <c r="A26" s="1" t="s">
        <v>15</v>
      </c>
      <c r="B26" s="1" t="s">
        <v>27</v>
      </c>
      <c r="C26" s="1" t="s">
        <v>1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</row>
    <row r="27" spans="1:30" x14ac:dyDescent="0.2">
      <c r="A27" s="1" t="s">
        <v>15</v>
      </c>
      <c r="B27" s="1" t="s">
        <v>28</v>
      </c>
      <c r="C27" s="1" t="s">
        <v>1</v>
      </c>
      <c r="E27" s="31">
        <v>9.2400769999999994</v>
      </c>
      <c r="F27" s="31">
        <v>11.520095999999999</v>
      </c>
      <c r="G27" s="31">
        <v>27.908804</v>
      </c>
      <c r="H27" s="31">
        <v>16.508708999999996</v>
      </c>
      <c r="I27" s="31">
        <v>22.344435774651199</v>
      </c>
      <c r="J27" s="31">
        <v>23.297336999999999</v>
      </c>
      <c r="K27" s="31">
        <v>24.323737624124398</v>
      </c>
      <c r="L27" s="31">
        <v>26.965938999999999</v>
      </c>
      <c r="M27" s="31">
        <v>30.836142679999998</v>
      </c>
      <c r="N27" s="31">
        <v>29.880248999999999</v>
      </c>
      <c r="O27" s="31">
        <v>27.891660999999999</v>
      </c>
      <c r="P27" s="31">
        <v>23.31448</v>
      </c>
      <c r="Q27" s="31">
        <v>22.954477000000001</v>
      </c>
      <c r="R27" s="31">
        <v>21.154461999999999</v>
      </c>
      <c r="S27" s="31">
        <v>21.600179999999998</v>
      </c>
      <c r="T27" s="31">
        <v>25.028779999999998</v>
      </c>
      <c r="U27" s="31">
        <v>25.028779999999998</v>
      </c>
      <c r="V27" s="31">
        <v>20.794458999999996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</row>
    <row r="28" spans="1:30" x14ac:dyDescent="0.2">
      <c r="A28" s="1" t="s">
        <v>15</v>
      </c>
      <c r="B28" s="1" t="s">
        <v>29</v>
      </c>
      <c r="C28" s="1" t="s">
        <v>1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</row>
    <row r="29" spans="1:30" x14ac:dyDescent="0.2">
      <c r="A29" s="1" t="s">
        <v>15</v>
      </c>
      <c r="B29" s="1" t="s">
        <v>30</v>
      </c>
      <c r="C29" s="1" t="s">
        <v>1</v>
      </c>
      <c r="E29" s="31">
        <v>41.022002049880427</v>
      </c>
      <c r="F29" s="31">
        <v>36.821797061838062</v>
      </c>
      <c r="G29" s="31">
        <v>52.222548684660055</v>
      </c>
      <c r="H29" s="31">
        <v>57.612811752647758</v>
      </c>
      <c r="I29" s="31">
        <v>77.708790998742728</v>
      </c>
      <c r="J29" s="31">
        <v>1.4000683293474548E-2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</row>
    <row r="30" spans="1:30" x14ac:dyDescent="0.2">
      <c r="A30" s="1" t="s">
        <v>31</v>
      </c>
      <c r="B30" s="1" t="s">
        <v>32</v>
      </c>
      <c r="C30" s="1" t="s">
        <v>1</v>
      </c>
      <c r="E30" s="31">
        <v>22.477500000000003</v>
      </c>
      <c r="F30" s="31">
        <v>20.5335</v>
      </c>
      <c r="G30" s="31">
        <v>26.487000000000002</v>
      </c>
      <c r="H30" s="31">
        <v>42.524999999999999</v>
      </c>
      <c r="I30" s="31">
        <v>50.058</v>
      </c>
      <c r="J30" s="31">
        <v>48.114000000000004</v>
      </c>
      <c r="K30" s="31">
        <v>59.180219999999998</v>
      </c>
      <c r="L30" s="31">
        <v>64.638000000000005</v>
      </c>
      <c r="M30" s="31">
        <v>94.162500000000009</v>
      </c>
      <c r="N30" s="31">
        <v>96.349500000000006</v>
      </c>
      <c r="O30" s="31">
        <v>111.41550000000001</v>
      </c>
      <c r="P30" s="31">
        <v>101.6955</v>
      </c>
      <c r="Q30" s="31">
        <v>111.29400000000001</v>
      </c>
      <c r="R30" s="31">
        <v>113.48099999999999</v>
      </c>
      <c r="S30" s="31">
        <v>116.64000000000001</v>
      </c>
      <c r="T30" s="31">
        <v>116.64000000000001</v>
      </c>
      <c r="U30" s="31">
        <v>116.64000000000001</v>
      </c>
      <c r="V30" s="31">
        <v>104.3685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</row>
    <row r="31" spans="1:30" x14ac:dyDescent="0.2">
      <c r="A31" s="1" t="s">
        <v>31</v>
      </c>
      <c r="B31" s="1" t="s">
        <v>31</v>
      </c>
      <c r="C31" s="1" t="s">
        <v>1</v>
      </c>
      <c r="E31" s="31">
        <v>22.477500000000003</v>
      </c>
      <c r="F31" s="31">
        <v>20.5335</v>
      </c>
      <c r="G31" s="31">
        <v>26.487000000000002</v>
      </c>
      <c r="H31" s="31">
        <v>42.524999999999999</v>
      </c>
      <c r="I31" s="31">
        <v>50.058</v>
      </c>
      <c r="J31" s="31">
        <v>48.114000000000004</v>
      </c>
      <c r="K31" s="31">
        <v>59.180219999999998</v>
      </c>
      <c r="L31" s="31">
        <v>64.638000000000005</v>
      </c>
      <c r="M31" s="31">
        <v>94.162500000000009</v>
      </c>
      <c r="N31" s="31">
        <v>96.349500000000006</v>
      </c>
      <c r="O31" s="31">
        <v>111.41550000000001</v>
      </c>
      <c r="P31" s="31">
        <v>101.6955</v>
      </c>
      <c r="Q31" s="31">
        <v>111.29400000000001</v>
      </c>
      <c r="R31" s="31">
        <v>113.48099999999999</v>
      </c>
      <c r="S31" s="31">
        <v>116.64000000000001</v>
      </c>
      <c r="T31" s="35">
        <v>116.64000000000001</v>
      </c>
      <c r="U31" s="31">
        <v>116.64000000000001</v>
      </c>
      <c r="V31" s="31">
        <v>104.3685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</row>
    <row r="32" spans="1:30" x14ac:dyDescent="0.2">
      <c r="A32" s="1" t="s">
        <v>31</v>
      </c>
      <c r="B32" s="1" t="s">
        <v>33</v>
      </c>
      <c r="C32" s="1" t="s">
        <v>1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</row>
    <row r="33" spans="1:30" x14ac:dyDescent="0.2">
      <c r="A33" s="1" t="s">
        <v>34</v>
      </c>
      <c r="B33" s="1" t="s">
        <v>34</v>
      </c>
      <c r="C33" s="1" t="s">
        <v>1</v>
      </c>
      <c r="E33" s="31">
        <v>6.1636487871540826</v>
      </c>
      <c r="F33" s="31">
        <v>7.8961393918688074</v>
      </c>
      <c r="G33" s="31">
        <v>5.5934403826443457</v>
      </c>
      <c r="H33" s="31">
        <v>5.8216604031431487</v>
      </c>
      <c r="I33" s="31">
        <v>7.717799795011957</v>
      </c>
      <c r="J33" s="31">
        <v>7.7189921421250425</v>
      </c>
      <c r="K33" s="31">
        <v>6.3843525794328668</v>
      </c>
      <c r="L33" s="31">
        <v>5.7792962077212158</v>
      </c>
      <c r="M33" s="31">
        <v>5.0129825760164</v>
      </c>
      <c r="N33" s="31">
        <v>4.7369631964468741</v>
      </c>
      <c r="O33" s="31">
        <v>5.8817902289033137</v>
      </c>
      <c r="P33" s="31">
        <v>5.6880765288691499</v>
      </c>
      <c r="Q33" s="31">
        <v>2.9883840109326956</v>
      </c>
      <c r="R33" s="31">
        <v>3.7581141100102493</v>
      </c>
      <c r="S33" s="31">
        <v>1.716433208062863</v>
      </c>
      <c r="T33" s="31">
        <v>1.5869490946361462</v>
      </c>
      <c r="U33" s="31">
        <v>11.146224803553126</v>
      </c>
      <c r="V33" s="31">
        <v>14.499829176631362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</row>
    <row r="34" spans="1:30" x14ac:dyDescent="0.2">
      <c r="A34" s="1" t="s">
        <v>35</v>
      </c>
      <c r="B34" s="1" t="s">
        <v>35</v>
      </c>
      <c r="C34" s="1" t="s">
        <v>1</v>
      </c>
      <c r="E34" s="31">
        <v>220.7106252135292</v>
      </c>
      <c r="F34" s="31">
        <v>233.66176973009908</v>
      </c>
      <c r="G34" s="31">
        <v>260.48650495387773</v>
      </c>
      <c r="H34" s="31">
        <v>293.28869149299624</v>
      </c>
      <c r="I34" s="31">
        <v>333.74841134267172</v>
      </c>
      <c r="J34" s="31">
        <v>379.4992825418517</v>
      </c>
      <c r="K34" s="31">
        <v>400.12493337888628</v>
      </c>
      <c r="L34" s="31">
        <v>422.03758114110013</v>
      </c>
      <c r="M34" s="31">
        <v>449.80936112060135</v>
      </c>
      <c r="N34" s="31">
        <v>453.154765971985</v>
      </c>
      <c r="O34" s="31">
        <v>479.24154424325246</v>
      </c>
      <c r="P34" s="31">
        <v>494.34112743423304</v>
      </c>
      <c r="Q34" s="31">
        <v>524.02606081311922</v>
      </c>
      <c r="R34" s="31">
        <v>606.17014007516229</v>
      </c>
      <c r="S34" s="31">
        <v>610.29408951144535</v>
      </c>
      <c r="T34" s="31">
        <v>572.89504612230951</v>
      </c>
      <c r="U34" s="31">
        <v>639.74078578749561</v>
      </c>
      <c r="V34" s="31">
        <v>675.69798428425008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</row>
    <row r="35" spans="1:30" x14ac:dyDescent="0.2">
      <c r="A35" s="1" t="s">
        <v>36</v>
      </c>
      <c r="B35" s="1" t="s">
        <v>37</v>
      </c>
      <c r="C35" s="1" t="s">
        <v>1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</row>
    <row r="36" spans="1:30" x14ac:dyDescent="0.2">
      <c r="A36" s="1" t="s">
        <v>38</v>
      </c>
      <c r="B36" s="1" t="s">
        <v>39</v>
      </c>
      <c r="C36" s="1" t="s">
        <v>1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</row>
    <row r="39" spans="1:30" x14ac:dyDescent="0.2">
      <c r="B39" s="1" t="s">
        <v>40</v>
      </c>
      <c r="C39" s="30" t="s">
        <v>1</v>
      </c>
      <c r="E39" s="31">
        <v>239.0680543920738</v>
      </c>
      <c r="F39" s="31">
        <v>266.11857696513499</v>
      </c>
      <c r="G39" s="31">
        <v>297.99102993768025</v>
      </c>
      <c r="H39" s="31">
        <v>314.63320930545206</v>
      </c>
      <c r="I39" s="31">
        <v>332.75603590804991</v>
      </c>
      <c r="J39" s="31">
        <v>358.07500099805605</v>
      </c>
      <c r="K39" s="31">
        <v>371.95663957392122</v>
      </c>
      <c r="L39" s="31">
        <v>401.19912407079607</v>
      </c>
      <c r="M39" s="31">
        <v>439.6188405452682</v>
      </c>
      <c r="N39" s="31">
        <v>406.29648777955242</v>
      </c>
      <c r="O39" s="31">
        <v>433.15747351426035</v>
      </c>
      <c r="P39" s="31">
        <v>458.52202489752642</v>
      </c>
      <c r="Q39" s="31">
        <v>464.19515122875299</v>
      </c>
      <c r="R39" s="31">
        <v>482.11552639315681</v>
      </c>
      <c r="S39" s="31">
        <v>494.64201324444821</v>
      </c>
      <c r="T39" s="31">
        <v>517.20464550700376</v>
      </c>
      <c r="U39" s="31">
        <v>540.92471011974726</v>
      </c>
      <c r="V39" s="31">
        <v>591.46766067062185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</row>
    <row r="40" spans="1:30" x14ac:dyDescent="0.2">
      <c r="A40" s="1" t="s">
        <v>2</v>
      </c>
      <c r="B40" s="1" t="s">
        <v>3</v>
      </c>
      <c r="C40" s="1" t="s">
        <v>1</v>
      </c>
      <c r="E40" s="31">
        <v>49.485939999999999</v>
      </c>
      <c r="F40" s="31">
        <v>59.271654999999996</v>
      </c>
      <c r="G40" s="31">
        <v>69.785970000000006</v>
      </c>
      <c r="H40" s="31">
        <v>48.267591000000003</v>
      </c>
      <c r="I40" s="31">
        <v>42.332452350284001</v>
      </c>
      <c r="J40" s="31">
        <v>37.666529000000004</v>
      </c>
      <c r="K40" s="31">
        <v>34.143100740000001</v>
      </c>
      <c r="L40" s="31">
        <v>30.41225</v>
      </c>
      <c r="M40" s="31">
        <v>24.499622760000001</v>
      </c>
      <c r="N40" s="31">
        <v>21.676782450000001</v>
      </c>
      <c r="O40" s="31">
        <v>18.061122999999998</v>
      </c>
      <c r="P40" s="31">
        <v>10.578783000000001</v>
      </c>
      <c r="Q40" s="31">
        <v>1.4286000000000001</v>
      </c>
      <c r="R40" s="31">
        <v>1.4286000000000001</v>
      </c>
      <c r="S40" s="31">
        <v>1.5714600000000003</v>
      </c>
      <c r="T40" s="31">
        <v>1.5714600000000003</v>
      </c>
      <c r="U40" s="31">
        <v>1.4286000000000001</v>
      </c>
      <c r="V40" s="31">
        <v>1.07145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</row>
    <row r="41" spans="1:30" x14ac:dyDescent="0.2">
      <c r="A41" s="1" t="s">
        <v>2</v>
      </c>
      <c r="B41" s="1" t="s">
        <v>4</v>
      </c>
      <c r="C41" s="1" t="s">
        <v>1</v>
      </c>
      <c r="E41" s="31">
        <v>29.429160000000003</v>
      </c>
      <c r="F41" s="31">
        <v>38.786490000000001</v>
      </c>
      <c r="G41" s="31">
        <v>49.500990000000002</v>
      </c>
      <c r="H41" s="31">
        <v>31.550631000000003</v>
      </c>
      <c r="I41" s="31">
        <v>28.812376150283999</v>
      </c>
      <c r="J41" s="31">
        <v>27.021969000000002</v>
      </c>
      <c r="K41" s="31">
        <v>25.034072099999999</v>
      </c>
      <c r="L41" s="31">
        <v>23.786190000000001</v>
      </c>
      <c r="M41" s="31">
        <v>19.978971000000001</v>
      </c>
      <c r="N41" s="31">
        <v>19.694322450000001</v>
      </c>
      <c r="O41" s="31">
        <v>17.721782999999999</v>
      </c>
      <c r="P41" s="31">
        <v>10.578783000000001</v>
      </c>
      <c r="Q41" s="31">
        <v>1.4286000000000001</v>
      </c>
      <c r="R41" s="31">
        <v>1.4286000000000001</v>
      </c>
      <c r="S41" s="31">
        <v>1.5714600000000003</v>
      </c>
      <c r="T41" s="31">
        <v>1.5714600000000003</v>
      </c>
      <c r="U41" s="31">
        <v>1.4286000000000001</v>
      </c>
      <c r="V41" s="31">
        <v>1.07145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</row>
    <row r="42" spans="1:30" x14ac:dyDescent="0.2">
      <c r="A42" s="1" t="s">
        <v>2</v>
      </c>
      <c r="B42" s="1" t="s">
        <v>5</v>
      </c>
      <c r="C42" s="1" t="s">
        <v>1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</row>
    <row r="43" spans="1:30" x14ac:dyDescent="0.2">
      <c r="A43" s="1" t="s">
        <v>2</v>
      </c>
      <c r="B43" s="1" t="s">
        <v>6</v>
      </c>
      <c r="C43" s="1" t="s">
        <v>1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</row>
    <row r="44" spans="1:30" x14ac:dyDescent="0.2">
      <c r="A44" s="1" t="s">
        <v>2</v>
      </c>
      <c r="B44" s="1" t="s">
        <v>7</v>
      </c>
      <c r="C44" s="1" t="s">
        <v>1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</row>
    <row r="45" spans="1:30" x14ac:dyDescent="0.2">
      <c r="A45" s="1" t="s">
        <v>2</v>
      </c>
      <c r="B45" s="1" t="s">
        <v>8</v>
      </c>
      <c r="C45" s="1" t="s">
        <v>1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</row>
    <row r="46" spans="1:30" x14ac:dyDescent="0.2">
      <c r="A46" s="1" t="s">
        <v>2</v>
      </c>
      <c r="B46" s="1" t="s">
        <v>9</v>
      </c>
      <c r="C46" s="1" t="s"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</row>
    <row r="47" spans="1:30" x14ac:dyDescent="0.2">
      <c r="A47" s="1" t="s">
        <v>2</v>
      </c>
      <c r="B47" s="1" t="s">
        <v>10</v>
      </c>
      <c r="C47" s="1" t="s">
        <v>1</v>
      </c>
      <c r="E47" s="31">
        <v>0</v>
      </c>
      <c r="F47" s="31">
        <v>1.4821249999999999</v>
      </c>
      <c r="G47" s="31">
        <v>2.3714</v>
      </c>
      <c r="H47" s="31">
        <v>0</v>
      </c>
      <c r="I47" s="31">
        <v>0.71141999999999994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</row>
    <row r="48" spans="1:30" x14ac:dyDescent="0.2">
      <c r="A48" s="1" t="s">
        <v>2</v>
      </c>
      <c r="B48" s="1" t="s">
        <v>11</v>
      </c>
      <c r="C48" s="1" t="s">
        <v>1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</row>
    <row r="49" spans="1:30" x14ac:dyDescent="0.2">
      <c r="A49" s="1" t="s">
        <v>2</v>
      </c>
      <c r="B49" s="1" t="s">
        <v>12</v>
      </c>
      <c r="C49" s="1" t="s">
        <v>1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</row>
    <row r="50" spans="1:30" x14ac:dyDescent="0.2">
      <c r="A50" s="1" t="s">
        <v>2</v>
      </c>
      <c r="B50" s="1" t="s">
        <v>13</v>
      </c>
      <c r="C50" s="1" t="s">
        <v>1</v>
      </c>
      <c r="E50" s="31">
        <v>20.05678</v>
      </c>
      <c r="F50" s="31">
        <v>19.003040000000002</v>
      </c>
      <c r="G50" s="31">
        <v>17.91358</v>
      </c>
      <c r="H50" s="31">
        <v>16.71696</v>
      </c>
      <c r="I50" s="31">
        <v>12.808656200000001</v>
      </c>
      <c r="J50" s="31">
        <v>10.64456</v>
      </c>
      <c r="K50" s="31">
        <v>9.10902864</v>
      </c>
      <c r="L50" s="31">
        <v>6.6260599999999998</v>
      </c>
      <c r="M50" s="31">
        <v>4.5206517599999998</v>
      </c>
      <c r="N50" s="31">
        <v>1.9824600000000001</v>
      </c>
      <c r="O50" s="31">
        <v>0.33934000000000003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</row>
    <row r="51" spans="1:30" x14ac:dyDescent="0.2">
      <c r="A51" s="1" t="s">
        <v>2</v>
      </c>
      <c r="B51" s="1" t="s">
        <v>14</v>
      </c>
      <c r="C51" s="1" t="s">
        <v>1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</row>
    <row r="52" spans="1:30" x14ac:dyDescent="0.2">
      <c r="A52" s="1" t="s">
        <v>15</v>
      </c>
      <c r="B52" s="1" t="s">
        <v>16</v>
      </c>
      <c r="C52" s="1" t="s">
        <v>1</v>
      </c>
      <c r="E52" s="31">
        <v>27.000945106115473</v>
      </c>
      <c r="F52" s="31">
        <v>25.518005156115478</v>
      </c>
      <c r="G52" s="31">
        <v>29.046972476115478</v>
      </c>
      <c r="H52" s="31">
        <v>37.139221482766658</v>
      </c>
      <c r="I52" s="31">
        <v>45.20823485832959</v>
      </c>
      <c r="J52" s="31">
        <v>48.257421605162278</v>
      </c>
      <c r="K52" s="31">
        <v>50.525165684109098</v>
      </c>
      <c r="L52" s="31">
        <v>52.313890299016059</v>
      </c>
      <c r="M52" s="31">
        <v>54.992293226846542</v>
      </c>
      <c r="N52" s="31">
        <v>55.175715408131197</v>
      </c>
      <c r="O52" s="31">
        <v>54.162359909545614</v>
      </c>
      <c r="P52" s="31">
        <v>40.292229939890674</v>
      </c>
      <c r="Q52" s="31">
        <v>39.147014843375473</v>
      </c>
      <c r="R52" s="31">
        <v>25.75624395379911</v>
      </c>
      <c r="S52" s="31">
        <v>26.928671966689443</v>
      </c>
      <c r="T52" s="31">
        <v>25.314389299282542</v>
      </c>
      <c r="U52" s="31">
        <v>23.907754636317051</v>
      </c>
      <c r="V52" s="31">
        <v>17.877297619716437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</row>
    <row r="53" spans="1:30" x14ac:dyDescent="0.2">
      <c r="A53" s="1" t="s">
        <v>15</v>
      </c>
      <c r="B53" s="1" t="s">
        <v>17</v>
      </c>
      <c r="C53" s="1" t="s">
        <v>1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</row>
    <row r="54" spans="1:30" x14ac:dyDescent="0.2">
      <c r="A54" s="1" t="s">
        <v>15</v>
      </c>
      <c r="B54" s="1" t="s">
        <v>18</v>
      </c>
      <c r="C54" s="1" t="s">
        <v>1</v>
      </c>
      <c r="E54" s="31">
        <v>0.50469019999999998</v>
      </c>
      <c r="F54" s="31">
        <v>0.74158560000000007</v>
      </c>
      <c r="G54" s="31">
        <v>0.88107432000000008</v>
      </c>
      <c r="H54" s="31">
        <v>1.050373604</v>
      </c>
      <c r="I54" s="31">
        <v>1.31043404993312</v>
      </c>
      <c r="J54" s="31">
        <v>1.50700788</v>
      </c>
      <c r="K54" s="31">
        <v>1.8115285444340001</v>
      </c>
      <c r="L54" s="31">
        <v>2.1466254599999997</v>
      </c>
      <c r="M54" s="31">
        <v>2.392628737716</v>
      </c>
      <c r="N54" s="31">
        <v>2.6338060000000003</v>
      </c>
      <c r="O54" s="31">
        <v>2.9998903200000004</v>
      </c>
      <c r="P54" s="31">
        <v>3.2557667800000005</v>
      </c>
      <c r="Q54" s="31">
        <v>3.5412183799999997</v>
      </c>
      <c r="R54" s="31">
        <v>2.6233590599999999</v>
      </c>
      <c r="S54" s="31">
        <v>2.6558769999999998</v>
      </c>
      <c r="T54" s="31">
        <v>2.5823070000000001</v>
      </c>
      <c r="U54" s="31">
        <v>2.6264490000000005</v>
      </c>
      <c r="V54" s="31">
        <v>2.0087552800000004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</row>
    <row r="55" spans="1:30" x14ac:dyDescent="0.2">
      <c r="A55" s="1" t="s">
        <v>15</v>
      </c>
      <c r="B55" s="1" t="s">
        <v>19</v>
      </c>
      <c r="C55" s="1" t="s">
        <v>1</v>
      </c>
      <c r="E55" s="31">
        <v>0.19128200000000001</v>
      </c>
      <c r="F55" s="31">
        <v>1.4714000000000001E-2</v>
      </c>
      <c r="G55" s="31">
        <v>2.9428000000000003E-2</v>
      </c>
      <c r="H55" s="31">
        <v>0.176568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</row>
    <row r="56" spans="1:30" x14ac:dyDescent="0.2">
      <c r="A56" s="1" t="s">
        <v>15</v>
      </c>
      <c r="B56" s="1" t="s">
        <v>20</v>
      </c>
      <c r="C56" s="1" t="s">
        <v>1</v>
      </c>
      <c r="E56" s="31">
        <v>1.1015676000000001</v>
      </c>
      <c r="F56" s="31">
        <v>1.4097442500000004</v>
      </c>
      <c r="G56" s="31">
        <v>1.5787678500000002</v>
      </c>
      <c r="H56" s="31">
        <v>1.7623624500000004</v>
      </c>
      <c r="I56" s="31">
        <v>1.93998534202935</v>
      </c>
      <c r="J56" s="31">
        <v>1.6778506500000003</v>
      </c>
      <c r="K56" s="31">
        <v>1.7171486370000002</v>
      </c>
      <c r="L56" s="31">
        <v>1.7397773999999999</v>
      </c>
      <c r="M56" s="31">
        <v>1.9391558900400006</v>
      </c>
      <c r="N56" s="31">
        <v>1.7456058000000003</v>
      </c>
      <c r="O56" s="31">
        <v>1.7456058000000003</v>
      </c>
      <c r="P56" s="31">
        <v>1.763091</v>
      </c>
      <c r="Q56" s="31">
        <v>1.2225069000000002</v>
      </c>
      <c r="R56" s="31">
        <v>0.39268845000000002</v>
      </c>
      <c r="S56" s="31">
        <v>0.40070250000000007</v>
      </c>
      <c r="T56" s="31">
        <v>0.29142000000000001</v>
      </c>
      <c r="U56" s="31">
        <v>0.25499250000000001</v>
      </c>
      <c r="V56" s="31">
        <v>0.18286605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</row>
    <row r="57" spans="1:30" x14ac:dyDescent="0.2">
      <c r="A57" s="1" t="s">
        <v>15</v>
      </c>
      <c r="B57" s="1" t="s">
        <v>21</v>
      </c>
      <c r="C57" s="1" t="s">
        <v>1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</row>
    <row r="58" spans="1:30" x14ac:dyDescent="0.2">
      <c r="A58" s="1" t="s">
        <v>15</v>
      </c>
      <c r="B58" s="1" t="s">
        <v>22</v>
      </c>
      <c r="C58" s="1" t="s">
        <v>1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</row>
    <row r="59" spans="1:30" x14ac:dyDescent="0.2">
      <c r="A59" s="1" t="s">
        <v>15</v>
      </c>
      <c r="B59" s="1" t="s">
        <v>23</v>
      </c>
      <c r="C59" s="1" t="s">
        <v>1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28.598140075162284</v>
      </c>
      <c r="K59" s="31">
        <v>28.8077655026751</v>
      </c>
      <c r="L59" s="31">
        <v>29.673045439016061</v>
      </c>
      <c r="M59" s="31">
        <v>29.899341305090541</v>
      </c>
      <c r="N59" s="31">
        <v>31.921860608131198</v>
      </c>
      <c r="O59" s="31">
        <v>35.839607789545617</v>
      </c>
      <c r="P59" s="31">
        <v>21.696116159890675</v>
      </c>
      <c r="Q59" s="31">
        <v>23.548913563375471</v>
      </c>
      <c r="R59" s="31">
        <v>11.922963443799112</v>
      </c>
      <c r="S59" s="31">
        <v>12.729142466689444</v>
      </c>
      <c r="T59" s="31">
        <v>13.012012299282542</v>
      </c>
      <c r="U59" s="31">
        <v>11.597663136317049</v>
      </c>
      <c r="V59" s="31">
        <v>7.1141762897164345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</row>
    <row r="60" spans="1:30" x14ac:dyDescent="0.2">
      <c r="A60" s="1" t="s">
        <v>15</v>
      </c>
      <c r="B60" s="1" t="s">
        <v>24</v>
      </c>
      <c r="C60" s="1" t="s">
        <v>1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</row>
    <row r="61" spans="1:30" x14ac:dyDescent="0.2">
      <c r="A61" s="1" t="s">
        <v>15</v>
      </c>
      <c r="B61" s="1" t="s">
        <v>25</v>
      </c>
      <c r="C61" s="1" t="s">
        <v>1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</row>
    <row r="62" spans="1:30" x14ac:dyDescent="0.2">
      <c r="A62" s="1" t="s">
        <v>15</v>
      </c>
      <c r="B62" s="1" t="s">
        <v>26</v>
      </c>
      <c r="C62" s="1" t="s">
        <v>1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</row>
    <row r="63" spans="1:30" x14ac:dyDescent="0.2">
      <c r="A63" s="1" t="s">
        <v>15</v>
      </c>
      <c r="B63" s="1" t="s">
        <v>27</v>
      </c>
      <c r="C63" s="1" t="s">
        <v>1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</row>
    <row r="64" spans="1:30" x14ac:dyDescent="0.2">
      <c r="A64" s="1" t="s">
        <v>15</v>
      </c>
      <c r="B64" s="1" t="s">
        <v>28</v>
      </c>
      <c r="C64" s="1" t="s">
        <v>1</v>
      </c>
      <c r="E64" s="31">
        <v>9.788653</v>
      </c>
      <c r="F64" s="31">
        <v>7.9372089999999993</v>
      </c>
      <c r="G64" s="31">
        <v>11.142949999999999</v>
      </c>
      <c r="H64" s="31">
        <v>14.982982</v>
      </c>
      <c r="I64" s="31">
        <v>16.824812659889499</v>
      </c>
      <c r="J64" s="31">
        <v>16.474422999999998</v>
      </c>
      <c r="K64" s="31">
        <v>18.188723</v>
      </c>
      <c r="L64" s="31">
        <v>18.754441999999997</v>
      </c>
      <c r="M64" s="31">
        <v>20.761167294</v>
      </c>
      <c r="N64" s="31">
        <v>18.874442999999999</v>
      </c>
      <c r="O64" s="31">
        <v>13.577256</v>
      </c>
      <c r="P64" s="31">
        <v>13.577256</v>
      </c>
      <c r="Q64" s="31">
        <v>10.834376000000001</v>
      </c>
      <c r="R64" s="31">
        <v>10.817232999999998</v>
      </c>
      <c r="S64" s="31">
        <v>11.142949999999999</v>
      </c>
      <c r="T64" s="31">
        <v>9.4286499999999993</v>
      </c>
      <c r="U64" s="31">
        <v>9.4286499999999993</v>
      </c>
      <c r="V64" s="31">
        <v>8.5715000000000003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</row>
    <row r="65" spans="1:30" x14ac:dyDescent="0.2">
      <c r="A65" s="1" t="s">
        <v>15</v>
      </c>
      <c r="B65" s="1" t="s">
        <v>29</v>
      </c>
      <c r="C65" s="1" t="s">
        <v>1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</row>
    <row r="66" spans="1:30" x14ac:dyDescent="0.2">
      <c r="A66" s="1" t="s">
        <v>15</v>
      </c>
      <c r="B66" s="1" t="s">
        <v>30</v>
      </c>
      <c r="C66" s="1" t="s">
        <v>1</v>
      </c>
      <c r="E66" s="31">
        <v>15.414752306115476</v>
      </c>
      <c r="F66" s="31">
        <v>15.414752306115476</v>
      </c>
      <c r="G66" s="31">
        <v>15.414752306115476</v>
      </c>
      <c r="H66" s="31">
        <v>19.166935428766653</v>
      </c>
      <c r="I66" s="31">
        <v>25.133002806477624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</row>
    <row r="67" spans="1:30" x14ac:dyDescent="0.2">
      <c r="A67" s="1" t="s">
        <v>31</v>
      </c>
      <c r="B67" s="1" t="s">
        <v>32</v>
      </c>
      <c r="C67" s="1" t="s">
        <v>1</v>
      </c>
      <c r="E67" s="31">
        <v>32.197499999999998</v>
      </c>
      <c r="F67" s="31">
        <v>41.188500000000005</v>
      </c>
      <c r="G67" s="31">
        <v>49.085999999999999</v>
      </c>
      <c r="H67" s="31">
        <v>61.600500000000004</v>
      </c>
      <c r="I67" s="31">
        <v>70.311624750000007</v>
      </c>
      <c r="J67" s="31">
        <v>78.853500000000011</v>
      </c>
      <c r="K67" s="31">
        <v>87.343798500000005</v>
      </c>
      <c r="L67" s="31">
        <v>100.48049999999999</v>
      </c>
      <c r="M67" s="31">
        <v>111.83649750000001</v>
      </c>
      <c r="N67" s="31">
        <v>118.7055</v>
      </c>
      <c r="O67" s="31">
        <v>136.20150000000001</v>
      </c>
      <c r="P67" s="31">
        <v>143.85599999999999</v>
      </c>
      <c r="Q67" s="31">
        <v>146.529</v>
      </c>
      <c r="R67" s="31">
        <v>159.77250000000001</v>
      </c>
      <c r="S67" s="31">
        <v>169.24950000000001</v>
      </c>
      <c r="T67" s="36">
        <v>176.5395</v>
      </c>
      <c r="U67" s="31">
        <v>176.5395</v>
      </c>
      <c r="V67" s="31">
        <v>181.88550000000001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</row>
    <row r="68" spans="1:30" x14ac:dyDescent="0.2">
      <c r="A68" s="1" t="s">
        <v>31</v>
      </c>
      <c r="B68" s="1" t="s">
        <v>31</v>
      </c>
      <c r="C68" s="1" t="s">
        <v>1</v>
      </c>
      <c r="E68" s="31">
        <v>32.197499999999998</v>
      </c>
      <c r="F68" s="31">
        <v>41.188500000000005</v>
      </c>
      <c r="G68" s="31">
        <v>49.085999999999999</v>
      </c>
      <c r="H68" s="31">
        <v>61.600500000000004</v>
      </c>
      <c r="I68" s="31">
        <v>70.311624750000007</v>
      </c>
      <c r="J68" s="31">
        <v>78.853500000000011</v>
      </c>
      <c r="K68" s="31">
        <v>87.343798500000005</v>
      </c>
      <c r="L68" s="31">
        <v>100.48049999999999</v>
      </c>
      <c r="M68" s="31">
        <v>111.83649750000001</v>
      </c>
      <c r="N68" s="31">
        <v>118.7055</v>
      </c>
      <c r="O68" s="31">
        <v>136.20150000000001</v>
      </c>
      <c r="P68" s="31">
        <v>143.85599999999999</v>
      </c>
      <c r="Q68" s="31">
        <v>146.529</v>
      </c>
      <c r="R68" s="31">
        <v>159.77250000000001</v>
      </c>
      <c r="S68" s="31">
        <v>169.24950000000001</v>
      </c>
      <c r="T68" s="37">
        <v>176.5395</v>
      </c>
      <c r="U68" s="31">
        <v>176.5395</v>
      </c>
      <c r="V68" s="31">
        <v>181.88550000000001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</row>
    <row r="69" spans="1:30" x14ac:dyDescent="0.2">
      <c r="A69" s="1" t="s">
        <v>31</v>
      </c>
      <c r="B69" s="1" t="s">
        <v>33</v>
      </c>
      <c r="C69" s="1" t="s">
        <v>1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</row>
    <row r="70" spans="1:30" x14ac:dyDescent="0.2">
      <c r="A70" s="1" t="s">
        <v>34</v>
      </c>
      <c r="B70" s="1" t="s">
        <v>34</v>
      </c>
      <c r="C70" s="1" t="s">
        <v>1</v>
      </c>
      <c r="E70" s="31">
        <v>4.8325930987359067</v>
      </c>
      <c r="F70" s="31">
        <v>0.46976426375128116</v>
      </c>
      <c r="G70" s="31">
        <v>0.56200888281516903</v>
      </c>
      <c r="H70" s="31">
        <v>0.56474205671335842</v>
      </c>
      <c r="I70" s="31">
        <v>0.19610522719508028</v>
      </c>
      <c r="J70" s="31">
        <v>0.19512470105910487</v>
      </c>
      <c r="K70" s="31">
        <v>0.69570550051247004</v>
      </c>
      <c r="L70" s="31">
        <v>0</v>
      </c>
      <c r="M70" s="31">
        <v>4.8103860608131191E-3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2.3737615305773829</v>
      </c>
      <c r="U70" s="31">
        <v>2.2207037922787838</v>
      </c>
      <c r="V70" s="31">
        <v>2.0498804236419543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</row>
    <row r="71" spans="1:30" x14ac:dyDescent="0.2">
      <c r="A71" s="1" t="s">
        <v>35</v>
      </c>
      <c r="B71" s="1" t="s">
        <v>35</v>
      </c>
      <c r="C71" s="1" t="s">
        <v>1</v>
      </c>
      <c r="E71" s="31">
        <v>125.55107618722242</v>
      </c>
      <c r="F71" s="31">
        <v>139.67065254526821</v>
      </c>
      <c r="G71" s="31">
        <v>149.51007857874959</v>
      </c>
      <c r="H71" s="31">
        <v>167.06115476597202</v>
      </c>
      <c r="I71" s="31">
        <v>174.70761872224122</v>
      </c>
      <c r="J71" s="31">
        <v>193.10242569183464</v>
      </c>
      <c r="K71" s="31">
        <v>199.24886914929965</v>
      </c>
      <c r="L71" s="31">
        <v>217.99248377178</v>
      </c>
      <c r="M71" s="31">
        <v>248.28561667236079</v>
      </c>
      <c r="N71" s="31">
        <v>210.73848992142123</v>
      </c>
      <c r="O71" s="31">
        <v>224.73249060471474</v>
      </c>
      <c r="P71" s="31">
        <v>263.79501195763578</v>
      </c>
      <c r="Q71" s="31">
        <v>277.0905363853775</v>
      </c>
      <c r="R71" s="31">
        <v>295.15818243935769</v>
      </c>
      <c r="S71" s="31">
        <v>296.89238127775877</v>
      </c>
      <c r="T71" s="31">
        <v>311.40553467714386</v>
      </c>
      <c r="U71" s="31">
        <v>336.82815169115139</v>
      </c>
      <c r="V71" s="31">
        <v>388.58353262726342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</row>
    <row r="72" spans="1:30" x14ac:dyDescent="0.2">
      <c r="A72" s="1" t="s">
        <v>36</v>
      </c>
      <c r="B72" s="1" t="s">
        <v>37</v>
      </c>
      <c r="C72" s="1" t="s">
        <v>1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</row>
    <row r="73" spans="1:30" x14ac:dyDescent="0.2">
      <c r="A73" s="1" t="s">
        <v>38</v>
      </c>
      <c r="B73" s="1" t="s">
        <v>39</v>
      </c>
      <c r="C73" s="1" t="s">
        <v>1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</row>
    <row r="75" spans="1:30" x14ac:dyDescent="0.2">
      <c r="S75" s="31"/>
      <c r="T75" s="31"/>
    </row>
    <row r="76" spans="1:30" x14ac:dyDescent="0.2">
      <c r="S76" s="31"/>
      <c r="T76" s="31"/>
    </row>
    <row r="77" spans="1:30" x14ac:dyDescent="0.2">
      <c r="S77" s="30"/>
      <c r="T77" s="30"/>
    </row>
    <row r="80" spans="1:30" x14ac:dyDescent="0.2">
      <c r="B80" s="1" t="s">
        <v>41</v>
      </c>
      <c r="C80" s="30" t="s">
        <v>1</v>
      </c>
      <c r="E80" s="31">
        <v>77.226820617731477</v>
      </c>
      <c r="F80" s="31">
        <v>90.17782461730441</v>
      </c>
      <c r="G80" s="31">
        <v>81.446452407943283</v>
      </c>
      <c r="H80" s="31">
        <v>78.517287079569513</v>
      </c>
      <c r="I80" s="31">
        <v>80.519488008031502</v>
      </c>
      <c r="J80" s="31">
        <v>89.644118654058758</v>
      </c>
      <c r="K80" s="31">
        <v>92.090649074689779</v>
      </c>
      <c r="L80" s="31">
        <v>92.138969642640916</v>
      </c>
      <c r="M80" s="31">
        <v>85.635497313732458</v>
      </c>
      <c r="N80" s="31">
        <v>80.506059791735566</v>
      </c>
      <c r="O80" s="31">
        <v>72.794274486952503</v>
      </c>
      <c r="P80" s="31">
        <v>66.570867772456438</v>
      </c>
      <c r="Q80" s="31">
        <v>60.808656097136996</v>
      </c>
      <c r="R80" s="31">
        <v>62.172933512558934</v>
      </c>
      <c r="S80" s="31">
        <v>56.546592116672365</v>
      </c>
      <c r="T80" s="31">
        <v>61.135018674410667</v>
      </c>
      <c r="U80" s="31">
        <v>61.176087195080292</v>
      </c>
      <c r="V80" s="31">
        <v>82.887798111055687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</row>
    <row r="81" spans="1:30" x14ac:dyDescent="0.2">
      <c r="A81" s="1" t="s">
        <v>2</v>
      </c>
      <c r="B81" s="1" t="s">
        <v>3</v>
      </c>
      <c r="C81" s="1" t="s">
        <v>1</v>
      </c>
      <c r="E81" s="31">
        <v>24.246146000000003</v>
      </c>
      <c r="F81" s="31">
        <v>7.9287299999999998</v>
      </c>
      <c r="G81" s="31">
        <v>16.911120000000004</v>
      </c>
      <c r="H81" s="31">
        <v>7.7502250000000004</v>
      </c>
      <c r="I81" s="31">
        <v>7.2529737301494999</v>
      </c>
      <c r="J81" s="31">
        <v>7.0180800000000003</v>
      </c>
      <c r="K81" s="31">
        <v>6.4283413600000001</v>
      </c>
      <c r="L81" s="31">
        <v>5.9930269999999997</v>
      </c>
      <c r="M81" s="31">
        <v>4.60519824</v>
      </c>
      <c r="N81" s="31">
        <v>4.3893885000000008</v>
      </c>
      <c r="O81" s="31">
        <v>3.8750800000000005</v>
      </c>
      <c r="P81" s="31">
        <v>3.1429200000000006</v>
      </c>
      <c r="Q81" s="31">
        <v>1.4286000000000001</v>
      </c>
      <c r="R81" s="31">
        <v>1.4286000000000001</v>
      </c>
      <c r="S81" s="31">
        <v>1.35717</v>
      </c>
      <c r="T81" s="31">
        <v>1.2857400000000001</v>
      </c>
      <c r="U81" s="31">
        <v>1.07145</v>
      </c>
      <c r="V81" s="31">
        <v>0.71430000000000005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</row>
    <row r="82" spans="1:30" x14ac:dyDescent="0.2">
      <c r="A82" s="1" t="s">
        <v>2</v>
      </c>
      <c r="B82" s="1" t="s">
        <v>4</v>
      </c>
      <c r="C82" s="1" t="s">
        <v>1</v>
      </c>
      <c r="E82" s="31">
        <v>22.586166000000002</v>
      </c>
      <c r="F82" s="31">
        <v>7.9287299999999998</v>
      </c>
      <c r="G82" s="31">
        <v>16.428900000000002</v>
      </c>
      <c r="H82" s="31">
        <v>7.2501450000000007</v>
      </c>
      <c r="I82" s="31">
        <v>6.7443209301494997</v>
      </c>
      <c r="J82" s="31">
        <v>6.4287000000000001</v>
      </c>
      <c r="K82" s="31">
        <v>5.9286900000000005</v>
      </c>
      <c r="L82" s="31">
        <v>5.6358269999999999</v>
      </c>
      <c r="M82" s="31">
        <v>4.3572300000000004</v>
      </c>
      <c r="N82" s="31">
        <v>4.2822285000000004</v>
      </c>
      <c r="O82" s="31">
        <v>3.8572200000000003</v>
      </c>
      <c r="P82" s="31">
        <v>3.1429200000000006</v>
      </c>
      <c r="Q82" s="31">
        <v>1.4286000000000001</v>
      </c>
      <c r="R82" s="31">
        <v>1.4286000000000001</v>
      </c>
      <c r="S82" s="31">
        <v>1.35717</v>
      </c>
      <c r="T82" s="31">
        <v>1.2857400000000001</v>
      </c>
      <c r="U82" s="31">
        <v>1.07145</v>
      </c>
      <c r="V82" s="31">
        <v>0.71430000000000005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</row>
    <row r="83" spans="1:30" x14ac:dyDescent="0.2">
      <c r="A83" s="1" t="s">
        <v>2</v>
      </c>
      <c r="B83" s="1" t="s">
        <v>5</v>
      </c>
      <c r="C83" s="1" t="s">
        <v>1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</row>
    <row r="84" spans="1:30" x14ac:dyDescent="0.2">
      <c r="A84" s="1" t="s">
        <v>2</v>
      </c>
      <c r="B84" s="1" t="s">
        <v>6</v>
      </c>
      <c r="C84" s="1" t="s">
        <v>1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</row>
    <row r="85" spans="1:30" x14ac:dyDescent="0.2">
      <c r="A85" s="1" t="s">
        <v>2</v>
      </c>
      <c r="B85" s="1" t="s">
        <v>7</v>
      </c>
      <c r="C85" s="1" t="s">
        <v>1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</row>
    <row r="86" spans="1:30" x14ac:dyDescent="0.2">
      <c r="A86" s="1" t="s">
        <v>2</v>
      </c>
      <c r="B86" s="1" t="s">
        <v>8</v>
      </c>
      <c r="C86" s="1" t="s">
        <v>1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</row>
    <row r="87" spans="1:30" x14ac:dyDescent="0.2">
      <c r="A87" s="1" t="s">
        <v>2</v>
      </c>
      <c r="B87" s="1" t="s">
        <v>9</v>
      </c>
      <c r="C87" s="1" t="s">
        <v>1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</row>
    <row r="88" spans="1:30" x14ac:dyDescent="0.2">
      <c r="A88" s="1" t="s">
        <v>2</v>
      </c>
      <c r="B88" s="1" t="s">
        <v>10</v>
      </c>
      <c r="C88" s="1" t="s">
        <v>1</v>
      </c>
      <c r="E88" s="31">
        <v>1.65998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</row>
    <row r="89" spans="1:30" x14ac:dyDescent="0.2">
      <c r="A89" s="1" t="s">
        <v>2</v>
      </c>
      <c r="B89" s="1" t="s">
        <v>11</v>
      </c>
      <c r="C89" s="1" t="s">
        <v>1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</row>
    <row r="90" spans="1:30" x14ac:dyDescent="0.2">
      <c r="A90" s="1" t="s">
        <v>2</v>
      </c>
      <c r="B90" s="1" t="s">
        <v>12</v>
      </c>
      <c r="C90" s="1" t="s">
        <v>1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</row>
    <row r="91" spans="1:30" x14ac:dyDescent="0.2">
      <c r="A91" s="1" t="s">
        <v>2</v>
      </c>
      <c r="B91" s="1" t="s">
        <v>13</v>
      </c>
      <c r="C91" s="1" t="s">
        <v>1</v>
      </c>
      <c r="E91" s="31">
        <v>0</v>
      </c>
      <c r="F91" s="31">
        <v>0</v>
      </c>
      <c r="G91" s="31">
        <v>0.48222000000000004</v>
      </c>
      <c r="H91" s="31">
        <v>0.50008000000000008</v>
      </c>
      <c r="I91" s="31">
        <v>0.50865280000000002</v>
      </c>
      <c r="J91" s="31">
        <v>0.58938000000000001</v>
      </c>
      <c r="K91" s="31">
        <v>0.49965136000000004</v>
      </c>
      <c r="L91" s="31">
        <v>0.35720000000000002</v>
      </c>
      <c r="M91" s="31">
        <v>0.24796823999999998</v>
      </c>
      <c r="N91" s="31">
        <v>0.10715999999999999</v>
      </c>
      <c r="O91" s="31">
        <v>1.7860000000000001E-2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</row>
    <row r="92" spans="1:30" x14ac:dyDescent="0.2">
      <c r="A92" s="1" t="s">
        <v>2</v>
      </c>
      <c r="B92" s="1" t="s">
        <v>14</v>
      </c>
      <c r="C92" s="1" t="s">
        <v>1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</row>
    <row r="93" spans="1:30" x14ac:dyDescent="0.2">
      <c r="A93" s="1" t="s">
        <v>15</v>
      </c>
      <c r="B93" s="1" t="s">
        <v>16</v>
      </c>
      <c r="C93" s="1" t="s">
        <v>1</v>
      </c>
      <c r="E93" s="31">
        <v>41.307585447933036</v>
      </c>
      <c r="F93" s="31">
        <v>47.963926697933033</v>
      </c>
      <c r="G93" s="31">
        <v>45.97321829793303</v>
      </c>
      <c r="H93" s="31">
        <v>49.684731194704469</v>
      </c>
      <c r="I93" s="31">
        <v>52.491665456563247</v>
      </c>
      <c r="J93" s="31">
        <v>52.142743471277754</v>
      </c>
      <c r="K93" s="31">
        <v>51.890970751758445</v>
      </c>
      <c r="L93" s="31">
        <v>53.505470145203276</v>
      </c>
      <c r="M93" s="31">
        <v>54.710424007965472</v>
      </c>
      <c r="N93" s="31">
        <v>49.164505934714725</v>
      </c>
      <c r="O93" s="31">
        <v>37.677518880529547</v>
      </c>
      <c r="P93" s="31">
        <v>30.16148022889648</v>
      </c>
      <c r="Q93" s="31">
        <v>25.186307207488895</v>
      </c>
      <c r="R93" s="31">
        <v>23.791489645117867</v>
      </c>
      <c r="S93" s="31">
        <v>23.970183988896483</v>
      </c>
      <c r="T93" s="31">
        <v>23.401062070379229</v>
      </c>
      <c r="U93" s="31">
        <v>23.459632070379229</v>
      </c>
      <c r="V93" s="31">
        <v>25.006156122671676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</row>
    <row r="94" spans="1:30" x14ac:dyDescent="0.2">
      <c r="A94" s="1" t="s">
        <v>15</v>
      </c>
      <c r="B94" s="1" t="s">
        <v>17</v>
      </c>
      <c r="C94" s="1" t="s">
        <v>1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</row>
    <row r="95" spans="1:30" x14ac:dyDescent="0.2">
      <c r="A95" s="1" t="s">
        <v>15</v>
      </c>
      <c r="B95" s="1" t="s">
        <v>18</v>
      </c>
      <c r="C95" s="1" t="s">
        <v>1</v>
      </c>
      <c r="E95" s="31">
        <v>0.16332540000000001</v>
      </c>
      <c r="F95" s="31">
        <v>0.14714000000000002</v>
      </c>
      <c r="G95" s="31">
        <v>0.176568</v>
      </c>
      <c r="H95" s="31">
        <v>0.20011040000000002</v>
      </c>
      <c r="I95" s="31">
        <v>0.21504617617644001</v>
      </c>
      <c r="J95" s="31">
        <v>0.24734233999999999</v>
      </c>
      <c r="K95" s="31">
        <v>0.28524783361242001</v>
      </c>
      <c r="L95" s="31">
        <v>0.33798057999999997</v>
      </c>
      <c r="M95" s="31">
        <v>0.37671315446800002</v>
      </c>
      <c r="N95" s="31">
        <v>0.41169771999999999</v>
      </c>
      <c r="O95" s="31">
        <v>0.46893518000000006</v>
      </c>
      <c r="P95" s="31">
        <v>0.50115883999999999</v>
      </c>
      <c r="Q95" s="31">
        <v>0.61342666000000001</v>
      </c>
      <c r="R95" s="31">
        <v>0.5505978800000001</v>
      </c>
      <c r="S95" s="31">
        <v>0.55913200000000007</v>
      </c>
      <c r="T95" s="31">
        <v>0.51499000000000006</v>
      </c>
      <c r="U95" s="31">
        <v>0.54441799999999996</v>
      </c>
      <c r="V95" s="31">
        <v>0.32400228000000003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</row>
    <row r="96" spans="1:30" x14ac:dyDescent="0.2">
      <c r="A96" s="1" t="s">
        <v>15</v>
      </c>
      <c r="B96" s="1" t="s">
        <v>19</v>
      </c>
      <c r="C96" s="1" t="s">
        <v>1</v>
      </c>
      <c r="E96" s="31">
        <v>8.8284000000000001E-2</v>
      </c>
      <c r="F96" s="31">
        <v>0</v>
      </c>
      <c r="G96" s="31">
        <v>0</v>
      </c>
      <c r="H96" s="31">
        <v>0</v>
      </c>
      <c r="I96" s="31">
        <v>0.19128200000000001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</row>
    <row r="97" spans="1:30" x14ac:dyDescent="0.2">
      <c r="A97" s="1" t="s">
        <v>15</v>
      </c>
      <c r="B97" s="1" t="s">
        <v>20</v>
      </c>
      <c r="C97" s="1" t="s">
        <v>1</v>
      </c>
      <c r="E97" s="31">
        <v>0.85823189999999994</v>
      </c>
      <c r="F97" s="31">
        <v>0.93327255000000009</v>
      </c>
      <c r="G97" s="31">
        <v>1.0731541500000001</v>
      </c>
      <c r="H97" s="31">
        <v>1.2356208000000002</v>
      </c>
      <c r="I97" s="31">
        <v>1.7378497441260001</v>
      </c>
      <c r="J97" s="31">
        <v>1.3733167500000003</v>
      </c>
      <c r="K97" s="31">
        <v>1.3458504149999999</v>
      </c>
      <c r="L97" s="31">
        <v>1.3631170500000003</v>
      </c>
      <c r="M97" s="31">
        <v>1.5193302639299999</v>
      </c>
      <c r="N97" s="31">
        <v>1.3674883500000001</v>
      </c>
      <c r="O97" s="31">
        <v>1.3674883500000001</v>
      </c>
      <c r="P97" s="31">
        <v>1.3827879000000001</v>
      </c>
      <c r="Q97" s="31">
        <v>1.2458205000000002</v>
      </c>
      <c r="R97" s="31">
        <v>0.29870550000000001</v>
      </c>
      <c r="S97" s="31">
        <v>0.32784750000000001</v>
      </c>
      <c r="T97" s="31">
        <v>0.36427500000000002</v>
      </c>
      <c r="U97" s="31">
        <v>0.39341700000000002</v>
      </c>
      <c r="V97" s="31">
        <v>0.29870550000000001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</row>
    <row r="98" spans="1:30" x14ac:dyDescent="0.2">
      <c r="A98" s="1" t="s">
        <v>15</v>
      </c>
      <c r="B98" s="1" t="s">
        <v>21</v>
      </c>
      <c r="C98" s="1" t="s">
        <v>1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</row>
    <row r="99" spans="1:30" x14ac:dyDescent="0.2">
      <c r="A99" s="1" t="s">
        <v>15</v>
      </c>
      <c r="B99" s="1" t="s">
        <v>22</v>
      </c>
      <c r="C99" s="1" t="s">
        <v>1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</row>
    <row r="100" spans="1:30" x14ac:dyDescent="0.2">
      <c r="A100" s="1" t="s">
        <v>15</v>
      </c>
      <c r="B100" s="1" t="s">
        <v>23</v>
      </c>
      <c r="C100" s="1" t="s">
        <v>1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10.338892381277759</v>
      </c>
      <c r="K100" s="31">
        <v>9.8166211931460214</v>
      </c>
      <c r="L100" s="31">
        <v>10.112596515203281</v>
      </c>
      <c r="M100" s="31">
        <v>6.6615845575674761</v>
      </c>
      <c r="N100" s="31">
        <v>6.1594906047147262</v>
      </c>
      <c r="O100" s="31">
        <v>6.1665623505295537</v>
      </c>
      <c r="P100" s="31">
        <v>4.2430474888964813</v>
      </c>
      <c r="Q100" s="31">
        <v>4.1440430474888972</v>
      </c>
      <c r="R100" s="31">
        <v>3.7763122651178684</v>
      </c>
      <c r="S100" s="31">
        <v>4.2430474888964813</v>
      </c>
      <c r="T100" s="31">
        <v>4.9502220703792288</v>
      </c>
      <c r="U100" s="31">
        <v>4.9502220703792288</v>
      </c>
      <c r="V100" s="31">
        <v>2.8004113426716777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</row>
    <row r="101" spans="1:30" x14ac:dyDescent="0.2">
      <c r="A101" s="1" t="s">
        <v>15</v>
      </c>
      <c r="B101" s="1" t="s">
        <v>24</v>
      </c>
      <c r="C101" s="1" t="s">
        <v>1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</row>
    <row r="102" spans="1:30" x14ac:dyDescent="0.2">
      <c r="A102" s="1" t="s">
        <v>15</v>
      </c>
      <c r="B102" s="1" t="s">
        <v>25</v>
      </c>
      <c r="C102" s="1" t="s">
        <v>1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</row>
    <row r="103" spans="1:30" x14ac:dyDescent="0.2">
      <c r="A103" s="1" t="s">
        <v>15</v>
      </c>
      <c r="B103" s="1" t="s">
        <v>26</v>
      </c>
      <c r="C103" s="1" t="s">
        <v>1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</row>
    <row r="104" spans="1:30" x14ac:dyDescent="0.2">
      <c r="A104" s="1" t="s">
        <v>15</v>
      </c>
      <c r="B104" s="1" t="s">
        <v>27</v>
      </c>
      <c r="C104" s="1" t="s">
        <v>1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</row>
    <row r="105" spans="1:30" x14ac:dyDescent="0.2">
      <c r="A105" s="1" t="s">
        <v>15</v>
      </c>
      <c r="B105" s="1" t="s">
        <v>28</v>
      </c>
      <c r="C105" s="1" t="s">
        <v>1</v>
      </c>
      <c r="E105" s="31">
        <v>33.617422999999995</v>
      </c>
      <c r="F105" s="31">
        <v>40.303193</v>
      </c>
      <c r="G105" s="31">
        <v>38.143174999999999</v>
      </c>
      <c r="H105" s="31">
        <v>40.534623499999995</v>
      </c>
      <c r="I105" s="31">
        <v>41.443052961610995</v>
      </c>
      <c r="J105" s="31">
        <v>40.183191999999998</v>
      </c>
      <c r="K105" s="31">
        <v>40.443251310000001</v>
      </c>
      <c r="L105" s="31">
        <v>41.691775999999997</v>
      </c>
      <c r="M105" s="31">
        <v>46.152796031999998</v>
      </c>
      <c r="N105" s="31">
        <v>41.225829259999998</v>
      </c>
      <c r="O105" s="31">
        <v>29.674532999999997</v>
      </c>
      <c r="P105" s="31">
        <v>24.034485999999998</v>
      </c>
      <c r="Q105" s="31">
        <v>19.183017</v>
      </c>
      <c r="R105" s="31">
        <v>19.165873999999999</v>
      </c>
      <c r="S105" s="31">
        <v>18.840157000000001</v>
      </c>
      <c r="T105" s="31">
        <v>17.571574999999999</v>
      </c>
      <c r="U105" s="31">
        <v>17.571574999999999</v>
      </c>
      <c r="V105" s="31">
        <v>21.583036999999997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</row>
    <row r="106" spans="1:30" x14ac:dyDescent="0.2">
      <c r="A106" s="1" t="s">
        <v>15</v>
      </c>
      <c r="B106" s="1" t="s">
        <v>29</v>
      </c>
      <c r="C106" s="1" t="s">
        <v>1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</row>
    <row r="107" spans="1:30" x14ac:dyDescent="0.2">
      <c r="A107" s="1" t="s">
        <v>15</v>
      </c>
      <c r="B107" s="1" t="s">
        <v>30</v>
      </c>
      <c r="C107" s="1" t="s">
        <v>1</v>
      </c>
      <c r="E107" s="31">
        <v>6.5803211479330379</v>
      </c>
      <c r="F107" s="31">
        <v>6.5803211479330379</v>
      </c>
      <c r="G107" s="31">
        <v>6.5803211479330379</v>
      </c>
      <c r="H107" s="31">
        <v>7.7143764947044753</v>
      </c>
      <c r="I107" s="31">
        <v>8.9044345746498124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</row>
    <row r="108" spans="1:30" x14ac:dyDescent="0.2">
      <c r="A108" s="1" t="s">
        <v>31</v>
      </c>
      <c r="B108" s="1" t="s">
        <v>32</v>
      </c>
      <c r="C108" s="1" t="s">
        <v>1</v>
      </c>
      <c r="E108" s="31">
        <v>2.9159999999999999</v>
      </c>
      <c r="F108" s="31">
        <v>23.4495</v>
      </c>
      <c r="G108" s="31">
        <v>6.8040000000000012</v>
      </c>
      <c r="H108" s="31">
        <v>7.8975000000000009</v>
      </c>
      <c r="I108" s="31">
        <v>7.8975000000000009</v>
      </c>
      <c r="J108" s="31">
        <v>15.795000000000002</v>
      </c>
      <c r="K108" s="31">
        <v>17.510701500000003</v>
      </c>
      <c r="L108" s="31">
        <v>20.169</v>
      </c>
      <c r="M108" s="31">
        <v>22.4210025</v>
      </c>
      <c r="N108" s="31">
        <v>23.814</v>
      </c>
      <c r="O108" s="31">
        <v>27.823500000000003</v>
      </c>
      <c r="P108" s="31">
        <v>29.281500000000001</v>
      </c>
      <c r="Q108" s="31">
        <v>29.888999999999999</v>
      </c>
      <c r="R108" s="31">
        <v>32.562000000000005</v>
      </c>
      <c r="S108" s="31">
        <v>26.730000000000004</v>
      </c>
      <c r="T108" s="36">
        <v>31.590000000000003</v>
      </c>
      <c r="U108" s="31">
        <v>31.590000000000003</v>
      </c>
      <c r="V108" s="31">
        <v>51.03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</row>
    <row r="109" spans="1:30" x14ac:dyDescent="0.2">
      <c r="A109" s="1" t="s">
        <v>31</v>
      </c>
      <c r="B109" s="1" t="s">
        <v>31</v>
      </c>
      <c r="C109" s="1" t="s">
        <v>1</v>
      </c>
      <c r="E109" s="31">
        <v>2.9159999999999999</v>
      </c>
      <c r="F109" s="31">
        <v>23.4495</v>
      </c>
      <c r="G109" s="31">
        <v>6.8040000000000012</v>
      </c>
      <c r="H109" s="31">
        <v>7.8975000000000009</v>
      </c>
      <c r="I109" s="31">
        <v>7.8975000000000009</v>
      </c>
      <c r="J109" s="31">
        <v>15.795000000000002</v>
      </c>
      <c r="K109" s="31">
        <v>17.510701500000003</v>
      </c>
      <c r="L109" s="31">
        <v>20.169</v>
      </c>
      <c r="M109" s="31">
        <v>22.4210025</v>
      </c>
      <c r="N109" s="31">
        <v>23.814</v>
      </c>
      <c r="O109" s="31">
        <v>27.823500000000003</v>
      </c>
      <c r="P109" s="31">
        <v>29.281500000000001</v>
      </c>
      <c r="Q109" s="31">
        <v>29.888999999999999</v>
      </c>
      <c r="R109" s="31">
        <v>32.562000000000005</v>
      </c>
      <c r="S109" s="31">
        <v>26.730000000000004</v>
      </c>
      <c r="T109" s="37">
        <v>31.590000000000003</v>
      </c>
      <c r="U109" s="31">
        <v>31.590000000000003</v>
      </c>
      <c r="V109" s="31">
        <v>51.03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</row>
    <row r="110" spans="1:30" x14ac:dyDescent="0.2">
      <c r="A110" s="1" t="s">
        <v>31</v>
      </c>
      <c r="B110" s="1" t="s">
        <v>33</v>
      </c>
      <c r="C110" s="1" t="s">
        <v>1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</row>
    <row r="111" spans="1:30" x14ac:dyDescent="0.2">
      <c r="A111" s="1" t="s">
        <v>34</v>
      </c>
      <c r="B111" s="1" t="s">
        <v>34</v>
      </c>
      <c r="C111" s="1" t="s">
        <v>1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6.0300649128800813E-3</v>
      </c>
      <c r="O111" s="31">
        <v>1.1274342330030749E-2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</row>
    <row r="112" spans="1:30" x14ac:dyDescent="0.2">
      <c r="A112" s="1" t="s">
        <v>35</v>
      </c>
      <c r="B112" s="1" t="s">
        <v>35</v>
      </c>
      <c r="C112" s="1" t="s">
        <v>1</v>
      </c>
      <c r="E112" s="31">
        <v>8.7570891697984283</v>
      </c>
      <c r="F112" s="31">
        <v>10.835667919371371</v>
      </c>
      <c r="G112" s="31">
        <v>11.758114110010251</v>
      </c>
      <c r="H112" s="31">
        <v>13.18483088486505</v>
      </c>
      <c r="I112" s="31">
        <v>12.877348821318758</v>
      </c>
      <c r="J112" s="31">
        <v>14.688295182781005</v>
      </c>
      <c r="K112" s="31">
        <v>16.260635462931329</v>
      </c>
      <c r="L112" s="31">
        <v>12.471472497437651</v>
      </c>
      <c r="M112" s="31">
        <v>3.8988725657669971</v>
      </c>
      <c r="N112" s="31">
        <v>3.1321352921079608</v>
      </c>
      <c r="O112" s="31">
        <v>3.4069012640929279</v>
      </c>
      <c r="P112" s="31">
        <v>3.9849675435599594</v>
      </c>
      <c r="Q112" s="31">
        <v>4.3047488896481045</v>
      </c>
      <c r="R112" s="31">
        <v>4.3908438674410659</v>
      </c>
      <c r="S112" s="31">
        <v>4.4892381277758799</v>
      </c>
      <c r="T112" s="31">
        <v>4.8582166040314316</v>
      </c>
      <c r="U112" s="31">
        <v>5.0550051247010597</v>
      </c>
      <c r="V112" s="31">
        <v>6.1373419883840112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</row>
    <row r="113" spans="1:30" x14ac:dyDescent="0.2">
      <c r="A113" s="1" t="s">
        <v>36</v>
      </c>
      <c r="B113" s="1" t="s">
        <v>37</v>
      </c>
      <c r="C113" s="1" t="s">
        <v>1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</row>
    <row r="114" spans="1:30" x14ac:dyDescent="0.2">
      <c r="A114" s="1" t="s">
        <v>38</v>
      </c>
      <c r="B114" s="1" t="s">
        <v>39</v>
      </c>
      <c r="C114" s="1" t="s">
        <v>1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2">
        <v>0</v>
      </c>
      <c r="T114" s="32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</row>
  </sheetData>
  <phoneticPr fontId="16" type="noConversion"/>
  <pageMargins left="0.75" right="0.75" top="1" bottom="1" header="0.5" footer="0.5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H14" sqref="H14"/>
    </sheetView>
  </sheetViews>
  <sheetFormatPr defaultColWidth="9" defaultRowHeight="14.25" x14ac:dyDescent="0.2"/>
  <cols>
    <col min="1" max="1" width="5.875" style="1" customWidth="1"/>
    <col min="2" max="2" width="13.75" style="1" customWidth="1"/>
    <col min="3" max="3" width="12.875" style="1" customWidth="1"/>
    <col min="4" max="16384" width="9" style="1"/>
  </cols>
  <sheetData>
    <row r="1" spans="1:3" s="26" customFormat="1" x14ac:dyDescent="0.2">
      <c r="A1" s="26" t="s">
        <v>42</v>
      </c>
      <c r="B1" s="26" t="s">
        <v>43</v>
      </c>
      <c r="C1" s="26" t="s">
        <v>44</v>
      </c>
    </row>
    <row r="2" spans="1:3" x14ac:dyDescent="0.2">
      <c r="A2" s="1" t="s">
        <v>45</v>
      </c>
      <c r="B2" s="1">
        <v>0</v>
      </c>
      <c r="C2" s="1">
        <v>0</v>
      </c>
    </row>
    <row r="3" spans="1:3" x14ac:dyDescent="0.2">
      <c r="A3" s="1" t="s">
        <v>46</v>
      </c>
      <c r="B3" s="1">
        <v>0</v>
      </c>
      <c r="C3" s="1">
        <v>0</v>
      </c>
    </row>
    <row r="4" spans="1:3" x14ac:dyDescent="0.2">
      <c r="A4" s="1" t="s">
        <v>47</v>
      </c>
      <c r="B4" s="1">
        <v>0</v>
      </c>
      <c r="C4" s="1">
        <v>0</v>
      </c>
    </row>
    <row r="5" spans="1:3" x14ac:dyDescent="0.2">
      <c r="A5" s="1" t="s">
        <v>48</v>
      </c>
      <c r="B5" s="1">
        <v>0</v>
      </c>
      <c r="C5" s="1">
        <v>0</v>
      </c>
    </row>
    <row r="6" spans="1:3" x14ac:dyDescent="0.2">
      <c r="A6" s="1" t="s">
        <v>49</v>
      </c>
      <c r="B6" s="1">
        <v>0</v>
      </c>
      <c r="C6" s="1">
        <v>0</v>
      </c>
    </row>
    <row r="7" spans="1:3" x14ac:dyDescent="0.2">
      <c r="A7" s="1" t="s">
        <v>50</v>
      </c>
      <c r="B7" s="1">
        <v>0</v>
      </c>
      <c r="C7" s="1">
        <v>0</v>
      </c>
    </row>
    <row r="8" spans="1:3" x14ac:dyDescent="0.2">
      <c r="A8" s="1" t="s">
        <v>51</v>
      </c>
      <c r="B8" s="1">
        <v>0</v>
      </c>
      <c r="C8" s="1">
        <v>0</v>
      </c>
    </row>
    <row r="9" spans="1:3" x14ac:dyDescent="0.2">
      <c r="A9" s="1" t="s">
        <v>52</v>
      </c>
      <c r="B9" s="1">
        <v>0</v>
      </c>
      <c r="C9" s="1">
        <v>0</v>
      </c>
    </row>
    <row r="10" spans="1:3" x14ac:dyDescent="0.2">
      <c r="A10" s="1" t="s">
        <v>53</v>
      </c>
      <c r="B10" s="1">
        <v>0</v>
      </c>
      <c r="C10" s="1">
        <v>0</v>
      </c>
    </row>
    <row r="11" spans="1:3" x14ac:dyDescent="0.2">
      <c r="A11" s="1" t="s">
        <v>54</v>
      </c>
      <c r="B11" s="1">
        <v>0</v>
      </c>
      <c r="C11" s="1">
        <v>0</v>
      </c>
    </row>
    <row r="12" spans="1:3" x14ac:dyDescent="0.2">
      <c r="A12" s="1" t="s">
        <v>55</v>
      </c>
      <c r="B12" s="1">
        <v>0</v>
      </c>
      <c r="C12" s="1">
        <v>0</v>
      </c>
    </row>
    <row r="13" spans="1:3" x14ac:dyDescent="0.2">
      <c r="A13" s="1" t="s">
        <v>56</v>
      </c>
      <c r="B13" s="1">
        <v>0</v>
      </c>
      <c r="C13" s="1">
        <v>0</v>
      </c>
    </row>
    <row r="14" spans="1:3" x14ac:dyDescent="0.2">
      <c r="A14" s="1" t="s">
        <v>57</v>
      </c>
      <c r="B14" s="1">
        <v>0</v>
      </c>
      <c r="C14" s="1">
        <v>0</v>
      </c>
    </row>
    <row r="15" spans="1:3" x14ac:dyDescent="0.2">
      <c r="A15" s="1" t="s">
        <v>58</v>
      </c>
      <c r="B15" s="1">
        <v>0</v>
      </c>
      <c r="C15" s="1">
        <v>0</v>
      </c>
    </row>
    <row r="16" spans="1:3" x14ac:dyDescent="0.2">
      <c r="A16" s="1" t="s">
        <v>59</v>
      </c>
      <c r="B16" s="1">
        <v>0</v>
      </c>
      <c r="C16" s="1">
        <v>0</v>
      </c>
    </row>
    <row r="17" spans="1:3" x14ac:dyDescent="0.2">
      <c r="A17" s="1" t="s">
        <v>60</v>
      </c>
      <c r="B17" s="1">
        <v>0</v>
      </c>
      <c r="C17" s="1">
        <v>0</v>
      </c>
    </row>
    <row r="18" spans="1:3" x14ac:dyDescent="0.2">
      <c r="A18" s="1" t="s">
        <v>61</v>
      </c>
      <c r="B18" s="1">
        <v>0</v>
      </c>
      <c r="C18" s="1">
        <v>0</v>
      </c>
    </row>
    <row r="19" spans="1:3" x14ac:dyDescent="0.2">
      <c r="A19" s="1" t="s">
        <v>62</v>
      </c>
      <c r="B19" s="1">
        <v>0</v>
      </c>
      <c r="C19" s="1">
        <v>0</v>
      </c>
    </row>
    <row r="20" spans="1:3" x14ac:dyDescent="0.2">
      <c r="A20" s="1" t="s">
        <v>63</v>
      </c>
      <c r="B20" s="1">
        <v>0</v>
      </c>
      <c r="C20" s="1">
        <v>0</v>
      </c>
    </row>
    <row r="21" spans="1:3" x14ac:dyDescent="0.2">
      <c r="A21" s="1" t="s">
        <v>64</v>
      </c>
      <c r="B21" s="1">
        <v>0</v>
      </c>
      <c r="C21" s="1">
        <v>0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7" sqref="A27"/>
    </sheetView>
  </sheetViews>
  <sheetFormatPr defaultColWidth="8.875" defaultRowHeight="14.25" x14ac:dyDescent="0.2"/>
  <cols>
    <col min="1" max="1" width="14.125" style="1" customWidth="1"/>
    <col min="2" max="16384" width="8.875" style="1"/>
  </cols>
  <sheetData>
    <row r="1" spans="1:1" x14ac:dyDescent="0.2">
      <c r="A1" s="1" t="s">
        <v>65</v>
      </c>
    </row>
    <row r="2" spans="1:1" x14ac:dyDescent="0.2">
      <c r="A2" s="1">
        <v>277710000000</v>
      </c>
    </row>
  </sheetData>
  <phoneticPr fontId="1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1"/>
  <sheetViews>
    <sheetView workbookViewId="0">
      <selection activeCell="I10" sqref="I10"/>
    </sheetView>
  </sheetViews>
  <sheetFormatPr defaultColWidth="9" defaultRowHeight="14.25" x14ac:dyDescent="0.2"/>
  <cols>
    <col min="1" max="1" width="25.5" customWidth="1"/>
    <col min="2" max="2" width="8.75" customWidth="1"/>
    <col min="3" max="3" width="7.75" bestFit="1" customWidth="1"/>
    <col min="4" max="4" width="7.375" customWidth="1"/>
    <col min="5" max="5" width="8.75" customWidth="1"/>
    <col min="6" max="6" width="5.625" customWidth="1"/>
    <col min="7" max="7" width="8.375" customWidth="1"/>
    <col min="8" max="8" width="8.125" customWidth="1"/>
    <col min="9" max="11" width="8.5" customWidth="1"/>
    <col min="13" max="13" width="17.5" customWidth="1"/>
    <col min="14" max="14" width="8.75" customWidth="1"/>
    <col min="15" max="16" width="8.125" customWidth="1"/>
    <col min="17" max="17" width="7.875" customWidth="1"/>
    <col min="18" max="18" width="8.125" customWidth="1"/>
    <col min="19" max="20" width="8.375" customWidth="1"/>
    <col min="21" max="21" width="8" customWidth="1"/>
    <col min="22" max="22" width="8.5" customWidth="1"/>
    <col min="23" max="23" width="8.875" customWidth="1"/>
  </cols>
  <sheetData>
    <row r="1" spans="1:23" ht="57" x14ac:dyDescent="0.2">
      <c r="B1" s="22" t="s">
        <v>66</v>
      </c>
      <c r="C1" s="22" t="s">
        <v>67</v>
      </c>
      <c r="D1" s="22" t="s">
        <v>68</v>
      </c>
      <c r="E1" s="22" t="s">
        <v>69</v>
      </c>
      <c r="F1" s="22" t="s">
        <v>70</v>
      </c>
      <c r="G1" s="22" t="s">
        <v>71</v>
      </c>
      <c r="H1" s="22" t="s">
        <v>72</v>
      </c>
      <c r="I1" s="22" t="s">
        <v>73</v>
      </c>
      <c r="J1" s="22" t="s">
        <v>74</v>
      </c>
      <c r="K1" s="22" t="s">
        <v>75</v>
      </c>
      <c r="N1" s="22" t="s">
        <v>66</v>
      </c>
      <c r="O1" s="22" t="s">
        <v>67</v>
      </c>
      <c r="P1" s="22" t="s">
        <v>68</v>
      </c>
      <c r="Q1" s="25" t="s">
        <v>168</v>
      </c>
      <c r="R1" s="22" t="s">
        <v>70</v>
      </c>
      <c r="S1" s="22" t="s">
        <v>71</v>
      </c>
      <c r="T1" s="25" t="s">
        <v>72</v>
      </c>
      <c r="U1" s="25" t="s">
        <v>73</v>
      </c>
      <c r="V1" s="22" t="s">
        <v>74</v>
      </c>
      <c r="W1" s="25" t="s">
        <v>75</v>
      </c>
    </row>
    <row r="2" spans="1:23" x14ac:dyDescent="0.2">
      <c r="A2" t="s">
        <v>76</v>
      </c>
      <c r="B2" s="23">
        <f t="shared" ref="B2:K2" si="0">N3*N2</f>
        <v>12.599028639986111</v>
      </c>
      <c r="C2" s="23">
        <f t="shared" si="0"/>
        <v>0</v>
      </c>
      <c r="D2" s="23">
        <f t="shared" si="0"/>
        <v>4.8738514792899412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  <c r="K2" s="23">
        <f t="shared" si="0"/>
        <v>0</v>
      </c>
      <c r="M2" t="s">
        <v>77</v>
      </c>
      <c r="N2" s="34">
        <f>'statistical yearbook data'!S71</f>
        <v>296.89238127775877</v>
      </c>
      <c r="O2" s="34">
        <f>'statistical yearbook data'!S40</f>
        <v>1.5714600000000003</v>
      </c>
      <c r="P2" s="34">
        <f>'statistical yearbook data'!S67</f>
        <v>169.24950000000001</v>
      </c>
      <c r="Q2" s="34">
        <f>'statistical yearbook data'!S56</f>
        <v>0.40070250000000007</v>
      </c>
      <c r="R2" s="34">
        <v>0</v>
      </c>
      <c r="S2" s="34">
        <v>0</v>
      </c>
      <c r="T2" s="34">
        <f>'statistical yearbook data'!S55</f>
        <v>0</v>
      </c>
      <c r="U2" s="34">
        <f>'statistical yearbook data'!S52-Q2-T2-V2</f>
        <v>15.385019466689442</v>
      </c>
      <c r="V2" s="34">
        <f>'statistical yearbook data'!S64</f>
        <v>11.142949999999999</v>
      </c>
      <c r="W2" s="34">
        <v>0</v>
      </c>
    </row>
    <row r="3" spans="1:23" x14ac:dyDescent="0.2">
      <c r="A3" t="s">
        <v>78</v>
      </c>
      <c r="B3" s="23">
        <f t="shared" ref="B3:K3" si="1">N4*N2</f>
        <v>32.299327967964388</v>
      </c>
      <c r="C3" s="23">
        <f t="shared" si="1"/>
        <v>0</v>
      </c>
      <c r="D3" s="23">
        <f t="shared" si="1"/>
        <v>0</v>
      </c>
      <c r="E3" s="23">
        <f t="shared" si="1"/>
        <v>0</v>
      </c>
      <c r="F3" s="23">
        <f t="shared" si="1"/>
        <v>0</v>
      </c>
      <c r="G3" s="23">
        <f t="shared" si="1"/>
        <v>0</v>
      </c>
      <c r="H3" s="23">
        <f t="shared" si="1"/>
        <v>0</v>
      </c>
      <c r="I3" s="23">
        <f t="shared" si="1"/>
        <v>0</v>
      </c>
      <c r="J3" s="23">
        <f t="shared" si="1"/>
        <v>0</v>
      </c>
      <c r="K3" s="23">
        <f t="shared" si="1"/>
        <v>0</v>
      </c>
      <c r="M3" t="s">
        <v>79</v>
      </c>
      <c r="N3" s="33">
        <v>4.2436348773123425E-2</v>
      </c>
      <c r="O3" s="33">
        <v>0</v>
      </c>
      <c r="P3" s="33">
        <v>2.8796844181459565E-2</v>
      </c>
      <c r="Q3" s="33">
        <v>0</v>
      </c>
      <c r="R3" s="33">
        <v>0</v>
      </c>
      <c r="S3" s="33">
        <v>1</v>
      </c>
      <c r="T3" s="33">
        <v>0</v>
      </c>
      <c r="U3" s="33">
        <v>0</v>
      </c>
      <c r="V3" s="33">
        <v>0</v>
      </c>
      <c r="W3" s="33">
        <v>0</v>
      </c>
    </row>
    <row r="4" spans="1:23" x14ac:dyDescent="0.2">
      <c r="A4" t="s">
        <v>80</v>
      </c>
      <c r="B4" s="23">
        <f t="shared" ref="B4:K4" si="2">N5*N2</f>
        <v>7.8635789131595768</v>
      </c>
      <c r="C4" s="23">
        <f t="shared" si="2"/>
        <v>0</v>
      </c>
      <c r="D4" s="23">
        <f t="shared" si="2"/>
        <v>0</v>
      </c>
      <c r="E4" s="23">
        <f t="shared" si="2"/>
        <v>0</v>
      </c>
      <c r="F4" s="23">
        <f t="shared" si="2"/>
        <v>0</v>
      </c>
      <c r="G4" s="23">
        <f t="shared" si="2"/>
        <v>0</v>
      </c>
      <c r="H4" s="23">
        <f t="shared" si="2"/>
        <v>0</v>
      </c>
      <c r="I4" s="23">
        <f t="shared" si="2"/>
        <v>0</v>
      </c>
      <c r="J4" s="23">
        <f t="shared" si="2"/>
        <v>0</v>
      </c>
      <c r="K4" s="23">
        <f t="shared" si="2"/>
        <v>0</v>
      </c>
      <c r="M4" t="s">
        <v>81</v>
      </c>
      <c r="N4" s="33">
        <v>0.10879136685473459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</row>
    <row r="5" spans="1:23" x14ac:dyDescent="0.2">
      <c r="A5" t="s">
        <v>82</v>
      </c>
      <c r="B5" s="23">
        <f t="shared" ref="B5:K5" si="3">N6*N2</f>
        <v>113.16825208819714</v>
      </c>
      <c r="C5" s="23">
        <f t="shared" si="3"/>
        <v>1.5714600000000003</v>
      </c>
      <c r="D5" s="23">
        <f t="shared" si="3"/>
        <v>164.37564852071006</v>
      </c>
      <c r="E5" s="23">
        <f t="shared" si="3"/>
        <v>0.40070250000000007</v>
      </c>
      <c r="F5" s="23">
        <f t="shared" si="3"/>
        <v>0</v>
      </c>
      <c r="G5" s="23">
        <f t="shared" si="3"/>
        <v>0</v>
      </c>
      <c r="H5" s="23">
        <f t="shared" si="3"/>
        <v>0</v>
      </c>
      <c r="I5" s="23">
        <f t="shared" si="3"/>
        <v>15.385019466689442</v>
      </c>
      <c r="J5" s="23">
        <f t="shared" si="3"/>
        <v>11.142949999999999</v>
      </c>
      <c r="K5" s="23">
        <f t="shared" si="3"/>
        <v>0</v>
      </c>
      <c r="M5" t="s">
        <v>83</v>
      </c>
      <c r="N5" s="33">
        <v>2.6486294054823778E-2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</row>
    <row r="6" spans="1:23" x14ac:dyDescent="0.2">
      <c r="A6" t="s">
        <v>84</v>
      </c>
      <c r="B6" s="23">
        <f t="shared" ref="B6:K6" si="4">N7*N2</f>
        <v>130.96219366845153</v>
      </c>
      <c r="C6" s="23">
        <f t="shared" si="4"/>
        <v>0</v>
      </c>
      <c r="D6" s="23">
        <f t="shared" si="4"/>
        <v>0</v>
      </c>
      <c r="E6" s="23">
        <f t="shared" si="4"/>
        <v>0</v>
      </c>
      <c r="F6" s="23">
        <f t="shared" si="4"/>
        <v>0</v>
      </c>
      <c r="G6" s="23">
        <f t="shared" si="4"/>
        <v>0</v>
      </c>
      <c r="H6" s="23">
        <f t="shared" si="4"/>
        <v>0</v>
      </c>
      <c r="I6" s="23">
        <f t="shared" si="4"/>
        <v>0</v>
      </c>
      <c r="J6" s="23">
        <f t="shared" si="4"/>
        <v>0</v>
      </c>
      <c r="K6" s="23">
        <f t="shared" si="4"/>
        <v>0</v>
      </c>
      <c r="M6" t="s">
        <v>85</v>
      </c>
      <c r="N6" s="33">
        <v>0.38117600593570689</v>
      </c>
      <c r="O6" s="33">
        <v>1</v>
      </c>
      <c r="P6" s="33">
        <f>1-P3</f>
        <v>0.97120315581854044</v>
      </c>
      <c r="Q6" s="33">
        <v>1</v>
      </c>
      <c r="R6" s="33">
        <v>0</v>
      </c>
      <c r="S6" s="33">
        <v>0</v>
      </c>
      <c r="T6" s="33">
        <v>1</v>
      </c>
      <c r="U6" s="33">
        <v>1</v>
      </c>
      <c r="V6" s="33">
        <v>1</v>
      </c>
      <c r="W6" s="33">
        <v>0</v>
      </c>
    </row>
    <row r="7" spans="1:23" x14ac:dyDescent="0.2">
      <c r="B7" s="23"/>
      <c r="C7" s="23"/>
      <c r="D7" s="23"/>
      <c r="E7" s="23"/>
      <c r="F7" s="23"/>
      <c r="G7" s="23"/>
      <c r="H7" s="23"/>
      <c r="I7" s="23"/>
      <c r="J7" s="23"/>
      <c r="K7" s="23"/>
      <c r="M7" t="s">
        <v>86</v>
      </c>
      <c r="N7" s="33">
        <v>0.4411099843816112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</row>
    <row r="8" spans="1:23" x14ac:dyDescent="0.2">
      <c r="A8" t="s">
        <v>87</v>
      </c>
      <c r="B8" s="23">
        <f t="shared" ref="B8:K8" si="5">N10*N9</f>
        <v>0.31449953727270469</v>
      </c>
      <c r="C8" s="23">
        <f t="shared" si="5"/>
        <v>1.2895529893238433</v>
      </c>
      <c r="D8" s="23">
        <f t="shared" si="5"/>
        <v>3.3736893203883498</v>
      </c>
      <c r="E8" s="23">
        <f t="shared" si="5"/>
        <v>0</v>
      </c>
      <c r="F8" s="23">
        <f t="shared" si="5"/>
        <v>0</v>
      </c>
      <c r="G8" s="23">
        <f t="shared" si="5"/>
        <v>0</v>
      </c>
      <c r="H8" s="23">
        <f t="shared" si="5"/>
        <v>0</v>
      </c>
      <c r="I8" s="23">
        <f t="shared" si="5"/>
        <v>0</v>
      </c>
      <c r="J8" s="23">
        <f t="shared" si="5"/>
        <v>4.7696600000000006E-2</v>
      </c>
      <c r="K8" s="23">
        <f t="shared" si="5"/>
        <v>0</v>
      </c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x14ac:dyDescent="0.2">
      <c r="A9" t="s">
        <v>88</v>
      </c>
      <c r="B9" s="23">
        <f t="shared" ref="B9:K9" si="6">N11*N9</f>
        <v>0.10699468793813663</v>
      </c>
      <c r="C9" s="23">
        <f t="shared" si="6"/>
        <v>0</v>
      </c>
      <c r="D9" s="23">
        <f t="shared" si="6"/>
        <v>0</v>
      </c>
      <c r="E9" s="23">
        <f t="shared" si="6"/>
        <v>0</v>
      </c>
      <c r="F9" s="23">
        <f t="shared" si="6"/>
        <v>0</v>
      </c>
      <c r="G9" s="23">
        <f t="shared" si="6"/>
        <v>0</v>
      </c>
      <c r="H9" s="23">
        <f t="shared" si="6"/>
        <v>0</v>
      </c>
      <c r="I9" s="23">
        <f t="shared" si="6"/>
        <v>0</v>
      </c>
      <c r="J9" s="23">
        <f t="shared" si="6"/>
        <v>0</v>
      </c>
      <c r="K9" s="23">
        <f t="shared" si="6"/>
        <v>0</v>
      </c>
      <c r="M9" t="s">
        <v>89</v>
      </c>
      <c r="N9" s="34">
        <f>'statistical yearbook data'!S112</f>
        <v>4.4892381277758799</v>
      </c>
      <c r="O9" s="34">
        <f>'statistical yearbook data'!S81</f>
        <v>1.35717</v>
      </c>
      <c r="P9" s="34">
        <f>'statistical yearbook data'!S108</f>
        <v>26.730000000000004</v>
      </c>
      <c r="Q9" s="34">
        <f>'statistical yearbook data'!S97</f>
        <v>0.32784750000000001</v>
      </c>
      <c r="R9" s="34">
        <f>'statistical yearbook data'!S111</f>
        <v>0</v>
      </c>
      <c r="S9" s="34">
        <v>0</v>
      </c>
      <c r="T9" s="34">
        <f>'statistical yearbook data'!S96</f>
        <v>0</v>
      </c>
      <c r="U9" s="34">
        <f>'statistical yearbook data'!S93-Q9-T9-V9</f>
        <v>4.8021794888964813</v>
      </c>
      <c r="V9" s="34">
        <f>'statistical yearbook data'!S105</f>
        <v>18.840157000000001</v>
      </c>
      <c r="W9" s="34">
        <v>0</v>
      </c>
    </row>
    <row r="10" spans="1:23" x14ac:dyDescent="0.2">
      <c r="A10" t="s">
        <v>90</v>
      </c>
      <c r="B10" s="23">
        <f t="shared" ref="B10:K10" si="7">N12*N9</f>
        <v>0.14252459455032765</v>
      </c>
      <c r="C10" s="23">
        <f t="shared" si="7"/>
        <v>0</v>
      </c>
      <c r="D10" s="23">
        <f t="shared" si="7"/>
        <v>0</v>
      </c>
      <c r="E10" s="23">
        <f t="shared" si="7"/>
        <v>0</v>
      </c>
      <c r="F10" s="23">
        <f t="shared" si="7"/>
        <v>0</v>
      </c>
      <c r="G10" s="23">
        <f t="shared" si="7"/>
        <v>0</v>
      </c>
      <c r="H10" s="23">
        <f t="shared" si="7"/>
        <v>0</v>
      </c>
      <c r="I10" s="23">
        <f t="shared" si="7"/>
        <v>0</v>
      </c>
      <c r="J10" s="23">
        <f t="shared" si="7"/>
        <v>0</v>
      </c>
      <c r="K10" s="23">
        <f t="shared" si="7"/>
        <v>0</v>
      </c>
      <c r="M10" t="s">
        <v>79</v>
      </c>
      <c r="N10" s="24">
        <v>7.0056327671020283E-2</v>
      </c>
      <c r="O10" s="24">
        <v>0.95017793594306044</v>
      </c>
      <c r="P10" s="24">
        <v>0.12621359223300971</v>
      </c>
      <c r="Q10" s="24">
        <v>0</v>
      </c>
      <c r="R10" s="24">
        <v>0</v>
      </c>
      <c r="S10" s="24">
        <v>0.41379813302217039</v>
      </c>
      <c r="T10" s="24">
        <v>0</v>
      </c>
      <c r="U10" s="24">
        <v>0</v>
      </c>
      <c r="V10" s="24">
        <v>2.5316455696202532E-3</v>
      </c>
      <c r="W10" s="24">
        <v>0</v>
      </c>
    </row>
    <row r="11" spans="1:23" x14ac:dyDescent="0.2">
      <c r="A11" t="s">
        <v>91</v>
      </c>
      <c r="B11" s="23">
        <f t="shared" ref="B11:K11" si="8">N13*N9</f>
        <v>1.6223223625309104</v>
      </c>
      <c r="C11" s="23">
        <f t="shared" si="8"/>
        <v>6.7617010676156594E-2</v>
      </c>
      <c r="D11" s="23">
        <f t="shared" si="8"/>
        <v>23.356310679611656</v>
      </c>
      <c r="E11" s="23">
        <f t="shared" si="8"/>
        <v>0.32784750000000001</v>
      </c>
      <c r="F11" s="23">
        <f t="shared" si="8"/>
        <v>0</v>
      </c>
      <c r="G11" s="23">
        <f t="shared" si="8"/>
        <v>0</v>
      </c>
      <c r="H11" s="23">
        <f t="shared" si="8"/>
        <v>0</v>
      </c>
      <c r="I11" s="23">
        <f t="shared" si="8"/>
        <v>4.8021794888964813</v>
      </c>
      <c r="J11" s="23">
        <f t="shared" si="8"/>
        <v>18.7924604</v>
      </c>
      <c r="K11" s="23">
        <f t="shared" si="8"/>
        <v>0</v>
      </c>
      <c r="M11" t="s">
        <v>81</v>
      </c>
      <c r="N11" s="24">
        <v>2.3833596011790404E-2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</row>
    <row r="12" spans="1:23" x14ac:dyDescent="0.2">
      <c r="A12" t="s">
        <v>92</v>
      </c>
      <c r="B12" s="23">
        <f t="shared" ref="B12:K12" si="9">N14*N9</f>
        <v>2.3028969454838006</v>
      </c>
      <c r="C12" s="23">
        <f t="shared" si="9"/>
        <v>0</v>
      </c>
      <c r="D12" s="23">
        <f t="shared" si="9"/>
        <v>0</v>
      </c>
      <c r="E12" s="23">
        <f t="shared" si="9"/>
        <v>0</v>
      </c>
      <c r="F12" s="23">
        <f t="shared" si="9"/>
        <v>0</v>
      </c>
      <c r="G12" s="23">
        <f t="shared" si="9"/>
        <v>0</v>
      </c>
      <c r="H12" s="23">
        <f t="shared" si="9"/>
        <v>0</v>
      </c>
      <c r="I12" s="23">
        <f t="shared" si="9"/>
        <v>0</v>
      </c>
      <c r="J12" s="23">
        <f t="shared" si="9"/>
        <v>0</v>
      </c>
      <c r="K12" s="23">
        <f t="shared" si="9"/>
        <v>0</v>
      </c>
      <c r="M12" t="s">
        <v>83</v>
      </c>
      <c r="N12" s="24">
        <v>3.1748058466423819E-2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</row>
    <row r="13" spans="1:23" x14ac:dyDescent="0.2">
      <c r="B13" s="23"/>
      <c r="C13" s="23"/>
      <c r="D13" s="23"/>
      <c r="E13" s="23"/>
      <c r="F13" s="23"/>
      <c r="G13" s="23"/>
      <c r="H13" s="23"/>
      <c r="I13" s="23"/>
      <c r="J13" s="23"/>
      <c r="K13" s="23"/>
      <c r="M13" t="s">
        <v>85</v>
      </c>
      <c r="N13" s="24">
        <v>0.36138033144048515</v>
      </c>
      <c r="O13" s="24">
        <v>4.9822064056939508E-2</v>
      </c>
      <c r="P13" s="24">
        <f>1-P10</f>
        <v>0.87378640776699035</v>
      </c>
      <c r="Q13" s="24">
        <v>1</v>
      </c>
      <c r="R13" s="24">
        <v>0</v>
      </c>
      <c r="S13" s="24">
        <f>1-S10</f>
        <v>0.58620186697782961</v>
      </c>
      <c r="T13" s="24">
        <v>0</v>
      </c>
      <c r="U13" s="24">
        <v>1</v>
      </c>
      <c r="V13" s="24">
        <f>1-V10</f>
        <v>0.99746835443037973</v>
      </c>
      <c r="W13" s="24">
        <v>0</v>
      </c>
    </row>
    <row r="14" spans="1:23" x14ac:dyDescent="0.2">
      <c r="A14" t="s">
        <v>93</v>
      </c>
      <c r="B14" s="23">
        <f t="shared" ref="B14:K14" si="10">N17*N16</f>
        <v>0</v>
      </c>
      <c r="C14" s="23">
        <f t="shared" si="10"/>
        <v>2.5857660000000005</v>
      </c>
      <c r="D14" s="23">
        <f t="shared" si="10"/>
        <v>0</v>
      </c>
      <c r="E14" s="23">
        <f t="shared" si="10"/>
        <v>0</v>
      </c>
      <c r="F14" s="23">
        <f t="shared" si="10"/>
        <v>0</v>
      </c>
      <c r="G14" s="23">
        <f t="shared" si="10"/>
        <v>0</v>
      </c>
      <c r="H14" s="23">
        <f t="shared" si="10"/>
        <v>0</v>
      </c>
      <c r="I14" s="23">
        <f t="shared" si="10"/>
        <v>0</v>
      </c>
      <c r="J14" s="23">
        <f t="shared" si="10"/>
        <v>0</v>
      </c>
      <c r="K14" s="23">
        <f t="shared" si="10"/>
        <v>0</v>
      </c>
      <c r="M14" t="s">
        <v>86</v>
      </c>
      <c r="N14" s="24">
        <v>0.51298168641028041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</row>
    <row r="15" spans="1:23" x14ac:dyDescent="0.2">
      <c r="A15" t="s">
        <v>94</v>
      </c>
      <c r="B15" s="23">
        <f t="shared" ref="B15:K15" si="11">N18*N16</f>
        <v>248.8779297027674</v>
      </c>
      <c r="C15" s="23">
        <f t="shared" si="11"/>
        <v>0</v>
      </c>
      <c r="D15" s="23">
        <f t="shared" si="11"/>
        <v>0</v>
      </c>
      <c r="E15" s="23">
        <f t="shared" si="11"/>
        <v>0</v>
      </c>
      <c r="F15" s="23">
        <f t="shared" si="11"/>
        <v>0</v>
      </c>
      <c r="G15" s="23">
        <f t="shared" si="11"/>
        <v>0</v>
      </c>
      <c r="H15" s="23">
        <f t="shared" si="11"/>
        <v>0</v>
      </c>
      <c r="I15" s="23">
        <f t="shared" si="11"/>
        <v>0</v>
      </c>
      <c r="J15" s="23">
        <f t="shared" si="11"/>
        <v>0</v>
      </c>
      <c r="K15" s="23">
        <f t="shared" si="11"/>
        <v>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x14ac:dyDescent="0.2">
      <c r="A16" t="s">
        <v>95</v>
      </c>
      <c r="B16" s="23">
        <f t="shared" ref="B16:K16" si="12">N19*N16</f>
        <v>125.5374942125043</v>
      </c>
      <c r="C16" s="23">
        <f t="shared" si="12"/>
        <v>0</v>
      </c>
      <c r="D16" s="23">
        <f t="shared" si="12"/>
        <v>0</v>
      </c>
      <c r="E16" s="23">
        <f t="shared" si="12"/>
        <v>0</v>
      </c>
      <c r="F16" s="23">
        <f t="shared" si="12"/>
        <v>0</v>
      </c>
      <c r="G16" s="23">
        <f t="shared" si="12"/>
        <v>0</v>
      </c>
      <c r="H16" s="23">
        <f t="shared" si="12"/>
        <v>0</v>
      </c>
      <c r="I16" s="23">
        <f t="shared" si="12"/>
        <v>0</v>
      </c>
      <c r="J16" s="23">
        <f t="shared" si="12"/>
        <v>0</v>
      </c>
      <c r="K16" s="23">
        <f t="shared" si="12"/>
        <v>0</v>
      </c>
      <c r="M16" t="s">
        <v>96</v>
      </c>
      <c r="N16" s="34">
        <f>'statistical yearbook data'!S34</f>
        <v>610.29408951144535</v>
      </c>
      <c r="O16" s="34">
        <f>'statistical yearbook data'!S3</f>
        <v>2.5857660000000005</v>
      </c>
      <c r="P16" s="34">
        <f>'statistical yearbook data'!S30</f>
        <v>116.64000000000001</v>
      </c>
      <c r="Q16" s="34">
        <f>'statistical yearbook data'!S19</f>
        <v>235.30707900000002</v>
      </c>
      <c r="R16" s="34">
        <f>'statistical yearbook data'!S33</f>
        <v>1.716433208062863</v>
      </c>
      <c r="S16" s="34">
        <v>0</v>
      </c>
      <c r="T16" s="34">
        <f>'statistical yearbook data'!S18</f>
        <v>0</v>
      </c>
      <c r="U16" s="34">
        <f>'statistical yearbook data'!S15-Q16-T16-V16</f>
        <v>73.438994775401511</v>
      </c>
      <c r="V16" s="34">
        <f>'statistical yearbook data'!S27</f>
        <v>21.600179999999998</v>
      </c>
      <c r="W16" s="34">
        <v>0</v>
      </c>
    </row>
    <row r="17" spans="1:23" x14ac:dyDescent="0.2">
      <c r="A17" t="s">
        <v>97</v>
      </c>
      <c r="B17" s="23">
        <f t="shared" ref="B17:K17" si="13">N20*N16</f>
        <v>10.252940703792282</v>
      </c>
      <c r="C17" s="23">
        <f t="shared" si="13"/>
        <v>0</v>
      </c>
      <c r="D17" s="23">
        <f t="shared" si="13"/>
        <v>116.64000000000001</v>
      </c>
      <c r="E17" s="23">
        <f t="shared" si="13"/>
        <v>235.30707900000002</v>
      </c>
      <c r="F17" s="23">
        <f t="shared" si="13"/>
        <v>0</v>
      </c>
      <c r="G17" s="23">
        <f t="shared" si="13"/>
        <v>0</v>
      </c>
      <c r="H17" s="23">
        <f t="shared" si="13"/>
        <v>0</v>
      </c>
      <c r="I17" s="23">
        <f t="shared" si="13"/>
        <v>0</v>
      </c>
      <c r="J17" s="23">
        <f t="shared" si="13"/>
        <v>21.600179999999998</v>
      </c>
      <c r="K17" s="23">
        <f t="shared" si="13"/>
        <v>0</v>
      </c>
      <c r="M17" t="s">
        <v>79</v>
      </c>
      <c r="N17" s="33">
        <v>0</v>
      </c>
      <c r="O17" s="33">
        <v>1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</row>
    <row r="18" spans="1:23" x14ac:dyDescent="0.2">
      <c r="A18" t="s">
        <v>98</v>
      </c>
      <c r="B18" s="23">
        <f t="shared" ref="B18:K18" si="14">N21*N16</f>
        <v>225.62572489238133</v>
      </c>
      <c r="C18" s="23">
        <f t="shared" si="14"/>
        <v>0</v>
      </c>
      <c r="D18" s="23">
        <f t="shared" si="14"/>
        <v>0</v>
      </c>
      <c r="E18" s="23">
        <f t="shared" si="14"/>
        <v>0</v>
      </c>
      <c r="F18" s="23">
        <f t="shared" si="14"/>
        <v>0</v>
      </c>
      <c r="G18" s="23">
        <f t="shared" si="14"/>
        <v>0</v>
      </c>
      <c r="H18" s="23">
        <f t="shared" si="14"/>
        <v>0</v>
      </c>
      <c r="I18" s="23">
        <f t="shared" si="14"/>
        <v>0</v>
      </c>
      <c r="J18" s="23">
        <f t="shared" si="14"/>
        <v>0</v>
      </c>
      <c r="K18" s="23">
        <f t="shared" si="14"/>
        <v>0</v>
      </c>
      <c r="M18" t="s">
        <v>81</v>
      </c>
      <c r="N18" s="33">
        <v>0.4078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</row>
    <row r="19" spans="1:23" x14ac:dyDescent="0.2">
      <c r="M19" t="s">
        <v>83</v>
      </c>
      <c r="N19" s="33">
        <v>0.20569999999999999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</row>
    <row r="20" spans="1:23" x14ac:dyDescent="0.2">
      <c r="M20" t="s">
        <v>85</v>
      </c>
      <c r="N20" s="33">
        <v>1.6799999999999999E-2</v>
      </c>
      <c r="O20" s="33">
        <v>0</v>
      </c>
      <c r="P20" s="33">
        <v>1</v>
      </c>
      <c r="Q20" s="33">
        <v>1</v>
      </c>
      <c r="R20" s="33">
        <v>0</v>
      </c>
      <c r="S20" s="33">
        <v>0</v>
      </c>
      <c r="T20" s="33">
        <v>0</v>
      </c>
      <c r="U20" s="33">
        <v>0</v>
      </c>
      <c r="V20" s="33">
        <v>1</v>
      </c>
      <c r="W20" s="33">
        <v>0</v>
      </c>
    </row>
    <row r="21" spans="1:23" x14ac:dyDescent="0.2">
      <c r="M21" t="s">
        <v>86</v>
      </c>
      <c r="N21" s="33">
        <v>0.36969999999999997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</row>
  </sheetData>
  <phoneticPr fontId="16" type="noConversion"/>
  <conditionalFormatting sqref="N2:W2 N9:W9 N16:W1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B59F-BFAD-4972-A687-3A46C22DF93A}">
  <dimension ref="A1:W66"/>
  <sheetViews>
    <sheetView topLeftCell="A50" workbookViewId="0">
      <selection activeCell="J56" sqref="J56"/>
    </sheetView>
  </sheetViews>
  <sheetFormatPr defaultColWidth="9" defaultRowHeight="14.25" x14ac:dyDescent="0.2"/>
  <cols>
    <col min="1" max="1" width="25.5" customWidth="1"/>
    <col min="2" max="2" width="19.375" customWidth="1"/>
    <col min="3" max="3" width="18.875" customWidth="1"/>
    <col min="4" max="4" width="21.875" customWidth="1"/>
    <col min="5" max="5" width="16.25" customWidth="1"/>
    <col min="6" max="6" width="12.875" customWidth="1"/>
    <col min="7" max="7" width="17" customWidth="1"/>
    <col min="8" max="8" width="8.125" customWidth="1"/>
    <col min="9" max="11" width="8.5" customWidth="1"/>
    <col min="12" max="12" width="9" customWidth="1"/>
    <col min="13" max="13" width="17.5" customWidth="1"/>
    <col min="14" max="14" width="8.75" customWidth="1"/>
    <col min="15" max="16" width="8.125" customWidth="1"/>
    <col min="17" max="17" width="7.875" customWidth="1"/>
    <col min="18" max="18" width="8.125" customWidth="1"/>
    <col min="19" max="20" width="8.375" customWidth="1"/>
    <col min="21" max="21" width="8" customWidth="1"/>
    <col min="22" max="22" width="8.5" customWidth="1"/>
    <col min="23" max="23" width="8.875" customWidth="1"/>
  </cols>
  <sheetData>
    <row r="1" spans="1:23" ht="57" x14ac:dyDescent="0.2">
      <c r="B1" s="22" t="s">
        <v>66</v>
      </c>
      <c r="C1" s="22" t="s">
        <v>67</v>
      </c>
      <c r="D1" s="22" t="s">
        <v>68</v>
      </c>
      <c r="E1" s="22" t="s">
        <v>69</v>
      </c>
      <c r="F1" s="22" t="s">
        <v>70</v>
      </c>
      <c r="G1" s="22" t="s">
        <v>71</v>
      </c>
      <c r="H1" s="22" t="s">
        <v>72</v>
      </c>
      <c r="I1" s="22" t="s">
        <v>73</v>
      </c>
      <c r="J1" s="22" t="s">
        <v>74</v>
      </c>
      <c r="K1" s="22" t="s">
        <v>75</v>
      </c>
      <c r="N1" s="22" t="s">
        <v>66</v>
      </c>
      <c r="O1" s="22" t="s">
        <v>67</v>
      </c>
      <c r="P1" s="22" t="s">
        <v>68</v>
      </c>
      <c r="Q1" s="25" t="s">
        <v>168</v>
      </c>
      <c r="R1" s="22" t="s">
        <v>70</v>
      </c>
      <c r="S1" s="22" t="s">
        <v>71</v>
      </c>
      <c r="T1" s="25" t="s">
        <v>72</v>
      </c>
      <c r="U1" s="25" t="s">
        <v>73</v>
      </c>
      <c r="V1" s="22" t="s">
        <v>74</v>
      </c>
      <c r="W1" s="25" t="s">
        <v>75</v>
      </c>
    </row>
    <row r="2" spans="1:23" x14ac:dyDescent="0.2">
      <c r="A2" t="s">
        <v>76</v>
      </c>
      <c r="B2" s="23">
        <f t="shared" ref="B2:K2" si="0">N3*N2</f>
        <v>13.214913879440259</v>
      </c>
      <c r="C2" s="23">
        <f t="shared" si="0"/>
        <v>0</v>
      </c>
      <c r="D2" s="23">
        <f t="shared" si="0"/>
        <v>5.0837804733727809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  <c r="K2" s="23">
        <f t="shared" si="0"/>
        <v>0</v>
      </c>
      <c r="M2" t="s">
        <v>77</v>
      </c>
      <c r="N2" s="34">
        <f>'statistical yearbook data'!T71</f>
        <v>311.40553467714386</v>
      </c>
      <c r="O2" s="34">
        <f>'statistical yearbook data'!T40</f>
        <v>1.5714600000000003</v>
      </c>
      <c r="P2" s="34">
        <f>'statistical yearbook data'!T67</f>
        <v>176.5395</v>
      </c>
      <c r="Q2" s="34">
        <f>'statistical yearbook data'!T56</f>
        <v>0.29142000000000001</v>
      </c>
      <c r="R2" s="34">
        <v>0</v>
      </c>
      <c r="S2" s="34">
        <v>0</v>
      </c>
      <c r="T2" s="34">
        <f>'statistical yearbook data'!T55</f>
        <v>0</v>
      </c>
      <c r="U2" s="34">
        <f>'statistical yearbook data'!T52-Q2-T2-V2</f>
        <v>15.594319299282544</v>
      </c>
      <c r="V2" s="34">
        <f>'statistical yearbook data'!T64</f>
        <v>9.4286499999999993</v>
      </c>
      <c r="W2" s="34">
        <v>0</v>
      </c>
    </row>
    <row r="3" spans="1:23" x14ac:dyDescent="0.2">
      <c r="A3" t="s">
        <v>78</v>
      </c>
      <c r="B3" s="23">
        <f t="shared" ref="B3:K3" si="1">N4*N2</f>
        <v>33.878233763655935</v>
      </c>
      <c r="C3" s="23">
        <f t="shared" si="1"/>
        <v>0</v>
      </c>
      <c r="D3" s="23">
        <f t="shared" si="1"/>
        <v>0</v>
      </c>
      <c r="E3" s="23">
        <f t="shared" si="1"/>
        <v>0</v>
      </c>
      <c r="F3" s="23">
        <f t="shared" si="1"/>
        <v>0</v>
      </c>
      <c r="G3" s="23">
        <f t="shared" si="1"/>
        <v>0</v>
      </c>
      <c r="H3" s="23">
        <f t="shared" si="1"/>
        <v>0</v>
      </c>
      <c r="I3" s="23">
        <f t="shared" si="1"/>
        <v>0</v>
      </c>
      <c r="J3" s="23">
        <f t="shared" si="1"/>
        <v>0</v>
      </c>
      <c r="K3" s="23">
        <f t="shared" si="1"/>
        <v>0</v>
      </c>
      <c r="M3" t="s">
        <v>79</v>
      </c>
      <c r="N3" s="33">
        <v>4.2436348773123425E-2</v>
      </c>
      <c r="O3" s="33">
        <v>0</v>
      </c>
      <c r="P3" s="33">
        <v>2.8796844181459565E-2</v>
      </c>
      <c r="Q3" s="33">
        <v>0</v>
      </c>
      <c r="R3" s="33">
        <v>0</v>
      </c>
      <c r="S3" s="33">
        <v>1</v>
      </c>
      <c r="T3" s="33">
        <v>0</v>
      </c>
      <c r="U3" s="33">
        <v>0</v>
      </c>
      <c r="V3" s="33">
        <v>0</v>
      </c>
      <c r="W3" s="33">
        <v>0</v>
      </c>
    </row>
    <row r="4" spans="1:23" x14ac:dyDescent="0.2">
      <c r="A4" t="s">
        <v>80</v>
      </c>
      <c r="B4" s="23">
        <f t="shared" ref="B4:K4" si="2">N5*N2</f>
        <v>8.2479785617584547</v>
      </c>
      <c r="C4" s="23">
        <f t="shared" si="2"/>
        <v>0</v>
      </c>
      <c r="D4" s="23">
        <f t="shared" si="2"/>
        <v>0</v>
      </c>
      <c r="E4" s="23">
        <f t="shared" si="2"/>
        <v>0</v>
      </c>
      <c r="F4" s="23">
        <f t="shared" si="2"/>
        <v>0</v>
      </c>
      <c r="G4" s="23">
        <f t="shared" si="2"/>
        <v>0</v>
      </c>
      <c r="H4" s="23">
        <f t="shared" si="2"/>
        <v>0</v>
      </c>
      <c r="I4" s="23">
        <f t="shared" si="2"/>
        <v>0</v>
      </c>
      <c r="J4" s="23">
        <f t="shared" si="2"/>
        <v>0</v>
      </c>
      <c r="K4" s="23">
        <f t="shared" si="2"/>
        <v>0</v>
      </c>
      <c r="M4" t="s">
        <v>81</v>
      </c>
      <c r="N4" s="33">
        <v>0.10879136685473459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</row>
    <row r="5" spans="1:23" x14ac:dyDescent="0.2">
      <c r="A5" t="s">
        <v>82</v>
      </c>
      <c r="B5" s="23">
        <f t="shared" ref="B5:K5" si="3">N6*N2</f>
        <v>118.70031793450697</v>
      </c>
      <c r="C5" s="23">
        <f t="shared" si="3"/>
        <v>1.5714600000000003</v>
      </c>
      <c r="D5" s="23">
        <f t="shared" si="3"/>
        <v>171.45571952662723</v>
      </c>
      <c r="E5" s="23">
        <f t="shared" si="3"/>
        <v>0.29142000000000001</v>
      </c>
      <c r="F5" s="23">
        <f t="shared" si="3"/>
        <v>0</v>
      </c>
      <c r="G5" s="23">
        <f t="shared" si="3"/>
        <v>0</v>
      </c>
      <c r="H5" s="23">
        <f t="shared" si="3"/>
        <v>0</v>
      </c>
      <c r="I5" s="23">
        <f t="shared" si="3"/>
        <v>15.594319299282544</v>
      </c>
      <c r="J5" s="23">
        <f t="shared" si="3"/>
        <v>9.4286499999999993</v>
      </c>
      <c r="K5" s="23">
        <f t="shared" si="3"/>
        <v>0</v>
      </c>
      <c r="M5" t="s">
        <v>83</v>
      </c>
      <c r="N5" s="33">
        <v>2.6486294054823778E-2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</row>
    <row r="6" spans="1:23" x14ac:dyDescent="0.2">
      <c r="A6" t="s">
        <v>84</v>
      </c>
      <c r="B6" s="23">
        <f t="shared" ref="B6:K6" si="4">N7*N2</f>
        <v>137.3640905377822</v>
      </c>
      <c r="C6" s="23">
        <f t="shared" si="4"/>
        <v>0</v>
      </c>
      <c r="D6" s="23">
        <f t="shared" si="4"/>
        <v>0</v>
      </c>
      <c r="E6" s="23">
        <f t="shared" si="4"/>
        <v>0</v>
      </c>
      <c r="F6" s="23">
        <f t="shared" si="4"/>
        <v>0</v>
      </c>
      <c r="G6" s="23">
        <f t="shared" si="4"/>
        <v>0</v>
      </c>
      <c r="H6" s="23">
        <f t="shared" si="4"/>
        <v>0</v>
      </c>
      <c r="I6" s="23">
        <f t="shared" si="4"/>
        <v>0</v>
      </c>
      <c r="J6" s="23">
        <f t="shared" si="4"/>
        <v>0</v>
      </c>
      <c r="K6" s="23">
        <f t="shared" si="4"/>
        <v>0</v>
      </c>
      <c r="M6" t="s">
        <v>85</v>
      </c>
      <c r="N6" s="33">
        <v>0.38117600593570689</v>
      </c>
      <c r="O6" s="33">
        <v>1</v>
      </c>
      <c r="P6" s="33">
        <f>1-P3</f>
        <v>0.97120315581854044</v>
      </c>
      <c r="Q6" s="33">
        <v>1</v>
      </c>
      <c r="R6" s="33">
        <v>0</v>
      </c>
      <c r="S6" s="33">
        <v>0</v>
      </c>
      <c r="T6" s="33">
        <v>1</v>
      </c>
      <c r="U6" s="33">
        <v>1</v>
      </c>
      <c r="V6" s="33">
        <v>1</v>
      </c>
      <c r="W6" s="33">
        <v>0</v>
      </c>
    </row>
    <row r="7" spans="1:23" x14ac:dyDescent="0.2">
      <c r="B7" s="23"/>
      <c r="C7" s="23"/>
      <c r="D7" s="23"/>
      <c r="E7" s="23"/>
      <c r="F7" s="23"/>
      <c r="G7" s="23"/>
      <c r="H7" s="23"/>
      <c r="I7" s="23"/>
      <c r="J7" s="23"/>
      <c r="K7" s="23"/>
      <c r="M7" t="s">
        <v>86</v>
      </c>
      <c r="N7" s="33">
        <v>0.4411099843816112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</row>
    <row r="8" spans="1:23" x14ac:dyDescent="0.2">
      <c r="A8" t="s">
        <v>87</v>
      </c>
      <c r="B8" s="23">
        <f t="shared" ref="B8:K8" si="5">N10*N9</f>
        <v>0.34034881430881736</v>
      </c>
      <c r="C8" s="23">
        <f t="shared" si="5"/>
        <v>1.2216817793594306</v>
      </c>
      <c r="D8" s="23">
        <f t="shared" si="5"/>
        <v>3.9870873786407772</v>
      </c>
      <c r="E8" s="23">
        <f t="shared" si="5"/>
        <v>0</v>
      </c>
      <c r="F8" s="23">
        <f t="shared" si="5"/>
        <v>0</v>
      </c>
      <c r="G8" s="23">
        <f t="shared" si="5"/>
        <v>0</v>
      </c>
      <c r="H8" s="23">
        <f t="shared" si="5"/>
        <v>0</v>
      </c>
      <c r="I8" s="23">
        <f t="shared" si="5"/>
        <v>0</v>
      </c>
      <c r="J8" s="23">
        <f t="shared" si="5"/>
        <v>4.4484999999999997E-2</v>
      </c>
      <c r="K8" s="23">
        <f t="shared" si="5"/>
        <v>0</v>
      </c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x14ac:dyDescent="0.2">
      <c r="A9" t="s">
        <v>88</v>
      </c>
      <c r="B9" s="23">
        <f t="shared" ref="B9:K9" si="6">N11*N9</f>
        <v>0.11578877187825745</v>
      </c>
      <c r="C9" s="23">
        <f t="shared" si="6"/>
        <v>0</v>
      </c>
      <c r="D9" s="23">
        <f t="shared" si="6"/>
        <v>0</v>
      </c>
      <c r="E9" s="23">
        <f t="shared" si="6"/>
        <v>0</v>
      </c>
      <c r="F9" s="23">
        <f t="shared" si="6"/>
        <v>0</v>
      </c>
      <c r="G9" s="23">
        <f t="shared" si="6"/>
        <v>0</v>
      </c>
      <c r="H9" s="23">
        <f t="shared" si="6"/>
        <v>0</v>
      </c>
      <c r="I9" s="23">
        <f t="shared" si="6"/>
        <v>0</v>
      </c>
      <c r="J9" s="23">
        <f t="shared" si="6"/>
        <v>0</v>
      </c>
      <c r="K9" s="23">
        <f t="shared" si="6"/>
        <v>0</v>
      </c>
      <c r="M9" t="s">
        <v>89</v>
      </c>
      <c r="N9" s="34">
        <f>'statistical yearbook data'!T112</f>
        <v>4.8582166040314316</v>
      </c>
      <c r="O9" s="34">
        <f>'statistical yearbook data'!T81</f>
        <v>1.2857400000000001</v>
      </c>
      <c r="P9" s="34">
        <f>'statistical yearbook data'!T108</f>
        <v>31.590000000000003</v>
      </c>
      <c r="Q9" s="34">
        <f>'statistical yearbook data'!T97</f>
        <v>0.36427500000000002</v>
      </c>
      <c r="R9" s="34">
        <f>'statistical yearbook data'!T111</f>
        <v>0</v>
      </c>
      <c r="S9" s="34">
        <v>0</v>
      </c>
      <c r="T9" s="34">
        <f>'statistical yearbook data'!T96</f>
        <v>0</v>
      </c>
      <c r="U9" s="34">
        <f>'statistical yearbook data'!T93-Q9-T9-V9</f>
        <v>5.4652120703792306</v>
      </c>
      <c r="V9" s="34">
        <f>'statistical yearbook data'!T105</f>
        <v>17.571574999999999</v>
      </c>
      <c r="W9" s="34">
        <v>0</v>
      </c>
    </row>
    <row r="10" spans="1:23" x14ac:dyDescent="0.2">
      <c r="A10" t="s">
        <v>90</v>
      </c>
      <c r="B10" s="23">
        <f t="shared" ref="B10:K10" si="7">N12*N9</f>
        <v>0.15423894478734088</v>
      </c>
      <c r="C10" s="23">
        <f t="shared" si="7"/>
        <v>0</v>
      </c>
      <c r="D10" s="23">
        <f t="shared" si="7"/>
        <v>0</v>
      </c>
      <c r="E10" s="23">
        <f t="shared" si="7"/>
        <v>0</v>
      </c>
      <c r="F10" s="23">
        <f t="shared" si="7"/>
        <v>0</v>
      </c>
      <c r="G10" s="23">
        <f t="shared" si="7"/>
        <v>0</v>
      </c>
      <c r="H10" s="23">
        <f t="shared" si="7"/>
        <v>0</v>
      </c>
      <c r="I10" s="23">
        <f t="shared" si="7"/>
        <v>0</v>
      </c>
      <c r="J10" s="23">
        <f t="shared" si="7"/>
        <v>0</v>
      </c>
      <c r="K10" s="23">
        <f t="shared" si="7"/>
        <v>0</v>
      </c>
      <c r="M10" t="s">
        <v>79</v>
      </c>
      <c r="N10" s="24">
        <v>7.0056327671020283E-2</v>
      </c>
      <c r="O10" s="24">
        <v>0.95017793594306044</v>
      </c>
      <c r="P10" s="24">
        <v>0.12621359223300971</v>
      </c>
      <c r="Q10" s="24">
        <v>0</v>
      </c>
      <c r="R10" s="24">
        <v>0</v>
      </c>
      <c r="S10" s="24">
        <v>0.41379813302217039</v>
      </c>
      <c r="T10" s="24">
        <v>0</v>
      </c>
      <c r="U10" s="24">
        <v>0</v>
      </c>
      <c r="V10" s="24">
        <v>2.5316455696202532E-3</v>
      </c>
      <c r="W10" s="24">
        <v>0</v>
      </c>
    </row>
    <row r="11" spans="1:23" x14ac:dyDescent="0.2">
      <c r="A11" t="s">
        <v>91</v>
      </c>
      <c r="B11" s="23">
        <f t="shared" ref="B11:K11" si="8">N13*N9</f>
        <v>1.7556639265745471</v>
      </c>
      <c r="C11" s="23">
        <f t="shared" si="8"/>
        <v>6.4058220640569402E-2</v>
      </c>
      <c r="D11" s="23">
        <f t="shared" si="8"/>
        <v>27.602912621359227</v>
      </c>
      <c r="E11" s="23">
        <f t="shared" si="8"/>
        <v>0.36427500000000002</v>
      </c>
      <c r="F11" s="23">
        <f t="shared" si="8"/>
        <v>0</v>
      </c>
      <c r="G11" s="23">
        <f t="shared" si="8"/>
        <v>0</v>
      </c>
      <c r="H11" s="23">
        <f t="shared" si="8"/>
        <v>0</v>
      </c>
      <c r="I11" s="23">
        <f t="shared" si="8"/>
        <v>5.4652120703792306</v>
      </c>
      <c r="J11" s="23">
        <f t="shared" si="8"/>
        <v>17.527089999999998</v>
      </c>
      <c r="K11" s="23">
        <f t="shared" si="8"/>
        <v>0</v>
      </c>
      <c r="M11" t="s">
        <v>81</v>
      </c>
      <c r="N11" s="24">
        <v>2.3833596011790404E-2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</row>
    <row r="12" spans="1:23" x14ac:dyDescent="0.2">
      <c r="A12" t="s">
        <v>92</v>
      </c>
      <c r="B12" s="23">
        <f t="shared" ref="B12:K12" si="9">N14*N9</f>
        <v>2.4921761464824694</v>
      </c>
      <c r="C12" s="23">
        <f t="shared" si="9"/>
        <v>0</v>
      </c>
      <c r="D12" s="23">
        <f t="shared" si="9"/>
        <v>0</v>
      </c>
      <c r="E12" s="23">
        <f t="shared" si="9"/>
        <v>0</v>
      </c>
      <c r="F12" s="23">
        <f t="shared" si="9"/>
        <v>0</v>
      </c>
      <c r="G12" s="23">
        <f t="shared" si="9"/>
        <v>0</v>
      </c>
      <c r="H12" s="23">
        <f t="shared" si="9"/>
        <v>0</v>
      </c>
      <c r="I12" s="23">
        <f t="shared" si="9"/>
        <v>0</v>
      </c>
      <c r="J12" s="23">
        <f t="shared" si="9"/>
        <v>0</v>
      </c>
      <c r="K12" s="23">
        <f t="shared" si="9"/>
        <v>0</v>
      </c>
      <c r="M12" t="s">
        <v>83</v>
      </c>
      <c r="N12" s="24">
        <v>3.1748058466423819E-2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</row>
    <row r="13" spans="1:23" x14ac:dyDescent="0.2">
      <c r="B13" s="23"/>
      <c r="C13" s="23"/>
      <c r="D13" s="23"/>
      <c r="E13" s="23"/>
      <c r="F13" s="23"/>
      <c r="G13" s="23"/>
      <c r="H13" s="23"/>
      <c r="I13" s="23"/>
      <c r="J13" s="23"/>
      <c r="K13" s="23"/>
      <c r="M13" t="s">
        <v>85</v>
      </c>
      <c r="N13" s="24">
        <v>0.36138033144048515</v>
      </c>
      <c r="O13" s="24">
        <v>4.9822064056939508E-2</v>
      </c>
      <c r="P13" s="24">
        <f>1-P10</f>
        <v>0.87378640776699035</v>
      </c>
      <c r="Q13" s="24">
        <v>1</v>
      </c>
      <c r="R13" s="24">
        <v>0</v>
      </c>
      <c r="S13" s="24">
        <f>1-S10</f>
        <v>0.58620186697782961</v>
      </c>
      <c r="T13" s="24">
        <v>0</v>
      </c>
      <c r="U13" s="24">
        <v>1</v>
      </c>
      <c r="V13" s="24">
        <f>1-V10</f>
        <v>0.99746835443037973</v>
      </c>
      <c r="W13" s="24">
        <v>0</v>
      </c>
    </row>
    <row r="14" spans="1:23" x14ac:dyDescent="0.2">
      <c r="A14" t="s">
        <v>93</v>
      </c>
      <c r="B14" s="23">
        <f t="shared" ref="B14:K14" si="10">N17*N16</f>
        <v>0</v>
      </c>
      <c r="C14" s="23">
        <f t="shared" si="10"/>
        <v>2.3071890000000002</v>
      </c>
      <c r="D14" s="23">
        <f t="shared" si="10"/>
        <v>0</v>
      </c>
      <c r="E14" s="23">
        <f t="shared" si="10"/>
        <v>0</v>
      </c>
      <c r="F14" s="23">
        <f t="shared" si="10"/>
        <v>0</v>
      </c>
      <c r="G14" s="23">
        <f t="shared" si="10"/>
        <v>0</v>
      </c>
      <c r="H14" s="23">
        <f t="shared" si="10"/>
        <v>0</v>
      </c>
      <c r="I14" s="23">
        <f t="shared" si="10"/>
        <v>0</v>
      </c>
      <c r="J14" s="23">
        <f t="shared" si="10"/>
        <v>0</v>
      </c>
      <c r="K14" s="23">
        <f t="shared" si="10"/>
        <v>0</v>
      </c>
      <c r="M14" t="s">
        <v>86</v>
      </c>
      <c r="N14" s="24">
        <v>0.51298168641028041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</row>
    <row r="15" spans="1:23" x14ac:dyDescent="0.2">
      <c r="A15" t="s">
        <v>94</v>
      </c>
      <c r="B15" s="23">
        <f t="shared" ref="B15:K15" si="11">N18*N16</f>
        <v>233.62659980867781</v>
      </c>
      <c r="C15" s="23">
        <f t="shared" si="11"/>
        <v>0</v>
      </c>
      <c r="D15" s="23">
        <f t="shared" si="11"/>
        <v>0</v>
      </c>
      <c r="E15" s="23">
        <f t="shared" si="11"/>
        <v>0</v>
      </c>
      <c r="F15" s="23">
        <f t="shared" si="11"/>
        <v>0</v>
      </c>
      <c r="G15" s="23">
        <f t="shared" si="11"/>
        <v>0</v>
      </c>
      <c r="H15" s="23">
        <f t="shared" si="11"/>
        <v>0</v>
      </c>
      <c r="I15" s="23">
        <f t="shared" si="11"/>
        <v>0</v>
      </c>
      <c r="J15" s="23">
        <f t="shared" si="11"/>
        <v>0</v>
      </c>
      <c r="K15" s="23">
        <f t="shared" si="11"/>
        <v>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x14ac:dyDescent="0.2">
      <c r="A16" t="s">
        <v>95</v>
      </c>
      <c r="B16" s="23">
        <f t="shared" ref="B16:K16" si="12">N19*N16</f>
        <v>117.84451098735906</v>
      </c>
      <c r="C16" s="23">
        <f t="shared" si="12"/>
        <v>0</v>
      </c>
      <c r="D16" s="23">
        <f t="shared" si="12"/>
        <v>0</v>
      </c>
      <c r="E16" s="23">
        <f t="shared" si="12"/>
        <v>0</v>
      </c>
      <c r="F16" s="23">
        <f t="shared" si="12"/>
        <v>0</v>
      </c>
      <c r="G16" s="23">
        <f t="shared" si="12"/>
        <v>0</v>
      </c>
      <c r="H16" s="23">
        <f t="shared" si="12"/>
        <v>0</v>
      </c>
      <c r="I16" s="23">
        <f t="shared" si="12"/>
        <v>0</v>
      </c>
      <c r="J16" s="23">
        <f t="shared" si="12"/>
        <v>0</v>
      </c>
      <c r="K16" s="23">
        <f t="shared" si="12"/>
        <v>0</v>
      </c>
      <c r="M16" t="s">
        <v>96</v>
      </c>
      <c r="N16" s="34">
        <f>'statistical yearbook data'!T34</f>
        <v>572.89504612230951</v>
      </c>
      <c r="O16" s="34">
        <f>'statistical yearbook data'!T3</f>
        <v>2.3071890000000002</v>
      </c>
      <c r="P16" s="34">
        <f>'statistical yearbook data'!T30</f>
        <v>116.64000000000001</v>
      </c>
      <c r="Q16" s="34">
        <f>'statistical yearbook data'!T19</f>
        <v>242.89857000000001</v>
      </c>
      <c r="R16" s="34">
        <f>'statistical yearbook data'!T33</f>
        <v>1.5869490946361462</v>
      </c>
      <c r="S16" s="34">
        <v>0</v>
      </c>
      <c r="T16" s="34">
        <f>'statistical yearbook data'!T18</f>
        <v>0</v>
      </c>
      <c r="U16" s="34">
        <f>'statistical yearbook data'!T15-Q16-T16-V16</f>
        <v>76.21928443375468</v>
      </c>
      <c r="V16" s="34">
        <f>'statistical yearbook data'!T27</f>
        <v>25.028779999999998</v>
      </c>
      <c r="W16" s="34">
        <v>0</v>
      </c>
    </row>
    <row r="17" spans="1:23" x14ac:dyDescent="0.2">
      <c r="A17" t="s">
        <v>97</v>
      </c>
      <c r="B17" s="23">
        <f t="shared" ref="B17:K17" si="13">N20*N16</f>
        <v>9.6246367748547996</v>
      </c>
      <c r="C17" s="23">
        <f t="shared" si="13"/>
        <v>0</v>
      </c>
      <c r="D17" s="23">
        <f t="shared" si="13"/>
        <v>116.64000000000001</v>
      </c>
      <c r="E17" s="23">
        <f t="shared" si="13"/>
        <v>242.89857000000001</v>
      </c>
      <c r="F17" s="23">
        <f t="shared" si="13"/>
        <v>0</v>
      </c>
      <c r="G17" s="23">
        <f t="shared" si="13"/>
        <v>0</v>
      </c>
      <c r="H17" s="23">
        <f t="shared" si="13"/>
        <v>0</v>
      </c>
      <c r="I17" s="23">
        <f t="shared" si="13"/>
        <v>0</v>
      </c>
      <c r="J17" s="23">
        <f t="shared" si="13"/>
        <v>25.028779999999998</v>
      </c>
      <c r="K17" s="23">
        <f t="shared" si="13"/>
        <v>0</v>
      </c>
      <c r="M17" t="s">
        <v>79</v>
      </c>
      <c r="N17" s="33">
        <v>0</v>
      </c>
      <c r="O17" s="33">
        <v>1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</row>
    <row r="18" spans="1:23" x14ac:dyDescent="0.2">
      <c r="A18" t="s">
        <v>98</v>
      </c>
      <c r="B18" s="23">
        <f t="shared" ref="B18:K18" si="14">N21*N16</f>
        <v>211.79929855141782</v>
      </c>
      <c r="C18" s="23">
        <f t="shared" si="14"/>
        <v>0</v>
      </c>
      <c r="D18" s="23">
        <f t="shared" si="14"/>
        <v>0</v>
      </c>
      <c r="E18" s="23">
        <f t="shared" si="14"/>
        <v>0</v>
      </c>
      <c r="F18" s="23">
        <f t="shared" si="14"/>
        <v>0</v>
      </c>
      <c r="G18" s="23">
        <f t="shared" si="14"/>
        <v>0</v>
      </c>
      <c r="H18" s="23">
        <f t="shared" si="14"/>
        <v>0</v>
      </c>
      <c r="I18" s="23">
        <f t="shared" si="14"/>
        <v>0</v>
      </c>
      <c r="J18" s="23">
        <f t="shared" si="14"/>
        <v>0</v>
      </c>
      <c r="K18" s="23">
        <f t="shared" si="14"/>
        <v>0</v>
      </c>
      <c r="M18" t="s">
        <v>81</v>
      </c>
      <c r="N18" s="33">
        <v>0.4078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</row>
    <row r="19" spans="1:23" x14ac:dyDescent="0.2">
      <c r="M19" t="s">
        <v>83</v>
      </c>
      <c r="N19" s="33">
        <v>0.20569999999999999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</row>
    <row r="20" spans="1:23" x14ac:dyDescent="0.2">
      <c r="M20" t="s">
        <v>85</v>
      </c>
      <c r="N20" s="33">
        <v>1.6799999999999999E-2</v>
      </c>
      <c r="O20" s="33">
        <v>0</v>
      </c>
      <c r="P20" s="33">
        <v>1</v>
      </c>
      <c r="Q20" s="33">
        <v>1</v>
      </c>
      <c r="R20" s="33">
        <v>0</v>
      </c>
      <c r="S20" s="33">
        <v>0</v>
      </c>
      <c r="T20" s="33">
        <v>0</v>
      </c>
      <c r="U20" s="33">
        <v>0</v>
      </c>
      <c r="V20" s="33">
        <v>1</v>
      </c>
      <c r="W20" s="33">
        <v>0</v>
      </c>
    </row>
    <row r="21" spans="1:23" x14ac:dyDescent="0.2">
      <c r="M21" t="s">
        <v>86</v>
      </c>
      <c r="N21" s="33">
        <v>0.36969999999999997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</row>
    <row r="28" spans="1:23" x14ac:dyDescent="0.2">
      <c r="B28" t="s">
        <v>77</v>
      </c>
    </row>
    <row r="29" spans="1:23" x14ac:dyDescent="0.2">
      <c r="A29" s="18" t="s">
        <v>99</v>
      </c>
      <c r="B29" s="19" t="s">
        <v>79</v>
      </c>
      <c r="C29" s="19" t="s">
        <v>100</v>
      </c>
      <c r="D29" s="19" t="s">
        <v>101</v>
      </c>
      <c r="E29" s="19" t="s">
        <v>83</v>
      </c>
      <c r="F29" s="19" t="s">
        <v>102</v>
      </c>
      <c r="G29" s="19" t="s">
        <v>103</v>
      </c>
    </row>
    <row r="30" spans="1:23" x14ac:dyDescent="0.2">
      <c r="A30" s="18" t="s">
        <v>104</v>
      </c>
      <c r="B30" s="20">
        <f>$N$2*$N$3*'Energy conversion'!$A$2</f>
        <v>3669913733459.354</v>
      </c>
      <c r="C30" s="20">
        <f>$N$2*$N$4*'Energy conversion'!$A$2</f>
        <v>9408324298504.8887</v>
      </c>
      <c r="D30" s="20">
        <v>0</v>
      </c>
      <c r="E30" s="20">
        <f>$N$2*$N$5*'Energy conversion'!$A$2</f>
        <v>2290546126385.9404</v>
      </c>
      <c r="F30" s="20">
        <f>$N$2*$N$6*'Energy conversion'!$A$2</f>
        <v>32964265293591.93</v>
      </c>
      <c r="G30" s="20">
        <f>$N$2*$N$7*'Energy conversion'!$A$2</f>
        <v>38147381583247.492</v>
      </c>
    </row>
    <row r="31" spans="1:23" x14ac:dyDescent="0.2">
      <c r="A31" s="18" t="s">
        <v>105</v>
      </c>
      <c r="B31" s="20">
        <f>$O$2*$O$3*'Energy conversion'!$A$2</f>
        <v>0</v>
      </c>
      <c r="C31" s="20">
        <f>$O$2*$O$4*'Energy conversion'!$A$2</f>
        <v>0</v>
      </c>
      <c r="D31" s="20">
        <v>0</v>
      </c>
      <c r="E31" s="20">
        <f>$O$2*$O$5*'Energy conversion'!$A$2</f>
        <v>0</v>
      </c>
      <c r="F31" s="20">
        <f>$O$2*$O$6*'Energy conversion'!$A$2</f>
        <v>436410156600.00006</v>
      </c>
      <c r="G31" s="20">
        <f>$O$2*$O$7*'Energy conversion'!$A$2</f>
        <v>0</v>
      </c>
    </row>
    <row r="32" spans="1:23" x14ac:dyDescent="0.2">
      <c r="A32" s="18" t="s">
        <v>106</v>
      </c>
      <c r="B32" s="20">
        <f>$P$2*$P$3*'Energy conversion'!$A$2</f>
        <v>1411816675260.355</v>
      </c>
      <c r="C32" s="20">
        <f>$P$2*$P$4*'Energy conversion'!$A$2</f>
        <v>0</v>
      </c>
      <c r="D32" s="20">
        <v>0</v>
      </c>
      <c r="E32" s="20">
        <f>$P$2*$P$5*'Energy conversion'!$A$2</f>
        <v>0</v>
      </c>
      <c r="F32" s="20">
        <f>$P$2*$P$6*'Energy conversion'!$A$2</f>
        <v>47614967869739.648</v>
      </c>
      <c r="G32" s="20">
        <f>$P$2*$P$7*'Energy conversion'!$A$2</f>
        <v>0</v>
      </c>
    </row>
    <row r="33" spans="1:7" x14ac:dyDescent="0.2">
      <c r="A33" s="18" t="s">
        <v>107</v>
      </c>
      <c r="B33" s="20">
        <f>$Q$2*$Q$3*'Energy conversion'!$A$2</f>
        <v>0</v>
      </c>
      <c r="C33" s="20">
        <f>$Q$2*$Q$4*'Energy conversion'!$A$2</f>
        <v>0</v>
      </c>
      <c r="D33" s="20">
        <v>0</v>
      </c>
      <c r="E33" s="20">
        <f>$Q$2*$Q$5*'Energy conversion'!$A$2</f>
        <v>0</v>
      </c>
      <c r="F33" s="20">
        <f>$Q$2*$Q$6*'Energy conversion'!$A$2</f>
        <v>80930248200</v>
      </c>
      <c r="G33" s="20">
        <f>$Q$2*$Q$7*'Energy conversion'!$A$2</f>
        <v>0</v>
      </c>
    </row>
    <row r="34" spans="1:7" x14ac:dyDescent="0.2">
      <c r="A34" s="18" t="s">
        <v>108</v>
      </c>
      <c r="B34" s="20">
        <f>$R$2*$R$3*'Energy conversion'!$A$2</f>
        <v>0</v>
      </c>
      <c r="C34" s="20">
        <f>$R$2*$R$4*'Energy conversion'!$A$2</f>
        <v>0</v>
      </c>
      <c r="D34" s="20">
        <v>0</v>
      </c>
      <c r="E34" s="20">
        <f>$R$2*$R$5*'Energy conversion'!$A$2</f>
        <v>0</v>
      </c>
      <c r="F34" s="20">
        <f>$R$2*$R$6*'Energy conversion'!$A$2</f>
        <v>0</v>
      </c>
      <c r="G34" s="20">
        <f>$R$2*$R$7*'Energy conversion'!$A$2</f>
        <v>0</v>
      </c>
    </row>
    <row r="35" spans="1:7" x14ac:dyDescent="0.2">
      <c r="A35" s="18" t="s">
        <v>109</v>
      </c>
      <c r="B35" s="20">
        <f>$S$2*$S$3*'Energy conversion'!$A$2</f>
        <v>0</v>
      </c>
      <c r="C35" s="20">
        <f>$S$2*$S$4*'Energy conversion'!$A$2</f>
        <v>0</v>
      </c>
      <c r="D35" s="20">
        <v>0</v>
      </c>
      <c r="E35" s="20">
        <f>$S$2*$S$5*'Energy conversion'!$A$2</f>
        <v>0</v>
      </c>
      <c r="F35" s="20">
        <f>$S$2*$S$6*'Energy conversion'!$A$2</f>
        <v>0</v>
      </c>
      <c r="G35" s="20">
        <f>$S$2*$S$7*'Energy conversion'!$A$2</f>
        <v>0</v>
      </c>
    </row>
    <row r="36" spans="1:7" x14ac:dyDescent="0.2">
      <c r="A36" s="18" t="s">
        <v>110</v>
      </c>
      <c r="B36" s="20">
        <f>$T$2*$T$3*'Energy conversion'!$A$2</f>
        <v>0</v>
      </c>
      <c r="C36" s="20">
        <f>$T$2*$T$4*'Energy conversion'!$A$2</f>
        <v>0</v>
      </c>
      <c r="D36" s="20">
        <v>0</v>
      </c>
      <c r="E36" s="20">
        <f>$T$2*$T$5*'Energy conversion'!$A$2</f>
        <v>0</v>
      </c>
      <c r="F36" s="20">
        <f>$T$2*$T$6*'Energy conversion'!$A$2</f>
        <v>0</v>
      </c>
      <c r="G36" s="20">
        <f>$T$2*$T$7*'Energy conversion'!$A$2</f>
        <v>0</v>
      </c>
    </row>
    <row r="37" spans="1:7" x14ac:dyDescent="0.2">
      <c r="A37" s="18" t="s">
        <v>111</v>
      </c>
      <c r="B37" s="20">
        <f>$U$2*$U$3*'Energy conversion'!$A$2</f>
        <v>0</v>
      </c>
      <c r="C37" s="20">
        <f>$U$2*$U$4*'Energy conversion'!$A$2</f>
        <v>0</v>
      </c>
      <c r="D37" s="20">
        <v>0</v>
      </c>
      <c r="E37" s="20">
        <f>$U$2*$U$5*'Energy conversion'!$A$2</f>
        <v>0</v>
      </c>
      <c r="F37" s="20">
        <f>$U$2*$U$6*'Energy conversion'!$A$2</f>
        <v>4330698412603.7554</v>
      </c>
      <c r="G37" s="20">
        <f>$U$2*$U$7*'Energy conversion'!$A$2</f>
        <v>0</v>
      </c>
    </row>
    <row r="38" spans="1:7" x14ac:dyDescent="0.2">
      <c r="A38" s="18" t="s">
        <v>112</v>
      </c>
      <c r="B38" s="20">
        <f>$V$2*$V$3*'Energy conversion'!$A$2</f>
        <v>0</v>
      </c>
      <c r="C38" s="20">
        <f>$V$2*$V$4*'Energy conversion'!$A$2</f>
        <v>0</v>
      </c>
      <c r="D38" s="20">
        <v>0</v>
      </c>
      <c r="E38" s="20">
        <f>$V$2*$V$5*'Energy conversion'!$A$2</f>
        <v>0</v>
      </c>
      <c r="F38" s="20">
        <f>$V$2*$V$6*'Energy conversion'!$A$2</f>
        <v>2618430391500</v>
      </c>
      <c r="G38" s="20">
        <f>$V$2*$V$7*'Energy conversion'!$A$2</f>
        <v>0</v>
      </c>
    </row>
    <row r="39" spans="1:7" x14ac:dyDescent="0.2">
      <c r="A39" s="18" t="s">
        <v>113</v>
      </c>
      <c r="B39" s="20">
        <f>$W$2*$W$3*'Energy conversion'!$A$2</f>
        <v>0</v>
      </c>
      <c r="C39" s="20">
        <f>$W$2*$W$4*'Energy conversion'!$A$2</f>
        <v>0</v>
      </c>
      <c r="D39" s="20">
        <v>0</v>
      </c>
      <c r="E39" s="20">
        <f>$W$2*$W$5*'Energy conversion'!$A$2</f>
        <v>0</v>
      </c>
      <c r="F39" s="20">
        <f>$W$2*$W$6*'Energy conversion'!$A$2</f>
        <v>0</v>
      </c>
      <c r="G39" s="20">
        <f>$W$2*$W$7*'Energy conversion'!$A$2</f>
        <v>0</v>
      </c>
    </row>
    <row r="42" spans="1:7" x14ac:dyDescent="0.2">
      <c r="B42" t="s">
        <v>89</v>
      </c>
    </row>
    <row r="43" spans="1:7" x14ac:dyDescent="0.2">
      <c r="A43" s="18" t="s">
        <v>99</v>
      </c>
      <c r="B43" s="19" t="s">
        <v>79</v>
      </c>
      <c r="C43" s="19" t="s">
        <v>100</v>
      </c>
      <c r="D43" s="19" t="s">
        <v>101</v>
      </c>
      <c r="E43" s="19" t="s">
        <v>83</v>
      </c>
      <c r="F43" s="19" t="s">
        <v>102</v>
      </c>
      <c r="G43" s="19" t="s">
        <v>103</v>
      </c>
    </row>
    <row r="44" spans="1:7" x14ac:dyDescent="0.2">
      <c r="A44" s="18" t="s">
        <v>104</v>
      </c>
      <c r="B44" s="20">
        <f>$N$9*$N$10*'Energy conversion'!$A$2</f>
        <v>94518269221.701675</v>
      </c>
      <c r="C44" s="20">
        <f>$N$9*$N$11*'Energy conversion'!$A$2</f>
        <v>32155699838.310879</v>
      </c>
      <c r="D44" s="20">
        <v>0</v>
      </c>
      <c r="E44" s="20">
        <f>$N$9*$N$12*'Energy conversion'!$A$2</f>
        <v>42833697356.892433</v>
      </c>
      <c r="F44" s="20">
        <f>$N$9*$N$13*'Energy conversion'!$A$2</f>
        <v>487565429049.01746</v>
      </c>
      <c r="G44" s="20">
        <f>$N$9*$N$14*'Energy conversion'!$A$2</f>
        <v>692102237639.64661</v>
      </c>
    </row>
    <row r="45" spans="1:7" x14ac:dyDescent="0.2">
      <c r="A45" s="18" t="s">
        <v>105</v>
      </c>
      <c r="B45" s="20">
        <f>$O$9*$O$10*'Energy conversion'!$A$2</f>
        <v>339273246945.90747</v>
      </c>
      <c r="C45" s="20">
        <f>$O$9*$O$11*'Energy conversion'!$A$2</f>
        <v>0</v>
      </c>
      <c r="D45" s="20">
        <v>0</v>
      </c>
      <c r="E45" s="20">
        <f>$O$9*$O$12*'Energy conversion'!$A$2</f>
        <v>0</v>
      </c>
      <c r="F45" s="20">
        <f>$O$9*$O$13*'Energy conversion'!$A$2</f>
        <v>17789608454.092529</v>
      </c>
      <c r="G45" s="20">
        <f>$O$9*$O$14*'Energy conversion'!$A$2</f>
        <v>0</v>
      </c>
    </row>
    <row r="46" spans="1:7" x14ac:dyDescent="0.2">
      <c r="A46" s="18" t="s">
        <v>106</v>
      </c>
      <c r="B46" s="20">
        <f>$P$9*$P$10*'Energy conversion'!$A$2</f>
        <v>1107254035922.3303</v>
      </c>
      <c r="C46" s="20">
        <f>$P$9*$P$11*'Energy conversion'!$A$2</f>
        <v>0</v>
      </c>
      <c r="D46" s="20">
        <v>0</v>
      </c>
      <c r="E46" s="20">
        <f>$P$9*$P$12*'Energy conversion'!$A$2</f>
        <v>0</v>
      </c>
      <c r="F46" s="20">
        <f>$P$9*$P$13*'Energy conversion'!$A$2</f>
        <v>7665604864077.6709</v>
      </c>
      <c r="G46" s="20">
        <f>$P$9*$P$14*'Energy conversion'!$A$2</f>
        <v>0</v>
      </c>
    </row>
    <row r="47" spans="1:7" x14ac:dyDescent="0.2">
      <c r="A47" s="18" t="s">
        <v>107</v>
      </c>
      <c r="B47" s="20">
        <f>$Q$9*$Q$10*'Energy conversion'!$A$2</f>
        <v>0</v>
      </c>
      <c r="C47" s="20">
        <f>$Q$9*$Q$11*'Energy conversion'!$A$2</f>
        <v>0</v>
      </c>
      <c r="D47" s="20">
        <v>0</v>
      </c>
      <c r="E47" s="20">
        <f>$Q$9*$Q$12*'Energy conversion'!$A$2</f>
        <v>0</v>
      </c>
      <c r="F47" s="20">
        <f>$Q$9*$Q$13*'Energy conversion'!$A$2</f>
        <v>101162810250</v>
      </c>
      <c r="G47" s="20">
        <f>$Q$9*$Q$14*'Energy conversion'!$A$2</f>
        <v>0</v>
      </c>
    </row>
    <row r="48" spans="1:7" x14ac:dyDescent="0.2">
      <c r="A48" s="18" t="s">
        <v>108</v>
      </c>
      <c r="B48" s="20">
        <f>$R$9*$R$10*'Energy conversion'!$A$2</f>
        <v>0</v>
      </c>
      <c r="C48" s="20">
        <f>$R$9*$R$11*'Energy conversion'!$A$2</f>
        <v>0</v>
      </c>
      <c r="D48" s="20">
        <v>0</v>
      </c>
      <c r="E48" s="20">
        <f>$R$9*$R$12*'Energy conversion'!$A$2</f>
        <v>0</v>
      </c>
      <c r="F48" s="20">
        <f>$R$9*$R$13*'Energy conversion'!$A$2</f>
        <v>0</v>
      </c>
      <c r="G48" s="20">
        <f>$R$9*$R$14*'Energy conversion'!$A$2</f>
        <v>0</v>
      </c>
    </row>
    <row r="49" spans="1:7" x14ac:dyDescent="0.2">
      <c r="A49" s="18" t="s">
        <v>109</v>
      </c>
      <c r="B49" s="20">
        <f>$S$9*$S$10*'Energy conversion'!$A$2</f>
        <v>0</v>
      </c>
      <c r="C49" s="20">
        <f>$S$9*$S$11*'Energy conversion'!$A$2</f>
        <v>0</v>
      </c>
      <c r="D49" s="20">
        <v>0</v>
      </c>
      <c r="E49" s="20">
        <f>$S$9*$S$12*'Energy conversion'!$A$2</f>
        <v>0</v>
      </c>
      <c r="F49" s="20">
        <f>$S$9*$S$13*'Energy conversion'!$A$2</f>
        <v>0</v>
      </c>
      <c r="G49" s="20">
        <f>$S$9*$S$14*'Energy conversion'!$A$2</f>
        <v>0</v>
      </c>
    </row>
    <row r="50" spans="1:7" x14ac:dyDescent="0.2">
      <c r="A50" s="18" t="s">
        <v>110</v>
      </c>
      <c r="B50" s="20">
        <f>$T$9*$T$10*'Energy conversion'!$A$2</f>
        <v>0</v>
      </c>
      <c r="C50" s="20">
        <f>'EPS split results2019'!$T$2*'EPS split results2019'!$T46*'Energy conversion'!$A$2</f>
        <v>0</v>
      </c>
      <c r="D50" s="20">
        <v>0</v>
      </c>
      <c r="E50" s="20">
        <f>'EPS split results2019'!$T$2*'EPS split results2019'!$T47*'Energy conversion'!$A$2</f>
        <v>0</v>
      </c>
      <c r="F50" s="20">
        <f>'EPS split results2019'!$T$2*'EPS split results2019'!$T48*'Energy conversion'!$A$2</f>
        <v>0</v>
      </c>
      <c r="G50" s="20">
        <f>'EPS split results2019'!$T$2*'EPS split results2019'!$T49*'Energy conversion'!$A$2</f>
        <v>0</v>
      </c>
    </row>
    <row r="51" spans="1:7" x14ac:dyDescent="0.2">
      <c r="A51" s="18" t="s">
        <v>111</v>
      </c>
      <c r="B51" s="20">
        <f>$U$9*$U$10*'Energy conversion'!$A$2</f>
        <v>0</v>
      </c>
      <c r="C51" s="20">
        <f>$U$9*$U$11*'Energy conversion'!$A$2</f>
        <v>0</v>
      </c>
      <c r="D51" s="20">
        <v>0</v>
      </c>
      <c r="E51" s="20">
        <f>$U$9*$U$12*'Energy conversion'!$A$2</f>
        <v>0</v>
      </c>
      <c r="F51" s="20">
        <f>$U$9*$U$13*'Energy conversion'!$A$2</f>
        <v>1517744044065.0161</v>
      </c>
      <c r="G51" s="20">
        <f>$U$9*$U$14*'Energy conversion'!$A$2</f>
        <v>0</v>
      </c>
    </row>
    <row r="52" spans="1:7" x14ac:dyDescent="0.2">
      <c r="A52" s="18" t="s">
        <v>112</v>
      </c>
      <c r="B52" s="20">
        <f>$V$9*$V$10*'Energy conversion'!$A$2</f>
        <v>12353929350</v>
      </c>
      <c r="C52" s="20">
        <f>$V$9*$V$11*'Energy conversion'!$A$2</f>
        <v>0</v>
      </c>
      <c r="D52" s="20">
        <v>0</v>
      </c>
      <c r="E52" s="20">
        <f>$V$9*$V$12*'Energy conversion'!$A$2</f>
        <v>0</v>
      </c>
      <c r="F52" s="20">
        <f>$V$9*$V$13*'Energy conversion'!$A$2</f>
        <v>4867448163899.999</v>
      </c>
      <c r="G52" s="20">
        <f>$V$9*$V$14*'Energy conversion'!$A$2</f>
        <v>0</v>
      </c>
    </row>
    <row r="53" spans="1:7" x14ac:dyDescent="0.2">
      <c r="A53" s="18" t="s">
        <v>113</v>
      </c>
      <c r="B53" s="20">
        <f>$W$9*$W$10*'Energy conversion'!$A$2</f>
        <v>0</v>
      </c>
      <c r="C53" s="20">
        <f>$W$9*$W$11*'Energy conversion'!$A$2</f>
        <v>0</v>
      </c>
      <c r="D53" s="20">
        <v>0</v>
      </c>
      <c r="E53" s="20">
        <f>$W$9*$W$12*'Energy conversion'!$A$2</f>
        <v>0</v>
      </c>
      <c r="F53" s="20">
        <f>$W$9*$W$13*'Energy conversion'!$A$2</f>
        <v>0</v>
      </c>
      <c r="G53" s="20">
        <f>$W$9*$W$14*'Energy conversion'!$A$2</f>
        <v>0</v>
      </c>
    </row>
    <row r="55" spans="1:7" x14ac:dyDescent="0.2">
      <c r="B55" t="s">
        <v>96</v>
      </c>
    </row>
    <row r="56" spans="1:7" x14ac:dyDescent="0.2">
      <c r="A56" s="18" t="s">
        <v>99</v>
      </c>
      <c r="B56" s="19" t="s">
        <v>79</v>
      </c>
      <c r="C56" s="19" t="s">
        <v>100</v>
      </c>
      <c r="D56" s="19" t="s">
        <v>101</v>
      </c>
      <c r="E56" s="19" t="s">
        <v>83</v>
      </c>
      <c r="F56" s="19" t="s">
        <v>102</v>
      </c>
      <c r="G56" s="19" t="s">
        <v>103</v>
      </c>
    </row>
    <row r="57" spans="1:7" x14ac:dyDescent="0.2">
      <c r="A57" s="18" t="s">
        <v>104</v>
      </c>
      <c r="B57" s="20">
        <f>$N$16*$N$17*'Energy conversion'!$A$2</f>
        <v>0</v>
      </c>
      <c r="C57" s="20">
        <f>$N$16*$N$18*'Energy conversion'!$A$2</f>
        <v>64880443032867.914</v>
      </c>
      <c r="D57" s="20">
        <v>0</v>
      </c>
      <c r="E57" s="20">
        <f>$N$16*$N$19*'Energy conversion'!$A$2</f>
        <v>32726599146299.484</v>
      </c>
      <c r="F57" s="20">
        <f>$N$16*$N$20*'Energy conversion'!$A$2</f>
        <v>2672857878744.9263</v>
      </c>
      <c r="G57" s="20">
        <f>$N$16*$N$21*'Energy conversion'!$A$2</f>
        <v>58818783200714.242</v>
      </c>
    </row>
    <row r="58" spans="1:7" x14ac:dyDescent="0.2">
      <c r="A58" s="18" t="s">
        <v>105</v>
      </c>
      <c r="B58" s="20">
        <f>$O$16*$O$17*'Energy conversion'!$A$2</f>
        <v>640729457190</v>
      </c>
      <c r="C58" s="20">
        <f>$O$16*$O$18*'Energy conversion'!$A$2</f>
        <v>0</v>
      </c>
      <c r="D58" s="20">
        <v>0</v>
      </c>
      <c r="E58" s="20">
        <f>$O$16*$O$19*'Energy conversion'!$A$2</f>
        <v>0</v>
      </c>
      <c r="F58" s="20">
        <f>$O$16*$O$20*'Energy conversion'!$A$2</f>
        <v>0</v>
      </c>
      <c r="G58" s="20">
        <f>$O$16*$O$21*'Energy conversion'!$A$2</f>
        <v>0</v>
      </c>
    </row>
    <row r="59" spans="1:7" x14ac:dyDescent="0.2">
      <c r="A59" s="18" t="s">
        <v>106</v>
      </c>
      <c r="B59" s="20">
        <f>$P$16*$P$17*'Energy conversion'!$A$2</f>
        <v>0</v>
      </c>
      <c r="C59" s="20">
        <f>$P$16*$P$18*'Energy conversion'!$A$2</f>
        <v>0</v>
      </c>
      <c r="D59" s="20">
        <v>0</v>
      </c>
      <c r="E59" s="20">
        <f>$P$16*$P$19*'Energy conversion'!$A$2</f>
        <v>0</v>
      </c>
      <c r="F59" s="20">
        <f>$P$16*$P$20*'Energy conversion'!$A$2</f>
        <v>32392094400000.004</v>
      </c>
      <c r="G59" s="20">
        <f>$P$16*$P$21*'Energy conversion'!$A$2</f>
        <v>0</v>
      </c>
    </row>
    <row r="60" spans="1:7" x14ac:dyDescent="0.2">
      <c r="A60" s="18" t="s">
        <v>107</v>
      </c>
      <c r="B60" s="20">
        <f>$Q$16*$Q$17*'Energy conversion'!$A$2</f>
        <v>0</v>
      </c>
      <c r="C60" s="20">
        <f>$Q$16*$Q$18*'Energy conversion'!$A$2</f>
        <v>0</v>
      </c>
      <c r="D60" s="20">
        <v>0</v>
      </c>
      <c r="E60" s="20">
        <f>$Q$16*$Q$19*'Energy conversion'!$A$2</f>
        <v>0</v>
      </c>
      <c r="F60" s="20">
        <f>$Q$16*$Q$20*'Energy conversion'!$A$2</f>
        <v>67455361874700</v>
      </c>
      <c r="G60" s="20">
        <f>$Q$16*$Q$21*'Energy conversion'!$A$2</f>
        <v>0</v>
      </c>
    </row>
    <row r="61" spans="1:7" x14ac:dyDescent="0.2">
      <c r="A61" s="18" t="s">
        <v>108</v>
      </c>
      <c r="B61" s="20">
        <f>$R$16*$R$17*'Energy conversion'!$A$2</f>
        <v>0</v>
      </c>
      <c r="C61" s="20">
        <f>$R$16*$R$18*'Energy conversion'!$A$2</f>
        <v>0</v>
      </c>
      <c r="D61" s="20">
        <v>0</v>
      </c>
      <c r="E61" s="20">
        <f>$R$16*$R$19*'Energy conversion'!$A$2</f>
        <v>0</v>
      </c>
      <c r="F61" s="20">
        <f>$R$16*$R$20*'Energy conversion'!$A$2</f>
        <v>0</v>
      </c>
      <c r="G61" s="20">
        <f>$R$16*$R$21*'Energy conversion'!$A$2</f>
        <v>0</v>
      </c>
    </row>
    <row r="62" spans="1:7" x14ac:dyDescent="0.2">
      <c r="A62" s="18" t="s">
        <v>109</v>
      </c>
      <c r="B62" s="20">
        <f>$S$16*$S$17*'Energy conversion'!$A$2</f>
        <v>0</v>
      </c>
      <c r="C62" s="20">
        <f>$S$16*$S$18*'Energy conversion'!$A$2</f>
        <v>0</v>
      </c>
      <c r="D62" s="20">
        <v>0</v>
      </c>
      <c r="E62" s="20">
        <f>$S$16*$S$19*'Energy conversion'!$A$2</f>
        <v>0</v>
      </c>
      <c r="F62" s="20">
        <f>$S$16*$S$20*'Energy conversion'!$A$2</f>
        <v>0</v>
      </c>
      <c r="G62" s="20">
        <f>$S$16*$S$21*'Energy conversion'!$A$2</f>
        <v>0</v>
      </c>
    </row>
    <row r="63" spans="1:7" x14ac:dyDescent="0.2">
      <c r="A63" s="18" t="s">
        <v>110</v>
      </c>
      <c r="B63" s="20">
        <f>$T$16*$T$17*'Energy conversion'!$A$2</f>
        <v>0</v>
      </c>
      <c r="C63" s="20">
        <f>$T$16*$T$18*'Energy conversion'!$A$2</f>
        <v>0</v>
      </c>
      <c r="D63" s="20">
        <v>0</v>
      </c>
      <c r="E63" s="20">
        <f>$T$16*$T$19*'Energy conversion'!$A$2</f>
        <v>0</v>
      </c>
      <c r="F63" s="20">
        <f>$T$16*$T$20*'Energy conversion'!$A$2</f>
        <v>0</v>
      </c>
      <c r="G63" s="20">
        <f>$T$16*$T$21*'Energy conversion'!$A$2</f>
        <v>0</v>
      </c>
    </row>
    <row r="64" spans="1:7" x14ac:dyDescent="0.2">
      <c r="A64" s="18" t="s">
        <v>111</v>
      </c>
      <c r="B64" s="20">
        <f>$U$16*$U$17*'Energy conversion'!$A$2</f>
        <v>0</v>
      </c>
      <c r="C64" s="20">
        <f>$U$16*$U$18*'Energy conversion'!$A$2</f>
        <v>0</v>
      </c>
      <c r="D64" s="20">
        <v>0</v>
      </c>
      <c r="E64" s="20">
        <f>$U$16*$U$19*'Energy conversion'!$A$2</f>
        <v>0</v>
      </c>
      <c r="F64" s="20">
        <f>$U$16*$U$20*'Energy conversion'!$A$2</f>
        <v>0</v>
      </c>
      <c r="G64" s="20">
        <f>$U$16*$U$21*'Energy conversion'!$A$2</f>
        <v>0</v>
      </c>
    </row>
    <row r="65" spans="1:7" x14ac:dyDescent="0.2">
      <c r="A65" s="18" t="s">
        <v>112</v>
      </c>
      <c r="B65" s="20">
        <f>$V$16*$V$17*'Energy conversion'!$A$2</f>
        <v>0</v>
      </c>
      <c r="C65" s="20">
        <f>$V$16*$V$18*'Energy conversion'!$A$2</f>
        <v>0</v>
      </c>
      <c r="D65" s="20">
        <v>0</v>
      </c>
      <c r="E65" s="20">
        <f>$V$16*$V$19*'Energy conversion'!$A$2</f>
        <v>0</v>
      </c>
      <c r="F65" s="20">
        <f>$V$16*$V$20*'Energy conversion'!$A$2</f>
        <v>6950742493799.999</v>
      </c>
      <c r="G65" s="20">
        <f>$V$16*$V$21*'Energy conversion'!$A$2</f>
        <v>0</v>
      </c>
    </row>
    <row r="66" spans="1:7" x14ac:dyDescent="0.2">
      <c r="A66" s="18" t="s">
        <v>113</v>
      </c>
      <c r="B66" s="20">
        <f>$W$16*$W$17*'Energy conversion'!$A$2</f>
        <v>0</v>
      </c>
      <c r="C66" s="20">
        <f>$W$16*$W$18*'Energy conversion'!$A$2</f>
        <v>0</v>
      </c>
      <c r="D66" s="20">
        <v>0</v>
      </c>
      <c r="E66" s="20">
        <f>$W$16*$W$19*'Energy conversion'!$A$2</f>
        <v>0</v>
      </c>
      <c r="F66" s="20">
        <f>$W$16*$W$20*'Energy conversion'!$A$2</f>
        <v>0</v>
      </c>
      <c r="G66" s="20">
        <f>$W$16*$W$21*'Energy conversion'!$A$2</f>
        <v>0</v>
      </c>
    </row>
  </sheetData>
  <phoneticPr fontId="16" type="noConversion"/>
  <conditionalFormatting sqref="N2:W2 N9:W9 N16:W1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G11"/>
  <sheetViews>
    <sheetView tabSelected="1" workbookViewId="0">
      <selection activeCell="C15" sqref="C15"/>
    </sheetView>
  </sheetViews>
  <sheetFormatPr defaultColWidth="9" defaultRowHeight="14.25" x14ac:dyDescent="0.2"/>
  <cols>
    <col min="1" max="1" width="32.5" customWidth="1"/>
    <col min="2" max="2" width="11.625" customWidth="1"/>
    <col min="3" max="3" width="22.75" customWidth="1"/>
    <col min="4" max="7" width="11.625" customWidth="1"/>
  </cols>
  <sheetData>
    <row r="1" spans="1:7" x14ac:dyDescent="0.2">
      <c r="A1" s="18" t="s">
        <v>99</v>
      </c>
      <c r="B1" s="19" t="s">
        <v>79</v>
      </c>
      <c r="C1" s="19" t="s">
        <v>100</v>
      </c>
      <c r="D1" s="19" t="s">
        <v>101</v>
      </c>
      <c r="E1" s="19" t="s">
        <v>83</v>
      </c>
      <c r="F1" s="19" t="s">
        <v>102</v>
      </c>
      <c r="G1" s="19" t="s">
        <v>103</v>
      </c>
    </row>
    <row r="2" spans="1:7" x14ac:dyDescent="0.2">
      <c r="A2" s="18" t="s">
        <v>104</v>
      </c>
      <c r="B2" s="20">
        <f>'EPS split results2019'!$N$2*'EPS split results2019'!$N3*'Energy conversion'!$A$2</f>
        <v>3498876243610.543</v>
      </c>
      <c r="C2" s="20">
        <f>'EPS split results2019'!$N$2*'EPS split results2019'!$N4*'Energy conversion'!$A$2</f>
        <v>8969846369983.3906</v>
      </c>
      <c r="D2" s="20">
        <v>0</v>
      </c>
      <c r="E2" s="20">
        <f>'EPS split results2019'!$N$2*'EPS split results2019'!$N5*'Energy conversion'!$A$2</f>
        <v>2183794499973.5461</v>
      </c>
      <c r="F2" s="20">
        <f>'EPS split results2019'!$N$2*'EPS split results2019'!$N6*'Energy conversion'!$A$2</f>
        <v>31427955287413.227</v>
      </c>
      <c r="G2" s="20">
        <f>'EPS split results2019'!$N$2*'EPS split results2019'!$N7*'Energy conversion'!$A$2</f>
        <v>36369510803665.672</v>
      </c>
    </row>
    <row r="3" spans="1:7" x14ac:dyDescent="0.2">
      <c r="A3" s="18" t="s">
        <v>105</v>
      </c>
      <c r="B3" s="20">
        <f>'EPS split results2019'!$O$2*'EPS split results2019'!$O3*'Energy conversion'!$A$2</f>
        <v>0</v>
      </c>
      <c r="C3" s="20">
        <f>'EPS split results2019'!$O$2*'EPS split results2019'!$O4*'Energy conversion'!$A$2</f>
        <v>0</v>
      </c>
      <c r="D3" s="20">
        <v>0</v>
      </c>
      <c r="E3" s="20">
        <f>'EPS split results2019'!$O$2*'EPS split results2019'!$O5*'Energy conversion'!$A$2</f>
        <v>0</v>
      </c>
      <c r="F3" s="20">
        <f>'EPS split results2019'!$O$2*'EPS split results2019'!$O6*'Energy conversion'!$A$2</f>
        <v>436410156600.00006</v>
      </c>
      <c r="G3" s="20">
        <f>'EPS split results2019'!$O$2*'EPS split results2019'!$O7*'Energy conversion'!$A$2</f>
        <v>0</v>
      </c>
    </row>
    <row r="4" spans="1:7" x14ac:dyDescent="0.2">
      <c r="A4" s="18" t="s">
        <v>106</v>
      </c>
      <c r="B4" s="20">
        <f>'EPS split results2019'!$P$2*'EPS split results2019'!$P3*'Energy conversion'!$A$2</f>
        <v>1353517294313.6096</v>
      </c>
      <c r="C4" s="20">
        <f>'EPS split results2019'!$P$2*'EPS split results2019'!$P4*'Energy conversion'!$A$2</f>
        <v>0</v>
      </c>
      <c r="D4" s="20">
        <v>0</v>
      </c>
      <c r="E4" s="20">
        <f>'EPS split results2019'!$P$2*'EPS split results2019'!$P5*'Energy conversion'!$A$2</f>
        <v>0</v>
      </c>
      <c r="F4" s="20">
        <f>'EPS split results2019'!$P$2*'EPS split results2019'!$P6*'Energy conversion'!$A$2</f>
        <v>45648761350686.391</v>
      </c>
      <c r="G4" s="20">
        <f>'EPS split results2019'!$P$2*'EPS split results2019'!$P7*'Energy conversion'!$A$2</f>
        <v>0</v>
      </c>
    </row>
    <row r="5" spans="1:7" x14ac:dyDescent="0.2">
      <c r="A5" s="18" t="s">
        <v>107</v>
      </c>
      <c r="B5" s="20">
        <f>'EPS split results2019'!$Q$2*'EPS split results2019'!$Q3*'Energy conversion'!$A$2</f>
        <v>0</v>
      </c>
      <c r="C5" s="20">
        <f>'EPS split results2019'!$Q$2*'EPS split results2019'!$Q4*'Energy conversion'!$A$2</f>
        <v>0</v>
      </c>
      <c r="D5" s="20">
        <v>0</v>
      </c>
      <c r="E5" s="20">
        <f>'EPS split results2019'!$Q$2*'EPS split results2019'!$Q5*'Energy conversion'!$A$2</f>
        <v>0</v>
      </c>
      <c r="F5" s="20">
        <f>'EPS split results2019'!$Q$2*'EPS split results2019'!$Q6*'Energy conversion'!$A$2</f>
        <v>111279091275.00002</v>
      </c>
      <c r="G5" s="20">
        <f>'EPS split results2019'!$Q$2*'EPS split results2019'!$Q7*'Energy conversion'!$A$2</f>
        <v>0</v>
      </c>
    </row>
    <row r="6" spans="1:7" x14ac:dyDescent="0.2">
      <c r="A6" s="18" t="s">
        <v>108</v>
      </c>
      <c r="B6" s="20">
        <f>'EPS split results2019'!$R$2*'EPS split results2019'!$R3*'Energy conversion'!$A$2</f>
        <v>0</v>
      </c>
      <c r="C6" s="20">
        <f>'EPS split results2019'!$R$2*'EPS split results2019'!$R4*'Energy conversion'!$A$2</f>
        <v>0</v>
      </c>
      <c r="D6" s="20">
        <v>0</v>
      </c>
      <c r="E6" s="20">
        <f>'EPS split results2019'!$R$2*'EPS split results2019'!$R5*'Energy conversion'!$A$2</f>
        <v>0</v>
      </c>
      <c r="F6" s="20">
        <f>'EPS split results2019'!$R$2*'EPS split results2019'!$R6*'Energy conversion'!$A$2</f>
        <v>0</v>
      </c>
      <c r="G6" s="20">
        <f>'EPS split results2019'!$R$2*'EPS split results2019'!$R7*'Energy conversion'!$A$2</f>
        <v>0</v>
      </c>
    </row>
    <row r="7" spans="1:7" x14ac:dyDescent="0.2">
      <c r="A7" s="18" t="s">
        <v>109</v>
      </c>
      <c r="B7" s="20">
        <f>'EPS split results2019'!$S$2*'EPS split results2019'!$S3*'Energy conversion'!$A$2</f>
        <v>0</v>
      </c>
      <c r="C7" s="20">
        <f>'EPS split results2019'!$S$2*'EPS split results2019'!$S4*'Energy conversion'!$A$2</f>
        <v>0</v>
      </c>
      <c r="D7" s="20">
        <v>0</v>
      </c>
      <c r="E7" s="20">
        <f>'EPS split results2019'!$S$2*'EPS split results2019'!$S5*'Energy conversion'!$A$2</f>
        <v>0</v>
      </c>
      <c r="F7" s="20">
        <f>'EPS split results2019'!$S$2*'EPS split results2019'!$S6*'Energy conversion'!$A$2</f>
        <v>0</v>
      </c>
      <c r="G7" s="20">
        <f>'EPS split results2019'!$S$2*'EPS split results2019'!$S7*'Energy conversion'!$A$2</f>
        <v>0</v>
      </c>
    </row>
    <row r="8" spans="1:7" x14ac:dyDescent="0.2">
      <c r="A8" s="18" t="s">
        <v>110</v>
      </c>
      <c r="B8" s="20">
        <f>'EPS split results2019'!$T$2*'EPS split results2019'!$T3*'Energy conversion'!$A$2</f>
        <v>0</v>
      </c>
      <c r="C8" s="20">
        <f>'EPS split results2019'!$T$2*'EPS split results2019'!$T4*'Energy conversion'!$A$2</f>
        <v>0</v>
      </c>
      <c r="D8" s="20">
        <v>0</v>
      </c>
      <c r="E8" s="20">
        <f>'EPS split results2019'!$T$2*'EPS split results2019'!$T5*'Energy conversion'!$A$2</f>
        <v>0</v>
      </c>
      <c r="F8" s="20">
        <f>'EPS split results2019'!$T$2*'EPS split results2019'!$T6*'Energy conversion'!$A$2</f>
        <v>0</v>
      </c>
      <c r="G8" s="20">
        <f>'EPS split results2019'!$T$2*'EPS split results2019'!$T7*'Energy conversion'!$A$2</f>
        <v>0</v>
      </c>
    </row>
    <row r="9" spans="1:7" x14ac:dyDescent="0.2">
      <c r="A9" s="18" t="s">
        <v>111</v>
      </c>
      <c r="B9" s="20">
        <f>'EPS split results2019'!$U$2*'EPS split results2019'!$U3*'Energy conversion'!$A$2</f>
        <v>0</v>
      </c>
      <c r="C9" s="20">
        <f>'EPS split results2019'!$U$2*'EPS split results2019'!$U4*'Energy conversion'!$A$2</f>
        <v>0</v>
      </c>
      <c r="D9" s="20">
        <v>0</v>
      </c>
      <c r="E9" s="20">
        <f>'EPS split results2019'!$U$2*'EPS split results2019'!$U5*'Energy conversion'!$A$2</f>
        <v>0</v>
      </c>
      <c r="F9" s="20">
        <f>'EPS split results2019'!$U$2*'EPS split results2019'!$U6*'Energy conversion'!$A$2</f>
        <v>4272573756094.3252</v>
      </c>
      <c r="G9" s="20">
        <f>'EPS split results2019'!$U$2*'EPS split results2019'!$U7*'Energy conversion'!$A$2</f>
        <v>0</v>
      </c>
    </row>
    <row r="10" spans="1:7" x14ac:dyDescent="0.2">
      <c r="A10" s="18" t="s">
        <v>112</v>
      </c>
      <c r="B10" s="20">
        <f>'EPS split results2019'!$V$2*'EPS split results2019'!$V3*'Energy conversion'!$A$2</f>
        <v>0</v>
      </c>
      <c r="C10" s="20">
        <f>'EPS split results2019'!$V$2*'EPS split results2019'!$V4*'Energy conversion'!$A$2</f>
        <v>0</v>
      </c>
      <c r="D10" s="20">
        <v>0</v>
      </c>
      <c r="E10" s="20">
        <f>'EPS split results2019'!$V$2*'EPS split results2019'!$V5*'Energy conversion'!$A$2</f>
        <v>0</v>
      </c>
      <c r="F10" s="20">
        <f>'EPS split results2019'!$V$2*'EPS split results2019'!$V6*'Energy conversion'!$A$2</f>
        <v>3094508644499.9995</v>
      </c>
      <c r="G10" s="20">
        <f>'EPS split results2019'!$V$2*'EPS split results2019'!$V7*'Energy conversion'!$A$2</f>
        <v>0</v>
      </c>
    </row>
    <row r="11" spans="1:7" x14ac:dyDescent="0.2">
      <c r="A11" s="18" t="s">
        <v>113</v>
      </c>
      <c r="B11" s="20">
        <f>'EPS split results2019'!$W$2*'EPS split results2019'!$W3*'Energy conversion'!$A$2</f>
        <v>0</v>
      </c>
      <c r="C11" s="20">
        <f>'EPS split results2019'!$W$2*'EPS split results2019'!$W4*'Energy conversion'!$A$2</f>
        <v>0</v>
      </c>
      <c r="D11" s="20">
        <v>0</v>
      </c>
      <c r="E11" s="20">
        <f>'EPS split results2019'!$W$2*'EPS split results2019'!$W5*'Energy conversion'!$A$2</f>
        <v>0</v>
      </c>
      <c r="F11" s="20">
        <f>'EPS split results2019'!$W$2*'EPS split results2019'!$W6*'Energy conversion'!$A$2</f>
        <v>0</v>
      </c>
      <c r="G11" s="20">
        <f>'EPS split results2019'!$W$2*'EPS split results2019'!$W7*'Energy conversion'!$A$2</f>
        <v>0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G11"/>
  <sheetViews>
    <sheetView workbookViewId="0">
      <selection activeCell="L30" sqref="L30"/>
    </sheetView>
  </sheetViews>
  <sheetFormatPr defaultColWidth="9" defaultRowHeight="14.25" x14ac:dyDescent="0.2"/>
  <cols>
    <col min="1" max="1" width="32.5" customWidth="1"/>
    <col min="2" max="2" width="11.625" customWidth="1"/>
    <col min="3" max="3" width="22.75" customWidth="1"/>
    <col min="4" max="7" width="11.625" customWidth="1"/>
  </cols>
  <sheetData>
    <row r="1" spans="1:7" x14ac:dyDescent="0.2">
      <c r="A1" s="18" t="s">
        <v>99</v>
      </c>
      <c r="B1" s="19" t="s">
        <v>79</v>
      </c>
      <c r="C1" s="19" t="s">
        <v>100</v>
      </c>
      <c r="D1" s="19" t="s">
        <v>101</v>
      </c>
      <c r="E1" s="19" t="s">
        <v>83</v>
      </c>
      <c r="F1" s="19" t="s">
        <v>102</v>
      </c>
      <c r="G1" s="19" t="s">
        <v>103</v>
      </c>
    </row>
    <row r="2" spans="1:7" x14ac:dyDescent="0.2">
      <c r="A2" s="18" t="s">
        <v>104</v>
      </c>
      <c r="B2" s="21">
        <f>'EPS split results2019'!$N$9*'EPS split results2019'!$N10*'Energy conversion'!$A$2</f>
        <v>87339666496.002823</v>
      </c>
      <c r="C2" s="21">
        <f>'EPS split results2019'!$N$9*'EPS split results2019'!$N11*'Energy conversion'!$A$2</f>
        <v>29713494787.299923</v>
      </c>
      <c r="D2" s="21">
        <v>0</v>
      </c>
      <c r="E2" s="21">
        <f>'EPS split results2019'!$N$9*'EPS split results2019'!$N12*'Energy conversion'!$A$2</f>
        <v>39580505152.571495</v>
      </c>
      <c r="F2" s="21">
        <f>'EPS split results2019'!$N$9*'EPS split results2019'!$N13*'Energy conversion'!$A$2</f>
        <v>450535143298.45917</v>
      </c>
      <c r="G2" s="21">
        <f>'EPS split results2019'!$N$9*'EPS split results2019'!$N14*'Energy conversion'!$A$2</f>
        <v>639537510730.30627</v>
      </c>
    </row>
    <row r="3" spans="1:7" x14ac:dyDescent="0.2">
      <c r="A3" s="18" t="s">
        <v>105</v>
      </c>
      <c r="B3" s="21">
        <f>'EPS split results2019'!$O$9*'EPS split results2019'!$O10*'Energy conversion'!$A$2</f>
        <v>358121760665.12451</v>
      </c>
      <c r="C3" s="21">
        <f>'EPS split results2019'!$O$9*'EPS split results2019'!$O11*'Energy conversion'!$A$2</f>
        <v>0</v>
      </c>
      <c r="D3" s="21">
        <v>0</v>
      </c>
      <c r="E3" s="21">
        <f>'EPS split results2019'!$O$9*'EPS split results2019'!$O12*'Energy conversion'!$A$2</f>
        <v>0</v>
      </c>
      <c r="F3" s="21">
        <f>'EPS split results2019'!$O$9*'EPS split results2019'!$O13*'Energy conversion'!$A$2</f>
        <v>18777920034.875446</v>
      </c>
      <c r="G3" s="21">
        <f>'EPS split results2019'!$O$9*'EPS split results2019'!$O14*'Energy conversion'!$A$2</f>
        <v>0</v>
      </c>
    </row>
    <row r="4" spans="1:7" x14ac:dyDescent="0.2">
      <c r="A4" s="18" t="s">
        <v>106</v>
      </c>
      <c r="B4" s="21">
        <f>'EPS split results2019'!$P$9*'EPS split results2019'!$P10*'Energy conversion'!$A$2</f>
        <v>936907261165.04858</v>
      </c>
      <c r="C4" s="21">
        <f>'EPS split results2019'!$P$9*'EPS split results2019'!$P11*'Energy conversion'!$A$2</f>
        <v>0</v>
      </c>
      <c r="D4" s="21">
        <v>0</v>
      </c>
      <c r="E4" s="21">
        <f>'EPS split results2019'!$P$9*'EPS split results2019'!$P12*'Energy conversion'!$A$2</f>
        <v>0</v>
      </c>
      <c r="F4" s="21">
        <f>'EPS split results2019'!$P$9*'EPS split results2019'!$P13*'Energy conversion'!$A$2</f>
        <v>6486281038834.9531</v>
      </c>
      <c r="G4" s="21">
        <f>'EPS split results2019'!$P$9*'EPS split results2019'!$P14*'Energy conversion'!$A$2</f>
        <v>0</v>
      </c>
    </row>
    <row r="5" spans="1:7" x14ac:dyDescent="0.2">
      <c r="A5" s="18" t="s">
        <v>107</v>
      </c>
      <c r="B5" s="21">
        <f>'EPS split results2019'!$Q$9*'EPS split results2019'!$Q10*'Energy conversion'!$A$2</f>
        <v>0</v>
      </c>
      <c r="C5" s="21">
        <f>'EPS split results2019'!$Q$9*'EPS split results2019'!$Q11*'Energy conversion'!$A$2</f>
        <v>0</v>
      </c>
      <c r="D5" s="21">
        <v>0</v>
      </c>
      <c r="E5" s="21">
        <f>'EPS split results2019'!$Q$9*'EPS split results2019'!$Q12*'Energy conversion'!$A$2</f>
        <v>0</v>
      </c>
      <c r="F5" s="21">
        <f>'EPS split results2019'!$Q$9*'EPS split results2019'!$Q13*'Energy conversion'!$A$2</f>
        <v>91046529225</v>
      </c>
      <c r="G5" s="21">
        <f>'EPS split results2019'!$Q$9*'EPS split results2019'!$Q14*'Energy conversion'!$A$2</f>
        <v>0</v>
      </c>
    </row>
    <row r="6" spans="1:7" x14ac:dyDescent="0.2">
      <c r="A6" s="18" t="s">
        <v>108</v>
      </c>
      <c r="B6" s="21">
        <f>'EPS split results2019'!$R$9*'EPS split results2019'!$R10*'Energy conversion'!$A$2</f>
        <v>0</v>
      </c>
      <c r="C6" s="21">
        <f>'EPS split results2019'!$R$9*'EPS split results2019'!$R11*'Energy conversion'!$A$2</f>
        <v>0</v>
      </c>
      <c r="D6" s="21">
        <v>0</v>
      </c>
      <c r="E6" s="21">
        <f>'EPS split results2019'!$R$9*'EPS split results2019'!$R12*'Energy conversion'!$A$2</f>
        <v>0</v>
      </c>
      <c r="F6" s="21">
        <f>'EPS split results2019'!$R$9*'EPS split results2019'!$R13*'Energy conversion'!$A$2</f>
        <v>0</v>
      </c>
      <c r="G6" s="21">
        <f>'EPS split results2019'!$R$9*'EPS split results2019'!$R14*'Energy conversion'!$A$2</f>
        <v>0</v>
      </c>
    </row>
    <row r="7" spans="1:7" x14ac:dyDescent="0.2">
      <c r="A7" s="18" t="s">
        <v>109</v>
      </c>
      <c r="B7" s="21">
        <f>'EPS split results2019'!$S$9*'EPS split results2019'!$S10*'Energy conversion'!$A$2</f>
        <v>0</v>
      </c>
      <c r="C7" s="21">
        <f>'EPS split results2019'!$S$9*'EPS split results2019'!$S11*'Energy conversion'!$A$2</f>
        <v>0</v>
      </c>
      <c r="D7" s="21">
        <v>0</v>
      </c>
      <c r="E7" s="21">
        <f>'EPS split results2019'!$S$9*'EPS split results2019'!$S12*'Energy conversion'!$A$2</f>
        <v>0</v>
      </c>
      <c r="F7" s="21">
        <f>'EPS split results2019'!$S$9*'EPS split results2019'!$S13*'Energy conversion'!$A$2</f>
        <v>0</v>
      </c>
      <c r="G7" s="21">
        <f>'EPS split results2019'!$S$9*'EPS split results2019'!$S14*'Energy conversion'!$A$2</f>
        <v>0</v>
      </c>
    </row>
    <row r="8" spans="1:7" x14ac:dyDescent="0.2">
      <c r="A8" s="18" t="s">
        <v>110</v>
      </c>
      <c r="B8" s="21">
        <f>'EPS split results2019'!$T$9*'EPS split results2019'!$T10*'Energy conversion'!$A$2</f>
        <v>0</v>
      </c>
      <c r="C8" s="21">
        <f>'EPS split results2019'!$T$9*'EPS split results2019'!$T11*'Energy conversion'!$A$2</f>
        <v>0</v>
      </c>
      <c r="D8" s="21">
        <v>0</v>
      </c>
      <c r="E8" s="21">
        <f>'EPS split results2019'!$T$9*'EPS split results2019'!$T12*'Energy conversion'!$A$2</f>
        <v>0</v>
      </c>
      <c r="F8" s="21">
        <f>'EPS split results2019'!$T$9*'EPS split results2019'!$T13*'Energy conversion'!$A$2</f>
        <v>0</v>
      </c>
      <c r="G8" s="21">
        <f>'EPS split results2019'!$T$9*'EPS split results2019'!$T14*'Energy conversion'!$A$2</f>
        <v>0</v>
      </c>
    </row>
    <row r="9" spans="1:7" x14ac:dyDescent="0.2">
      <c r="A9" s="18" t="s">
        <v>111</v>
      </c>
      <c r="B9" s="21">
        <f>'EPS split results2019'!$U$9*'EPS split results2019'!$U10*'Energy conversion'!$A$2</f>
        <v>0</v>
      </c>
      <c r="C9" s="21">
        <f>'EPS split results2019'!$U$9*'EPS split results2019'!$U11*'Energy conversion'!$A$2</f>
        <v>0</v>
      </c>
      <c r="D9" s="21">
        <v>0</v>
      </c>
      <c r="E9" s="21">
        <f>'EPS split results2019'!$U$9*'EPS split results2019'!$U12*'Energy conversion'!$A$2</f>
        <v>0</v>
      </c>
      <c r="F9" s="21">
        <f>'EPS split results2019'!$U$9*'EPS split results2019'!$U13*'Energy conversion'!$A$2</f>
        <v>1333613265861.4419</v>
      </c>
      <c r="G9" s="21">
        <f>'EPS split results2019'!$U$9*'EPS split results2019'!$U14*'Energy conversion'!$A$2</f>
        <v>0</v>
      </c>
    </row>
    <row r="10" spans="1:7" x14ac:dyDescent="0.2">
      <c r="A10" s="18" t="s">
        <v>112</v>
      </c>
      <c r="B10" s="21">
        <f>'EPS split results2019'!$V$9*'EPS split results2019'!$V10*'Energy conversion'!$A$2</f>
        <v>13245822786.000002</v>
      </c>
      <c r="C10" s="21">
        <f>'EPS split results2019'!$V$9*'EPS split results2019'!$V11*'Energy conversion'!$A$2</f>
        <v>0</v>
      </c>
      <c r="D10" s="21">
        <v>0</v>
      </c>
      <c r="E10" s="21">
        <f>'EPS split results2019'!$V$9*'EPS split results2019'!$V12*'Energy conversion'!$A$2</f>
        <v>0</v>
      </c>
      <c r="F10" s="21">
        <f>'EPS split results2019'!$V$9*'EPS split results2019'!$V13*'Energy conversion'!$A$2</f>
        <v>5218854177684</v>
      </c>
      <c r="G10" s="21">
        <f>'EPS split results2019'!$V$9*'EPS split results2019'!$V14*'Energy conversion'!$A$2</f>
        <v>0</v>
      </c>
    </row>
    <row r="11" spans="1:7" x14ac:dyDescent="0.2">
      <c r="A11" s="18" t="s">
        <v>113</v>
      </c>
      <c r="B11" s="21">
        <f>'EPS split results2019'!$W$9*'EPS split results2019'!$W10*'Energy conversion'!$A$2</f>
        <v>0</v>
      </c>
      <c r="C11" s="21">
        <f>'EPS split results2019'!$W$9*'EPS split results2019'!$W11*'Energy conversion'!$A$2</f>
        <v>0</v>
      </c>
      <c r="D11" s="21">
        <v>0</v>
      </c>
      <c r="E11" s="21">
        <f>'EPS split results2019'!$W$9*'EPS split results2019'!$W12*'Energy conversion'!$A$2</f>
        <v>0</v>
      </c>
      <c r="F11" s="21">
        <f>'EPS split results2019'!$W$9*'EPS split results2019'!$W13*'Energy conversion'!$A$2</f>
        <v>0</v>
      </c>
      <c r="G11" s="21">
        <f>'EPS split results2019'!$W$9*'EPS split results2019'!$W14*'Energy conversion'!$A$2</f>
        <v>0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About</vt:lpstr>
      <vt:lpstr>mindmap</vt:lpstr>
      <vt:lpstr>statistical yearbook data</vt:lpstr>
      <vt:lpstr>Central heating</vt:lpstr>
      <vt:lpstr>Energy conversion</vt:lpstr>
      <vt:lpstr>EPS split results2019</vt:lpstr>
      <vt:lpstr>EPS split results2020</vt:lpstr>
      <vt:lpstr>SYCEU-urban-residential</vt:lpstr>
      <vt:lpstr>SYCEU-rural-residential</vt:lpstr>
      <vt:lpstr>SYCEU-commercial</vt:lpstr>
      <vt:lpstr>reference-energy definition</vt:lpstr>
      <vt:lpstr>reference-energy split methods</vt:lpstr>
      <vt:lpstr>reference-rural biomass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duyx1</dc:creator>
  <cp:lastModifiedBy>cjwdllj@163.com</cp:lastModifiedBy>
  <dcterms:created xsi:type="dcterms:W3CDTF">2023-07-18T02:43:00Z</dcterms:created>
  <dcterms:modified xsi:type="dcterms:W3CDTF">2025-02-26T03:45:46Z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CE6592E7A41D473AAA1132087FC4D0EA_12</vt:lpwstr>
  </property>
  <property fmtid="{D5CDD505-2E9C-101B-9397-08002B2CF9AE}" pid="3" name="KSOProductBuildVer">
    <vt:lpwstr>2052-12.1.0.15120</vt:lpwstr>
  </property>
</Properties>
</file>