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ming\EPS\Github Push\Shandong\eps-shandong-smart-trans\InputData\fuels\IMFPbFT\"/>
    </mc:Choice>
  </mc:AlternateContent>
  <xr:revisionPtr revIDLastSave="0" documentId="13_ncr:1_{92AA6BBA-3AAD-4283-8F81-31697420B17F}" xr6:coauthVersionLast="47" xr6:coauthVersionMax="47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About" sheetId="1" r:id="rId1"/>
    <sheet name="AEO 13" sheetId="10" r:id="rId2"/>
    <sheet name="AEO 60" sheetId="8" r:id="rId3"/>
    <sheet name="EIA Henry Hub Nat Gas Spot" sheetId="12" r:id="rId4"/>
    <sheet name="eia ng prices" sheetId="13" r:id="rId5"/>
    <sheet name="Natural Gas Prices" sheetId="11" r:id="rId6"/>
    <sheet name="Pretax Fuel Prices" sheetId="5" r:id="rId7"/>
    <sheet name="Fuel Taxes" sheetId="4" r:id="rId8"/>
    <sheet name="BAU Fuel Use by Sector" sheetId="7" r:id="rId9"/>
    <sheet name="Fuel Price Data" sheetId="3" r:id="rId10"/>
    <sheet name="IMFPbFT" sheetId="2" r:id="rId11"/>
  </sheets>
  <externalReferences>
    <externalReference r:id="rId12"/>
  </externalReferences>
  <definedNames>
    <definedName name="nonlignite_multiplier">'[1]Hard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2" l="1"/>
  <c r="AH3" i="2"/>
  <c r="AI3" i="2"/>
  <c r="AJ3" i="2"/>
  <c r="AK3" i="2"/>
  <c r="AL3" i="2"/>
  <c r="AM3" i="2"/>
  <c r="AN3" i="2"/>
  <c r="AO3" i="2"/>
  <c r="AP3" i="2"/>
  <c r="AG4" i="2"/>
  <c r="AH4" i="2"/>
  <c r="AI4" i="2"/>
  <c r="AJ4" i="2"/>
  <c r="AK4" i="2"/>
  <c r="AL4" i="2"/>
  <c r="AM4" i="2"/>
  <c r="AN4" i="2"/>
  <c r="AO4" i="2"/>
  <c r="AP4" i="2"/>
  <c r="AG5" i="2"/>
  <c r="AH5" i="2"/>
  <c r="AI5" i="2"/>
  <c r="AJ5" i="2"/>
  <c r="AK5" i="2"/>
  <c r="AL5" i="2"/>
  <c r="AM5" i="2"/>
  <c r="AN5" i="2"/>
  <c r="AO5" i="2"/>
  <c r="AP5" i="2"/>
  <c r="AG6" i="2"/>
  <c r="AH6" i="2"/>
  <c r="AI6" i="2"/>
  <c r="AJ6" i="2"/>
  <c r="AK6" i="2"/>
  <c r="AL6" i="2"/>
  <c r="AM6" i="2"/>
  <c r="AN6" i="2"/>
  <c r="AO6" i="2"/>
  <c r="AP6" i="2"/>
  <c r="AG7" i="2"/>
  <c r="AH7" i="2"/>
  <c r="AI7" i="2"/>
  <c r="AJ7" i="2"/>
  <c r="AK7" i="2"/>
  <c r="AL7" i="2"/>
  <c r="AM7" i="2"/>
  <c r="AN7" i="2"/>
  <c r="AO7" i="2"/>
  <c r="AP7" i="2"/>
  <c r="AG8" i="2"/>
  <c r="AH8" i="2"/>
  <c r="AI8" i="2"/>
  <c r="AJ8" i="2"/>
  <c r="AK8" i="2"/>
  <c r="AL8" i="2"/>
  <c r="AM8" i="2"/>
  <c r="AN8" i="2"/>
  <c r="AO8" i="2"/>
  <c r="AP8" i="2"/>
  <c r="AG9" i="2"/>
  <c r="AH9" i="2"/>
  <c r="AI9" i="2"/>
  <c r="AJ9" i="2"/>
  <c r="AK9" i="2"/>
  <c r="AL9" i="2"/>
  <c r="AM9" i="2"/>
  <c r="AN9" i="2"/>
  <c r="AO9" i="2"/>
  <c r="AP9" i="2"/>
  <c r="AG10" i="2"/>
  <c r="AH10" i="2"/>
  <c r="AI10" i="2"/>
  <c r="AJ10" i="2"/>
  <c r="AK10" i="2"/>
  <c r="AL10" i="2"/>
  <c r="AM10" i="2"/>
  <c r="AN10" i="2"/>
  <c r="AO10" i="2"/>
  <c r="AP10" i="2"/>
  <c r="AG11" i="2"/>
  <c r="AH11" i="2"/>
  <c r="AI11" i="2"/>
  <c r="AJ11" i="2"/>
  <c r="AK11" i="2"/>
  <c r="AL11" i="2"/>
  <c r="AM11" i="2"/>
  <c r="AN11" i="2"/>
  <c r="AO11" i="2"/>
  <c r="AP11" i="2"/>
  <c r="AG12" i="2"/>
  <c r="AH12" i="2"/>
  <c r="AI12" i="2"/>
  <c r="AJ12" i="2"/>
  <c r="AK12" i="2"/>
  <c r="AL12" i="2"/>
  <c r="AM12" i="2"/>
  <c r="AN12" i="2"/>
  <c r="AO12" i="2"/>
  <c r="AP12" i="2"/>
  <c r="AG13" i="2"/>
  <c r="AH13" i="2"/>
  <c r="AI13" i="2"/>
  <c r="AJ13" i="2"/>
  <c r="AK13" i="2"/>
  <c r="AL13" i="2"/>
  <c r="AM13" i="2"/>
  <c r="AN13" i="2"/>
  <c r="AO13" i="2"/>
  <c r="AP13" i="2"/>
  <c r="AG14" i="2"/>
  <c r="AH14" i="2"/>
  <c r="AI14" i="2"/>
  <c r="AJ14" i="2"/>
  <c r="AK14" i="2"/>
  <c r="AL14" i="2"/>
  <c r="AM14" i="2"/>
  <c r="AN14" i="2"/>
  <c r="AO14" i="2"/>
  <c r="AP14" i="2"/>
  <c r="AG15" i="2"/>
  <c r="AH15" i="2"/>
  <c r="AI15" i="2"/>
  <c r="AJ15" i="2"/>
  <c r="AK15" i="2"/>
  <c r="AL15" i="2"/>
  <c r="AM15" i="2"/>
  <c r="AN15" i="2"/>
  <c r="AO15" i="2"/>
  <c r="AP15" i="2"/>
  <c r="AG16" i="2"/>
  <c r="AH16" i="2"/>
  <c r="AI16" i="2"/>
  <c r="AJ16" i="2"/>
  <c r="AK16" i="2"/>
  <c r="AL16" i="2"/>
  <c r="AM16" i="2"/>
  <c r="AN16" i="2"/>
  <c r="AO16" i="2"/>
  <c r="AP16" i="2"/>
  <c r="AG17" i="2"/>
  <c r="AH17" i="2"/>
  <c r="AI17" i="2"/>
  <c r="AJ17" i="2"/>
  <c r="AK17" i="2"/>
  <c r="AL17" i="2"/>
  <c r="AM17" i="2"/>
  <c r="AN17" i="2"/>
  <c r="AO17" i="2"/>
  <c r="AP17" i="2"/>
  <c r="AG18" i="2"/>
  <c r="AH18" i="2"/>
  <c r="AI18" i="2"/>
  <c r="AJ18" i="2"/>
  <c r="AK18" i="2"/>
  <c r="AL18" i="2"/>
  <c r="AM18" i="2"/>
  <c r="AN18" i="2"/>
  <c r="AO18" i="2"/>
  <c r="AP18" i="2"/>
  <c r="AG19" i="2"/>
  <c r="AH19" i="2"/>
  <c r="AI19" i="2"/>
  <c r="AJ19" i="2"/>
  <c r="AK19" i="2"/>
  <c r="AL19" i="2"/>
  <c r="AM19" i="2"/>
  <c r="AN19" i="2"/>
  <c r="AO19" i="2"/>
  <c r="AP19" i="2"/>
  <c r="AG20" i="2"/>
  <c r="AH20" i="2"/>
  <c r="AI20" i="2"/>
  <c r="AJ20" i="2"/>
  <c r="AK20" i="2"/>
  <c r="AL20" i="2"/>
  <c r="AM20" i="2"/>
  <c r="AN20" i="2"/>
  <c r="AO20" i="2"/>
  <c r="AP20" i="2"/>
  <c r="AG21" i="2"/>
  <c r="AH21" i="2"/>
  <c r="AI21" i="2"/>
  <c r="AJ21" i="2"/>
  <c r="AK21" i="2"/>
  <c r="AL21" i="2"/>
  <c r="AM21" i="2"/>
  <c r="AN21" i="2"/>
  <c r="AO21" i="2"/>
  <c r="AP21" i="2"/>
  <c r="AG22" i="2"/>
  <c r="AH22" i="2"/>
  <c r="AI22" i="2"/>
  <c r="AJ22" i="2"/>
  <c r="AK22" i="2"/>
  <c r="AL22" i="2"/>
  <c r="AM22" i="2"/>
  <c r="AN22" i="2"/>
  <c r="AO22" i="2"/>
  <c r="AP22" i="2"/>
  <c r="AH2" i="2"/>
  <c r="AI2" i="2"/>
  <c r="AJ2" i="2"/>
  <c r="AK2" i="2"/>
  <c r="AL2" i="2"/>
  <c r="AM2" i="2"/>
  <c r="AN2" i="2"/>
  <c r="AO2" i="2"/>
  <c r="AP2" i="2"/>
  <c r="AG2" i="2"/>
  <c r="D8" i="11"/>
  <c r="D9" i="11"/>
  <c r="G9" i="11" s="1"/>
  <c r="D17" i="11"/>
  <c r="C5" i="11"/>
  <c r="C6" i="11"/>
  <c r="C9" i="11"/>
  <c r="F9" i="11" s="1"/>
  <c r="C13" i="11"/>
  <c r="C14" i="11"/>
  <c r="C17" i="11"/>
  <c r="F17" i="11" s="1"/>
  <c r="C21" i="11"/>
  <c r="C22" i="11"/>
  <c r="T84" i="13"/>
  <c r="C4" i="11" s="1"/>
  <c r="U84" i="13"/>
  <c r="D4" i="11" s="1"/>
  <c r="G4" i="11" s="1"/>
  <c r="T85" i="13"/>
  <c r="U85" i="13"/>
  <c r="D5" i="11" s="1"/>
  <c r="G5" i="11" s="1"/>
  <c r="T86" i="13"/>
  <c r="U86" i="13"/>
  <c r="D6" i="11" s="1"/>
  <c r="T87" i="13"/>
  <c r="C7" i="11" s="1"/>
  <c r="F7" i="11" s="1"/>
  <c r="U87" i="13"/>
  <c r="D7" i="11" s="1"/>
  <c r="T88" i="13"/>
  <c r="C8" i="11" s="1"/>
  <c r="F8" i="11" s="1"/>
  <c r="U88" i="13"/>
  <c r="T89" i="13"/>
  <c r="U89" i="13"/>
  <c r="T90" i="13"/>
  <c r="C10" i="11" s="1"/>
  <c r="F10" i="11" s="1"/>
  <c r="U90" i="13"/>
  <c r="D10" i="11" s="1"/>
  <c r="G10" i="11" s="1"/>
  <c r="T91" i="13"/>
  <c r="C11" i="11" s="1"/>
  <c r="U91" i="13"/>
  <c r="D11" i="11" s="1"/>
  <c r="T92" i="13"/>
  <c r="C12" i="11" s="1"/>
  <c r="U92" i="13"/>
  <c r="D12" i="11" s="1"/>
  <c r="G12" i="11" s="1"/>
  <c r="T93" i="13"/>
  <c r="U93" i="13"/>
  <c r="D13" i="11" s="1"/>
  <c r="G13" i="11" s="1"/>
  <c r="T94" i="13"/>
  <c r="U94" i="13"/>
  <c r="D14" i="11" s="1"/>
  <c r="T95" i="13"/>
  <c r="C15" i="11" s="1"/>
  <c r="F15" i="11" s="1"/>
  <c r="U95" i="13"/>
  <c r="D15" i="11" s="1"/>
  <c r="T96" i="13"/>
  <c r="C16" i="11" s="1"/>
  <c r="F16" i="11" s="1"/>
  <c r="U96" i="13"/>
  <c r="D16" i="11" s="1"/>
  <c r="T97" i="13"/>
  <c r="U97" i="13"/>
  <c r="T98" i="13"/>
  <c r="C18" i="11" s="1"/>
  <c r="F18" i="11" s="1"/>
  <c r="U98" i="13"/>
  <c r="D18" i="11" s="1"/>
  <c r="G18" i="11" s="1"/>
  <c r="T99" i="13"/>
  <c r="C19" i="11" s="1"/>
  <c r="U99" i="13"/>
  <c r="D19" i="11" s="1"/>
  <c r="T100" i="13"/>
  <c r="C20" i="11" s="1"/>
  <c r="U100" i="13"/>
  <c r="D20" i="11" s="1"/>
  <c r="G20" i="11" s="1"/>
  <c r="T101" i="13"/>
  <c r="U101" i="13"/>
  <c r="D21" i="11" s="1"/>
  <c r="T102" i="13"/>
  <c r="U102" i="13"/>
  <c r="D22" i="11" s="1"/>
  <c r="U83" i="13"/>
  <c r="D3" i="11" s="1"/>
  <c r="T83" i="13"/>
  <c r="C3" i="11" s="1"/>
  <c r="F3" i="11" s="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F58" i="11"/>
  <c r="E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26" i="11" a="1"/>
  <c r="E26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E23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1" i="11" l="1"/>
  <c r="D91" i="11" s="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E49" i="11"/>
  <c r="E41" i="11"/>
  <c r="E33" i="11"/>
  <c r="E48" i="11"/>
  <c r="E40" i="11"/>
  <c r="E32" i="11"/>
  <c r="E55" i="11"/>
  <c r="E47" i="11"/>
  <c r="E39" i="11"/>
  <c r="E31" i="11"/>
  <c r="E54" i="11"/>
  <c r="E46" i="11"/>
  <c r="E38" i="11"/>
  <c r="E30" i="11"/>
  <c r="E53" i="11"/>
  <c r="E45" i="11"/>
  <c r="E37" i="11"/>
  <c r="E29" i="11"/>
  <c r="E52" i="11"/>
  <c r="E44" i="11"/>
  <c r="E36" i="11"/>
  <c r="E28" i="11"/>
  <c r="E51" i="11"/>
  <c r="E43" i="11"/>
  <c r="E35" i="11"/>
  <c r="E27" i="11"/>
  <c r="E50" i="11"/>
  <c r="E42" i="11"/>
  <c r="E34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G23" i="11" l="1"/>
  <c r="D26" i="11" s="1"/>
  <c r="F23" i="11"/>
  <c r="C26" i="11" s="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C92" i="11" l="1"/>
  <c r="D92" i="11" s="1"/>
  <c r="D51" i="1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106" i="11" s="1"/>
  <c r="D106" i="11" s="1"/>
  <c r="C43" i="11"/>
  <c r="C109" i="11" s="1"/>
  <c r="D109" i="11" s="1"/>
  <c r="C35" i="11"/>
  <c r="C31" i="11"/>
  <c r="C97" i="11" s="1"/>
  <c r="D97" i="11" s="1"/>
  <c r="C29" i="11"/>
  <c r="C52" i="11"/>
  <c r="C118" i="11" s="1"/>
  <c r="D118" i="11" s="1"/>
  <c r="C38" i="11"/>
  <c r="C55" i="11"/>
  <c r="C121" i="11" s="1"/>
  <c r="D121" i="11" s="1"/>
  <c r="C28" i="11"/>
  <c r="C94" i="11" s="1"/>
  <c r="D94" i="11" s="1"/>
  <c r="C47" i="11"/>
  <c r="C113" i="11" s="1"/>
  <c r="D113" i="11" s="1"/>
  <c r="C51" i="11"/>
  <c r="C117" i="11" s="1"/>
  <c r="D117" i="11" s="1"/>
  <c r="C50" i="11"/>
  <c r="C116" i="11" s="1"/>
  <c r="D116" i="11" s="1"/>
  <c r="C48" i="11"/>
  <c r="C32" i="11"/>
  <c r="C45" i="11"/>
  <c r="C49" i="11"/>
  <c r="C115" i="11" s="1"/>
  <c r="D115" i="11" s="1"/>
  <c r="C53" i="11"/>
  <c r="C119" i="11" s="1"/>
  <c r="D119" i="11" s="1"/>
  <c r="C46" i="11"/>
  <c r="C112" i="11" s="1"/>
  <c r="D112" i="11" s="1"/>
  <c r="C30" i="11"/>
  <c r="D43" i="11"/>
  <c r="D49" i="11"/>
  <c r="D29" i="11"/>
  <c r="D53" i="11"/>
  <c r="D28" i="11"/>
  <c r="C44" i="11"/>
  <c r="C36" i="11"/>
  <c r="C102" i="11" s="1"/>
  <c r="D102" i="11" s="1"/>
  <c r="C39" i="11"/>
  <c r="C105" i="11" s="1"/>
  <c r="D105" i="11" s="1"/>
  <c r="C27" i="11"/>
  <c r="C42" i="11"/>
  <c r="C108" i="11" s="1"/>
  <c r="D108" i="11" s="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C120" i="11" s="1"/>
  <c r="D120" i="11" s="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3" i="11" l="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B4" i="2" s="1" a="1"/>
  <c r="B4" i="2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<sst xmlns="http://schemas.openxmlformats.org/spreadsheetml/2006/main" count="2142" uniqueCount="1612">
  <si>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</si>
  <si>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</si>
  <si>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</si>
  <si>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</si>
  <si>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</si>
  <si>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</si>
  <si>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</si>
  <si>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</si>
  <si>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</si>
  <si>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</si>
  <si>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</si>
  <si>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</si>
  <si>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</si>
  <si>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</si>
  <si>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</si>
  <si>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</si>
  <si>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</si>
  <si>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</si>
  <si>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</si>
  <si>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</si>
  <si>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</si>
  <si>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</si>
  <si>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</si>
  <si>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</si>
  <si>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</si>
  <si>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</si>
  <si>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</si>
  <si>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</si>
  <si>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</si>
  <si>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</si>
  <si>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</si>
  <si>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</si>
  <si>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</si>
  <si>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</si>
  <si>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</si>
  <si>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</si>
  <si>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</si>
  <si>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</si>
  <si>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</si>
  <si>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</si>
  <si>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</si>
  <si>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</si>
  <si>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</si>
  <si>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</si>
  <si>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</si>
  <si>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</si>
  <si>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</si>
  <si>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</si>
  <si>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</si>
  <si>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</si>
  <si>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</si>
  <si>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</si>
  <si>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</si>
  <si>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</si>
  <si>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</si>
  <si>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</si>
  <si>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</si>
  <si>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</si>
  <si>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</si>
  <si>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</si>
  <si>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</si>
  <si>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</si>
  <si>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</si>
  <si>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</si>
  <si>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</si>
  <si>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</si>
  <si>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</si>
  <si>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</si>
  <si>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</si>
  <si>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</si>
  <si>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</si>
  <si>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</si>
  <si>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</si>
  <si>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</si>
  <si>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</si>
  <si>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</si>
  <si>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</si>
  <si>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</si>
  <si>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</si>
  <si>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</si>
  <si>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</si>
  <si>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</si>
  <si>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</si>
  <si>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</si>
  <si>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</si>
  <si>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</si>
  <si>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</si>
  <si>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</si>
  <si>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</si>
  <si>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</si>
  <si>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</si>
  <si>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</si>
  <si>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</si>
  <si>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</si>
  <si>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</si>
  <si>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</si>
  <si>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</si>
  <si>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</si>
  <si>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</si>
  <si>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</si>
  <si>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</si>
  <si>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</si>
  <si>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</si>
  <si>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</si>
  <si>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</si>
  <si>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</si>
  <si>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</si>
  <si>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</si>
  <si>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</si>
  <si>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</si>
  <si>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</si>
  <si>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</si>
  <si>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</si>
  <si>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</si>
  <si>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</si>
  <si>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</si>
  <si>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</si>
  <si>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</si>
  <si>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</si>
  <si>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</si>
  <si>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</si>
  <si>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</si>
  <si>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</si>
  <si>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</si>
  <si>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</si>
  <si>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</si>
  <si>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</si>
  <si>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</si>
  <si>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</si>
  <si>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</si>
  <si>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</si>
  <si>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</si>
  <si>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</si>
  <si>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</si>
  <si>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</si>
  <si>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</si>
  <si>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</si>
  <si>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</si>
  <si>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</si>
  <si>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</si>
  <si>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</si>
  <si>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</si>
  <si>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</si>
  <si>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</si>
  <si>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</si>
  <si>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</si>
  <si>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</si>
  <si>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</si>
  <si>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</si>
  <si>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</si>
  <si>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</si>
  <si>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</si>
  <si>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</si>
  <si>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</si>
  <si>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</si>
  <si>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</si>
  <si>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</si>
  <si>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</si>
  <si>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</si>
  <si>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</si>
  <si>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</si>
  <si>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</si>
  <si>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</si>
  <si>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</si>
  <si>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</si>
  <si>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</si>
  <si>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</si>
  <si>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</si>
  <si>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</si>
  <si>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</si>
  <si>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</si>
  <si>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</si>
  <si>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</si>
  <si>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</si>
  <si>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</si>
  <si>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</si>
  <si>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</si>
  <si>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</si>
  <si>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</si>
  <si>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</si>
  <si>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</si>
  <si>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</si>
  <si>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</si>
  <si>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</si>
  <si>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</si>
  <si>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</si>
  <si>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</si>
  <si>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</si>
  <si>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</si>
  <si>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</si>
  <si>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</si>
  <si>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</si>
  <si>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</si>
  <si>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</si>
  <si>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</si>
  <si>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</si>
  <si>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</si>
  <si>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</si>
  <si>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</si>
  <si>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</si>
  <si>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</si>
  <si>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</si>
  <si>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</si>
  <si>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</si>
  <si>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</si>
  <si>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</si>
  <si>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</si>
  <si>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</si>
  <si>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</si>
  <si>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</si>
  <si>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</si>
  <si>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</si>
  <si>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</si>
  <si>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</si>
  <si>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</si>
  <si>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</si>
  <si>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</si>
  <si>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</si>
  <si>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</si>
  <si>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</si>
  <si>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</si>
  <si>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</si>
  <si>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</si>
  <si>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</si>
  <si>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</si>
  <si>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</si>
  <si>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</si>
  <si>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</si>
  <si>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</si>
  <si>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</si>
  <si>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</si>
  <si>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</si>
  <si>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</si>
  <si>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</si>
  <si>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</si>
  <si>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</si>
  <si>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</si>
  <si>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</si>
  <si>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</si>
  <si>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</si>
  <si>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</si>
  <si>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</si>
  <si>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</si>
  <si>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</si>
  <si>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</si>
  <si>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</si>
  <si>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</si>
  <si>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</si>
  <si>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</si>
  <si>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</si>
  <si>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</si>
  <si>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</si>
  <si>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</si>
  <si>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</si>
  <si>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</si>
  <si>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</si>
  <si>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</si>
  <si>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</si>
  <si>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</si>
  <si>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</si>
  <si>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</si>
  <si>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</si>
  <si>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</si>
  <si>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</si>
  <si>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</si>
  <si>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</si>
  <si>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</si>
  <si>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</si>
  <si>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</si>
  <si>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</si>
  <si>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</si>
  <si>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</si>
  <si>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</si>
  <si>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</si>
  <si>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</si>
  <si>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</si>
  <si>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</si>
  <si>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</si>
  <si>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</si>
  <si>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</si>
  <si>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</si>
  <si>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</si>
  <si>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</si>
  <si>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</si>
  <si>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</si>
  <si>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</si>
  <si>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</si>
  <si>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</si>
  <si>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</si>
  <si>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</si>
  <si>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</si>
  <si>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</si>
  <si>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</si>
  <si>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</si>
  <si>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</si>
  <si>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</si>
  <si>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</si>
  <si>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</si>
  <si>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</si>
  <si>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</si>
  <si>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</si>
  <si>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</si>
  <si>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</si>
  <si>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</si>
  <si>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</si>
  <si>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</si>
  <si>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</si>
  <si>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</si>
  <si>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</si>
  <si>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</si>
  <si>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</si>
  <si>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</si>
  <si>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</si>
  <si>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</si>
  <si>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</si>
  <si>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</si>
  <si>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</si>
  <si>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</si>
  <si>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</si>
  <si>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</si>
  <si>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</si>
  <si>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</si>
  <si>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</si>
  <si>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</si>
  <si>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</si>
  <si>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</si>
  <si>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</si>
  <si>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</si>
  <si>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</si>
  <si>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</si>
  <si>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</si>
  <si>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</si>
  <si>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</si>
  <si>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</si>
  <si>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</si>
  <si>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</si>
  <si>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</si>
  <si>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</si>
  <si>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</si>
  <si>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</si>
  <si>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</si>
  <si>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</si>
  <si>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</si>
  <si>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</si>
  <si>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</si>
  <si>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</si>
  <si>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</si>
  <si>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</si>
  <si>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</si>
  <si>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</si>
  <si>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</si>
  <si>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</si>
  <si>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</si>
  <si>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</si>
  <si>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</si>
  <si>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</si>
  <si>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</si>
  <si>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</si>
  <si>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</si>
  <si>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</si>
  <si>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</si>
  <si>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</si>
  <si>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</si>
  <si>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</si>
  <si>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</si>
  <si>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</si>
  <si>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</si>
  <si>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</si>
  <si>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</si>
  <si>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</si>
  <si>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</si>
  <si>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</si>
  <si>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</si>
  <si>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</si>
  <si>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</si>
  <si>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</si>
  <si>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</si>
  <si>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</si>
  <si>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</si>
  <si>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</si>
  <si>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</si>
  <si>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</si>
  <si>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</si>
  <si>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</si>
  <si>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</si>
  <si>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</si>
  <si>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</si>
  <si>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</si>
  <si>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</si>
  <si>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</si>
  <si>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</si>
  <si>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</si>
  <si>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</si>
  <si>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</si>
  <si>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</si>
  <si>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</si>
  <si>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</si>
  <si>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</si>
  <si>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</si>
  <si>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</si>
  <si>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</si>
  <si>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</si>
  <si>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</si>
  <si>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</si>
  <si>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</si>
  <si>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</si>
  <si>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</si>
  <si>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</si>
  <si>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</si>
  <si>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</si>
  <si>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</si>
  <si>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</si>
  <si>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</si>
  <si>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</si>
  <si>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</si>
  <si>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</si>
  <si>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</si>
  <si>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</si>
  <si>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</si>
  <si>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</si>
  <si>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</si>
  <si>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</si>
  <si>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</si>
  <si>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</si>
  <si>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</si>
  <si>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</si>
  <si>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</si>
  <si>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</si>
  <si>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</si>
  <si>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</si>
  <si>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</si>
  <si>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</si>
  <si>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</si>
  <si>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</si>
  <si>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</si>
  <si>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</si>
  <si>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</si>
  <si>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</si>
  <si>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</si>
  <si>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</si>
  <si>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</si>
  <si>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</si>
  <si>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</si>
  <si>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</si>
  <si>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</si>
  <si>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</si>
  <si>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</si>
  <si>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</si>
  <si>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</si>
  <si>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</si>
  <si>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</si>
  <si>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</si>
  <si>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</si>
  <si>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</si>
  <si>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</si>
  <si>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</si>
  <si>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</si>
  <si>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</si>
  <si>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</si>
  <si>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</si>
  <si>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</si>
  <si>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</si>
  <si>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</si>
  <si>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</si>
  <si>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</si>
  <si>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</si>
  <si>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</si>
  <si>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</si>
  <si>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</si>
  <si>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</si>
  <si>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</si>
  <si>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</si>
  <si>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</si>
  <si>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</si>
  <si>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</si>
  <si>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</si>
  <si>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</si>
  <si>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</si>
  <si>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</si>
  <si>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</si>
  <si>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</si>
  <si>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</si>
  <si>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</si>
  <si>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</si>
  <si>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</si>
  <si>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</si>
  <si>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</si>
  <si>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</si>
  <si>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</si>
  <si>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</si>
  <si>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</si>
  <si>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</si>
  <si>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</si>
  <si>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</si>
  <si>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</si>
  <si>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</si>
  <si>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</si>
  <si>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</si>
  <si>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</si>
  <si>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</si>
  <si>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</si>
  <si>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</si>
  <si>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</si>
  <si>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</si>
  <si>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</si>
  <si>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</si>
  <si>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</si>
  <si>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</si>
  <si>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</si>
  <si>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</si>
  <si>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</si>
  <si>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</si>
  <si>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</si>
  <si>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</si>
  <si>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</si>
  <si>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</si>
  <si>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</si>
  <si>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</si>
  <si>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</si>
  <si>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</si>
  <si>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</si>
  <si>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</si>
  <si>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</si>
  <si>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</si>
  <si>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</si>
  <si>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</si>
  <si>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</si>
  <si>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</si>
  <si>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</si>
  <si>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</si>
  <si>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</si>
  <si>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</si>
  <si>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</si>
  <si>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</si>
  <si>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</si>
  <si>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</si>
  <si>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</si>
  <si>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</si>
  <si>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</si>
  <si>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</si>
  <si>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</si>
  <si>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</si>
  <si>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</si>
  <si>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</si>
  <si>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</si>
  <si>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</si>
  <si>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</si>
  <si>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</si>
  <si>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</si>
  <si>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</si>
  <si>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</si>
  <si>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</si>
  <si>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</si>
  <si>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</si>
  <si>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</si>
  <si>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</si>
  <si>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</si>
  <si>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</si>
  <si>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</si>
  <si>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</si>
  <si>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</si>
  <si>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</si>
  <si>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</si>
  <si>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</si>
  <si>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</si>
  <si>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</si>
  <si>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</si>
  <si>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</si>
  <si>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</si>
  <si>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</si>
  <si>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</si>
  <si>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</si>
  <si>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</si>
  <si>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</si>
  <si>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</si>
  <si>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</si>
  <si>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</si>
  <si>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</si>
  <si>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</si>
  <si>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</si>
  <si>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</si>
  <si>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</si>
  <si>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</si>
  <si>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</si>
  <si>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</si>
  <si>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</si>
  <si>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</si>
  <si>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</si>
  <si>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</si>
  <si>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</si>
  <si>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</si>
  <si>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</si>
  <si>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</si>
  <si>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</si>
  <si>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</si>
  <si>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</si>
  <si>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</si>
  <si>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</si>
  <si>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</si>
  <si>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</si>
  <si>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</si>
  <si>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</si>
  <si>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</si>
  <si>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</si>
  <si>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</si>
  <si>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</si>
  <si>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</si>
  <si>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</si>
  <si>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</si>
  <si>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</si>
  <si>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</si>
  <si>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</si>
  <si>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</si>
  <si>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</si>
  <si>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</si>
  <si>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</si>
  <si>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</si>
  <si>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</si>
  <si>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</si>
  <si>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</si>
  <si>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</si>
  <si>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</si>
  <si>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</si>
  <si>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</si>
  <si>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</si>
  <si>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</si>
  <si>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</si>
  <si>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</si>
  <si>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</si>
  <si>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</si>
  <si>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</si>
  <si>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</si>
  <si>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</si>
  <si>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</si>
  <si>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</si>
  <si>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</si>
  <si>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</si>
  <si>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</si>
  <si>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</si>
  <si>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</si>
  <si>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</si>
  <si>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</si>
  <si>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</si>
  <si>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</si>
  <si>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</si>
  <si>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</si>
  <si>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</si>
  <si>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</si>
  <si>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</si>
  <si>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</si>
  <si>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</si>
  <si>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</si>
  <si>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</si>
  <si>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</si>
  <si>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</si>
  <si>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</si>
  <si>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</si>
  <si>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</si>
  <si>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</si>
  <si>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</si>
  <si>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</si>
  <si>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</si>
  <si>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</si>
  <si>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</si>
  <si>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</si>
  <si>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</si>
  <si>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</si>
  <si>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</si>
  <si>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</si>
  <si>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</si>
  <si>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</si>
  <si>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</si>
  <si>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</si>
  <si>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</si>
  <si>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</si>
  <si>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</si>
  <si>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</si>
  <si>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</si>
  <si>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</si>
  <si>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</si>
  <si>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</si>
  <si>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</si>
  <si>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</si>
  <si>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</si>
  <si>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</si>
  <si>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</si>
  <si>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</si>
  <si>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</si>
  <si>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</si>
  <si>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</si>
  <si>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</si>
  <si>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</si>
  <si>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</si>
  <si>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</si>
  <si>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</si>
  <si>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</si>
  <si>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</si>
  <si>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</si>
  <si>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</si>
  <si>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</si>
  <si>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</si>
  <si>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</si>
  <si>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</si>
  <si>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</si>
  <si>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</si>
  <si>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</si>
  <si>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</si>
  <si>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</si>
  <si>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</si>
  <si>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</si>
  <si>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</si>
  <si>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</si>
  <si>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</si>
  <si>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</si>
  <si>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</si>
  <si>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</si>
  <si>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</si>
  <si>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</si>
  <si>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</si>
  <si>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</si>
  <si>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</si>
  <si>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</si>
  <si>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</si>
  <si>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</si>
  <si>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</si>
  <si>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</si>
  <si>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</si>
  <si>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</si>
  <si>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</si>
  <si>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</si>
  <si>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</si>
  <si>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</si>
  <si>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</si>
  <si>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</si>
  <si>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</si>
  <si>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</si>
  <si>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</si>
  <si>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</si>
  <si>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</si>
  <si>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</si>
  <si>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</si>
  <si>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</si>
  <si>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</si>
  <si>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</si>
  <si>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</si>
  <si>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</si>
  <si>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</si>
  <si>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</si>
  <si>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</si>
  <si>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</si>
  <si>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</si>
  <si>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</si>
  <si>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</si>
  <si>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</si>
  <si>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</si>
  <si>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</si>
  <si>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</si>
  <si>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</si>
  <si>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</si>
  <si>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</si>
  <si>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</si>
  <si>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</si>
  <si>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</si>
  <si>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</si>
  <si>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</si>
  <si>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</si>
  <si>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</si>
  <si>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</si>
  <si>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</si>
  <si>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</si>
  <si>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</si>
  <si>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</si>
  <si>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</si>
  <si>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</si>
  <si>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</si>
  <si>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</si>
  <si>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</si>
  <si>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</si>
  <si>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</si>
  <si>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</si>
  <si>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</si>
  <si>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</si>
  <si>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</si>
  <si>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</si>
  <si>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</si>
  <si>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</si>
  <si>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</si>
  <si>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</si>
  <si>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</si>
  <si>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</si>
  <si>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</si>
  <si>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</si>
  <si>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</si>
  <si>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</si>
  <si>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</si>
  <si>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</si>
  <si>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</si>
  <si>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</si>
  <si>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</si>
  <si>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</si>
  <si>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</si>
  <si>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</si>
  <si>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</si>
  <si>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</si>
  <si>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</si>
  <si>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</si>
  <si>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</si>
  <si>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</si>
  <si>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</si>
  <si>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</si>
  <si>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</si>
  <si>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</si>
  <si>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</si>
  <si>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</si>
  <si>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</si>
  <si>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</si>
  <si>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</si>
  <si>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</si>
  <si>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</si>
  <si>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</si>
  <si>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</si>
  <si>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</si>
  <si>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</si>
  <si>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</si>
  <si>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</si>
  <si>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</si>
  <si>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</si>
  <si>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</si>
  <si>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</si>
  <si>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</si>
  <si>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</si>
  <si>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</si>
  <si>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</si>
  <si>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</si>
  <si>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</si>
  <si>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</si>
  <si>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</si>
  <si>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</si>
  <si>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</si>
  <si>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</si>
  <si>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</si>
  <si>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</si>
  <si>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</si>
  <si>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</si>
  <si>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</si>
  <si>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</si>
  <si>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</si>
  <si>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</si>
  <si>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</si>
  <si>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</si>
  <si>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</si>
  <si>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</si>
  <si>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</si>
  <si>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</si>
  <si>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</si>
  <si>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</si>
  <si>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</si>
  <si>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</si>
  <si>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</si>
  <si>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</si>
  <si>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</si>
  <si>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</si>
  <si>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</si>
  <si>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</si>
  <si>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</si>
  <si>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</si>
  <si>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</si>
  <si>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</si>
  <si>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</si>
  <si>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</si>
  <si>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</si>
  <si>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</si>
  <si>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</si>
  <si>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</si>
  <si>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</si>
  <si>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</si>
  <si>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</si>
  <si>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</si>
  <si>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</si>
  <si>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</si>
  <si>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</si>
  <si>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</si>
  <si>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</si>
  <si>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</si>
  <si>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</si>
  <si>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</si>
  <si>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</si>
  <si>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</si>
  <si>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</si>
  <si>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</si>
  <si>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</si>
  <si>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</si>
  <si>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</si>
  <si>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</si>
  <si>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</si>
  <si>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</si>
  <si>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</si>
  <si>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</si>
  <si>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</si>
  <si>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</si>
  <si>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</si>
  <si>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</si>
  <si>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</si>
  <si>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</si>
  <si>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</si>
  <si>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</si>
  <si>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</si>
  <si>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</si>
  <si>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</si>
  <si>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</si>
  <si>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</si>
  <si>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</si>
  <si>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</si>
  <si>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</si>
  <si>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</si>
  <si>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</si>
  <si>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</si>
  <si>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</si>
  <si>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</si>
  <si>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</si>
  <si>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</si>
  <si>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</si>
  <si>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</si>
  <si>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</si>
  <si>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</si>
  <si>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</si>
  <si>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</si>
  <si>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</si>
  <si>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</si>
  <si>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</si>
  <si>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</si>
  <si>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</si>
  <si>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</si>
  <si>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</si>
  <si>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</si>
  <si>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</si>
  <si>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</si>
  <si>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</si>
  <si>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</si>
  <si>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</si>
  <si>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</si>
  <si>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</si>
  <si>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</si>
  <si>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</si>
  <si>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</si>
  <si>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</si>
  <si>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</si>
  <si>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</si>
  <si>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</si>
  <si>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</si>
  <si>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</si>
  <si>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</si>
  <si>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</si>
  <si>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</si>
  <si>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</si>
  <si>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</si>
  <si>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</si>
  <si>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</si>
  <si>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</si>
  <si>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</si>
  <si>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</si>
  <si>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</si>
  <si>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</si>
  <si>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</si>
  <si>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</si>
  <si>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</si>
  <si>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</si>
  <si>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</si>
  <si>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</si>
  <si>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</si>
  <si>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</si>
  <si>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</si>
  <si>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</si>
  <si>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</si>
  <si>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</si>
  <si>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</si>
  <si>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</si>
  <si>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</si>
  <si>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</si>
  <si>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</si>
  <si>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</si>
  <si>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</si>
  <si>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</si>
  <si>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</si>
  <si>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</si>
  <si>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</si>
  <si>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</si>
  <si>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</si>
  <si>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</si>
  <si>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</si>
  <si>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</si>
  <si>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</si>
  <si>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</si>
  <si>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</si>
  <si>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</si>
  <si>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</si>
  <si>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</si>
  <si>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</si>
  <si>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</si>
  <si>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</si>
  <si>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</si>
  <si>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</si>
  <si>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</si>
  <si>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</si>
  <si>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</si>
  <si>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</si>
  <si>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</si>
  <si>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</si>
  <si>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</si>
  <si>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</si>
  <si>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</si>
  <si>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</si>
  <si>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</si>
  <si>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</si>
  <si>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</si>
  <si>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</si>
  <si>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</si>
  <si>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</si>
  <si>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</si>
  <si>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</si>
  <si>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</si>
  <si>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</si>
  <si>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</si>
  <si>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</si>
  <si>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</si>
  <si>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</si>
  <si>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</si>
  <si>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</si>
  <si>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</si>
  <si>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</si>
  <si>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</si>
  <si>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</si>
  <si>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</si>
  <si>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</si>
  <si>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</si>
  <si>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</si>
  <si>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</si>
  <si>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</si>
  <si>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</si>
  <si>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</si>
  <si>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</si>
  <si>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</si>
  <si>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</si>
  <si>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</si>
  <si>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</si>
  <si>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</si>
  <si>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</si>
  <si>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</si>
  <si>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</si>
  <si>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</si>
  <si>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</si>
  <si>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</si>
  <si>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</si>
  <si>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</si>
  <si>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</si>
  <si>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</si>
  <si>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</si>
  <si>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</si>
  <si>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</si>
  <si>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</si>
  <si>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</si>
  <si>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</si>
  <si>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</si>
  <si>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</si>
  <si>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</si>
  <si>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</si>
  <si>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</si>
  <si>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</si>
  <si>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</si>
  <si>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</si>
  <si>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</si>
  <si>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</si>
  <si>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</si>
  <si>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</si>
  <si>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</si>
  <si>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</si>
  <si>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</si>
  <si>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</si>
  <si>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</si>
  <si>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</si>
  <si>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</si>
  <si>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</si>
  <si>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</si>
  <si>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</si>
  <si>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</si>
  <si>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</si>
  <si>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</si>
  <si>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</si>
  <si>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</si>
  <si>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</si>
  <si>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</si>
  <si>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</si>
  <si>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</si>
  <si>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</si>
  <si>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</si>
  <si>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</si>
  <si>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</si>
  <si>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</si>
  <si>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</si>
  <si>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</si>
  <si>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</si>
  <si>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</si>
  <si>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</si>
  <si>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</si>
  <si>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</si>
  <si>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</si>
  <si>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</si>
  <si>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</si>
  <si>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</si>
  <si>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</si>
  <si>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</si>
  <si>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</si>
  <si>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</si>
  <si>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</si>
  <si>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</si>
  <si>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</si>
  <si>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</si>
  <si>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</si>
  <si>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</si>
  <si>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</si>
  <si>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</si>
  <si>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</si>
  <si>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</si>
  <si>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</si>
  <si>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</si>
  <si>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</si>
  <si>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</si>
  <si>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</si>
  <si>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</si>
  <si>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</si>
  <si>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</si>
  <si>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</si>
  <si>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</si>
  <si>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</si>
  <si>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</si>
  <si>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</si>
  <si>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</si>
  <si>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</si>
  <si>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</si>
  <si>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</si>
  <si>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</si>
  <si>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</si>
  <si>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</si>
  <si>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</si>
  <si>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</si>
  <si>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</si>
  <si>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</si>
  <si>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</si>
  <si>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</si>
  <si>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</si>
  <si>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</si>
  <si>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</si>
  <si>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</si>
  <si>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</si>
  <si>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</si>
  <si>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</si>
  <si>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</si>
  <si>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</si>
  <si>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</si>
  <si>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</si>
  <si>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</si>
  <si>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</si>
  <si>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</si>
  <si>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</si>
  <si>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</si>
  <si>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</si>
  <si>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</si>
  <si>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</si>
  <si>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</si>
  <si>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</si>
  <si>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</si>
  <si>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</si>
  <si>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</si>
  <si>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</si>
  <si>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</si>
  <si>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</si>
  <si>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</si>
  <si>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</si>
  <si>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</si>
  <si>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</si>
  <si>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</si>
  <si>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</si>
  <si>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</si>
  <si>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</si>
  <si>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</si>
  <si>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</si>
  <si>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</si>
  <si>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</si>
  <si>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</si>
  <si>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</si>
  <si>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</si>
  <si>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</si>
  <si>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</si>
  <si>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</si>
  <si>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</si>
  <si>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</si>
  <si>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</si>
  <si>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</si>
  <si>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</si>
  <si>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</si>
  <si>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</si>
  <si>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</si>
  <si>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</si>
  <si>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</si>
  <si>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</si>
  <si>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</si>
  <si>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</si>
  <si>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</si>
  <si>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</si>
  <si>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</si>
  <si>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</si>
  <si>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</si>
  <si>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</si>
  <si>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</si>
  <si>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</si>
  <si>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</si>
  <si>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</si>
  <si>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</si>
  <si>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</si>
  <si>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</si>
  <si>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</si>
  <si>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</si>
  <si>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</si>
  <si>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</si>
  <si>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</si>
  <si>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</si>
  <si>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</si>
  <si>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</si>
  <si>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</si>
  <si>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</si>
  <si>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</si>
  <si>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</si>
  <si>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</si>
  <si>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</si>
  <si>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</si>
  <si>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</si>
  <si>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</si>
  <si>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</si>
  <si>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</si>
  <si>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</si>
  <si>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</si>
  <si>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</si>
  <si>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</si>
  <si>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</si>
  <si>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</si>
  <si>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</si>
  <si>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</si>
  <si>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</si>
  <si>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</si>
  <si>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</si>
  <si>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</si>
  <si>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</si>
  <si>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</si>
  <si>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</si>
  <si>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</si>
  <si>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</si>
  <si>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</si>
  <si>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</si>
  <si>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</si>
  <si>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</si>
  <si>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</si>
  <si>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</si>
  <si>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</si>
  <si>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</si>
  <si>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</si>
  <si>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</si>
  <si>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</si>
  <si>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</si>
  <si>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</si>
  <si>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</si>
  <si>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</si>
  <si>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</si>
  <si>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</si>
  <si>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</si>
  <si>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</si>
  <si>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</si>
  <si>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</si>
  <si>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</si>
  <si>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</si>
  <si>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</si>
  <si>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</si>
  <si>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</si>
  <si>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</si>
  <si>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</si>
  <si>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</si>
  <si>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</si>
  <si>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</si>
  <si>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</si>
  <si>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</si>
  <si>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</si>
  <si>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</si>
  <si>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</si>
  <si>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</si>
  <si>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</si>
  <si>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</si>
  <si>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</si>
  <si>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</si>
  <si>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</si>
  <si>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</si>
  <si>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</si>
  <si>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</si>
  <si>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</si>
  <si>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</si>
  <si>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</si>
  <si>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</si>
  <si>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</si>
  <si>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</si>
  <si>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</si>
  <si>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</si>
  <si>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</si>
  <si>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</si>
  <si>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</si>
  <si>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</si>
  <si>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</si>
  <si>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</si>
  <si>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</si>
  <si>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</si>
  <si>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</si>
  <si>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</si>
  <si>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</si>
  <si>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</si>
  <si>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</si>
  <si>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</si>
  <si>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</si>
  <si>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</si>
  <si>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</si>
  <si>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</si>
  <si>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</si>
  <si>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</si>
  <si>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</si>
  <si>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</si>
  <si>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</si>
  <si>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</si>
  <si>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</si>
  <si>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</si>
  <si>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</si>
  <si>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</si>
  <si>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</si>
  <si>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</si>
  <si>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</si>
  <si>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</si>
  <si>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</si>
  <si>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</si>
  <si>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</si>
  <si>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</si>
  <si>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</si>
  <si>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</si>
  <si>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</si>
  <si>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</si>
  <si>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</si>
  <si>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</si>
  <si>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</si>
  <si>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</si>
  <si>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</si>
  <si>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</si>
  <si>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</si>
  <si>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</si>
  <si>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</si>
  <si>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</si>
  <si>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</si>
  <si>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</si>
  <si>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</si>
  <si>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</si>
  <si>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</si>
  <si>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</si>
  <si>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</si>
  <si>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</si>
  <si>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</si>
  <si>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</si>
  <si>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</si>
  <si>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</si>
  <si>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</si>
  <si>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</si>
  <si>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</si>
  <si>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</si>
  <si>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</si>
  <si>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</si>
  <si>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</si>
  <si>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</si>
  <si>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</si>
  <si>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</si>
  <si>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</si>
  <si>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</si>
  <si>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</si>
  <si>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</si>
  <si>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</si>
  <si>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</si>
  <si>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</si>
  <si>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</si>
  <si>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</si>
  <si>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</si>
  <si>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</si>
  <si>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</si>
  <si>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</si>
  <si>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</si>
  <si>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</si>
  <si>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</si>
  <si>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</si>
  <si>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</si>
  <si>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</si>
  <si>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</si>
  <si>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</si>
  <si>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</si>
  <si>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</si>
  <si>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</si>
  <si>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</si>
  <si>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</si>
  <si>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</si>
  <si>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</si>
  <si>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</si>
  <si>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</si>
  <si>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</si>
  <si>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</si>
  <si>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</si>
  <si>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</si>
  <si>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</si>
  <si>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</si>
  <si>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</si>
  <si>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</si>
  <si>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</si>
  <si>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</si>
  <si>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</si>
  <si>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</si>
  <si>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</si>
  <si>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</si>
  <si>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</si>
  <si>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</si>
  <si>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</si>
  <si>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</si>
  <si>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</si>
  <si>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</si>
  <si>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</si>
  <si>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</si>
  <si>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</si>
  <si>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</si>
  <si>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</si>
  <si>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</si>
  <si>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</si>
  <si>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</si>
  <si>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</si>
  <si>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</si>
  <si>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</si>
  <si>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</si>
  <si>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</si>
  <si>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</si>
  <si>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</si>
  <si>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</si>
  <si>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</si>
  <si>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</si>
  <si>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</si>
  <si>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</si>
  <si>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</si>
  <si>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</si>
  <si>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</si>
  <si>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</si>
  <si>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</si>
  <si>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</si>
  <si>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</si>
  <si>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</si>
  <si>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</si>
  <si>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</si>
  <si>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</si>
  <si>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</si>
  <si>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</si>
  <si>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</si>
  <si>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</si>
  <si>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</si>
  <si>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</si>
  <si>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</si>
  <si>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</si>
  <si>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</si>
  <si>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</si>
  <si>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</si>
  <si>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</si>
  <si>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</si>
  <si>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</si>
  <si>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</si>
  <si>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</si>
  <si>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</si>
  <si>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</si>
  <si>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</si>
  <si>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</si>
  <si>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</si>
  <si>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</si>
  <si>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</si>
  <si>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</si>
  <si>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</si>
  <si>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</si>
  <si>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</si>
  <si>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</si>
  <si>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</si>
  <si>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</si>
  <si>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</si>
  <si>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</si>
  <si>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</si>
  <si>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</si>
  <si>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</si>
  <si>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</si>
  <si>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</si>
  <si>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</si>
  <si>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</si>
  <si>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</si>
  <si>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</si>
  <si>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</si>
  <si>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</si>
  <si>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</si>
  <si>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</si>
  <si>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</si>
  <si>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</si>
  <si>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</si>
  <si>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</si>
  <si>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</si>
  <si>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</si>
  <si>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</si>
  <si>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</si>
  <si>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</si>
  <si>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</si>
  <si>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</si>
  <si>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</si>
  <si>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</si>
  <si>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</si>
  <si>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</si>
  <si>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</si>
  <si>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</si>
  <si>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</si>
  <si>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</si>
  <si>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</si>
  <si>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</si>
  <si>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</si>
  <si>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</si>
  <si>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</si>
  <si>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</si>
  <si>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</si>
  <si>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</si>
  <si>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</si>
  <si>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</si>
  <si>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</si>
  <si>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</si>
  <si>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</si>
  <si>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</si>
  <si>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</si>
  <si>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</si>
  <si>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</si>
  <si>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</si>
  <si>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</si>
  <si>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</si>
  <si>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</si>
  <si>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</si>
  <si>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</si>
  <si>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</si>
  <si>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</si>
  <si>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</si>
  <si>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</si>
  <si>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</si>
  <si>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</si>
  <si>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</si>
  <si>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</si>
  <si>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</si>
  <si>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</si>
  <si>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</si>
  <si>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</si>
  <si>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</si>
  <si>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</si>
  <si>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</si>
  <si>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</si>
  <si>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</si>
  <si>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</si>
  <si>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</si>
  <si>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</si>
  <si>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</si>
  <si>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</si>
  <si>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</si>
  <si>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</si>
  <si>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</si>
  <si>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</si>
  <si>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</si>
  <si>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</si>
  <si>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</si>
  <si>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</si>
  <si>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</si>
  <si>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</si>
  <si>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</si>
  <si>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</si>
  <si>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</si>
  <si>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</si>
  <si>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</si>
  <si>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</si>
  <si>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</si>
  <si>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</si>
  <si>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</si>
  <si>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</si>
  <si>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</si>
  <si>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</si>
  <si>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</si>
  <si>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</si>
  <si>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</si>
  <si>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</si>
  <si>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</si>
  <si>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</si>
  <si>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</si>
  <si>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</si>
  <si>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</si>
  <si>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</si>
  <si>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</si>
  <si>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</si>
  <si>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</si>
  <si>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Total Gas Prices ($2020/mmbtu)</t>
  </si>
  <si>
    <t>$2012/btu</t>
  </si>
  <si>
    <t>Natural gas prices</t>
  </si>
  <si>
    <t xml:space="preserve">Estimated by creating an average multiplier for pipeline and lng gas compared to henry hub prices. </t>
  </si>
  <si>
    <t xml:space="preserve">Use AEO forecast of henry hub prices multiplied by pipeline and lng multiplier to get forecasted natural gas export prices. </t>
  </si>
  <si>
    <t>Created weighted total natural gas export price based on forecasted export volumes of pipeline and lng (AEO 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</si>
</sst>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yyyy"/>
    <numFmt numFmtId="178" formatCode="0.0"/>
  </numFmts>
  <fonts count="1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6" fillId="0" borderId="0" xfId="5"/>
    <xf numFmtId="0" fontId="0" fillId="4" borderId="0" xfId="0" applyFill="1"/>
    <xf numFmtId="10" fontId="0" fillId="4" borderId="0" xfId="0" applyNumberFormat="1" applyFill="1"/>
    <xf numFmtId="0" fontId="8" fillId="0" borderId="0" xfId="6"/>
    <xf numFmtId="177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178" fontId="6" fillId="0" borderId="0" xfId="5" applyNumberFormat="1"/>
    <xf numFmtId="0" fontId="8" fillId="0" borderId="0" xfId="5" applyFont="1"/>
    <xf numFmtId="0" fontId="8" fillId="5" borderId="0" xfId="6" applyFill="1"/>
    <xf numFmtId="0" fontId="7" fillId="0" borderId="0" xfId="6" applyFont="1" applyAlignment="1">
      <alignment wrapText="1"/>
    </xf>
    <xf numFmtId="0" fontId="7" fillId="5" borderId="0" xfId="6" applyFont="1" applyFill="1" applyAlignment="1">
      <alignment wrapText="1"/>
    </xf>
    <xf numFmtId="0" fontId="12" fillId="0" borderId="0" xfId="6" applyFont="1" applyAlignment="1">
      <alignment wrapText="1"/>
    </xf>
    <xf numFmtId="0" fontId="12" fillId="5" borderId="0" xfId="6" applyFont="1" applyFill="1" applyAlignment="1">
      <alignment wrapText="1"/>
    </xf>
    <xf numFmtId="176" fontId="0" fillId="0" borderId="0" xfId="1" applyFont="1"/>
    <xf numFmtId="11" fontId="0" fillId="7" borderId="0" xfId="0" applyNumberFormat="1" applyFill="1"/>
  </cellXfs>
  <cellStyles count="8">
    <cellStyle name="Hyperlink 2" xfId="4" xr:uid="{DE96E8A5-2855-44D9-A7E4-E9446A5F6F47}"/>
    <cellStyle name="Hyperlink 3" xfId="7" xr:uid="{60ADD6C5-5A79-4347-ACAE-2C02229580DD}"/>
    <cellStyle name="Normal 2" xfId="5" xr:uid="{B28DCEEB-DBE1-4D06-80A7-654670BAFA36}"/>
    <cellStyle name="Normal 3" xfId="6" xr:uid="{C35D72EE-2AC5-4787-8587-9F78517AA3B7}"/>
    <cellStyle name="百分比" xfId="2" builtinId="5"/>
    <cellStyle name="常规" xfId="0" builtinId="0"/>
    <cellStyle name="计算" xfId="3" builtinId="2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Prices'!$C$3:$C$22,'Natural Gas Prices'!$C$26:$C$55)</c:f>
              <c:numCache>
                <c:formatCode>General</c:formatCode>
                <c:ptCount val="50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3.3904712667479218</c:v>
                </c:pt>
                <c:pt idx="21" formatCode="0.00">
                  <c:v>3.5271013334306773</c:v>
                </c:pt>
                <c:pt idx="22" formatCode="0.00">
                  <c:v>3.2719354935128848</c:v>
                </c:pt>
                <c:pt idx="23" formatCode="0.00">
                  <c:v>3.0635996269924153</c:v>
                </c:pt>
                <c:pt idx="24" formatCode="0.00">
                  <c:v>3.1494698864217265</c:v>
                </c:pt>
                <c:pt idx="25" formatCode="0.00">
                  <c:v>3.2631956042496739</c:v>
                </c:pt>
                <c:pt idx="26" formatCode="0.00">
                  <c:v>3.3264075394812798</c:v>
                </c:pt>
                <c:pt idx="27" formatCode="0.00">
                  <c:v>3.4722389283396788</c:v>
                </c:pt>
                <c:pt idx="28" formatCode="0.00">
                  <c:v>3.5981171707855828</c:v>
                </c:pt>
                <c:pt idx="29" formatCode="0.00">
                  <c:v>3.6564239210760192</c:v>
                </c:pt>
                <c:pt idx="30" formatCode="0.00">
                  <c:v>3.6723105532673359</c:v>
                </c:pt>
                <c:pt idx="31" formatCode="0.00">
                  <c:v>3.7429021347691043</c:v>
                </c:pt>
                <c:pt idx="32" formatCode="0.00">
                  <c:v>3.8130650866460543</c:v>
                </c:pt>
                <c:pt idx="33" formatCode="0.00">
                  <c:v>3.8456824889632797</c:v>
                </c:pt>
                <c:pt idx="34" formatCode="0.00">
                  <c:v>3.8628036182117915</c:v>
                </c:pt>
                <c:pt idx="35" formatCode="0.00">
                  <c:v>3.8678542310613815</c:v>
                </c:pt>
                <c:pt idx="36" formatCode="0.00">
                  <c:v>3.8580165251060321</c:v>
                </c:pt>
                <c:pt idx="37" formatCode="0.00">
                  <c:v>3.8814380724622159</c:v>
                </c:pt>
                <c:pt idx="38" formatCode="0.00">
                  <c:v>3.8821116333012173</c:v>
                </c:pt>
                <c:pt idx="39" formatCode="0.00">
                  <c:v>3.8809055657599538</c:v>
                </c:pt>
                <c:pt idx="40" formatCode="0.00">
                  <c:v>3.8806540738882487</c:v>
                </c:pt>
                <c:pt idx="41" formatCode="0.00">
                  <c:v>3.8584604629317374</c:v>
                </c:pt>
                <c:pt idx="42" formatCode="0.00">
                  <c:v>3.8332292675421975</c:v>
                </c:pt>
                <c:pt idx="43" formatCode="0.00">
                  <c:v>3.82909386641703</c:v>
                </c:pt>
                <c:pt idx="44" formatCode="0.00">
                  <c:v>3.835468638643293</c:v>
                </c:pt>
                <c:pt idx="45" formatCode="0.00">
                  <c:v>3.8500201770287319</c:v>
                </c:pt>
                <c:pt idx="46" formatCode="0.00">
                  <c:v>3.878642138914608</c:v>
                </c:pt>
                <c:pt idx="47" formatCode="0.00">
                  <c:v>3.9322503649758422</c:v>
                </c:pt>
                <c:pt idx="48" formatCode="0.00">
                  <c:v>3.9954458985636414</c:v>
                </c:pt>
                <c:pt idx="49" formatCode="0.00">
                  <c:v>4.0391114481491615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Prices'!$D$3:$D$22,'Natural Gas Prices'!$D$26:$D$55)</c:f>
              <c:numCache>
                <c:formatCode>General</c:formatCode>
                <c:ptCount val="50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5.3923999999999994</c:v>
                </c:pt>
                <c:pt idx="19">
                  <c:v>5.7760899999999999</c:v>
                </c:pt>
                <c:pt idx="20" formatCode="0.00">
                  <c:v>6.4480149878458173</c:v>
                </c:pt>
                <c:pt idx="21" formatCode="0.00">
                  <c:v>6.7078587229634463</c:v>
                </c:pt>
                <c:pt idx="22" formatCode="0.00">
                  <c:v>6.2225830693065012</c:v>
                </c:pt>
                <c:pt idx="23" formatCode="0.00">
                  <c:v>5.8263688901731223</c:v>
                </c:pt>
                <c:pt idx="24" formatCode="0.00">
                  <c:v>5.9896773733449908</c:v>
                </c:pt>
                <c:pt idx="25" formatCode="0.00">
                  <c:v>6.2059615047723913</c:v>
                </c:pt>
                <c:pt idx="26" formatCode="0.00">
                  <c:v>6.3261782751610944</c:v>
                </c:pt>
                <c:pt idx="27" formatCode="0.00">
                  <c:v>6.6035211302029753</c:v>
                </c:pt>
                <c:pt idx="28" formatCode="0.00">
                  <c:v>6.8429169929242688</c:v>
                </c:pt>
                <c:pt idx="29" formatCode="0.00">
                  <c:v>6.953805058383657</c:v>
                </c:pt>
                <c:pt idx="30" formatCode="0.00">
                  <c:v>6.9840183338892361</c:v>
                </c:pt>
                <c:pt idx="31" formatCode="0.00">
                  <c:v>7.1182697519747631</c:v>
                </c:pt>
                <c:pt idx="32" formatCode="0.00">
                  <c:v>7.2517060001244262</c:v>
                </c:pt>
                <c:pt idx="33" formatCode="0.00">
                  <c:v>7.3137379368256035</c:v>
                </c:pt>
                <c:pt idx="34" formatCode="0.00">
                  <c:v>7.3462989849270786</c:v>
                </c:pt>
                <c:pt idx="35" formatCode="0.00">
                  <c:v>7.3559042653703486</c:v>
                </c:pt>
                <c:pt idx="36" formatCode="0.00">
                  <c:v>7.3371948676331549</c:v>
                </c:pt>
                <c:pt idx="37" formatCode="0.00">
                  <c:v>7.3817380819857936</c:v>
                </c:pt>
                <c:pt idx="38" formatCode="0.00">
                  <c:v>7.3830190633135819</c:v>
                </c:pt>
                <c:pt idx="39" formatCode="0.00">
                  <c:v>7.3807253581113903</c:v>
                </c:pt>
                <c:pt idx="40" formatCode="0.00">
                  <c:v>7.380247069628612</c:v>
                </c:pt>
                <c:pt idx="41" formatCode="0.00">
                  <c:v>7.3380391507810154</c:v>
                </c:pt>
                <c:pt idx="42" formatCode="0.00">
                  <c:v>7.2900543388675167</c:v>
                </c:pt>
                <c:pt idx="43" formatCode="0.00">
                  <c:v>7.2821896125985317</c:v>
                </c:pt>
                <c:pt idx="44" formatCode="0.00">
                  <c:v>7.2943131858793846</c:v>
                </c:pt>
                <c:pt idx="45" formatCode="0.00">
                  <c:v>7.3219873733959542</c:v>
                </c:pt>
                <c:pt idx="46" formatCode="0.00">
                  <c:v>7.3764207617663873</c:v>
                </c:pt>
                <c:pt idx="47" formatCode="0.00">
                  <c:v>7.4783731506583955</c:v>
                </c:pt>
                <c:pt idx="48" formatCode="0.00">
                  <c:v>7.5985587283199623</c:v>
                </c:pt>
                <c:pt idx="49" formatCode="0.00">
                  <c:v>7.681602086021095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Prices'!$E$3:$E$22,'Natural Gas Prices'!$E$26:$E$55)</c:f>
              <c:numCache>
                <c:formatCode>General</c:formatCode>
                <c:ptCount val="50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3.10073</c:v>
                </c:pt>
                <c:pt idx="21" formatCode="0.00">
                  <c:v>3.2256840000000002</c:v>
                </c:pt>
                <c:pt idx="22" formatCode="0.00">
                  <c:v>2.992324</c:v>
                </c:pt>
                <c:pt idx="23" formatCode="0.00">
                  <c:v>2.8017919999999998</c:v>
                </c:pt>
                <c:pt idx="24" formatCode="0.00">
                  <c:v>2.8803239999999999</c:v>
                </c:pt>
                <c:pt idx="25" formatCode="0.00">
                  <c:v>2.9843310000000001</c:v>
                </c:pt>
                <c:pt idx="26" formatCode="0.00">
                  <c:v>3.042141</c:v>
                </c:pt>
                <c:pt idx="27" formatCode="0.00">
                  <c:v>3.1755100000000001</c:v>
                </c:pt>
                <c:pt idx="28" formatCode="0.00">
                  <c:v>3.2906309999999999</c:v>
                </c:pt>
                <c:pt idx="29" formatCode="0.00">
                  <c:v>3.3439549999999998</c:v>
                </c:pt>
                <c:pt idx="30" formatCode="0.00">
                  <c:v>3.3584839999999998</c:v>
                </c:pt>
                <c:pt idx="31" formatCode="0.00">
                  <c:v>3.4230429999999998</c:v>
                </c:pt>
                <c:pt idx="32" formatCode="0.00">
                  <c:v>3.4872100000000001</c:v>
                </c:pt>
                <c:pt idx="33" formatCode="0.00">
                  <c:v>3.5170400000000002</c:v>
                </c:pt>
                <c:pt idx="34" formatCode="0.00">
                  <c:v>3.5326979999999999</c:v>
                </c:pt>
                <c:pt idx="35" formatCode="0.00">
                  <c:v>3.5373169999999998</c:v>
                </c:pt>
                <c:pt idx="36" formatCode="0.00">
                  <c:v>3.5283199999999999</c:v>
                </c:pt>
                <c:pt idx="37" formatCode="0.00">
                  <c:v>3.5497399999999999</c:v>
                </c:pt>
                <c:pt idx="38" formatCode="0.00">
                  <c:v>3.5503559999999998</c:v>
                </c:pt>
                <c:pt idx="39" formatCode="0.00">
                  <c:v>3.5492530000000002</c:v>
                </c:pt>
                <c:pt idx="40" formatCode="0.00">
                  <c:v>3.549023</c:v>
                </c:pt>
                <c:pt idx="41" formatCode="0.00">
                  <c:v>3.5287259999999998</c:v>
                </c:pt>
                <c:pt idx="42" formatCode="0.00">
                  <c:v>3.5056509999999999</c:v>
                </c:pt>
                <c:pt idx="43" formatCode="0.00">
                  <c:v>3.5018690000000001</c:v>
                </c:pt>
                <c:pt idx="44" formatCode="0.00">
                  <c:v>3.5076990000000001</c:v>
                </c:pt>
                <c:pt idx="45" formatCode="0.00">
                  <c:v>3.521007</c:v>
                </c:pt>
                <c:pt idx="46" formatCode="0.00">
                  <c:v>3.547183</c:v>
                </c:pt>
                <c:pt idx="47" formatCode="0.00">
                  <c:v>3.5962100000000001</c:v>
                </c:pt>
                <c:pt idx="48" formatCode="0.00">
                  <c:v>3.6540050000000002</c:v>
                </c:pt>
                <c:pt idx="49" formatCode="0.00">
                  <c:v>3.6939389999999999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ghan\Documents\eps-texas\InputData\fuels\BFPaT\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1" sqref="A21"/>
    </sheetView>
  </sheetViews>
  <sheetFormatPr defaultRowHeight="14.25" x14ac:dyDescent="0.2"/>
  <cols>
    <col min="2" max="2" width="91.375" customWidth="1"/>
  </cols>
  <sheetData>
    <row r="1" spans="1:3" x14ac:dyDescent="0.2">
      <c r="A1" s="1" t="s">
        <v>40</v>
      </c>
    </row>
    <row r="3" spans="1:3" x14ac:dyDescent="0.2">
      <c r="A3" s="1" t="s">
        <v>0</v>
      </c>
      <c r="B3" s="7" t="s">
        <v>69</v>
      </c>
    </row>
    <row r="4" spans="1:3" x14ac:dyDescent="0.2">
      <c r="A4" s="1" t="s">
        <v>1575</v>
      </c>
      <c r="B4" s="7"/>
    </row>
    <row r="5" spans="1:3" x14ac:dyDescent="0.2">
      <c r="A5" s="1"/>
      <c r="B5" s="7" t="s">
        <v>1576</v>
      </c>
      <c r="C5" t="s">
        <v>1390</v>
      </c>
    </row>
    <row r="6" spans="1:3" x14ac:dyDescent="0.2">
      <c r="A6" s="1"/>
      <c r="B6" s="7" t="s">
        <v>1577</v>
      </c>
      <c r="C6" t="s">
        <v>1573</v>
      </c>
    </row>
    <row r="7" spans="1:3" x14ac:dyDescent="0.2">
      <c r="A7" s="1"/>
      <c r="B7" s="7" t="s">
        <v>1579</v>
      </c>
      <c r="C7" t="s">
        <v>1578</v>
      </c>
    </row>
    <row r="8" spans="1:3" x14ac:dyDescent="0.2">
      <c r="B8" s="2" t="s">
        <v>1582</v>
      </c>
      <c r="C8" t="s">
        <v>1586</v>
      </c>
    </row>
    <row r="9" spans="1:3" x14ac:dyDescent="0.2">
      <c r="A9" s="1" t="s">
        <v>1</v>
      </c>
    </row>
    <row r="10" spans="1:3" x14ac:dyDescent="0.2">
      <c r="A10" t="s">
        <v>16</v>
      </c>
    </row>
    <row r="11" spans="1:3" x14ac:dyDescent="0.2">
      <c r="A11" t="s">
        <v>17</v>
      </c>
    </row>
    <row r="13" spans="1:3" x14ac:dyDescent="0.2">
      <c r="A13" t="s">
        <v>19</v>
      </c>
    </row>
    <row r="15" spans="1:3" x14ac:dyDescent="0.2">
      <c r="A15" t="s">
        <v>18</v>
      </c>
    </row>
    <row r="17" spans="1:2" x14ac:dyDescent="0.2">
      <c r="A17" s="1" t="s">
        <v>68</v>
      </c>
    </row>
    <row r="18" spans="1:2" x14ac:dyDescent="0.2">
      <c r="A18" t="s">
        <v>66</v>
      </c>
    </row>
    <row r="20" spans="1:2" x14ac:dyDescent="0.2">
      <c r="A20" s="1" t="s">
        <v>1608</v>
      </c>
    </row>
    <row r="21" spans="1:2" x14ac:dyDescent="0.2">
      <c r="A21" t="s">
        <v>1609</v>
      </c>
    </row>
    <row r="22" spans="1:2" x14ac:dyDescent="0.2">
      <c r="A22" t="s">
        <v>1610</v>
      </c>
    </row>
    <row r="23" spans="1:2" x14ac:dyDescent="0.2">
      <c r="A23" t="s">
        <v>1611</v>
      </c>
    </row>
    <row r="25" spans="1:2" x14ac:dyDescent="0.2">
      <c r="A25" t="s">
        <v>1597</v>
      </c>
      <c r="B25">
        <v>1.0369999999999999</v>
      </c>
    </row>
    <row r="26" spans="1:2" x14ac:dyDescent="0.2">
      <c r="A26" t="s">
        <v>1605</v>
      </c>
      <c r="B26">
        <v>0.88700000000000001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29" sqref="A29"/>
    </sheetView>
  </sheetViews>
  <sheetFormatPr defaultRowHeight="14.25" x14ac:dyDescent="0.2"/>
  <cols>
    <col min="1" max="1" width="44.25" customWidth="1"/>
  </cols>
  <sheetData>
    <row r="1" spans="1:37" x14ac:dyDescent="0.2">
      <c r="A1" t="s">
        <v>1574</v>
      </c>
    </row>
    <row r="2" spans="1:37" x14ac:dyDescent="0.2">
      <c r="A2" t="s">
        <v>1573</v>
      </c>
    </row>
    <row r="3" spans="1:37" x14ac:dyDescent="0.2">
      <c r="A3" t="s">
        <v>1572</v>
      </c>
    </row>
    <row r="4" spans="1:37" x14ac:dyDescent="0.2">
      <c r="A4" t="s">
        <v>1392</v>
      </c>
    </row>
    <row r="5" spans="1:37" x14ac:dyDescent="0.2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">
      <c r="A6" t="s">
        <v>1571</v>
      </c>
      <c r="C6" t="s">
        <v>1570</v>
      </c>
    </row>
    <row r="7" spans="1:37" x14ac:dyDescent="0.2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9">
        <v>8.0000000000000002E-3</v>
      </c>
    </row>
    <row r="8" spans="1:37" x14ac:dyDescent="0.2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9">
        <v>-2E-3</v>
      </c>
    </row>
    <row r="9" spans="1:37" x14ac:dyDescent="0.2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9">
        <v>3.5000000000000003E-2</v>
      </c>
    </row>
    <row r="10" spans="1:37" x14ac:dyDescent="0.2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9">
        <v>6.0999999999999999E-2</v>
      </c>
    </row>
    <row r="11" spans="1:37" x14ac:dyDescent="0.2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9">
        <v>2.7E-2</v>
      </c>
    </row>
    <row r="12" spans="1:37" x14ac:dyDescent="0.2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9">
        <v>4.0000000000000001E-3</v>
      </c>
    </row>
    <row r="13" spans="1:37" x14ac:dyDescent="0.2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9">
        <v>5.0000000000000001E-3</v>
      </c>
    </row>
    <row r="14" spans="1:37" x14ac:dyDescent="0.2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9">
        <v>-1E-3</v>
      </c>
    </row>
    <row r="15" spans="1:37" x14ac:dyDescent="0.2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9">
        <v>4.0000000000000001E-3</v>
      </c>
    </row>
    <row r="16" spans="1:37" x14ac:dyDescent="0.2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9">
        <v>0.01</v>
      </c>
    </row>
    <row r="17" spans="1:39" x14ac:dyDescent="0.2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9">
        <v>8.9999999999999993E-3</v>
      </c>
    </row>
    <row r="18" spans="1:39" x14ac:dyDescent="0.2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9">
        <v>8.9999999999999993E-3</v>
      </c>
    </row>
    <row r="19" spans="1:39" x14ac:dyDescent="0.2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9">
        <v>2.5999999999999999E-2</v>
      </c>
    </row>
    <row r="20" spans="1:39" x14ac:dyDescent="0.2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9">
        <v>1.2999999999999999E-2</v>
      </c>
    </row>
    <row r="23" spans="1:39" x14ac:dyDescent="0.2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9">
        <v>5.6000000000000001E-2</v>
      </c>
    </row>
    <row r="24" spans="1:39" x14ac:dyDescent="0.2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9">
        <v>0</v>
      </c>
    </row>
    <row r="25" spans="1:39" x14ac:dyDescent="0.2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9">
        <v>1E-3</v>
      </c>
    </row>
    <row r="26" spans="1:39" x14ac:dyDescent="0.2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">
      <c r="A27" t="s">
        <v>1514</v>
      </c>
      <c r="C27" t="s">
        <v>1513</v>
      </c>
    </row>
    <row r="28" spans="1:39" s="11" customFormat="1" x14ac:dyDescent="0.2">
      <c r="A28" s="11" t="s">
        <v>1498</v>
      </c>
      <c r="C28" s="11" t="s">
        <v>1512</v>
      </c>
    </row>
    <row r="29" spans="1:39" s="11" customFormat="1" x14ac:dyDescent="0.2">
      <c r="A29" s="11" t="s">
        <v>1511</v>
      </c>
      <c r="B29" s="11" t="s">
        <v>1495</v>
      </c>
      <c r="C29" s="11" t="s">
        <v>1510</v>
      </c>
      <c r="D29" s="11" t="s">
        <v>1509</v>
      </c>
      <c r="F29" s="11">
        <v>2.0664720000000001</v>
      </c>
      <c r="G29" s="11">
        <v>3.10073</v>
      </c>
      <c r="H29" s="11">
        <v>3.2256840000000002</v>
      </c>
      <c r="I29" s="11">
        <v>2.992324</v>
      </c>
      <c r="J29" s="11">
        <v>2.8017919999999998</v>
      </c>
      <c r="K29" s="11">
        <v>2.8803239999999999</v>
      </c>
      <c r="L29" s="11">
        <v>2.9843310000000001</v>
      </c>
      <c r="M29" s="11">
        <v>3.042141</v>
      </c>
      <c r="N29" s="11">
        <v>3.1755100000000001</v>
      </c>
      <c r="O29" s="11">
        <v>3.2906309999999999</v>
      </c>
      <c r="P29" s="11">
        <v>3.3439549999999998</v>
      </c>
      <c r="Q29" s="11">
        <v>3.3584839999999998</v>
      </c>
      <c r="R29" s="11">
        <v>3.4230429999999998</v>
      </c>
      <c r="S29" s="11">
        <v>3.4872100000000001</v>
      </c>
      <c r="T29" s="11">
        <v>3.5170400000000002</v>
      </c>
      <c r="U29" s="11">
        <v>3.5326979999999999</v>
      </c>
      <c r="V29" s="11">
        <v>3.5373169999999998</v>
      </c>
      <c r="W29" s="11">
        <v>3.5283199999999999</v>
      </c>
      <c r="X29" s="11">
        <v>3.5497399999999999</v>
      </c>
      <c r="Y29" s="11">
        <v>3.5503559999999998</v>
      </c>
      <c r="Z29" s="11">
        <v>3.5492530000000002</v>
      </c>
      <c r="AA29" s="11">
        <v>3.549023</v>
      </c>
      <c r="AB29" s="11">
        <v>3.5287259999999998</v>
      </c>
      <c r="AC29" s="11">
        <v>3.5056509999999999</v>
      </c>
      <c r="AD29" s="11">
        <v>3.5018690000000001</v>
      </c>
      <c r="AE29" s="11">
        <v>3.5076990000000001</v>
      </c>
      <c r="AF29" s="11">
        <v>3.521007</v>
      </c>
      <c r="AG29" s="11">
        <v>3.547183</v>
      </c>
      <c r="AH29" s="11">
        <v>3.5962100000000001</v>
      </c>
      <c r="AI29" s="11">
        <v>3.6540050000000002</v>
      </c>
      <c r="AJ29" s="11">
        <v>3.6939389999999999</v>
      </c>
      <c r="AK29" s="12">
        <v>0.02</v>
      </c>
    </row>
    <row r="30" spans="1:39" x14ac:dyDescent="0.2">
      <c r="A30" t="s">
        <v>1492</v>
      </c>
      <c r="C30" t="s">
        <v>1508</v>
      </c>
    </row>
    <row r="31" spans="1:39" x14ac:dyDescent="0.2">
      <c r="A31" t="s">
        <v>1507</v>
      </c>
      <c r="C31" t="s">
        <v>1506</v>
      </c>
    </row>
    <row r="32" spans="1:39" x14ac:dyDescent="0.2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9">
        <v>5.0000000000000001E-3</v>
      </c>
    </row>
    <row r="33" spans="1:37" x14ac:dyDescent="0.2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9">
        <v>6.0000000000000001E-3</v>
      </c>
    </row>
    <row r="34" spans="1:37" x14ac:dyDescent="0.2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9">
        <v>1.2999999999999999E-2</v>
      </c>
    </row>
    <row r="35" spans="1:37" x14ac:dyDescent="0.2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9">
        <v>-5.0000000000000001E-3</v>
      </c>
    </row>
    <row r="36" spans="1:37" x14ac:dyDescent="0.2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9">
        <v>1.6E-2</v>
      </c>
    </row>
    <row r="37" spans="1:37" x14ac:dyDescent="0.2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9">
        <v>8.9999999999999993E-3</v>
      </c>
    </row>
    <row r="38" spans="1:37" x14ac:dyDescent="0.2">
      <c r="A38" t="s">
        <v>1498</v>
      </c>
      <c r="C38" t="s">
        <v>1497</v>
      </c>
    </row>
    <row r="39" spans="1:37" x14ac:dyDescent="0.2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9">
        <v>4.2999999999999997E-2</v>
      </c>
    </row>
    <row r="40" spans="1:37" x14ac:dyDescent="0.2">
      <c r="A40" t="s">
        <v>1492</v>
      </c>
      <c r="C40" t="s">
        <v>1491</v>
      </c>
    </row>
    <row r="41" spans="1:37" x14ac:dyDescent="0.2">
      <c r="A41" t="s">
        <v>1490</v>
      </c>
      <c r="C41" t="s">
        <v>1489</v>
      </c>
    </row>
    <row r="42" spans="1:37" x14ac:dyDescent="0.2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9">
        <v>2.8000000000000001E-2</v>
      </c>
    </row>
    <row r="43" spans="1:37" x14ac:dyDescent="0.2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9">
        <v>2.9000000000000001E-2</v>
      </c>
    </row>
    <row r="44" spans="1:37" x14ac:dyDescent="0.2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9">
        <v>3.5999999999999997E-2</v>
      </c>
    </row>
    <row r="45" spans="1:37" x14ac:dyDescent="0.2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9">
        <v>1.7999999999999999E-2</v>
      </c>
    </row>
    <row r="46" spans="1:37" x14ac:dyDescent="0.2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9">
        <v>3.9E-2</v>
      </c>
    </row>
    <row r="47" spans="1:37" x14ac:dyDescent="0.2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9">
        <v>3.2000000000000001E-2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workbookViewId="0">
      <selection activeCell="D22" sqref="D22"/>
    </sheetView>
  </sheetViews>
  <sheetFormatPr defaultRowHeight="14.25" x14ac:dyDescent="0.2"/>
  <cols>
    <col min="1" max="1" width="41.25" customWidth="1"/>
    <col min="2" max="2" width="51.25" customWidth="1"/>
  </cols>
  <sheetData>
    <row r="1" spans="1:37" x14ac:dyDescent="0.2">
      <c r="A1" t="s">
        <v>1389</v>
      </c>
    </row>
    <row r="2" spans="1:37" x14ac:dyDescent="0.2">
      <c r="A2" t="s">
        <v>1390</v>
      </c>
    </row>
    <row r="3" spans="1:37" x14ac:dyDescent="0.2">
      <c r="A3" t="s">
        <v>1391</v>
      </c>
    </row>
    <row r="4" spans="1:37" x14ac:dyDescent="0.2">
      <c r="A4" t="s">
        <v>1392</v>
      </c>
    </row>
    <row r="5" spans="1:37" x14ac:dyDescent="0.2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">
      <c r="A6" t="s">
        <v>1397</v>
      </c>
      <c r="C6" t="s">
        <v>1398</v>
      </c>
    </row>
    <row r="7" spans="1:37" x14ac:dyDescent="0.2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9">
        <v>-0.03</v>
      </c>
    </row>
    <row r="8" spans="1:37" x14ac:dyDescent="0.2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9">
        <v>-3.2000000000000001E-2</v>
      </c>
    </row>
    <row r="9" spans="1:37" x14ac:dyDescent="0.2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9">
        <v>6.0000000000000001E-3</v>
      </c>
    </row>
    <row r="11" spans="1:37" x14ac:dyDescent="0.2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9">
        <v>2.9000000000000001E-2</v>
      </c>
    </row>
    <row r="12" spans="1:37" x14ac:dyDescent="0.2">
      <c r="A12" s="11" t="s">
        <v>1416</v>
      </c>
      <c r="B12" s="11" t="s">
        <v>1417</v>
      </c>
      <c r="C12" s="11" t="s">
        <v>1418</v>
      </c>
      <c r="D12" s="11" t="s">
        <v>1402</v>
      </c>
      <c r="E12" s="11"/>
      <c r="F12" s="11">
        <v>0.881853</v>
      </c>
      <c r="G12" s="11">
        <v>0.93884199999999995</v>
      </c>
      <c r="H12" s="11">
        <v>0.90745100000000001</v>
      </c>
      <c r="I12" s="11">
        <v>0.96646900000000002</v>
      </c>
      <c r="J12" s="11">
        <v>0.98920799999999998</v>
      </c>
      <c r="K12" s="11">
        <v>0.98099099999999995</v>
      </c>
      <c r="L12" s="11">
        <v>0.97334399999999999</v>
      </c>
      <c r="M12" s="11">
        <v>0.98388500000000001</v>
      </c>
      <c r="N12" s="11">
        <v>1.0215129999999999</v>
      </c>
      <c r="O12" s="11">
        <v>1.03111</v>
      </c>
      <c r="P12" s="11">
        <v>1.068119</v>
      </c>
      <c r="Q12" s="11">
        <v>1.081704</v>
      </c>
      <c r="R12" s="11">
        <v>1.100447</v>
      </c>
      <c r="S12" s="11">
        <v>1.1113230000000001</v>
      </c>
      <c r="T12" s="11">
        <v>1.1110279999999999</v>
      </c>
      <c r="U12" s="11">
        <v>1.1215599999999999</v>
      </c>
      <c r="V12" s="11">
        <v>1.1344339999999999</v>
      </c>
      <c r="W12" s="11">
        <v>1.144015</v>
      </c>
      <c r="X12" s="11">
        <v>1.1574</v>
      </c>
      <c r="Y12" s="11">
        <v>1.163259</v>
      </c>
      <c r="Z12" s="11">
        <v>1.176172</v>
      </c>
      <c r="AA12" s="11">
        <v>1.177003</v>
      </c>
      <c r="AB12" s="11">
        <v>1.1867939999999999</v>
      </c>
      <c r="AC12" s="11">
        <v>1.196353</v>
      </c>
      <c r="AD12" s="11">
        <v>1.2082349999999999</v>
      </c>
      <c r="AE12" s="11">
        <v>1.208432</v>
      </c>
      <c r="AF12" s="11">
        <v>1.216575</v>
      </c>
      <c r="AG12" s="11">
        <v>1.2268539999999999</v>
      </c>
      <c r="AH12" s="11">
        <v>1.245973</v>
      </c>
      <c r="AI12" s="11">
        <v>1.2489159999999999</v>
      </c>
      <c r="AJ12" s="11">
        <v>1.2633730000000001</v>
      </c>
      <c r="AK12" s="12">
        <v>1.2E-2</v>
      </c>
    </row>
    <row r="13" spans="1:37" x14ac:dyDescent="0.2">
      <c r="A13" s="11" t="s">
        <v>1419</v>
      </c>
      <c r="B13" s="11" t="s">
        <v>1420</v>
      </c>
      <c r="C13" s="11" t="s">
        <v>1421</v>
      </c>
      <c r="D13" s="11" t="s">
        <v>1402</v>
      </c>
      <c r="E13" s="11"/>
      <c r="F13" s="11">
        <v>2.0645199999999999</v>
      </c>
      <c r="G13" s="11">
        <v>2.1902119999999998</v>
      </c>
      <c r="H13" s="11">
        <v>2.4863369999999998</v>
      </c>
      <c r="I13" s="11">
        <v>2.6299000000000001</v>
      </c>
      <c r="J13" s="11">
        <v>2.728291</v>
      </c>
      <c r="K13" s="11">
        <v>2.7867380000000002</v>
      </c>
      <c r="L13" s="11">
        <v>2.8311500000000001</v>
      </c>
      <c r="M13" s="11">
        <v>2.8793989999999998</v>
      </c>
      <c r="N13" s="11">
        <v>2.9693580000000002</v>
      </c>
      <c r="O13" s="11">
        <v>3.005112</v>
      </c>
      <c r="P13" s="11">
        <v>3.0407639999999998</v>
      </c>
      <c r="Q13" s="11">
        <v>3.074354</v>
      </c>
      <c r="R13" s="11">
        <v>3.107399</v>
      </c>
      <c r="S13" s="11">
        <v>3.1272190000000002</v>
      </c>
      <c r="T13" s="11">
        <v>3.153715</v>
      </c>
      <c r="U13" s="11">
        <v>3.1642749999999999</v>
      </c>
      <c r="V13" s="11">
        <v>3.1815690000000001</v>
      </c>
      <c r="W13" s="11">
        <v>3.189975</v>
      </c>
      <c r="X13" s="11">
        <v>3.2055220000000002</v>
      </c>
      <c r="Y13" s="11">
        <v>3.2208809999999999</v>
      </c>
      <c r="Z13" s="11">
        <v>3.2450199999999998</v>
      </c>
      <c r="AA13" s="11">
        <v>3.2547299999999999</v>
      </c>
      <c r="AB13" s="11">
        <v>3.271617</v>
      </c>
      <c r="AC13" s="11">
        <v>3.289755</v>
      </c>
      <c r="AD13" s="11">
        <v>3.3120599999999998</v>
      </c>
      <c r="AE13" s="11">
        <v>3.324541</v>
      </c>
      <c r="AF13" s="11">
        <v>3.3421949999999998</v>
      </c>
      <c r="AG13" s="11">
        <v>3.3574130000000002</v>
      </c>
      <c r="AH13" s="11">
        <v>3.3820250000000001</v>
      </c>
      <c r="AI13" s="11">
        <v>3.393551</v>
      </c>
      <c r="AJ13" s="11">
        <v>3.3888760000000002</v>
      </c>
      <c r="AK13" s="12">
        <v>1.7000000000000001E-2</v>
      </c>
    </row>
    <row r="14" spans="1:37" x14ac:dyDescent="0.2">
      <c r="A14" s="11" t="s">
        <v>1422</v>
      </c>
      <c r="B14" s="11" t="s">
        <v>1423</v>
      </c>
      <c r="C14" s="11" t="s">
        <v>1424</v>
      </c>
      <c r="D14" s="11" t="s">
        <v>1402</v>
      </c>
      <c r="E14" s="11"/>
      <c r="F14" s="11">
        <v>2.3141799999999999</v>
      </c>
      <c r="G14" s="11">
        <v>3.1675979999999999</v>
      </c>
      <c r="H14" s="11">
        <v>3.1273200000000001</v>
      </c>
      <c r="I14" s="11">
        <v>3.1660970000000002</v>
      </c>
      <c r="J14" s="11">
        <v>3.5400209999999999</v>
      </c>
      <c r="K14" s="11">
        <v>4.0963609999999999</v>
      </c>
      <c r="L14" s="11">
        <v>4.5248949999999999</v>
      </c>
      <c r="M14" s="11">
        <v>4.7248950000000001</v>
      </c>
      <c r="N14" s="11">
        <v>4.9370180000000001</v>
      </c>
      <c r="O14" s="11">
        <v>5.3248949999999997</v>
      </c>
      <c r="P14" s="11">
        <v>5.7248950000000001</v>
      </c>
      <c r="Q14" s="11">
        <v>5.9248950000000002</v>
      </c>
      <c r="R14" s="11">
        <v>6.1370180000000003</v>
      </c>
      <c r="S14" s="11">
        <v>6.3248949999999997</v>
      </c>
      <c r="T14" s="11">
        <v>6.5248949999999999</v>
      </c>
      <c r="U14" s="11">
        <v>6.7248950000000001</v>
      </c>
      <c r="V14" s="11">
        <v>6.9370180000000001</v>
      </c>
      <c r="W14" s="11">
        <v>7.1248959999999997</v>
      </c>
      <c r="X14" s="11">
        <v>7.3248949999999997</v>
      </c>
      <c r="Y14" s="11">
        <v>7.5248949999999999</v>
      </c>
      <c r="Z14" s="11">
        <v>7.7370190000000001</v>
      </c>
      <c r="AA14" s="11">
        <v>7.8248949999999997</v>
      </c>
      <c r="AB14" s="11">
        <v>7.8248949999999997</v>
      </c>
      <c r="AC14" s="11">
        <v>7.8248949999999997</v>
      </c>
      <c r="AD14" s="11">
        <v>7.8370179999999996</v>
      </c>
      <c r="AE14" s="11">
        <v>7.8248949999999997</v>
      </c>
      <c r="AF14" s="11">
        <v>7.8248949999999997</v>
      </c>
      <c r="AG14" s="11">
        <v>7.8248949999999997</v>
      </c>
      <c r="AH14" s="11">
        <v>7.8370179999999996</v>
      </c>
      <c r="AI14" s="11">
        <v>7.8248949999999997</v>
      </c>
      <c r="AJ14" s="11">
        <v>7.8248949999999997</v>
      </c>
      <c r="AK14" s="12">
        <v>4.1000000000000002E-2</v>
      </c>
    </row>
    <row r="15" spans="1:37" x14ac:dyDescent="0.2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9">
        <v>0.05</v>
      </c>
    </row>
    <row r="16" spans="1:37" x14ac:dyDescent="0.2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9">
        <v>1.7000000000000001E-2</v>
      </c>
    </row>
    <row r="18" spans="1:37" x14ac:dyDescent="0.2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9">
        <v>4.2000000000000003E-2</v>
      </c>
    </row>
    <row r="21" spans="1:37" x14ac:dyDescent="0.2">
      <c r="B21" s="1" t="s">
        <v>1591</v>
      </c>
    </row>
    <row r="22" spans="1:37" x14ac:dyDescent="0.2">
      <c r="B22" s="1"/>
      <c r="C22" s="11" t="s">
        <v>1416</v>
      </c>
      <c r="D22" s="11" t="s">
        <v>1419</v>
      </c>
      <c r="E22" s="11" t="s">
        <v>1422</v>
      </c>
    </row>
    <row r="23" spans="1:37" x14ac:dyDescent="0.2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">
      <c r="B32">
        <v>2029</v>
      </c>
      <c r="C32">
        <v>1.03111</v>
      </c>
      <c r="D32">
        <v>3.005112</v>
      </c>
      <c r="E32">
        <v>5.3248949999999997</v>
      </c>
    </row>
    <row r="33" spans="2:5" x14ac:dyDescent="0.2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"/>
    </sheetView>
  </sheetViews>
  <sheetFormatPr defaultColWidth="9.125" defaultRowHeight="12.75" x14ac:dyDescent="0.2"/>
  <cols>
    <col min="1" max="1" width="15.125" style="13" customWidth="1"/>
    <col min="2" max="2" width="19" style="13" customWidth="1"/>
    <col min="3" max="16384" width="9.125" style="13"/>
  </cols>
  <sheetData>
    <row r="1" spans="1:2" ht="15.75" x14ac:dyDescent="0.25">
      <c r="A1" s="18" t="s">
        <v>1437</v>
      </c>
      <c r="B1" s="17" t="s">
        <v>1585</v>
      </c>
    </row>
    <row r="2" spans="1:2" x14ac:dyDescent="0.2">
      <c r="A2" s="16" t="s">
        <v>1439</v>
      </c>
      <c r="B2" s="16" t="s">
        <v>1584</v>
      </c>
    </row>
    <row r="3" spans="1:2" ht="38.25" x14ac:dyDescent="0.2">
      <c r="A3" s="15" t="s">
        <v>1455</v>
      </c>
      <c r="B3" s="15" t="s">
        <v>1583</v>
      </c>
    </row>
    <row r="4" spans="1:2" x14ac:dyDescent="0.2">
      <c r="A4" s="14">
        <v>35611</v>
      </c>
      <c r="B4" s="13">
        <v>2.4900000000000002</v>
      </c>
    </row>
    <row r="5" spans="1:2" x14ac:dyDescent="0.2">
      <c r="A5" s="14">
        <v>35976</v>
      </c>
      <c r="B5" s="13">
        <v>2.09</v>
      </c>
    </row>
    <row r="6" spans="1:2" x14ac:dyDescent="0.2">
      <c r="A6" s="14">
        <v>36341</v>
      </c>
      <c r="B6" s="13">
        <v>2.27</v>
      </c>
    </row>
    <row r="7" spans="1:2" x14ac:dyDescent="0.2">
      <c r="A7" s="14">
        <v>36707</v>
      </c>
      <c r="B7" s="13">
        <v>4.3099999999999996</v>
      </c>
    </row>
    <row r="8" spans="1:2" x14ac:dyDescent="0.2">
      <c r="A8" s="14">
        <v>37072</v>
      </c>
      <c r="B8" s="13">
        <v>3.96</v>
      </c>
    </row>
    <row r="9" spans="1:2" x14ac:dyDescent="0.2">
      <c r="A9" s="14">
        <v>37437</v>
      </c>
      <c r="B9" s="13">
        <v>3.38</v>
      </c>
    </row>
    <row r="10" spans="1:2" x14ac:dyDescent="0.2">
      <c r="A10" s="14">
        <v>37802</v>
      </c>
      <c r="B10" s="13">
        <v>5.47</v>
      </c>
    </row>
    <row r="11" spans="1:2" x14ac:dyDescent="0.2">
      <c r="A11" s="14">
        <v>38168</v>
      </c>
      <c r="B11" s="13">
        <v>5.89</v>
      </c>
    </row>
    <row r="12" spans="1:2" x14ac:dyDescent="0.2">
      <c r="A12" s="14">
        <v>38533</v>
      </c>
      <c r="B12" s="13">
        <v>8.69</v>
      </c>
    </row>
    <row r="13" spans="1:2" x14ac:dyDescent="0.2">
      <c r="A13" s="14">
        <v>38898</v>
      </c>
      <c r="B13" s="13">
        <v>6.73</v>
      </c>
    </row>
    <row r="14" spans="1:2" x14ac:dyDescent="0.2">
      <c r="A14" s="14">
        <v>39263</v>
      </c>
      <c r="B14" s="13">
        <v>6.97</v>
      </c>
    </row>
    <row r="15" spans="1:2" x14ac:dyDescent="0.2">
      <c r="A15" s="14">
        <v>39629</v>
      </c>
      <c r="B15" s="13">
        <v>8.86</v>
      </c>
    </row>
    <row r="16" spans="1:2" x14ac:dyDescent="0.2">
      <c r="A16" s="14">
        <v>39994</v>
      </c>
      <c r="B16" s="13">
        <v>3.94</v>
      </c>
    </row>
    <row r="17" spans="1:2" x14ac:dyDescent="0.2">
      <c r="A17" s="14">
        <v>40359</v>
      </c>
      <c r="B17" s="13">
        <v>4.37</v>
      </c>
    </row>
    <row r="18" spans="1:2" x14ac:dyDescent="0.2">
      <c r="A18" s="14">
        <v>40724</v>
      </c>
      <c r="B18" s="13">
        <v>4</v>
      </c>
    </row>
    <row r="19" spans="1:2" x14ac:dyDescent="0.2">
      <c r="A19" s="14">
        <v>41090</v>
      </c>
      <c r="B19" s="13">
        <v>2.75</v>
      </c>
    </row>
    <row r="20" spans="1:2" x14ac:dyDescent="0.2">
      <c r="A20" s="14">
        <v>41455</v>
      </c>
      <c r="B20" s="13">
        <v>3.73</v>
      </c>
    </row>
    <row r="21" spans="1:2" x14ac:dyDescent="0.2">
      <c r="A21" s="14">
        <v>41820</v>
      </c>
      <c r="B21" s="13">
        <v>4.37</v>
      </c>
    </row>
    <row r="22" spans="1:2" x14ac:dyDescent="0.2">
      <c r="A22" s="14">
        <v>42185</v>
      </c>
      <c r="B22" s="13">
        <v>2.62</v>
      </c>
    </row>
    <row r="23" spans="1:2" x14ac:dyDescent="0.2">
      <c r="A23" s="14">
        <v>42551</v>
      </c>
      <c r="B23" s="13">
        <v>2.52</v>
      </c>
    </row>
    <row r="24" spans="1:2" x14ac:dyDescent="0.2">
      <c r="A24" s="14">
        <v>42916</v>
      </c>
      <c r="B24" s="13">
        <v>2.99</v>
      </c>
    </row>
    <row r="25" spans="1:2" x14ac:dyDescent="0.2">
      <c r="A25" s="14">
        <v>43281</v>
      </c>
      <c r="B25" s="13">
        <v>3.15</v>
      </c>
    </row>
    <row r="26" spans="1:2" x14ac:dyDescent="0.2">
      <c r="A26" s="14">
        <v>43646</v>
      </c>
      <c r="B26" s="13">
        <v>2.56</v>
      </c>
    </row>
    <row r="27" spans="1:2" x14ac:dyDescent="0.2">
      <c r="A27" s="14">
        <v>44012</v>
      </c>
      <c r="B27" s="13">
        <v>2.0299999999999998</v>
      </c>
    </row>
    <row r="28" spans="1:2" x14ac:dyDescent="0.2">
      <c r="A28" s="14"/>
    </row>
  </sheetData>
  <phoneticPr fontId="13" type="noConversion"/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966-B87E-4DA8-B244-4DCA9BDD68CE}">
  <dimension ref="A1:U340"/>
  <sheetViews>
    <sheetView workbookViewId="0">
      <pane xSplit="1" ySplit="3" topLeftCell="F83" activePane="bottomRight" state="frozen"/>
      <selection pane="topRight"/>
      <selection pane="bottomLeft"/>
      <selection pane="bottomRight" activeCell="W85" sqref="W85"/>
    </sheetView>
  </sheetViews>
  <sheetFormatPr defaultColWidth="9.125" defaultRowHeight="12.75" x14ac:dyDescent="0.2"/>
  <cols>
    <col min="1" max="1" width="15.125" style="13" customWidth="1"/>
    <col min="2" max="5" width="19" style="13" hidden="1" customWidth="1"/>
    <col min="6" max="8" width="19" style="28" customWidth="1"/>
    <col min="9" max="18" width="19" style="13" hidden="1" customWidth="1"/>
    <col min="19" max="19" width="19" style="13" customWidth="1"/>
    <col min="20" max="16384" width="9.125" style="13"/>
  </cols>
  <sheetData>
    <row r="1" spans="1:21" ht="15.75" x14ac:dyDescent="0.25">
      <c r="A1" s="18" t="s">
        <v>1437</v>
      </c>
      <c r="B1" s="17" t="s">
        <v>1438</v>
      </c>
      <c r="T1" s="27" t="s">
        <v>1600</v>
      </c>
      <c r="U1" s="10"/>
    </row>
    <row r="2" spans="1:21" x14ac:dyDescent="0.2">
      <c r="A2" s="16" t="s">
        <v>1439</v>
      </c>
      <c r="B2" s="31" t="s">
        <v>1440</v>
      </c>
      <c r="C2" s="31" t="s">
        <v>1441</v>
      </c>
      <c r="D2" s="31" t="s">
        <v>1442</v>
      </c>
      <c r="E2" s="31" t="s">
        <v>1443</v>
      </c>
      <c r="F2" s="32" t="s">
        <v>1444</v>
      </c>
      <c r="G2" s="32" t="s">
        <v>1445</v>
      </c>
      <c r="H2" s="32" t="s">
        <v>1446</v>
      </c>
      <c r="I2" s="31" t="s">
        <v>1604</v>
      </c>
      <c r="J2" s="31" t="s">
        <v>1447</v>
      </c>
      <c r="K2" s="31" t="s">
        <v>1448</v>
      </c>
      <c r="L2" s="31" t="s">
        <v>1449</v>
      </c>
      <c r="M2" s="31" t="s">
        <v>1450</v>
      </c>
      <c r="N2" s="31" t="s">
        <v>1451</v>
      </c>
      <c r="O2" s="31" t="s">
        <v>1452</v>
      </c>
      <c r="P2" s="31" t="s">
        <v>1453</v>
      </c>
      <c r="Q2" s="31" t="s">
        <v>1603</v>
      </c>
      <c r="R2" s="31" t="s">
        <v>1454</v>
      </c>
      <c r="S2" s="31"/>
      <c r="T2" s="27" t="s">
        <v>1561</v>
      </c>
      <c r="U2" s="27" t="s">
        <v>1599</v>
      </c>
    </row>
    <row r="3" spans="1:21" ht="63.75" x14ac:dyDescent="0.2">
      <c r="A3" s="15" t="s">
        <v>1455</v>
      </c>
      <c r="B3" s="29" t="s">
        <v>1456</v>
      </c>
      <c r="C3" s="29" t="s">
        <v>1457</v>
      </c>
      <c r="D3" s="29" t="s">
        <v>1458</v>
      </c>
      <c r="E3" s="29" t="s">
        <v>1459</v>
      </c>
      <c r="F3" s="30" t="s">
        <v>1460</v>
      </c>
      <c r="G3" s="30" t="s">
        <v>1461</v>
      </c>
      <c r="H3" s="30" t="s">
        <v>1462</v>
      </c>
      <c r="I3" s="29" t="s">
        <v>1602</v>
      </c>
      <c r="J3" s="29" t="s">
        <v>1463</v>
      </c>
      <c r="K3" s="29" t="s">
        <v>1464</v>
      </c>
      <c r="L3" s="29" t="s">
        <v>1465</v>
      </c>
      <c r="M3" s="29" t="s">
        <v>1466</v>
      </c>
      <c r="N3" s="29" t="s">
        <v>1467</v>
      </c>
      <c r="O3" s="29" t="s">
        <v>1468</v>
      </c>
      <c r="P3" s="29" t="s">
        <v>1469</v>
      </c>
      <c r="Q3" s="29" t="s">
        <v>1601</v>
      </c>
      <c r="R3" s="29" t="s">
        <v>1470</v>
      </c>
      <c r="S3" s="29"/>
      <c r="T3" s="25" t="s">
        <v>1598</v>
      </c>
      <c r="U3" s="25" t="s">
        <v>1598</v>
      </c>
    </row>
    <row r="4" spans="1:21" hidden="1" x14ac:dyDescent="0.2">
      <c r="A4" s="14">
        <v>8217</v>
      </c>
      <c r="B4" s="13">
        <v>0.11</v>
      </c>
      <c r="T4" s="10"/>
      <c r="U4" s="10"/>
    </row>
    <row r="5" spans="1:21" hidden="1" x14ac:dyDescent="0.2">
      <c r="A5" s="14">
        <v>8582</v>
      </c>
      <c r="B5" s="13">
        <v>0.1</v>
      </c>
      <c r="T5" s="10"/>
      <c r="U5" s="10"/>
    </row>
    <row r="6" spans="1:21" hidden="1" x14ac:dyDescent="0.2">
      <c r="A6" s="14">
        <v>8948</v>
      </c>
      <c r="B6" s="13">
        <v>0.09</v>
      </c>
      <c r="T6" s="10"/>
      <c r="U6" s="10"/>
    </row>
    <row r="7" spans="1:21" hidden="1" x14ac:dyDescent="0.2">
      <c r="A7" s="14">
        <v>9313</v>
      </c>
      <c r="B7" s="13">
        <v>0.09</v>
      </c>
      <c r="T7" s="10"/>
      <c r="U7" s="10"/>
    </row>
    <row r="8" spans="1:21" hidden="1" x14ac:dyDescent="0.2">
      <c r="A8" s="14">
        <v>9678</v>
      </c>
      <c r="B8" s="13">
        <v>0.1</v>
      </c>
      <c r="T8" s="10"/>
      <c r="U8" s="10"/>
    </row>
    <row r="9" spans="1:21" hidden="1" x14ac:dyDescent="0.2">
      <c r="A9" s="14">
        <v>10043</v>
      </c>
      <c r="B9" s="13">
        <v>0.09</v>
      </c>
      <c r="T9" s="10"/>
      <c r="U9" s="10"/>
    </row>
    <row r="10" spans="1:21" hidden="1" x14ac:dyDescent="0.2">
      <c r="A10" s="14">
        <v>10409</v>
      </c>
      <c r="B10" s="13">
        <v>0.09</v>
      </c>
      <c r="T10" s="10"/>
      <c r="U10" s="10"/>
    </row>
    <row r="11" spans="1:21" hidden="1" x14ac:dyDescent="0.2">
      <c r="A11" s="14">
        <v>10774</v>
      </c>
      <c r="B11" s="13">
        <v>0.08</v>
      </c>
      <c r="T11" s="10"/>
      <c r="U11" s="10"/>
    </row>
    <row r="12" spans="1:21" hidden="1" x14ac:dyDescent="0.2">
      <c r="A12" s="14">
        <v>11139</v>
      </c>
      <c r="B12" s="13">
        <v>0.08</v>
      </c>
      <c r="T12" s="10"/>
      <c r="U12" s="10"/>
    </row>
    <row r="13" spans="1:21" hidden="1" x14ac:dyDescent="0.2">
      <c r="A13" s="14">
        <v>11504</v>
      </c>
      <c r="B13" s="13">
        <v>7.0000000000000007E-2</v>
      </c>
      <c r="T13" s="10"/>
      <c r="U13" s="10"/>
    </row>
    <row r="14" spans="1:21" hidden="1" x14ac:dyDescent="0.2">
      <c r="A14" s="14">
        <v>11870</v>
      </c>
      <c r="B14" s="13">
        <v>0.06</v>
      </c>
      <c r="T14" s="10"/>
      <c r="U14" s="10"/>
    </row>
    <row r="15" spans="1:21" hidden="1" x14ac:dyDescent="0.2">
      <c r="A15" s="14">
        <v>12235</v>
      </c>
      <c r="B15" s="13">
        <v>0.06</v>
      </c>
      <c r="T15" s="10"/>
      <c r="U15" s="10"/>
    </row>
    <row r="16" spans="1:21" hidden="1" x14ac:dyDescent="0.2">
      <c r="A16" s="14">
        <v>12600</v>
      </c>
      <c r="B16" s="13">
        <v>0.06</v>
      </c>
      <c r="T16" s="10"/>
      <c r="U16" s="10"/>
    </row>
    <row r="17" spans="1:21" hidden="1" x14ac:dyDescent="0.2">
      <c r="A17" s="14">
        <v>12965</v>
      </c>
      <c r="B17" s="13">
        <v>0.06</v>
      </c>
      <c r="T17" s="10"/>
      <c r="U17" s="10"/>
    </row>
    <row r="18" spans="1:21" hidden="1" x14ac:dyDescent="0.2">
      <c r="A18" s="14">
        <v>13331</v>
      </c>
      <c r="B18" s="13">
        <v>0.06</v>
      </c>
      <c r="T18" s="10"/>
      <c r="U18" s="10"/>
    </row>
    <row r="19" spans="1:21" hidden="1" x14ac:dyDescent="0.2">
      <c r="A19" s="14">
        <v>13696</v>
      </c>
      <c r="B19" s="13">
        <v>0.05</v>
      </c>
      <c r="T19" s="10"/>
      <c r="U19" s="10"/>
    </row>
    <row r="20" spans="1:21" hidden="1" x14ac:dyDescent="0.2">
      <c r="A20" s="14">
        <v>14061</v>
      </c>
      <c r="B20" s="13">
        <v>0.05</v>
      </c>
      <c r="T20" s="10"/>
      <c r="U20" s="10"/>
    </row>
    <row r="21" spans="1:21" hidden="1" x14ac:dyDescent="0.2">
      <c r="A21" s="14">
        <v>14426</v>
      </c>
      <c r="B21" s="13">
        <v>0.05</v>
      </c>
      <c r="T21" s="10"/>
      <c r="U21" s="10"/>
    </row>
    <row r="22" spans="1:21" hidden="1" x14ac:dyDescent="0.2">
      <c r="A22" s="14">
        <v>14792</v>
      </c>
      <c r="B22" s="13">
        <v>0.05</v>
      </c>
      <c r="T22" s="10"/>
      <c r="U22" s="10"/>
    </row>
    <row r="23" spans="1:21" hidden="1" x14ac:dyDescent="0.2">
      <c r="A23" s="14">
        <v>15157</v>
      </c>
      <c r="B23" s="13">
        <v>0.05</v>
      </c>
      <c r="T23" s="10"/>
      <c r="U23" s="10"/>
    </row>
    <row r="24" spans="1:21" hidden="1" x14ac:dyDescent="0.2">
      <c r="A24" s="14">
        <v>15522</v>
      </c>
      <c r="B24" s="13">
        <v>0.05</v>
      </c>
      <c r="T24" s="10"/>
      <c r="U24" s="10"/>
    </row>
    <row r="25" spans="1:21" hidden="1" x14ac:dyDescent="0.2">
      <c r="A25" s="14">
        <v>15887</v>
      </c>
      <c r="B25" s="13">
        <v>0.05</v>
      </c>
      <c r="T25" s="10"/>
      <c r="U25" s="10"/>
    </row>
    <row r="26" spans="1:21" hidden="1" x14ac:dyDescent="0.2">
      <c r="A26" s="14">
        <v>16253</v>
      </c>
      <c r="B26" s="13">
        <v>0.05</v>
      </c>
      <c r="T26" s="10"/>
      <c r="U26" s="10"/>
    </row>
    <row r="27" spans="1:21" hidden="1" x14ac:dyDescent="0.2">
      <c r="A27" s="14">
        <v>16618</v>
      </c>
      <c r="B27" s="13">
        <v>0.05</v>
      </c>
      <c r="T27" s="10"/>
      <c r="U27" s="10"/>
    </row>
    <row r="28" spans="1:21" hidden="1" x14ac:dyDescent="0.2">
      <c r="A28" s="14">
        <v>16983</v>
      </c>
      <c r="B28" s="13">
        <v>0.05</v>
      </c>
      <c r="T28" s="10"/>
      <c r="U28" s="10"/>
    </row>
    <row r="29" spans="1:21" hidden="1" x14ac:dyDescent="0.2">
      <c r="A29" s="14">
        <v>17348</v>
      </c>
      <c r="B29" s="13">
        <v>0.06</v>
      </c>
      <c r="T29" s="10"/>
      <c r="U29" s="10"/>
    </row>
    <row r="30" spans="1:21" hidden="1" x14ac:dyDescent="0.2">
      <c r="A30" s="14">
        <v>17714</v>
      </c>
      <c r="B30" s="13">
        <v>7.0000000000000007E-2</v>
      </c>
      <c r="T30" s="10"/>
      <c r="U30" s="10"/>
    </row>
    <row r="31" spans="1:21" hidden="1" x14ac:dyDescent="0.2">
      <c r="A31" s="14">
        <v>18079</v>
      </c>
      <c r="B31" s="13">
        <v>0.06</v>
      </c>
      <c r="T31" s="10"/>
      <c r="U31" s="10"/>
    </row>
    <row r="32" spans="1:21" hidden="1" x14ac:dyDescent="0.2">
      <c r="A32" s="14">
        <v>18444</v>
      </c>
      <c r="B32" s="13">
        <v>7.0000000000000007E-2</v>
      </c>
      <c r="T32" s="10"/>
      <c r="U32" s="10"/>
    </row>
    <row r="33" spans="1:21" hidden="1" x14ac:dyDescent="0.2">
      <c r="A33" s="14">
        <v>18809</v>
      </c>
      <c r="B33" s="13">
        <v>7.0000000000000007E-2</v>
      </c>
      <c r="T33" s="10"/>
      <c r="U33" s="10"/>
    </row>
    <row r="34" spans="1:21" hidden="1" x14ac:dyDescent="0.2">
      <c r="A34" s="14">
        <v>19175</v>
      </c>
      <c r="B34" s="13">
        <v>0.08</v>
      </c>
      <c r="T34" s="10"/>
      <c r="U34" s="10"/>
    </row>
    <row r="35" spans="1:21" hidden="1" x14ac:dyDescent="0.2">
      <c r="A35" s="14">
        <v>19540</v>
      </c>
      <c r="B35" s="13">
        <v>0.09</v>
      </c>
      <c r="T35" s="10"/>
      <c r="U35" s="10"/>
    </row>
    <row r="36" spans="1:21" hidden="1" x14ac:dyDescent="0.2">
      <c r="A36" s="14">
        <v>19905</v>
      </c>
      <c r="B36" s="13">
        <v>0.1</v>
      </c>
      <c r="T36" s="10"/>
      <c r="U36" s="10"/>
    </row>
    <row r="37" spans="1:21" hidden="1" x14ac:dyDescent="0.2">
      <c r="A37" s="14">
        <v>20270</v>
      </c>
      <c r="B37" s="13">
        <v>0.1</v>
      </c>
      <c r="T37" s="10"/>
      <c r="U37" s="10"/>
    </row>
    <row r="38" spans="1:21" hidden="1" x14ac:dyDescent="0.2">
      <c r="A38" s="14">
        <v>20636</v>
      </c>
      <c r="B38" s="13">
        <v>0.11</v>
      </c>
      <c r="T38" s="10"/>
      <c r="U38" s="10"/>
    </row>
    <row r="39" spans="1:21" hidden="1" x14ac:dyDescent="0.2">
      <c r="A39" s="14">
        <v>21001</v>
      </c>
      <c r="B39" s="13">
        <v>0.11</v>
      </c>
      <c r="T39" s="10"/>
      <c r="U39" s="10"/>
    </row>
    <row r="40" spans="1:21" hidden="1" x14ac:dyDescent="0.2">
      <c r="A40" s="14">
        <v>21366</v>
      </c>
      <c r="B40" s="13">
        <v>0.12</v>
      </c>
      <c r="T40" s="10"/>
      <c r="U40" s="10"/>
    </row>
    <row r="41" spans="1:21" hidden="1" x14ac:dyDescent="0.2">
      <c r="A41" s="14">
        <v>21731</v>
      </c>
      <c r="B41" s="13">
        <v>0.13</v>
      </c>
      <c r="T41" s="10"/>
      <c r="U41" s="10"/>
    </row>
    <row r="42" spans="1:21" hidden="1" x14ac:dyDescent="0.2">
      <c r="A42" s="14">
        <v>22097</v>
      </c>
      <c r="B42" s="13">
        <v>0.14000000000000001</v>
      </c>
      <c r="T42" s="10"/>
      <c r="U42" s="10"/>
    </row>
    <row r="43" spans="1:21" hidden="1" x14ac:dyDescent="0.2">
      <c r="A43" s="14">
        <v>22462</v>
      </c>
      <c r="B43" s="13">
        <v>0.15</v>
      </c>
      <c r="T43" s="10"/>
      <c r="U43" s="10"/>
    </row>
    <row r="44" spans="1:21" hidden="1" x14ac:dyDescent="0.2">
      <c r="A44" s="14">
        <v>22827</v>
      </c>
      <c r="B44" s="13">
        <v>0.16</v>
      </c>
      <c r="T44" s="10"/>
      <c r="U44" s="10"/>
    </row>
    <row r="45" spans="1:21" hidden="1" x14ac:dyDescent="0.2">
      <c r="A45" s="14">
        <v>23192</v>
      </c>
      <c r="B45" s="13">
        <v>0.16</v>
      </c>
      <c r="T45" s="10"/>
      <c r="U45" s="10"/>
    </row>
    <row r="46" spans="1:21" hidden="1" x14ac:dyDescent="0.2">
      <c r="A46" s="14">
        <v>23558</v>
      </c>
      <c r="B46" s="13">
        <v>0.15</v>
      </c>
      <c r="T46" s="10"/>
      <c r="U46" s="10"/>
    </row>
    <row r="47" spans="1:21" hidden="1" x14ac:dyDescent="0.2">
      <c r="A47" s="14">
        <v>23923</v>
      </c>
      <c r="B47" s="13">
        <v>0.16</v>
      </c>
      <c r="T47" s="10"/>
      <c r="U47" s="10"/>
    </row>
    <row r="48" spans="1:21" hidden="1" x14ac:dyDescent="0.2">
      <c r="A48" s="14">
        <v>24288</v>
      </c>
      <c r="B48" s="13">
        <v>0.16</v>
      </c>
      <c r="T48" s="10"/>
      <c r="U48" s="10"/>
    </row>
    <row r="49" spans="1:21" hidden="1" x14ac:dyDescent="0.2">
      <c r="A49" s="14">
        <v>24653</v>
      </c>
      <c r="B49" s="13">
        <v>0.16</v>
      </c>
      <c r="I49" s="13">
        <v>0.2</v>
      </c>
      <c r="K49" s="13">
        <v>1.04</v>
      </c>
      <c r="M49" s="13">
        <v>0.74</v>
      </c>
      <c r="T49" s="10"/>
      <c r="U49" s="10"/>
    </row>
    <row r="50" spans="1:21" hidden="1" x14ac:dyDescent="0.2">
      <c r="A50" s="14">
        <v>25019</v>
      </c>
      <c r="B50" s="13">
        <v>0.16</v>
      </c>
      <c r="I50" s="13">
        <v>0.2</v>
      </c>
      <c r="K50" s="13">
        <v>1.04</v>
      </c>
      <c r="M50" s="13">
        <v>0.73</v>
      </c>
      <c r="T50" s="10"/>
      <c r="U50" s="10"/>
    </row>
    <row r="51" spans="1:21" hidden="1" x14ac:dyDescent="0.2">
      <c r="A51" s="14">
        <v>25384</v>
      </c>
      <c r="B51" s="13">
        <v>0.17</v>
      </c>
      <c r="I51" s="13">
        <v>0.21</v>
      </c>
      <c r="K51" s="13">
        <v>1.05</v>
      </c>
      <c r="M51" s="13">
        <v>0.74</v>
      </c>
      <c r="T51" s="10"/>
      <c r="U51" s="10"/>
    </row>
    <row r="52" spans="1:21" hidden="1" x14ac:dyDescent="0.2">
      <c r="A52" s="14">
        <v>25749</v>
      </c>
      <c r="B52" s="13">
        <v>0.17</v>
      </c>
      <c r="I52" s="13">
        <v>0.21</v>
      </c>
      <c r="K52" s="13">
        <v>1.0900000000000001</v>
      </c>
      <c r="M52" s="13">
        <v>0.77</v>
      </c>
      <c r="T52" s="10"/>
      <c r="U52" s="10"/>
    </row>
    <row r="53" spans="1:21" hidden="1" x14ac:dyDescent="0.2">
      <c r="A53" s="14">
        <v>26114</v>
      </c>
      <c r="B53" s="13">
        <v>0.18</v>
      </c>
      <c r="I53" s="13">
        <v>0.22</v>
      </c>
      <c r="K53" s="13">
        <v>1.1499999999999999</v>
      </c>
      <c r="M53" s="13">
        <v>0.82</v>
      </c>
      <c r="T53" s="10"/>
      <c r="U53" s="10"/>
    </row>
    <row r="54" spans="1:21" hidden="1" x14ac:dyDescent="0.2">
      <c r="A54" s="14">
        <v>26480</v>
      </c>
      <c r="B54" s="13">
        <v>0.19</v>
      </c>
      <c r="I54" s="13">
        <v>0.23</v>
      </c>
      <c r="K54" s="13">
        <v>1.21</v>
      </c>
      <c r="M54" s="13">
        <v>0.88</v>
      </c>
      <c r="T54" s="10"/>
      <c r="U54" s="10"/>
    </row>
    <row r="55" spans="1:21" hidden="1" x14ac:dyDescent="0.2">
      <c r="A55" s="14">
        <v>26845</v>
      </c>
      <c r="B55" s="13">
        <v>0.22</v>
      </c>
      <c r="I55" s="13">
        <v>0.25</v>
      </c>
      <c r="K55" s="13">
        <v>1.29</v>
      </c>
      <c r="M55" s="13">
        <v>0.94</v>
      </c>
      <c r="T55" s="10"/>
      <c r="U55" s="10"/>
    </row>
    <row r="56" spans="1:21" hidden="1" x14ac:dyDescent="0.2">
      <c r="A56" s="14">
        <v>27210</v>
      </c>
      <c r="B56" s="13">
        <v>0.3</v>
      </c>
      <c r="I56" s="13">
        <v>0.3</v>
      </c>
      <c r="K56" s="13">
        <v>1.43</v>
      </c>
      <c r="M56" s="13">
        <v>1.07</v>
      </c>
      <c r="T56" s="10"/>
      <c r="U56" s="10"/>
    </row>
    <row r="57" spans="1:21" hidden="1" x14ac:dyDescent="0.2">
      <c r="A57" s="14">
        <v>27575</v>
      </c>
      <c r="B57" s="13">
        <v>0.44</v>
      </c>
      <c r="I57" s="13">
        <v>0.4</v>
      </c>
      <c r="K57" s="13">
        <v>1.71</v>
      </c>
      <c r="M57" s="13">
        <v>1.35</v>
      </c>
      <c r="T57" s="10"/>
      <c r="U57" s="10"/>
    </row>
    <row r="58" spans="1:21" hidden="1" x14ac:dyDescent="0.2">
      <c r="A58" s="14">
        <v>27941</v>
      </c>
      <c r="B58" s="13">
        <v>0.57999999999999996</v>
      </c>
      <c r="I58" s="13">
        <v>0.51</v>
      </c>
      <c r="K58" s="13">
        <v>1.98</v>
      </c>
      <c r="M58" s="13">
        <v>1.64</v>
      </c>
      <c r="T58" s="10"/>
      <c r="U58" s="10"/>
    </row>
    <row r="59" spans="1:21" hidden="1" x14ac:dyDescent="0.2">
      <c r="A59" s="14">
        <v>28306</v>
      </c>
      <c r="B59" s="13">
        <v>0.79</v>
      </c>
      <c r="I59" s="13">
        <v>0.77</v>
      </c>
      <c r="K59" s="13">
        <v>2.35</v>
      </c>
      <c r="M59" s="13">
        <v>2.04</v>
      </c>
      <c r="T59" s="10"/>
      <c r="U59" s="10"/>
    </row>
    <row r="60" spans="1:21" hidden="1" x14ac:dyDescent="0.2">
      <c r="A60" s="14">
        <v>28671</v>
      </c>
      <c r="B60" s="13">
        <v>0.91</v>
      </c>
      <c r="I60" s="13">
        <v>0.9</v>
      </c>
      <c r="K60" s="13">
        <v>2.56</v>
      </c>
      <c r="M60" s="13">
        <v>2.23</v>
      </c>
      <c r="T60" s="10"/>
      <c r="U60" s="10"/>
    </row>
    <row r="61" spans="1:21" hidden="1" x14ac:dyDescent="0.2">
      <c r="A61" s="14">
        <v>29036</v>
      </c>
      <c r="B61" s="13">
        <v>1.18</v>
      </c>
      <c r="I61" s="13">
        <v>1.32</v>
      </c>
      <c r="K61" s="13">
        <v>2.98</v>
      </c>
      <c r="M61" s="13">
        <v>2.73</v>
      </c>
      <c r="T61" s="10"/>
      <c r="U61" s="10"/>
    </row>
    <row r="62" spans="1:21" hidden="1" x14ac:dyDescent="0.2">
      <c r="A62" s="14">
        <v>29402</v>
      </c>
      <c r="B62" s="13">
        <v>1.59</v>
      </c>
      <c r="I62" s="13">
        <v>1.85</v>
      </c>
      <c r="K62" s="13">
        <v>3.68</v>
      </c>
      <c r="M62" s="13">
        <v>3.39</v>
      </c>
      <c r="T62" s="10"/>
      <c r="U62" s="10"/>
    </row>
    <row r="63" spans="1:21" hidden="1" x14ac:dyDescent="0.2">
      <c r="A63" s="14">
        <v>29767</v>
      </c>
      <c r="B63" s="13">
        <v>1.98</v>
      </c>
      <c r="I63" s="13">
        <v>2.39</v>
      </c>
      <c r="K63" s="13">
        <v>4.29</v>
      </c>
      <c r="M63" s="13">
        <v>4</v>
      </c>
      <c r="T63" s="10"/>
      <c r="U63" s="10"/>
    </row>
    <row r="64" spans="1:21" hidden="1" x14ac:dyDescent="0.2">
      <c r="A64" s="14">
        <v>30132</v>
      </c>
      <c r="B64" s="13">
        <v>2.46</v>
      </c>
      <c r="I64" s="13">
        <v>2.97</v>
      </c>
      <c r="K64" s="13">
        <v>5.17</v>
      </c>
      <c r="M64" s="13">
        <v>4.82</v>
      </c>
      <c r="T64" s="10"/>
      <c r="U64" s="10"/>
    </row>
    <row r="65" spans="1:21" hidden="1" x14ac:dyDescent="0.2">
      <c r="A65" s="14">
        <v>30497</v>
      </c>
      <c r="B65" s="13">
        <v>2.59</v>
      </c>
      <c r="I65" s="13">
        <v>3.15</v>
      </c>
      <c r="K65" s="13">
        <v>6.06</v>
      </c>
      <c r="M65" s="13">
        <v>5.59</v>
      </c>
      <c r="T65" s="10"/>
      <c r="U65" s="10"/>
    </row>
    <row r="66" spans="1:21" hidden="1" x14ac:dyDescent="0.2">
      <c r="A66" s="14">
        <v>30863</v>
      </c>
      <c r="B66" s="13">
        <v>2.66</v>
      </c>
      <c r="I66" s="13">
        <v>3.04</v>
      </c>
      <c r="J66" s="13">
        <v>3.95</v>
      </c>
      <c r="K66" s="13">
        <v>6.12</v>
      </c>
      <c r="M66" s="13">
        <v>5.55</v>
      </c>
      <c r="T66" s="10"/>
      <c r="U66" s="10"/>
    </row>
    <row r="67" spans="1:21" hidden="1" x14ac:dyDescent="0.2">
      <c r="A67" s="14">
        <v>31228</v>
      </c>
      <c r="B67" s="13">
        <v>2.5099999999999998</v>
      </c>
      <c r="C67" s="13">
        <v>3.21</v>
      </c>
      <c r="D67" s="13">
        <v>3.17</v>
      </c>
      <c r="E67" s="13">
        <v>4.5999999999999996</v>
      </c>
      <c r="F67" s="28">
        <v>4.7699999999999996</v>
      </c>
      <c r="G67" s="28">
        <v>3.92</v>
      </c>
      <c r="H67" s="28">
        <v>4.8099999999999996</v>
      </c>
      <c r="I67" s="13">
        <v>2.92</v>
      </c>
      <c r="J67" s="13">
        <v>3.75</v>
      </c>
      <c r="K67" s="13">
        <v>6.12</v>
      </c>
      <c r="M67" s="13">
        <v>5.5</v>
      </c>
      <c r="T67" s="10"/>
      <c r="U67" s="10"/>
    </row>
    <row r="68" spans="1:21" hidden="1" x14ac:dyDescent="0.2">
      <c r="A68" s="14">
        <v>31593</v>
      </c>
      <c r="B68" s="13">
        <v>1.94</v>
      </c>
      <c r="C68" s="13">
        <v>2.4300000000000002</v>
      </c>
      <c r="D68" s="13">
        <v>2.42</v>
      </c>
      <c r="E68" s="13">
        <v>4.62</v>
      </c>
      <c r="F68" s="28">
        <v>2.81</v>
      </c>
      <c r="G68" s="28">
        <v>2.35</v>
      </c>
      <c r="H68" s="28">
        <v>2.91</v>
      </c>
      <c r="I68" s="13">
        <v>2.52</v>
      </c>
      <c r="J68" s="13">
        <v>3.22</v>
      </c>
      <c r="K68" s="13">
        <v>5.83</v>
      </c>
      <c r="M68" s="13">
        <v>5.08</v>
      </c>
      <c r="T68" s="10"/>
      <c r="U68" s="10"/>
    </row>
    <row r="69" spans="1:21" hidden="1" x14ac:dyDescent="0.2">
      <c r="A69" s="14">
        <v>31958</v>
      </c>
      <c r="B69" s="13">
        <v>1.67</v>
      </c>
      <c r="C69" s="13">
        <v>1.95</v>
      </c>
      <c r="D69" s="13">
        <v>1.95</v>
      </c>
      <c r="F69" s="28">
        <v>3.07</v>
      </c>
      <c r="G69" s="28">
        <v>2.35</v>
      </c>
      <c r="H69" s="28">
        <v>3.15</v>
      </c>
      <c r="I69" s="13">
        <v>2.17</v>
      </c>
      <c r="J69" s="13">
        <v>2.87</v>
      </c>
      <c r="K69" s="13">
        <v>5.54</v>
      </c>
      <c r="M69" s="13">
        <v>4.7699999999999996</v>
      </c>
      <c r="N69" s="13">
        <v>93.1</v>
      </c>
      <c r="T69" s="10"/>
      <c r="U69" s="10"/>
    </row>
    <row r="70" spans="1:21" hidden="1" x14ac:dyDescent="0.2">
      <c r="A70" s="14">
        <v>32324</v>
      </c>
      <c r="B70" s="13">
        <v>1.69</v>
      </c>
      <c r="C70" s="13">
        <v>1.84</v>
      </c>
      <c r="D70" s="13">
        <v>1.83</v>
      </c>
      <c r="E70" s="13">
        <v>2.71</v>
      </c>
      <c r="F70" s="28">
        <v>2.74</v>
      </c>
      <c r="G70" s="28">
        <v>2.14</v>
      </c>
      <c r="H70" s="28">
        <v>2.98</v>
      </c>
      <c r="I70" s="13">
        <v>2.1</v>
      </c>
      <c r="J70" s="13">
        <v>2.92</v>
      </c>
      <c r="K70" s="13">
        <v>5.47</v>
      </c>
      <c r="M70" s="13">
        <v>4.63</v>
      </c>
      <c r="N70" s="13">
        <v>90.8</v>
      </c>
      <c r="T70" s="10"/>
      <c r="U70" s="10"/>
    </row>
    <row r="71" spans="1:21" hidden="1" x14ac:dyDescent="0.2">
      <c r="A71" s="14">
        <v>32689</v>
      </c>
      <c r="B71" s="13">
        <v>1.69</v>
      </c>
      <c r="C71" s="13">
        <v>1.82</v>
      </c>
      <c r="D71" s="13">
        <v>1.81</v>
      </c>
      <c r="E71" s="13">
        <v>2.2200000000000002</v>
      </c>
      <c r="F71" s="28">
        <v>2.5099999999999998</v>
      </c>
      <c r="G71" s="28">
        <v>2.0499999999999998</v>
      </c>
      <c r="H71" s="28">
        <v>3.01</v>
      </c>
      <c r="I71" s="13">
        <v>2.0099999999999998</v>
      </c>
      <c r="J71" s="13">
        <v>3.01</v>
      </c>
      <c r="K71" s="13">
        <v>5.64</v>
      </c>
      <c r="L71" s="13">
        <v>99.9</v>
      </c>
      <c r="M71" s="13">
        <v>4.74</v>
      </c>
      <c r="N71" s="13">
        <v>89.1</v>
      </c>
      <c r="Q71" s="13">
        <v>4.17</v>
      </c>
      <c r="T71" s="10"/>
      <c r="U71" s="10"/>
    </row>
    <row r="72" spans="1:21" hidden="1" x14ac:dyDescent="0.2">
      <c r="A72" s="14">
        <v>33054</v>
      </c>
      <c r="B72" s="13">
        <v>1.71</v>
      </c>
      <c r="C72" s="13">
        <v>1.94</v>
      </c>
      <c r="D72" s="13">
        <v>1.91</v>
      </c>
      <c r="E72" s="13">
        <v>2.4700000000000002</v>
      </c>
      <c r="F72" s="28">
        <v>3.1</v>
      </c>
      <c r="G72" s="28">
        <v>2.31</v>
      </c>
      <c r="H72" s="28">
        <v>3.59</v>
      </c>
      <c r="I72" s="13">
        <v>1.95</v>
      </c>
      <c r="J72" s="13">
        <v>3.03</v>
      </c>
      <c r="K72" s="13">
        <v>5.8</v>
      </c>
      <c r="L72" s="13">
        <v>99.2</v>
      </c>
      <c r="M72" s="13">
        <v>4.83</v>
      </c>
      <c r="N72" s="13">
        <v>86.6</v>
      </c>
      <c r="Q72" s="13">
        <v>3.39</v>
      </c>
      <c r="T72" s="10"/>
      <c r="U72" s="10"/>
    </row>
    <row r="73" spans="1:21" hidden="1" x14ac:dyDescent="0.2">
      <c r="A73" s="14">
        <v>33419</v>
      </c>
      <c r="B73" s="13">
        <v>1.64</v>
      </c>
      <c r="C73" s="13">
        <v>1.83</v>
      </c>
      <c r="D73" s="13">
        <v>1.81</v>
      </c>
      <c r="E73" s="13">
        <v>2.36</v>
      </c>
      <c r="F73" s="28">
        <v>2.59</v>
      </c>
      <c r="G73" s="28">
        <v>1.79</v>
      </c>
      <c r="H73" s="28">
        <v>3.71</v>
      </c>
      <c r="I73" s="13">
        <v>1.87</v>
      </c>
      <c r="J73" s="13">
        <v>2.9</v>
      </c>
      <c r="K73" s="13">
        <v>5.82</v>
      </c>
      <c r="L73" s="13">
        <v>99.2</v>
      </c>
      <c r="M73" s="13">
        <v>4.8099999999999996</v>
      </c>
      <c r="N73" s="13">
        <v>85.1</v>
      </c>
      <c r="Q73" s="13">
        <v>3.96</v>
      </c>
      <c r="T73" s="10"/>
      <c r="U73" s="10"/>
    </row>
    <row r="74" spans="1:21" hidden="1" x14ac:dyDescent="0.2">
      <c r="A74" s="14">
        <v>33785</v>
      </c>
      <c r="B74" s="13">
        <v>1.74</v>
      </c>
      <c r="C74" s="13">
        <v>1.85</v>
      </c>
      <c r="D74" s="13">
        <v>1.84</v>
      </c>
      <c r="E74" s="13">
        <v>2.54</v>
      </c>
      <c r="F74" s="28">
        <v>2.25</v>
      </c>
      <c r="G74" s="28">
        <v>1.88</v>
      </c>
      <c r="H74" s="28">
        <v>3.43</v>
      </c>
      <c r="I74" s="13">
        <v>2.0699999999999998</v>
      </c>
      <c r="J74" s="13">
        <v>3.01</v>
      </c>
      <c r="K74" s="13">
        <v>5.89</v>
      </c>
      <c r="L74" s="13">
        <v>99.1</v>
      </c>
      <c r="M74" s="13">
        <v>4.88</v>
      </c>
      <c r="N74" s="13">
        <v>83.2</v>
      </c>
      <c r="Q74" s="13">
        <v>4.05</v>
      </c>
      <c r="T74" s="10"/>
      <c r="U74" s="10"/>
    </row>
    <row r="75" spans="1:21" hidden="1" x14ac:dyDescent="0.2">
      <c r="A75" s="14">
        <v>34150</v>
      </c>
      <c r="B75" s="13">
        <v>2.04</v>
      </c>
      <c r="C75" s="13">
        <v>2.0299999999999998</v>
      </c>
      <c r="D75" s="13">
        <v>2.02</v>
      </c>
      <c r="E75" s="13">
        <v>2.2000000000000002</v>
      </c>
      <c r="F75" s="28">
        <v>2.59</v>
      </c>
      <c r="G75" s="28">
        <v>2.08</v>
      </c>
      <c r="H75" s="28">
        <v>3.34</v>
      </c>
      <c r="I75" s="13">
        <v>1.97</v>
      </c>
      <c r="J75" s="13">
        <v>3.21</v>
      </c>
      <c r="K75" s="13">
        <v>6.16</v>
      </c>
      <c r="L75" s="13">
        <v>99.1</v>
      </c>
      <c r="M75" s="13">
        <v>5.22</v>
      </c>
      <c r="N75" s="13">
        <v>83.9</v>
      </c>
      <c r="Q75" s="13">
        <v>4.2699999999999996</v>
      </c>
      <c r="T75" s="10"/>
      <c r="U75" s="10"/>
    </row>
    <row r="76" spans="1:21" hidden="1" x14ac:dyDescent="0.2">
      <c r="A76" s="14">
        <v>34515</v>
      </c>
      <c r="B76" s="13">
        <v>1.85</v>
      </c>
      <c r="C76" s="13">
        <v>1.87</v>
      </c>
      <c r="D76" s="13">
        <v>1.86</v>
      </c>
      <c r="E76" s="13">
        <v>2.2799999999999998</v>
      </c>
      <c r="F76" s="28">
        <v>2.5</v>
      </c>
      <c r="G76" s="28">
        <v>2.08</v>
      </c>
      <c r="H76" s="28">
        <v>3.18</v>
      </c>
      <c r="I76" s="13">
        <v>1.7</v>
      </c>
      <c r="J76" s="13">
        <v>3.07</v>
      </c>
      <c r="K76" s="13">
        <v>6.41</v>
      </c>
      <c r="L76" s="13">
        <v>99.1</v>
      </c>
      <c r="M76" s="13">
        <v>5.44</v>
      </c>
      <c r="N76" s="13">
        <v>79.3</v>
      </c>
      <c r="Q76" s="13">
        <v>4.1100000000000003</v>
      </c>
      <c r="T76" s="10"/>
      <c r="U76" s="10"/>
    </row>
    <row r="77" spans="1:21" hidden="1" x14ac:dyDescent="0.2">
      <c r="A77" s="14">
        <v>34880</v>
      </c>
      <c r="B77" s="13">
        <v>1.55</v>
      </c>
      <c r="C77" s="13">
        <v>1.49</v>
      </c>
      <c r="D77" s="13">
        <v>1.48</v>
      </c>
      <c r="E77" s="13">
        <v>2.2999999999999998</v>
      </c>
      <c r="F77" s="28">
        <v>2.39</v>
      </c>
      <c r="G77" s="28">
        <v>1.64</v>
      </c>
      <c r="H77" s="28">
        <v>3.41</v>
      </c>
      <c r="I77" s="13">
        <v>1.49</v>
      </c>
      <c r="J77" s="13">
        <v>2.78</v>
      </c>
      <c r="K77" s="13">
        <v>6.06</v>
      </c>
      <c r="L77" s="13">
        <v>99</v>
      </c>
      <c r="M77" s="13">
        <v>5.05</v>
      </c>
      <c r="N77" s="13">
        <v>76.7</v>
      </c>
      <c r="Q77" s="13">
        <v>3.98</v>
      </c>
      <c r="T77" s="10"/>
      <c r="U77" s="10"/>
    </row>
    <row r="78" spans="1:21" hidden="1" x14ac:dyDescent="0.2">
      <c r="A78" s="14">
        <v>35246</v>
      </c>
      <c r="B78" s="13">
        <v>2.17</v>
      </c>
      <c r="C78" s="13">
        <v>1.97</v>
      </c>
      <c r="D78" s="13">
        <v>1.96</v>
      </c>
      <c r="E78" s="13">
        <v>2.8</v>
      </c>
      <c r="F78" s="28">
        <v>2.97</v>
      </c>
      <c r="G78" s="28">
        <v>2.4500000000000002</v>
      </c>
      <c r="H78" s="28">
        <v>3.65</v>
      </c>
      <c r="I78" s="13">
        <v>2.27</v>
      </c>
      <c r="J78" s="13">
        <v>3.27</v>
      </c>
      <c r="K78" s="13">
        <v>6.34</v>
      </c>
      <c r="L78" s="13">
        <v>99</v>
      </c>
      <c r="M78" s="13">
        <v>5.4</v>
      </c>
      <c r="N78" s="13">
        <v>77.599999999999994</v>
      </c>
      <c r="Q78" s="13">
        <v>4.34</v>
      </c>
      <c r="T78" s="10"/>
      <c r="U78" s="10"/>
    </row>
    <row r="79" spans="1:21" hidden="1" x14ac:dyDescent="0.2">
      <c r="A79" s="14">
        <v>35611</v>
      </c>
      <c r="B79" s="13">
        <v>2.3199999999999998</v>
      </c>
      <c r="C79" s="13">
        <v>2.17</v>
      </c>
      <c r="D79" s="13">
        <v>2.15</v>
      </c>
      <c r="E79" s="13">
        <v>2.74</v>
      </c>
      <c r="F79" s="28">
        <v>3.02</v>
      </c>
      <c r="G79" s="28">
        <v>2.4900000000000002</v>
      </c>
      <c r="H79" s="28">
        <v>3.83</v>
      </c>
      <c r="I79" s="13">
        <v>2.29</v>
      </c>
      <c r="J79" s="13">
        <v>3.66</v>
      </c>
      <c r="K79" s="13">
        <v>6.94</v>
      </c>
      <c r="L79" s="13">
        <v>98.8</v>
      </c>
      <c r="M79" s="13">
        <v>5.8</v>
      </c>
      <c r="N79" s="13">
        <v>70.8</v>
      </c>
      <c r="O79" s="13">
        <v>3.59</v>
      </c>
      <c r="P79" s="13">
        <v>18.100000000000001</v>
      </c>
      <c r="Q79" s="13">
        <v>4.4400000000000004</v>
      </c>
      <c r="R79" s="13">
        <v>2.78</v>
      </c>
      <c r="T79" s="10"/>
      <c r="U79" s="10"/>
    </row>
    <row r="80" spans="1:21" hidden="1" x14ac:dyDescent="0.2">
      <c r="A80" s="14">
        <v>35976</v>
      </c>
      <c r="B80" s="13">
        <v>1.96</v>
      </c>
      <c r="C80" s="13">
        <v>1.97</v>
      </c>
      <c r="D80" s="13">
        <v>1.95</v>
      </c>
      <c r="E80" s="13">
        <v>2.63</v>
      </c>
      <c r="F80" s="28">
        <v>2.4500000000000002</v>
      </c>
      <c r="G80" s="28">
        <v>2.13</v>
      </c>
      <c r="H80" s="28">
        <v>2.91</v>
      </c>
      <c r="I80" s="13">
        <v>2.0099999999999998</v>
      </c>
      <c r="J80" s="13">
        <v>3.07</v>
      </c>
      <c r="K80" s="13">
        <v>6.82</v>
      </c>
      <c r="L80" s="13">
        <v>97.7</v>
      </c>
      <c r="M80" s="13">
        <v>5.48</v>
      </c>
      <c r="N80" s="13">
        <v>67</v>
      </c>
      <c r="O80" s="13">
        <v>3.14</v>
      </c>
      <c r="P80" s="13">
        <v>16.100000000000001</v>
      </c>
      <c r="Q80" s="13">
        <v>4.59</v>
      </c>
      <c r="R80" s="13">
        <v>2.4</v>
      </c>
      <c r="T80" s="10"/>
      <c r="U80" s="10"/>
    </row>
    <row r="81" spans="1:21" hidden="1" x14ac:dyDescent="0.2">
      <c r="A81" s="14">
        <v>36341</v>
      </c>
      <c r="B81" s="13">
        <v>2.19</v>
      </c>
      <c r="C81" s="13">
        <v>2.2400000000000002</v>
      </c>
      <c r="D81" s="13">
        <v>2.23</v>
      </c>
      <c r="E81" s="13">
        <v>2.4700000000000002</v>
      </c>
      <c r="F81" s="28">
        <v>2.61</v>
      </c>
      <c r="G81" s="28">
        <v>2.2999999999999998</v>
      </c>
      <c r="H81" s="28">
        <v>3.1</v>
      </c>
      <c r="I81" s="13">
        <v>1.88</v>
      </c>
      <c r="J81" s="13">
        <v>3.1</v>
      </c>
      <c r="K81" s="13">
        <v>6.69</v>
      </c>
      <c r="L81" s="13">
        <v>95.2</v>
      </c>
      <c r="M81" s="13">
        <v>5.33</v>
      </c>
      <c r="N81" s="13">
        <v>66.099999999999994</v>
      </c>
      <c r="O81" s="13">
        <v>3.12</v>
      </c>
      <c r="P81" s="13">
        <v>18.8</v>
      </c>
      <c r="Q81" s="13">
        <v>4.34</v>
      </c>
      <c r="R81" s="13">
        <v>2.62</v>
      </c>
      <c r="T81" s="10"/>
      <c r="U81" s="10"/>
    </row>
    <row r="82" spans="1:21" hidden="1" x14ac:dyDescent="0.2">
      <c r="A82" s="14">
        <v>36707</v>
      </c>
      <c r="B82" s="13">
        <v>3.68</v>
      </c>
      <c r="C82" s="13">
        <v>3.95</v>
      </c>
      <c r="D82" s="13">
        <v>3.98</v>
      </c>
      <c r="E82" s="13">
        <v>3.5</v>
      </c>
      <c r="F82" s="28">
        <v>4.0999999999999996</v>
      </c>
      <c r="G82" s="28">
        <v>4.0199999999999996</v>
      </c>
      <c r="H82" s="28">
        <v>4.32</v>
      </c>
      <c r="I82" s="13">
        <v>2.97</v>
      </c>
      <c r="J82" s="13">
        <v>4.62</v>
      </c>
      <c r="K82" s="13">
        <v>7.76</v>
      </c>
      <c r="L82" s="13">
        <v>92.6</v>
      </c>
      <c r="M82" s="13">
        <v>6.59</v>
      </c>
      <c r="N82" s="13">
        <v>63.9</v>
      </c>
      <c r="O82" s="13">
        <v>4.45</v>
      </c>
      <c r="P82" s="13">
        <v>19.8</v>
      </c>
      <c r="Q82" s="13">
        <v>5.54</v>
      </c>
      <c r="R82" s="13">
        <v>4.38</v>
      </c>
      <c r="T82" s="10"/>
      <c r="U82" s="10"/>
    </row>
    <row r="83" spans="1:21" x14ac:dyDescent="0.2">
      <c r="A83" s="14">
        <v>37072</v>
      </c>
      <c r="B83" s="13">
        <v>4</v>
      </c>
      <c r="C83" s="13">
        <v>4.43</v>
      </c>
      <c r="D83" s="13">
        <v>4.4400000000000004</v>
      </c>
      <c r="E83" s="13">
        <v>4.3499999999999996</v>
      </c>
      <c r="F83" s="28">
        <v>4.1900000000000004</v>
      </c>
      <c r="G83" s="28">
        <v>4.1399999999999997</v>
      </c>
      <c r="H83" s="28">
        <v>4.4000000000000004</v>
      </c>
      <c r="I83" s="13">
        <v>3.55</v>
      </c>
      <c r="J83" s="13">
        <v>5.72</v>
      </c>
      <c r="K83" s="13">
        <v>9.6300000000000008</v>
      </c>
      <c r="L83" s="13">
        <v>92.4</v>
      </c>
      <c r="M83" s="13">
        <v>8.43</v>
      </c>
      <c r="N83" s="13">
        <v>66</v>
      </c>
      <c r="O83" s="13">
        <v>5.24</v>
      </c>
      <c r="P83" s="13">
        <v>20.8</v>
      </c>
      <c r="Q83" s="13">
        <v>6.6</v>
      </c>
      <c r="R83" s="13">
        <v>4.6100000000000003</v>
      </c>
      <c r="T83" s="10">
        <f>G83*About!$B$25</f>
        <v>4.2931799999999996</v>
      </c>
      <c r="U83" s="10">
        <f>H83*About!$B$25</f>
        <v>4.5628000000000002</v>
      </c>
    </row>
    <row r="84" spans="1:21" x14ac:dyDescent="0.2">
      <c r="A84" s="14">
        <v>37437</v>
      </c>
      <c r="B84" s="13">
        <v>2.95</v>
      </c>
      <c r="C84" s="13">
        <v>3.15</v>
      </c>
      <c r="D84" s="13">
        <v>3.13</v>
      </c>
      <c r="E84" s="13">
        <v>3.41</v>
      </c>
      <c r="F84" s="28">
        <v>3.41</v>
      </c>
      <c r="G84" s="28">
        <v>3.32</v>
      </c>
      <c r="H84" s="28">
        <v>4.08</v>
      </c>
      <c r="J84" s="13">
        <v>4.12</v>
      </c>
      <c r="K84" s="13">
        <v>7.89</v>
      </c>
      <c r="L84" s="13">
        <v>97.9</v>
      </c>
      <c r="M84" s="13">
        <v>6.63</v>
      </c>
      <c r="N84" s="13">
        <v>77.400000000000006</v>
      </c>
      <c r="O84" s="13">
        <v>4.0199999999999996</v>
      </c>
      <c r="P84" s="13">
        <v>22.7</v>
      </c>
      <c r="Q84" s="13">
        <v>5.0999999999999996</v>
      </c>
      <c r="R84" s="13">
        <v>3.68</v>
      </c>
      <c r="T84" s="10">
        <f>G84*About!$B$25</f>
        <v>3.4428399999999995</v>
      </c>
      <c r="U84" s="10">
        <f>H84*About!$B$25</f>
        <v>4.2309599999999996</v>
      </c>
    </row>
    <row r="85" spans="1:21" x14ac:dyDescent="0.2">
      <c r="A85" s="14">
        <v>37802</v>
      </c>
      <c r="B85" s="13">
        <v>4.88</v>
      </c>
      <c r="C85" s="13">
        <v>5.17</v>
      </c>
      <c r="D85" s="13">
        <v>5.23</v>
      </c>
      <c r="E85" s="13">
        <v>4.79</v>
      </c>
      <c r="F85" s="28">
        <v>5.54</v>
      </c>
      <c r="G85" s="28">
        <v>5.66</v>
      </c>
      <c r="H85" s="28">
        <v>4.47</v>
      </c>
      <c r="J85" s="13">
        <v>5.85</v>
      </c>
      <c r="K85" s="13">
        <v>9.6300000000000008</v>
      </c>
      <c r="L85" s="13">
        <v>97.5</v>
      </c>
      <c r="M85" s="13">
        <v>8.4</v>
      </c>
      <c r="N85" s="13">
        <v>78.2</v>
      </c>
      <c r="O85" s="13">
        <v>5.89</v>
      </c>
      <c r="P85" s="13">
        <v>22.1</v>
      </c>
      <c r="Q85" s="13">
        <v>6.19</v>
      </c>
      <c r="R85" s="13">
        <v>5.57</v>
      </c>
      <c r="T85" s="10">
        <f>G85*About!$B$25</f>
        <v>5.8694199999999999</v>
      </c>
      <c r="U85" s="10">
        <f>H85*About!$B$25</f>
        <v>4.6353899999999992</v>
      </c>
    </row>
    <row r="86" spans="1:21" x14ac:dyDescent="0.2">
      <c r="A86" s="14">
        <v>38168</v>
      </c>
      <c r="B86" s="13">
        <v>5.46</v>
      </c>
      <c r="C86" s="13">
        <v>5.81</v>
      </c>
      <c r="D86" s="13">
        <v>5.8</v>
      </c>
      <c r="E86" s="13">
        <v>5.82</v>
      </c>
      <c r="F86" s="28">
        <v>6.09</v>
      </c>
      <c r="G86" s="28">
        <v>6.18</v>
      </c>
      <c r="H86" s="28">
        <v>4.96</v>
      </c>
      <c r="J86" s="13">
        <v>6.65</v>
      </c>
      <c r="K86" s="13">
        <v>10.75</v>
      </c>
      <c r="L86" s="13">
        <v>97.7</v>
      </c>
      <c r="M86" s="13">
        <v>9.43</v>
      </c>
      <c r="N86" s="13">
        <v>78</v>
      </c>
      <c r="O86" s="13">
        <v>6.53</v>
      </c>
      <c r="P86" s="13">
        <v>23.6</v>
      </c>
      <c r="Q86" s="13">
        <v>7.16</v>
      </c>
      <c r="R86" s="13">
        <v>6.11</v>
      </c>
      <c r="T86" s="10">
        <f>G86*About!$B$25</f>
        <v>6.4086599999999994</v>
      </c>
      <c r="U86" s="10">
        <f>H86*About!$B$25</f>
        <v>5.1435199999999996</v>
      </c>
    </row>
    <row r="87" spans="1:21" x14ac:dyDescent="0.2">
      <c r="A87" s="14">
        <v>38533</v>
      </c>
      <c r="B87" s="13">
        <v>7.33</v>
      </c>
      <c r="C87" s="13">
        <v>8.1199999999999992</v>
      </c>
      <c r="D87" s="13">
        <v>8.09</v>
      </c>
      <c r="E87" s="13">
        <v>8.26</v>
      </c>
      <c r="F87" s="28">
        <v>7.59</v>
      </c>
      <c r="G87" s="28">
        <v>7.77</v>
      </c>
      <c r="H87" s="28">
        <v>5.79</v>
      </c>
      <c r="J87" s="13">
        <v>8.67</v>
      </c>
      <c r="K87" s="13">
        <v>12.7</v>
      </c>
      <c r="L87" s="13">
        <v>98.1</v>
      </c>
      <c r="M87" s="13">
        <v>11.34</v>
      </c>
      <c r="N87" s="13">
        <v>82.1</v>
      </c>
      <c r="O87" s="13">
        <v>8.56</v>
      </c>
      <c r="P87" s="13">
        <v>24</v>
      </c>
      <c r="Q87" s="13">
        <v>9.14</v>
      </c>
      <c r="R87" s="13">
        <v>8.4700000000000006</v>
      </c>
      <c r="T87" s="10">
        <f>G87*About!$B$25</f>
        <v>8.0574899999999996</v>
      </c>
      <c r="U87" s="10">
        <f>H87*About!$B$25</f>
        <v>6.0042299999999997</v>
      </c>
    </row>
    <row r="88" spans="1:21" x14ac:dyDescent="0.2">
      <c r="A88" s="14">
        <v>38898</v>
      </c>
      <c r="B88" s="13">
        <v>6.39</v>
      </c>
      <c r="C88" s="13">
        <v>6.88</v>
      </c>
      <c r="D88" s="13">
        <v>6.83</v>
      </c>
      <c r="E88" s="13">
        <v>7.19</v>
      </c>
      <c r="F88" s="28">
        <v>6.83</v>
      </c>
      <c r="G88" s="28">
        <v>6.9</v>
      </c>
      <c r="H88" s="28">
        <v>6.02</v>
      </c>
      <c r="J88" s="13">
        <v>8.61</v>
      </c>
      <c r="K88" s="13">
        <v>13.73</v>
      </c>
      <c r="L88" s="13">
        <v>98.1</v>
      </c>
      <c r="M88" s="13">
        <v>12</v>
      </c>
      <c r="N88" s="13">
        <v>80.8</v>
      </c>
      <c r="O88" s="13">
        <v>7.87</v>
      </c>
      <c r="P88" s="13">
        <v>23.4</v>
      </c>
      <c r="Q88" s="13">
        <v>8.7200000000000006</v>
      </c>
      <c r="R88" s="13">
        <v>7.11</v>
      </c>
      <c r="T88" s="10">
        <f>G88*About!$B$25</f>
        <v>7.1552999999999995</v>
      </c>
      <c r="U88" s="10">
        <f>H88*About!$B$25</f>
        <v>6.2427399999999995</v>
      </c>
    </row>
    <row r="89" spans="1:21" x14ac:dyDescent="0.2">
      <c r="A89" s="14">
        <v>39263</v>
      </c>
      <c r="B89" s="13">
        <v>6.25</v>
      </c>
      <c r="C89" s="13">
        <v>6.87</v>
      </c>
      <c r="D89" s="13">
        <v>6.83</v>
      </c>
      <c r="E89" s="13">
        <v>7.07</v>
      </c>
      <c r="F89" s="28">
        <v>6.92</v>
      </c>
      <c r="G89" s="28">
        <v>6.96</v>
      </c>
      <c r="H89" s="28">
        <v>6.23</v>
      </c>
      <c r="J89" s="13">
        <v>8.16</v>
      </c>
      <c r="K89" s="13">
        <v>13.08</v>
      </c>
      <c r="L89" s="13">
        <v>98</v>
      </c>
      <c r="M89" s="13">
        <v>11.34</v>
      </c>
      <c r="N89" s="13">
        <v>80.400000000000006</v>
      </c>
      <c r="O89" s="13">
        <v>7.68</v>
      </c>
      <c r="P89" s="13">
        <v>22.2</v>
      </c>
      <c r="Q89" s="13">
        <v>8.5</v>
      </c>
      <c r="R89" s="13">
        <v>7.31</v>
      </c>
      <c r="T89" s="10">
        <f>G89*About!$B$25</f>
        <v>7.2175199999999995</v>
      </c>
      <c r="U89" s="10">
        <f>H89*About!$B$25</f>
        <v>6.4605100000000002</v>
      </c>
    </row>
    <row r="90" spans="1:21" x14ac:dyDescent="0.2">
      <c r="A90" s="14">
        <v>39629</v>
      </c>
      <c r="B90" s="13">
        <v>7.97</v>
      </c>
      <c r="C90" s="13">
        <v>8.6999999999999993</v>
      </c>
      <c r="D90" s="13">
        <v>8.57</v>
      </c>
      <c r="E90" s="13">
        <v>10.029999999999999</v>
      </c>
      <c r="F90" s="28">
        <v>8.58</v>
      </c>
      <c r="G90" s="28">
        <v>8.6199999999999992</v>
      </c>
      <c r="H90" s="28">
        <v>7.69</v>
      </c>
      <c r="J90" s="13">
        <v>9.18</v>
      </c>
      <c r="K90" s="13">
        <v>13.89</v>
      </c>
      <c r="L90" s="13">
        <v>97.5</v>
      </c>
      <c r="M90" s="13">
        <v>12.23</v>
      </c>
      <c r="N90" s="13">
        <v>79.7</v>
      </c>
      <c r="O90" s="13">
        <v>9.65</v>
      </c>
      <c r="P90" s="13">
        <v>20.399999999999999</v>
      </c>
      <c r="Q90" s="13">
        <v>11.75</v>
      </c>
      <c r="R90" s="13">
        <v>9.26</v>
      </c>
      <c r="T90" s="10">
        <f>G90*About!$B$25</f>
        <v>8.9389399999999988</v>
      </c>
      <c r="U90" s="10">
        <f>H90*About!$B$25</f>
        <v>7.9745299999999997</v>
      </c>
    </row>
    <row r="91" spans="1:21" x14ac:dyDescent="0.2">
      <c r="A91" s="14">
        <v>39994</v>
      </c>
      <c r="B91" s="13">
        <v>3.67</v>
      </c>
      <c r="C91" s="13">
        <v>4.1900000000000004</v>
      </c>
      <c r="D91" s="13">
        <v>4.13</v>
      </c>
      <c r="E91" s="13">
        <v>4.59</v>
      </c>
      <c r="F91" s="28">
        <v>4.47</v>
      </c>
      <c r="G91" s="28">
        <v>4.34</v>
      </c>
      <c r="H91" s="28">
        <v>8.4</v>
      </c>
      <c r="J91" s="13">
        <v>6.48</v>
      </c>
      <c r="K91" s="13">
        <v>12.14</v>
      </c>
      <c r="L91" s="13">
        <v>97.4</v>
      </c>
      <c r="M91" s="13">
        <v>10.06</v>
      </c>
      <c r="N91" s="13">
        <v>77.8</v>
      </c>
      <c r="O91" s="13">
        <v>5.33</v>
      </c>
      <c r="P91" s="13">
        <v>18.8</v>
      </c>
      <c r="Q91" s="13">
        <v>8.1300000000000008</v>
      </c>
      <c r="R91" s="13">
        <v>4.93</v>
      </c>
      <c r="T91" s="10">
        <f>G91*About!$B$25</f>
        <v>4.5005799999999994</v>
      </c>
      <c r="U91" s="10">
        <f>H91*About!$B$25</f>
        <v>8.710799999999999</v>
      </c>
    </row>
    <row r="92" spans="1:21" x14ac:dyDescent="0.2">
      <c r="A92" s="14">
        <v>40359</v>
      </c>
      <c r="B92" s="13">
        <v>4.4800000000000004</v>
      </c>
      <c r="C92" s="13">
        <v>4.5199999999999996</v>
      </c>
      <c r="D92" s="13">
        <v>4.46</v>
      </c>
      <c r="E92" s="13">
        <v>4.9400000000000004</v>
      </c>
      <c r="F92" s="28">
        <v>5.0199999999999996</v>
      </c>
      <c r="G92" s="28">
        <v>4.75</v>
      </c>
      <c r="H92" s="28">
        <v>9.5299999999999994</v>
      </c>
      <c r="J92" s="13">
        <v>6.18</v>
      </c>
      <c r="K92" s="13">
        <v>11.39</v>
      </c>
      <c r="L92" s="13">
        <v>97.4</v>
      </c>
      <c r="M92" s="13">
        <v>9.4700000000000006</v>
      </c>
      <c r="N92" s="13">
        <v>77.5</v>
      </c>
      <c r="O92" s="13">
        <v>5.49</v>
      </c>
      <c r="P92" s="13">
        <v>18</v>
      </c>
      <c r="Q92" s="13">
        <v>6.25</v>
      </c>
      <c r="R92" s="13">
        <v>5.27</v>
      </c>
      <c r="T92" s="10">
        <f>G92*About!$B$25</f>
        <v>4.9257499999999999</v>
      </c>
      <c r="U92" s="10">
        <f>H92*About!$B$25</f>
        <v>9.8826099999999979</v>
      </c>
    </row>
    <row r="93" spans="1:21" x14ac:dyDescent="0.2">
      <c r="A93" s="14">
        <v>40724</v>
      </c>
      <c r="B93" s="13">
        <v>3.95</v>
      </c>
      <c r="C93" s="13">
        <v>4.24</v>
      </c>
      <c r="D93" s="13">
        <v>4.09</v>
      </c>
      <c r="E93" s="13">
        <v>5.63</v>
      </c>
      <c r="F93" s="28">
        <v>4.6399999999999997</v>
      </c>
      <c r="G93" s="28">
        <v>4.3499999999999996</v>
      </c>
      <c r="H93" s="28">
        <v>10.54</v>
      </c>
      <c r="J93" s="13">
        <v>5.63</v>
      </c>
      <c r="K93" s="13">
        <v>11.03</v>
      </c>
      <c r="L93" s="13">
        <v>96.3</v>
      </c>
      <c r="M93" s="13">
        <v>8.91</v>
      </c>
      <c r="N93" s="13">
        <v>67.3</v>
      </c>
      <c r="O93" s="13">
        <v>5.13</v>
      </c>
      <c r="P93" s="13">
        <v>16.3</v>
      </c>
      <c r="Q93" s="13">
        <v>7.48</v>
      </c>
      <c r="R93" s="13">
        <v>4.8899999999999997</v>
      </c>
      <c r="T93" s="10">
        <f>G93*About!$B$25</f>
        <v>4.5109499999999993</v>
      </c>
      <c r="U93" s="10">
        <f>H93*About!$B$25</f>
        <v>10.929979999999999</v>
      </c>
    </row>
    <row r="94" spans="1:21" x14ac:dyDescent="0.2">
      <c r="A94" s="14">
        <v>41090</v>
      </c>
      <c r="B94" s="13">
        <v>2.66</v>
      </c>
      <c r="C94" s="13">
        <v>2.88</v>
      </c>
      <c r="D94" s="13">
        <v>2.79</v>
      </c>
      <c r="E94" s="13">
        <v>4.2699999999999996</v>
      </c>
      <c r="F94" s="28">
        <v>3.25</v>
      </c>
      <c r="G94" s="28">
        <v>3.08</v>
      </c>
      <c r="H94" s="28">
        <v>12.82</v>
      </c>
      <c r="J94" s="13">
        <v>4.7300000000000004</v>
      </c>
      <c r="K94" s="13">
        <v>10.65</v>
      </c>
      <c r="L94" s="13">
        <v>95.8</v>
      </c>
      <c r="M94" s="13">
        <v>8.1</v>
      </c>
      <c r="N94" s="13">
        <v>65.2</v>
      </c>
      <c r="O94" s="13">
        <v>3.88</v>
      </c>
      <c r="P94" s="13">
        <v>16.2</v>
      </c>
      <c r="Q94" s="13">
        <v>8.0399999999999991</v>
      </c>
      <c r="R94" s="13">
        <v>3.54</v>
      </c>
      <c r="T94" s="10">
        <f>G94*About!$B$25</f>
        <v>3.1939599999999997</v>
      </c>
      <c r="U94" s="10">
        <f>H94*About!$B$25</f>
        <v>13.29434</v>
      </c>
    </row>
    <row r="95" spans="1:21" x14ac:dyDescent="0.2">
      <c r="A95" s="14">
        <v>41455</v>
      </c>
      <c r="C95" s="13">
        <v>3.83</v>
      </c>
      <c r="D95" s="13">
        <v>3.73</v>
      </c>
      <c r="E95" s="13">
        <v>6.8</v>
      </c>
      <c r="F95" s="28">
        <v>4.08</v>
      </c>
      <c r="G95" s="28">
        <v>4.0599999999999996</v>
      </c>
      <c r="H95" s="28">
        <v>13.36</v>
      </c>
      <c r="J95" s="13">
        <v>4.88</v>
      </c>
      <c r="K95" s="13">
        <v>10.32</v>
      </c>
      <c r="L95" s="13">
        <v>95.7</v>
      </c>
      <c r="M95" s="13">
        <v>8.08</v>
      </c>
      <c r="N95" s="13">
        <v>65.8</v>
      </c>
      <c r="O95" s="13">
        <v>4.6399999999999997</v>
      </c>
      <c r="P95" s="13">
        <v>16.600000000000001</v>
      </c>
      <c r="R95" s="13">
        <v>4.49</v>
      </c>
      <c r="T95" s="10">
        <f>G95*About!$B$25</f>
        <v>4.2102199999999996</v>
      </c>
      <c r="U95" s="10">
        <f>H95*About!$B$25</f>
        <v>13.854319999999998</v>
      </c>
    </row>
    <row r="96" spans="1:21" x14ac:dyDescent="0.2">
      <c r="A96" s="14">
        <v>41820</v>
      </c>
      <c r="C96" s="13">
        <v>5.3</v>
      </c>
      <c r="D96" s="13">
        <v>5.21</v>
      </c>
      <c r="E96" s="13">
        <v>8.85</v>
      </c>
      <c r="F96" s="28">
        <v>5.51</v>
      </c>
      <c r="G96" s="28">
        <v>5.4</v>
      </c>
      <c r="H96" s="28">
        <v>15.66</v>
      </c>
      <c r="J96" s="13">
        <v>5.71</v>
      </c>
      <c r="K96" s="13">
        <v>10.97</v>
      </c>
      <c r="L96" s="13">
        <v>95.5</v>
      </c>
      <c r="M96" s="13">
        <v>8.9</v>
      </c>
      <c r="N96" s="13">
        <v>65.8</v>
      </c>
      <c r="O96" s="13">
        <v>5.62</v>
      </c>
      <c r="P96" s="13">
        <v>15.9</v>
      </c>
      <c r="R96" s="13">
        <v>5.19</v>
      </c>
      <c r="T96" s="10">
        <f>G96*About!$B$25</f>
        <v>5.5998000000000001</v>
      </c>
      <c r="U96" s="10">
        <f>H96*About!$B$25</f>
        <v>16.239419999999999</v>
      </c>
    </row>
    <row r="97" spans="1:21" x14ac:dyDescent="0.2">
      <c r="A97" s="14">
        <v>42185</v>
      </c>
      <c r="C97" s="13">
        <v>2.99</v>
      </c>
      <c r="D97" s="13">
        <v>2.84</v>
      </c>
      <c r="E97" s="13">
        <v>7.37</v>
      </c>
      <c r="F97" s="28">
        <v>3.07</v>
      </c>
      <c r="G97" s="28">
        <v>2.95</v>
      </c>
      <c r="H97" s="28">
        <v>10.92</v>
      </c>
      <c r="J97" s="13">
        <v>4.26</v>
      </c>
      <c r="K97" s="13">
        <v>10.38</v>
      </c>
      <c r="L97" s="13">
        <v>95.6</v>
      </c>
      <c r="M97" s="13">
        <v>7.91</v>
      </c>
      <c r="N97" s="13">
        <v>65.7</v>
      </c>
      <c r="O97" s="13">
        <v>3.93</v>
      </c>
      <c r="P97" s="13">
        <v>14.8</v>
      </c>
      <c r="R97" s="13">
        <v>3.38</v>
      </c>
      <c r="T97" s="10">
        <f>G97*About!$B$25</f>
        <v>3.0591499999999998</v>
      </c>
      <c r="U97" s="10">
        <f>H97*About!$B$25</f>
        <v>11.324039999999998</v>
      </c>
    </row>
    <row r="98" spans="1:21" x14ac:dyDescent="0.2">
      <c r="A98" s="14">
        <v>42551</v>
      </c>
      <c r="C98" s="13">
        <v>2.2400000000000002</v>
      </c>
      <c r="D98" s="13">
        <v>2.1800000000000002</v>
      </c>
      <c r="E98" s="13">
        <v>4.07</v>
      </c>
      <c r="F98" s="28">
        <v>2.79</v>
      </c>
      <c r="G98" s="28">
        <v>2.63</v>
      </c>
      <c r="H98" s="28">
        <v>4.71</v>
      </c>
      <c r="J98" s="13">
        <v>3.71</v>
      </c>
      <c r="K98" s="13">
        <v>10.050000000000001</v>
      </c>
      <c r="L98" s="13">
        <v>95.8</v>
      </c>
      <c r="M98" s="13">
        <v>7.28</v>
      </c>
      <c r="N98" s="13">
        <v>64.8</v>
      </c>
      <c r="O98" s="13">
        <v>3.51</v>
      </c>
      <c r="P98" s="13">
        <v>14.9</v>
      </c>
      <c r="R98" s="13">
        <v>2.99</v>
      </c>
      <c r="T98" s="10">
        <f>G98*About!$B$25</f>
        <v>2.7273099999999997</v>
      </c>
      <c r="U98" s="10">
        <f>H98*About!$B$25</f>
        <v>4.8842699999999999</v>
      </c>
    </row>
    <row r="99" spans="1:21" x14ac:dyDescent="0.2">
      <c r="A99" s="14">
        <v>42916</v>
      </c>
      <c r="C99" s="13">
        <v>2.6</v>
      </c>
      <c r="D99" s="13">
        <v>2.5499999999999998</v>
      </c>
      <c r="E99" s="13">
        <v>4.58</v>
      </c>
      <c r="F99" s="28">
        <v>3.54</v>
      </c>
      <c r="G99" s="28">
        <v>3.2</v>
      </c>
      <c r="H99" s="28">
        <v>4.6900000000000004</v>
      </c>
      <c r="J99" s="13">
        <v>4.16</v>
      </c>
      <c r="K99" s="13">
        <v>10.91</v>
      </c>
      <c r="L99" s="13">
        <v>95.9</v>
      </c>
      <c r="M99" s="13">
        <v>7.88</v>
      </c>
      <c r="N99" s="13">
        <v>65.400000000000006</v>
      </c>
      <c r="O99" s="13">
        <v>4.08</v>
      </c>
      <c r="P99" s="13">
        <v>14.8</v>
      </c>
      <c r="R99" s="13">
        <v>3.51</v>
      </c>
      <c r="T99" s="10">
        <f>G99*About!$B$25</f>
        <v>3.3184</v>
      </c>
      <c r="U99" s="10">
        <f>H99*About!$B$25</f>
        <v>4.8635299999999999</v>
      </c>
    </row>
    <row r="100" spans="1:21" x14ac:dyDescent="0.2">
      <c r="A100" s="14">
        <v>43281</v>
      </c>
      <c r="C100" s="13">
        <v>2.69</v>
      </c>
      <c r="D100" s="13">
        <v>2.58</v>
      </c>
      <c r="E100" s="13">
        <v>6.56</v>
      </c>
      <c r="F100" s="28">
        <v>3.89</v>
      </c>
      <c r="G100" s="28">
        <v>3.34</v>
      </c>
      <c r="H100" s="28">
        <v>5.2</v>
      </c>
      <c r="J100" s="13">
        <v>4.2300000000000004</v>
      </c>
      <c r="K100" s="13">
        <v>10.5</v>
      </c>
      <c r="L100" s="13">
        <v>96</v>
      </c>
      <c r="M100" s="13">
        <v>7.79</v>
      </c>
      <c r="N100" s="13">
        <v>65.8</v>
      </c>
      <c r="O100" s="13">
        <v>4.1900000000000004</v>
      </c>
      <c r="P100" s="13">
        <v>14.5</v>
      </c>
      <c r="R100" s="13">
        <v>3.68</v>
      </c>
      <c r="T100" s="10">
        <f>G100*About!$B$25</f>
        <v>3.4635799999999994</v>
      </c>
      <c r="U100" s="10">
        <f>H100*About!$B$25</f>
        <v>5.3923999999999994</v>
      </c>
    </row>
    <row r="101" spans="1:21" x14ac:dyDescent="0.2">
      <c r="A101" s="14">
        <v>43646</v>
      </c>
      <c r="C101" s="13">
        <v>2.5499999999999998</v>
      </c>
      <c r="D101" s="13">
        <v>2.44</v>
      </c>
      <c r="E101" s="13">
        <v>7.44</v>
      </c>
      <c r="F101" s="28">
        <v>3.64</v>
      </c>
      <c r="G101" s="28">
        <v>2.64</v>
      </c>
      <c r="H101" s="28">
        <v>5.2</v>
      </c>
      <c r="J101" s="13">
        <v>3.81</v>
      </c>
      <c r="K101" s="13">
        <v>10.51</v>
      </c>
      <c r="L101" s="13">
        <v>96.2</v>
      </c>
      <c r="M101" s="13">
        <v>7.61</v>
      </c>
      <c r="N101" s="13">
        <v>65.5</v>
      </c>
      <c r="O101" s="13">
        <v>3.9</v>
      </c>
      <c r="P101" s="13">
        <v>12.9</v>
      </c>
      <c r="R101" s="13">
        <v>2.99</v>
      </c>
      <c r="T101" s="10">
        <f>G101*About!$B$25</f>
        <v>2.7376800000000001</v>
      </c>
      <c r="U101" s="10">
        <f>H101*About!$B$25</f>
        <v>5.3923999999999994</v>
      </c>
    </row>
    <row r="102" spans="1:21" x14ac:dyDescent="0.2">
      <c r="A102" s="14">
        <v>44012</v>
      </c>
      <c r="C102" s="13">
        <v>2.14</v>
      </c>
      <c r="D102" s="13">
        <v>2</v>
      </c>
      <c r="E102" s="13">
        <v>4.5999999999999996</v>
      </c>
      <c r="F102" s="28">
        <v>3.67</v>
      </c>
      <c r="G102" s="28">
        <v>2.1</v>
      </c>
      <c r="H102" s="28">
        <v>5.57</v>
      </c>
      <c r="J102" s="13">
        <v>3.42</v>
      </c>
      <c r="K102" s="13">
        <v>10.83</v>
      </c>
      <c r="L102" s="13">
        <v>96.3</v>
      </c>
      <c r="M102" s="13">
        <v>7.48</v>
      </c>
      <c r="N102" s="13">
        <v>63.9</v>
      </c>
      <c r="O102" s="13">
        <v>3.29</v>
      </c>
      <c r="P102" s="13">
        <v>13</v>
      </c>
      <c r="R102" s="13">
        <v>2.48</v>
      </c>
      <c r="T102" s="10">
        <f>G102*About!$B$25</f>
        <v>2.1776999999999997</v>
      </c>
      <c r="U102" s="10">
        <f>H102*About!$B$25</f>
        <v>5.7760899999999999</v>
      </c>
    </row>
    <row r="103" spans="1:21" x14ac:dyDescent="0.2">
      <c r="A103" s="14"/>
      <c r="T103" s="10"/>
      <c r="U103" s="10"/>
    </row>
    <row r="104" spans="1:21" x14ac:dyDescent="0.2">
      <c r="T104" s="10"/>
      <c r="U104" s="10"/>
    </row>
    <row r="105" spans="1:21" x14ac:dyDescent="0.2">
      <c r="T105" s="10"/>
      <c r="U105" s="10"/>
    </row>
    <row r="106" spans="1:21" x14ac:dyDescent="0.2">
      <c r="T106" s="10"/>
      <c r="U106" s="10"/>
    </row>
    <row r="107" spans="1:21" x14ac:dyDescent="0.2">
      <c r="T107" s="10"/>
      <c r="U107" s="10"/>
    </row>
    <row r="108" spans="1:21" x14ac:dyDescent="0.2">
      <c r="T108" s="10"/>
      <c r="U108" s="10"/>
    </row>
    <row r="109" spans="1:21" x14ac:dyDescent="0.2">
      <c r="T109" s="10"/>
      <c r="U109" s="10"/>
    </row>
    <row r="110" spans="1:21" x14ac:dyDescent="0.2">
      <c r="T110" s="10"/>
      <c r="U110" s="10"/>
    </row>
    <row r="111" spans="1:21" x14ac:dyDescent="0.2">
      <c r="T111" s="10"/>
      <c r="U111" s="10"/>
    </row>
    <row r="112" spans="1:21" x14ac:dyDescent="0.2">
      <c r="T112" s="10"/>
      <c r="U112" s="10"/>
    </row>
    <row r="113" spans="20:21" x14ac:dyDescent="0.2">
      <c r="T113" s="10"/>
      <c r="U113" s="10"/>
    </row>
    <row r="114" spans="20:21" x14ac:dyDescent="0.2">
      <c r="T114" s="10"/>
      <c r="U114" s="10"/>
    </row>
    <row r="115" spans="20:21" x14ac:dyDescent="0.2">
      <c r="T115" s="10"/>
      <c r="U115" s="10"/>
    </row>
    <row r="116" spans="20:21" x14ac:dyDescent="0.2">
      <c r="T116" s="10"/>
      <c r="U116" s="10"/>
    </row>
    <row r="117" spans="20:21" x14ac:dyDescent="0.2">
      <c r="T117" s="10"/>
      <c r="U117" s="10"/>
    </row>
    <row r="118" spans="20:21" x14ac:dyDescent="0.2">
      <c r="T118" s="10"/>
      <c r="U118" s="10"/>
    </row>
    <row r="119" spans="20:21" x14ac:dyDescent="0.2">
      <c r="T119" s="10"/>
      <c r="U119" s="10"/>
    </row>
    <row r="120" spans="20:21" x14ac:dyDescent="0.2">
      <c r="T120" s="10"/>
      <c r="U120" s="10"/>
    </row>
    <row r="121" spans="20:21" x14ac:dyDescent="0.2">
      <c r="T121" s="10"/>
      <c r="U121" s="10"/>
    </row>
    <row r="122" spans="20:21" x14ac:dyDescent="0.2">
      <c r="T122" s="10"/>
      <c r="U122" s="10"/>
    </row>
    <row r="123" spans="20:21" x14ac:dyDescent="0.2">
      <c r="T123" s="10"/>
      <c r="U123" s="10"/>
    </row>
    <row r="124" spans="20:21" x14ac:dyDescent="0.2">
      <c r="T124" s="10"/>
      <c r="U124" s="10"/>
    </row>
    <row r="125" spans="20:21" x14ac:dyDescent="0.2">
      <c r="T125" s="10"/>
      <c r="U125" s="10"/>
    </row>
    <row r="126" spans="20:21" x14ac:dyDescent="0.2">
      <c r="T126" s="10"/>
      <c r="U126" s="10"/>
    </row>
    <row r="127" spans="20:21" x14ac:dyDescent="0.2">
      <c r="T127" s="10"/>
      <c r="U127" s="10"/>
    </row>
    <row r="128" spans="20:21" x14ac:dyDescent="0.2">
      <c r="T128" s="10"/>
      <c r="U128" s="10"/>
    </row>
    <row r="129" spans="20:21" x14ac:dyDescent="0.2">
      <c r="T129" s="10"/>
      <c r="U129" s="10"/>
    </row>
    <row r="130" spans="20:21" x14ac:dyDescent="0.2">
      <c r="T130" s="10"/>
      <c r="U130" s="10"/>
    </row>
    <row r="131" spans="20:21" x14ac:dyDescent="0.2">
      <c r="T131" s="10"/>
      <c r="U131" s="10"/>
    </row>
    <row r="132" spans="20:21" x14ac:dyDescent="0.2">
      <c r="T132" s="10"/>
      <c r="U132" s="10"/>
    </row>
    <row r="133" spans="20:21" x14ac:dyDescent="0.2">
      <c r="T133" s="10"/>
      <c r="U133" s="10"/>
    </row>
    <row r="134" spans="20:21" x14ac:dyDescent="0.2">
      <c r="T134" s="10"/>
      <c r="U134" s="10"/>
    </row>
    <row r="135" spans="20:21" x14ac:dyDescent="0.2">
      <c r="T135" s="10"/>
      <c r="U135" s="10"/>
    </row>
    <row r="136" spans="20:21" x14ac:dyDescent="0.2">
      <c r="T136" s="10"/>
      <c r="U136" s="10"/>
    </row>
    <row r="137" spans="20:21" x14ac:dyDescent="0.2">
      <c r="T137" s="10"/>
      <c r="U137" s="10"/>
    </row>
    <row r="138" spans="20:21" x14ac:dyDescent="0.2">
      <c r="T138" s="10"/>
      <c r="U138" s="10"/>
    </row>
    <row r="139" spans="20:21" x14ac:dyDescent="0.2">
      <c r="T139" s="10"/>
      <c r="U139" s="10"/>
    </row>
    <row r="140" spans="20:21" x14ac:dyDescent="0.2">
      <c r="T140" s="10"/>
      <c r="U140" s="10"/>
    </row>
    <row r="141" spans="20:21" x14ac:dyDescent="0.2">
      <c r="T141" s="10"/>
      <c r="U141" s="10"/>
    </row>
    <row r="142" spans="20:21" x14ac:dyDescent="0.2">
      <c r="T142" s="10"/>
      <c r="U142" s="10"/>
    </row>
    <row r="143" spans="20:21" x14ac:dyDescent="0.2">
      <c r="T143" s="10"/>
      <c r="U143" s="10"/>
    </row>
    <row r="144" spans="20:21" x14ac:dyDescent="0.2">
      <c r="T144" s="10"/>
      <c r="U144" s="10"/>
    </row>
    <row r="145" spans="20:21" x14ac:dyDescent="0.2">
      <c r="T145" s="10"/>
      <c r="U145" s="10"/>
    </row>
    <row r="146" spans="20:21" x14ac:dyDescent="0.2">
      <c r="T146" s="10"/>
      <c r="U146" s="10"/>
    </row>
    <row r="147" spans="20:21" x14ac:dyDescent="0.2">
      <c r="T147" s="10"/>
      <c r="U147" s="10"/>
    </row>
    <row r="148" spans="20:21" x14ac:dyDescent="0.2">
      <c r="T148" s="10"/>
      <c r="U148" s="10"/>
    </row>
    <row r="149" spans="20:21" x14ac:dyDescent="0.2">
      <c r="T149" s="10"/>
      <c r="U149" s="10"/>
    </row>
    <row r="150" spans="20:21" x14ac:dyDescent="0.2">
      <c r="T150" s="10"/>
      <c r="U150" s="10"/>
    </row>
    <row r="151" spans="20:21" x14ac:dyDescent="0.2">
      <c r="T151" s="10"/>
      <c r="U151" s="10"/>
    </row>
    <row r="152" spans="20:21" x14ac:dyDescent="0.2">
      <c r="T152" s="10"/>
      <c r="U152" s="10"/>
    </row>
    <row r="153" spans="20:21" x14ac:dyDescent="0.2">
      <c r="T153" s="10"/>
      <c r="U153" s="10"/>
    </row>
    <row r="154" spans="20:21" x14ac:dyDescent="0.2">
      <c r="T154" s="10"/>
      <c r="U154" s="10"/>
    </row>
    <row r="155" spans="20:21" x14ac:dyDescent="0.2">
      <c r="T155" s="10"/>
      <c r="U155" s="10"/>
    </row>
    <row r="156" spans="20:21" x14ac:dyDescent="0.2">
      <c r="T156" s="10"/>
      <c r="U156" s="10"/>
    </row>
    <row r="157" spans="20:21" x14ac:dyDescent="0.2">
      <c r="T157" s="10"/>
      <c r="U157" s="10"/>
    </row>
    <row r="158" spans="20:21" x14ac:dyDescent="0.2">
      <c r="T158" s="10"/>
      <c r="U158" s="10"/>
    </row>
    <row r="159" spans="20:21" x14ac:dyDescent="0.2">
      <c r="T159" s="10"/>
      <c r="U159" s="10"/>
    </row>
    <row r="160" spans="20:21" x14ac:dyDescent="0.2">
      <c r="T160" s="10"/>
      <c r="U160" s="10"/>
    </row>
    <row r="161" spans="20:21" x14ac:dyDescent="0.2">
      <c r="T161" s="10"/>
      <c r="U161" s="10"/>
    </row>
    <row r="162" spans="20:21" x14ac:dyDescent="0.2">
      <c r="T162" s="10"/>
      <c r="U162" s="10"/>
    </row>
    <row r="163" spans="20:21" x14ac:dyDescent="0.2">
      <c r="T163" s="10"/>
      <c r="U163" s="10"/>
    </row>
    <row r="164" spans="20:21" x14ac:dyDescent="0.2">
      <c r="T164" s="10"/>
      <c r="U164" s="10"/>
    </row>
    <row r="165" spans="20:21" x14ac:dyDescent="0.2">
      <c r="T165" s="10"/>
      <c r="U165" s="10"/>
    </row>
    <row r="166" spans="20:21" x14ac:dyDescent="0.2">
      <c r="T166" s="10"/>
      <c r="U166" s="10"/>
    </row>
    <row r="167" spans="20:21" x14ac:dyDescent="0.2">
      <c r="T167" s="10"/>
      <c r="U167" s="10"/>
    </row>
    <row r="168" spans="20:21" x14ac:dyDescent="0.2">
      <c r="T168" s="10"/>
      <c r="U168" s="10"/>
    </row>
    <row r="169" spans="20:21" x14ac:dyDescent="0.2">
      <c r="T169" s="10"/>
      <c r="U169" s="10"/>
    </row>
    <row r="170" spans="20:21" x14ac:dyDescent="0.2">
      <c r="T170" s="10"/>
      <c r="U170" s="10"/>
    </row>
    <row r="171" spans="20:21" x14ac:dyDescent="0.2">
      <c r="T171" s="10"/>
      <c r="U171" s="10"/>
    </row>
    <row r="172" spans="20:21" x14ac:dyDescent="0.2">
      <c r="T172" s="10"/>
      <c r="U172" s="10"/>
    </row>
    <row r="173" spans="20:21" x14ac:dyDescent="0.2">
      <c r="T173" s="10"/>
      <c r="U173" s="10"/>
    </row>
    <row r="174" spans="20:21" x14ac:dyDescent="0.2">
      <c r="T174" s="10"/>
      <c r="U174" s="10"/>
    </row>
    <row r="175" spans="20:21" x14ac:dyDescent="0.2">
      <c r="T175" s="10"/>
      <c r="U175" s="10"/>
    </row>
    <row r="176" spans="20:21" x14ac:dyDescent="0.2">
      <c r="T176" s="10"/>
      <c r="U176" s="10"/>
    </row>
    <row r="177" spans="20:21" x14ac:dyDescent="0.2">
      <c r="T177" s="10"/>
      <c r="U177" s="10"/>
    </row>
    <row r="178" spans="20:21" x14ac:dyDescent="0.2">
      <c r="T178" s="10"/>
      <c r="U178" s="10"/>
    </row>
    <row r="179" spans="20:21" x14ac:dyDescent="0.2">
      <c r="T179" s="10"/>
      <c r="U179" s="10"/>
    </row>
    <row r="180" spans="20:21" x14ac:dyDescent="0.2">
      <c r="T180" s="10"/>
      <c r="U180" s="10"/>
    </row>
    <row r="181" spans="20:21" x14ac:dyDescent="0.2">
      <c r="T181" s="10"/>
      <c r="U181" s="10"/>
    </row>
    <row r="182" spans="20:21" x14ac:dyDescent="0.2">
      <c r="T182" s="10"/>
      <c r="U182" s="10"/>
    </row>
    <row r="183" spans="20:21" x14ac:dyDescent="0.2">
      <c r="T183" s="10"/>
      <c r="U183" s="10"/>
    </row>
    <row r="184" spans="20:21" x14ac:dyDescent="0.2">
      <c r="T184" s="10"/>
      <c r="U184" s="10"/>
    </row>
    <row r="185" spans="20:21" x14ac:dyDescent="0.2">
      <c r="T185" s="10"/>
      <c r="U185" s="10"/>
    </row>
    <row r="186" spans="20:21" x14ac:dyDescent="0.2">
      <c r="T186" s="10"/>
      <c r="U186" s="10"/>
    </row>
    <row r="187" spans="20:21" x14ac:dyDescent="0.2">
      <c r="T187" s="10"/>
      <c r="U187" s="10"/>
    </row>
    <row r="188" spans="20:21" x14ac:dyDescent="0.2">
      <c r="T188" s="10"/>
      <c r="U188" s="10"/>
    </row>
    <row r="189" spans="20:21" x14ac:dyDescent="0.2">
      <c r="T189" s="10"/>
      <c r="U189" s="10"/>
    </row>
    <row r="190" spans="20:21" x14ac:dyDescent="0.2">
      <c r="T190" s="10"/>
      <c r="U190" s="10"/>
    </row>
    <row r="191" spans="20:21" x14ac:dyDescent="0.2">
      <c r="T191" s="10"/>
      <c r="U191" s="10"/>
    </row>
    <row r="192" spans="20:21" x14ac:dyDescent="0.2">
      <c r="T192" s="10"/>
      <c r="U192" s="10"/>
    </row>
    <row r="193" spans="20:21" x14ac:dyDescent="0.2">
      <c r="T193" s="10"/>
      <c r="U193" s="10"/>
    </row>
    <row r="194" spans="20:21" x14ac:dyDescent="0.2">
      <c r="T194" s="10"/>
      <c r="U194" s="10"/>
    </row>
    <row r="195" spans="20:21" x14ac:dyDescent="0.2">
      <c r="T195" s="10"/>
      <c r="U195" s="10"/>
    </row>
    <row r="196" spans="20:21" x14ac:dyDescent="0.2">
      <c r="T196" s="10"/>
      <c r="U196" s="10"/>
    </row>
    <row r="197" spans="20:21" x14ac:dyDescent="0.2">
      <c r="T197" s="10"/>
      <c r="U197" s="10"/>
    </row>
    <row r="198" spans="20:21" x14ac:dyDescent="0.2">
      <c r="T198" s="10"/>
      <c r="U198" s="10"/>
    </row>
    <row r="199" spans="20:21" x14ac:dyDescent="0.2">
      <c r="T199" s="10"/>
      <c r="U199" s="10"/>
    </row>
    <row r="200" spans="20:21" x14ac:dyDescent="0.2">
      <c r="T200" s="10"/>
      <c r="U200" s="10"/>
    </row>
    <row r="201" spans="20:21" x14ac:dyDescent="0.2">
      <c r="T201" s="10"/>
      <c r="U201" s="10"/>
    </row>
    <row r="202" spans="20:21" x14ac:dyDescent="0.2">
      <c r="T202" s="10"/>
      <c r="U202" s="10"/>
    </row>
    <row r="203" spans="20:21" x14ac:dyDescent="0.2">
      <c r="T203" s="10"/>
      <c r="U203" s="10"/>
    </row>
    <row r="204" spans="20:21" x14ac:dyDescent="0.2">
      <c r="T204" s="10"/>
      <c r="U204" s="10"/>
    </row>
    <row r="205" spans="20:21" x14ac:dyDescent="0.2">
      <c r="T205" s="10"/>
      <c r="U205" s="10"/>
    </row>
    <row r="206" spans="20:21" x14ac:dyDescent="0.2">
      <c r="T206" s="10"/>
      <c r="U206" s="10"/>
    </row>
    <row r="207" spans="20:21" x14ac:dyDescent="0.2">
      <c r="T207" s="10"/>
      <c r="U207" s="10"/>
    </row>
    <row r="208" spans="20:21" x14ac:dyDescent="0.2">
      <c r="T208" s="10"/>
      <c r="U208" s="10"/>
    </row>
    <row r="209" spans="20:21" x14ac:dyDescent="0.2">
      <c r="T209" s="10"/>
      <c r="U209" s="10"/>
    </row>
    <row r="210" spans="20:21" x14ac:dyDescent="0.2">
      <c r="T210" s="10"/>
      <c r="U210" s="10"/>
    </row>
    <row r="211" spans="20:21" x14ac:dyDescent="0.2">
      <c r="T211" s="10"/>
      <c r="U211" s="10"/>
    </row>
    <row r="212" spans="20:21" x14ac:dyDescent="0.2">
      <c r="T212" s="10"/>
      <c r="U212" s="10"/>
    </row>
    <row r="213" spans="20:21" x14ac:dyDescent="0.2">
      <c r="T213" s="10"/>
      <c r="U213" s="10"/>
    </row>
    <row r="214" spans="20:21" x14ac:dyDescent="0.2">
      <c r="T214" s="10"/>
      <c r="U214" s="10"/>
    </row>
    <row r="215" spans="20:21" x14ac:dyDescent="0.2">
      <c r="T215" s="10"/>
      <c r="U215" s="10"/>
    </row>
    <row r="216" spans="20:21" x14ac:dyDescent="0.2">
      <c r="T216" s="10"/>
      <c r="U216" s="10"/>
    </row>
    <row r="217" spans="20:21" x14ac:dyDescent="0.2">
      <c r="T217" s="10"/>
      <c r="U217" s="10"/>
    </row>
    <row r="218" spans="20:21" x14ac:dyDescent="0.2">
      <c r="T218" s="10"/>
      <c r="U218" s="10"/>
    </row>
    <row r="219" spans="20:21" x14ac:dyDescent="0.2">
      <c r="T219" s="10"/>
      <c r="U219" s="10"/>
    </row>
    <row r="220" spans="20:21" x14ac:dyDescent="0.2">
      <c r="T220" s="10"/>
      <c r="U220" s="10"/>
    </row>
    <row r="221" spans="20:21" x14ac:dyDescent="0.2">
      <c r="T221" s="10"/>
      <c r="U221" s="10"/>
    </row>
    <row r="222" spans="20:21" x14ac:dyDescent="0.2">
      <c r="T222" s="10"/>
      <c r="U222" s="10"/>
    </row>
    <row r="223" spans="20:21" x14ac:dyDescent="0.2">
      <c r="T223" s="10"/>
      <c r="U223" s="10"/>
    </row>
    <row r="224" spans="20:21" x14ac:dyDescent="0.2">
      <c r="T224" s="10"/>
      <c r="U224" s="10"/>
    </row>
    <row r="225" spans="20:21" x14ac:dyDescent="0.2">
      <c r="T225" s="10"/>
      <c r="U225" s="10"/>
    </row>
    <row r="226" spans="20:21" x14ac:dyDescent="0.2">
      <c r="T226" s="10"/>
      <c r="U226" s="10"/>
    </row>
    <row r="227" spans="20:21" x14ac:dyDescent="0.2">
      <c r="T227" s="10"/>
      <c r="U227" s="10"/>
    </row>
    <row r="228" spans="20:21" x14ac:dyDescent="0.2">
      <c r="T228" s="10"/>
      <c r="U228" s="10"/>
    </row>
    <row r="229" spans="20:21" x14ac:dyDescent="0.2">
      <c r="T229" s="10"/>
      <c r="U229" s="10"/>
    </row>
    <row r="230" spans="20:21" x14ac:dyDescent="0.2">
      <c r="T230" s="10"/>
      <c r="U230" s="10"/>
    </row>
    <row r="231" spans="20:21" x14ac:dyDescent="0.2">
      <c r="T231" s="10"/>
      <c r="U231" s="10"/>
    </row>
    <row r="232" spans="20:21" x14ac:dyDescent="0.2">
      <c r="T232" s="10"/>
      <c r="U232" s="10"/>
    </row>
    <row r="233" spans="20:21" x14ac:dyDescent="0.2">
      <c r="T233" s="10"/>
      <c r="U233" s="10"/>
    </row>
    <row r="234" spans="20:21" x14ac:dyDescent="0.2">
      <c r="T234" s="10"/>
      <c r="U234" s="10"/>
    </row>
    <row r="235" spans="20:21" x14ac:dyDescent="0.2">
      <c r="T235" s="10"/>
      <c r="U235" s="10"/>
    </row>
    <row r="236" spans="20:21" x14ac:dyDescent="0.2">
      <c r="T236" s="10"/>
      <c r="U236" s="10"/>
    </row>
    <row r="237" spans="20:21" x14ac:dyDescent="0.2">
      <c r="T237" s="10"/>
      <c r="U237" s="10"/>
    </row>
    <row r="238" spans="20:21" x14ac:dyDescent="0.2">
      <c r="T238" s="10"/>
      <c r="U238" s="10"/>
    </row>
    <row r="239" spans="20:21" x14ac:dyDescent="0.2">
      <c r="T239" s="10"/>
      <c r="U239" s="10"/>
    </row>
    <row r="240" spans="20:21" x14ac:dyDescent="0.2">
      <c r="T240" s="10"/>
      <c r="U240" s="10"/>
    </row>
    <row r="241" spans="20:21" x14ac:dyDescent="0.2">
      <c r="T241" s="10"/>
      <c r="U241" s="10"/>
    </row>
    <row r="242" spans="20:21" x14ac:dyDescent="0.2">
      <c r="T242" s="10"/>
      <c r="U242" s="10"/>
    </row>
    <row r="243" spans="20:21" x14ac:dyDescent="0.2">
      <c r="T243" s="10"/>
      <c r="U243" s="10"/>
    </row>
    <row r="244" spans="20:21" x14ac:dyDescent="0.2">
      <c r="T244" s="10"/>
      <c r="U244" s="10"/>
    </row>
    <row r="245" spans="20:21" x14ac:dyDescent="0.2">
      <c r="T245" s="10"/>
      <c r="U245" s="10"/>
    </row>
    <row r="246" spans="20:21" x14ac:dyDescent="0.2">
      <c r="T246" s="10"/>
      <c r="U246" s="10"/>
    </row>
    <row r="247" spans="20:21" x14ac:dyDescent="0.2">
      <c r="T247" s="10"/>
      <c r="U247" s="10"/>
    </row>
    <row r="248" spans="20:21" x14ac:dyDescent="0.2">
      <c r="T248" s="10"/>
      <c r="U248" s="10"/>
    </row>
    <row r="249" spans="20:21" x14ac:dyDescent="0.2">
      <c r="T249" s="10"/>
      <c r="U249" s="10"/>
    </row>
    <row r="250" spans="20:21" x14ac:dyDescent="0.2">
      <c r="T250" s="10"/>
      <c r="U250" s="10"/>
    </row>
    <row r="251" spans="20:21" x14ac:dyDescent="0.2">
      <c r="T251" s="10"/>
      <c r="U251" s="10"/>
    </row>
    <row r="252" spans="20:21" x14ac:dyDescent="0.2">
      <c r="T252" s="10"/>
      <c r="U252" s="10"/>
    </row>
    <row r="253" spans="20:21" x14ac:dyDescent="0.2">
      <c r="T253" s="10"/>
      <c r="U253" s="10"/>
    </row>
    <row r="254" spans="20:21" x14ac:dyDescent="0.2">
      <c r="T254" s="10"/>
      <c r="U254" s="10"/>
    </row>
    <row r="255" spans="20:21" x14ac:dyDescent="0.2">
      <c r="T255" s="10"/>
      <c r="U255" s="10"/>
    </row>
    <row r="256" spans="20:21" x14ac:dyDescent="0.2">
      <c r="T256" s="10"/>
      <c r="U256" s="10"/>
    </row>
    <row r="257" spans="20:21" x14ac:dyDescent="0.2">
      <c r="T257" s="10"/>
      <c r="U257" s="10"/>
    </row>
    <row r="258" spans="20:21" x14ac:dyDescent="0.2">
      <c r="T258" s="10"/>
      <c r="U258" s="10"/>
    </row>
    <row r="259" spans="20:21" x14ac:dyDescent="0.2">
      <c r="T259" s="10"/>
      <c r="U259" s="10"/>
    </row>
    <row r="260" spans="20:21" x14ac:dyDescent="0.2">
      <c r="T260" s="10"/>
      <c r="U260" s="10"/>
    </row>
    <row r="261" spans="20:21" x14ac:dyDescent="0.2">
      <c r="T261" s="10"/>
      <c r="U261" s="10"/>
    </row>
    <row r="262" spans="20:21" x14ac:dyDescent="0.2">
      <c r="T262" s="10"/>
      <c r="U262" s="10"/>
    </row>
    <row r="263" spans="20:21" x14ac:dyDescent="0.2">
      <c r="T263" s="10"/>
      <c r="U263" s="10"/>
    </row>
    <row r="264" spans="20:21" x14ac:dyDescent="0.2">
      <c r="T264" s="10"/>
      <c r="U264" s="10"/>
    </row>
    <row r="265" spans="20:21" x14ac:dyDescent="0.2">
      <c r="T265" s="10"/>
      <c r="U265" s="10"/>
    </row>
    <row r="266" spans="20:21" x14ac:dyDescent="0.2">
      <c r="T266" s="10"/>
      <c r="U266" s="10"/>
    </row>
    <row r="267" spans="20:21" x14ac:dyDescent="0.2">
      <c r="T267" s="10"/>
      <c r="U267" s="10"/>
    </row>
    <row r="268" spans="20:21" x14ac:dyDescent="0.2">
      <c r="T268" s="10"/>
      <c r="U268" s="10"/>
    </row>
    <row r="269" spans="20:21" x14ac:dyDescent="0.2">
      <c r="T269" s="10"/>
      <c r="U269" s="10"/>
    </row>
    <row r="270" spans="20:21" x14ac:dyDescent="0.2">
      <c r="T270" s="10"/>
      <c r="U270" s="10"/>
    </row>
    <row r="271" spans="20:21" x14ac:dyDescent="0.2">
      <c r="T271" s="10"/>
      <c r="U271" s="10"/>
    </row>
    <row r="272" spans="20:21" x14ac:dyDescent="0.2">
      <c r="T272" s="10"/>
      <c r="U272" s="10"/>
    </row>
    <row r="273" spans="20:21" x14ac:dyDescent="0.2">
      <c r="T273" s="10"/>
      <c r="U273" s="10"/>
    </row>
    <row r="274" spans="20:21" x14ac:dyDescent="0.2">
      <c r="T274" s="10"/>
      <c r="U274" s="10"/>
    </row>
    <row r="275" spans="20:21" x14ac:dyDescent="0.2">
      <c r="T275" s="10"/>
      <c r="U275" s="10"/>
    </row>
    <row r="276" spans="20:21" x14ac:dyDescent="0.2">
      <c r="T276" s="10"/>
      <c r="U276" s="10"/>
    </row>
    <row r="277" spans="20:21" x14ac:dyDescent="0.2">
      <c r="T277" s="10"/>
      <c r="U277" s="10"/>
    </row>
    <row r="278" spans="20:21" x14ac:dyDescent="0.2">
      <c r="T278" s="10"/>
      <c r="U278" s="10"/>
    </row>
    <row r="279" spans="20:21" x14ac:dyDescent="0.2">
      <c r="T279" s="10"/>
      <c r="U279" s="10"/>
    </row>
    <row r="280" spans="20:21" x14ac:dyDescent="0.2">
      <c r="T280" s="10"/>
      <c r="U280" s="10"/>
    </row>
    <row r="281" spans="20:21" x14ac:dyDescent="0.2">
      <c r="T281" s="10"/>
      <c r="U281" s="10"/>
    </row>
    <row r="282" spans="20:21" x14ac:dyDescent="0.2">
      <c r="T282" s="10"/>
      <c r="U282" s="10"/>
    </row>
    <row r="283" spans="20:21" x14ac:dyDescent="0.2">
      <c r="T283" s="10"/>
      <c r="U283" s="10"/>
    </row>
    <row r="284" spans="20:21" x14ac:dyDescent="0.2">
      <c r="T284" s="10"/>
      <c r="U284" s="10"/>
    </row>
    <row r="285" spans="20:21" x14ac:dyDescent="0.2">
      <c r="T285" s="10"/>
      <c r="U285" s="10"/>
    </row>
    <row r="286" spans="20:21" x14ac:dyDescent="0.2">
      <c r="T286" s="10"/>
      <c r="U286" s="10"/>
    </row>
    <row r="287" spans="20:21" x14ac:dyDescent="0.2">
      <c r="T287" s="10"/>
      <c r="U287" s="10"/>
    </row>
    <row r="288" spans="20:21" x14ac:dyDescent="0.2">
      <c r="T288" s="10"/>
      <c r="U288" s="10"/>
    </row>
    <row r="289" spans="20:21" x14ac:dyDescent="0.2">
      <c r="T289" s="10"/>
      <c r="U289" s="10"/>
    </row>
    <row r="290" spans="20:21" x14ac:dyDescent="0.2">
      <c r="T290" s="10"/>
      <c r="U290" s="10"/>
    </row>
    <row r="291" spans="20:21" x14ac:dyDescent="0.2">
      <c r="T291" s="10"/>
      <c r="U291" s="10"/>
    </row>
    <row r="292" spans="20:21" x14ac:dyDescent="0.2">
      <c r="T292" s="10"/>
      <c r="U292" s="10"/>
    </row>
    <row r="293" spans="20:21" x14ac:dyDescent="0.2">
      <c r="T293" s="10"/>
      <c r="U293" s="10"/>
    </row>
    <row r="294" spans="20:21" x14ac:dyDescent="0.2">
      <c r="T294" s="10"/>
      <c r="U294" s="10"/>
    </row>
    <row r="295" spans="20:21" x14ac:dyDescent="0.2">
      <c r="T295" s="10"/>
      <c r="U295" s="10"/>
    </row>
    <row r="296" spans="20:21" x14ac:dyDescent="0.2">
      <c r="T296" s="10"/>
      <c r="U296" s="10"/>
    </row>
    <row r="297" spans="20:21" x14ac:dyDescent="0.2">
      <c r="T297" s="10"/>
      <c r="U297" s="10"/>
    </row>
    <row r="298" spans="20:21" x14ac:dyDescent="0.2">
      <c r="T298" s="10"/>
      <c r="U298" s="10"/>
    </row>
    <row r="299" spans="20:21" x14ac:dyDescent="0.2">
      <c r="T299" s="10"/>
      <c r="U299" s="10"/>
    </row>
    <row r="300" spans="20:21" x14ac:dyDescent="0.2">
      <c r="T300" s="10"/>
      <c r="U300" s="10"/>
    </row>
    <row r="301" spans="20:21" x14ac:dyDescent="0.2">
      <c r="T301" s="10"/>
      <c r="U301" s="10"/>
    </row>
    <row r="302" spans="20:21" x14ac:dyDescent="0.2">
      <c r="T302" s="10"/>
      <c r="U302" s="10"/>
    </row>
    <row r="303" spans="20:21" x14ac:dyDescent="0.2">
      <c r="T303" s="10"/>
      <c r="U303" s="10"/>
    </row>
    <row r="304" spans="20:21" x14ac:dyDescent="0.2">
      <c r="T304" s="10"/>
      <c r="U304" s="10"/>
    </row>
    <row r="305" spans="20:21" x14ac:dyDescent="0.2">
      <c r="T305" s="10"/>
      <c r="U305" s="10"/>
    </row>
    <row r="306" spans="20:21" x14ac:dyDescent="0.2">
      <c r="T306" s="10"/>
      <c r="U306" s="10"/>
    </row>
    <row r="307" spans="20:21" x14ac:dyDescent="0.2">
      <c r="T307" s="10"/>
      <c r="U307" s="10"/>
    </row>
    <row r="308" spans="20:21" x14ac:dyDescent="0.2">
      <c r="T308" s="10"/>
      <c r="U308" s="10"/>
    </row>
    <row r="309" spans="20:21" x14ac:dyDescent="0.2">
      <c r="T309" s="10"/>
      <c r="U309" s="10"/>
    </row>
    <row r="310" spans="20:21" x14ac:dyDescent="0.2">
      <c r="T310" s="10"/>
      <c r="U310" s="10"/>
    </row>
    <row r="311" spans="20:21" x14ac:dyDescent="0.2">
      <c r="T311" s="10"/>
      <c r="U311" s="10"/>
    </row>
    <row r="312" spans="20:21" x14ac:dyDescent="0.2">
      <c r="T312" s="10"/>
      <c r="U312" s="10"/>
    </row>
    <row r="313" spans="20:21" x14ac:dyDescent="0.2">
      <c r="T313" s="10"/>
      <c r="U313" s="10"/>
    </row>
    <row r="314" spans="20:21" x14ac:dyDescent="0.2">
      <c r="T314" s="10"/>
      <c r="U314" s="10"/>
    </row>
    <row r="315" spans="20:21" x14ac:dyDescent="0.2">
      <c r="T315" s="10"/>
      <c r="U315" s="10"/>
    </row>
    <row r="316" spans="20:21" x14ac:dyDescent="0.2">
      <c r="T316" s="10"/>
      <c r="U316" s="10"/>
    </row>
    <row r="317" spans="20:21" x14ac:dyDescent="0.2">
      <c r="T317" s="10"/>
      <c r="U317" s="10"/>
    </row>
    <row r="318" spans="20:21" x14ac:dyDescent="0.2">
      <c r="T318" s="10"/>
      <c r="U318" s="10"/>
    </row>
    <row r="319" spans="20:21" x14ac:dyDescent="0.2">
      <c r="T319" s="10"/>
      <c r="U319" s="10"/>
    </row>
    <row r="320" spans="20:21" x14ac:dyDescent="0.2">
      <c r="T320" s="10"/>
      <c r="U320" s="10"/>
    </row>
    <row r="321" spans="20:21" x14ac:dyDescent="0.2">
      <c r="T321" s="10"/>
      <c r="U321" s="10"/>
    </row>
    <row r="322" spans="20:21" x14ac:dyDescent="0.2">
      <c r="T322" s="10"/>
      <c r="U322" s="10"/>
    </row>
    <row r="323" spans="20:21" x14ac:dyDescent="0.2">
      <c r="T323" s="10"/>
      <c r="U323" s="10"/>
    </row>
    <row r="324" spans="20:21" x14ac:dyDescent="0.2">
      <c r="T324" s="10"/>
      <c r="U324" s="10"/>
    </row>
    <row r="325" spans="20:21" x14ac:dyDescent="0.2">
      <c r="T325" s="10"/>
      <c r="U325" s="10"/>
    </row>
    <row r="326" spans="20:21" x14ac:dyDescent="0.2">
      <c r="T326" s="10"/>
      <c r="U326" s="10"/>
    </row>
    <row r="327" spans="20:21" x14ac:dyDescent="0.2">
      <c r="T327" s="10"/>
      <c r="U327" s="10"/>
    </row>
    <row r="328" spans="20:21" x14ac:dyDescent="0.2">
      <c r="T328" s="10"/>
      <c r="U328" s="10"/>
    </row>
    <row r="329" spans="20:21" x14ac:dyDescent="0.2">
      <c r="T329" s="10"/>
      <c r="U329" s="10"/>
    </row>
    <row r="330" spans="20:21" x14ac:dyDescent="0.2">
      <c r="T330" s="10"/>
      <c r="U330" s="10"/>
    </row>
    <row r="331" spans="20:21" x14ac:dyDescent="0.2">
      <c r="T331" s="10"/>
      <c r="U331" s="10"/>
    </row>
    <row r="332" spans="20:21" x14ac:dyDescent="0.2">
      <c r="T332" s="10"/>
      <c r="U332" s="10"/>
    </row>
    <row r="333" spans="20:21" x14ac:dyDescent="0.2">
      <c r="T333" s="10"/>
      <c r="U333" s="10"/>
    </row>
    <row r="334" spans="20:21" x14ac:dyDescent="0.2">
      <c r="T334" s="10"/>
      <c r="U334" s="10"/>
    </row>
    <row r="335" spans="20:21" x14ac:dyDescent="0.2">
      <c r="T335" s="10"/>
      <c r="U335" s="10"/>
    </row>
    <row r="336" spans="20:21" x14ac:dyDescent="0.2">
      <c r="T336" s="10"/>
      <c r="U336" s="10"/>
    </row>
    <row r="337" spans="20:21" x14ac:dyDescent="0.2">
      <c r="T337" s="10"/>
      <c r="U337" s="10"/>
    </row>
    <row r="338" spans="20:21" x14ac:dyDescent="0.2">
      <c r="T338" s="10"/>
      <c r="U338" s="10"/>
    </row>
    <row r="339" spans="20:21" x14ac:dyDescent="0.2">
      <c r="T339" s="10"/>
      <c r="U339" s="10"/>
    </row>
    <row r="340" spans="20:21" x14ac:dyDescent="0.2">
      <c r="T340" s="26"/>
      <c r="U340" s="26"/>
    </row>
  </sheetData>
  <phoneticPr fontId="13" type="noConversion"/>
  <hyperlinks>
    <hyperlink ref="A1" location="Contents!A1" display="Back to Contents" xr:uid="{35D33A9C-7E64-4265-8040-8609DB169A7F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B90" workbookViewId="0">
      <selection activeCell="D90" sqref="D90"/>
    </sheetView>
  </sheetViews>
  <sheetFormatPr defaultRowHeight="14.25" x14ac:dyDescent="0.2"/>
  <cols>
    <col min="3" max="3" width="21.625" customWidth="1"/>
    <col min="4" max="4" width="18.875" customWidth="1"/>
    <col min="5" max="5" width="17.875" customWidth="1"/>
    <col min="6" max="6" width="21.125" customWidth="1"/>
    <col min="7" max="7" width="25.375" customWidth="1"/>
  </cols>
  <sheetData>
    <row r="1" spans="1:7" x14ac:dyDescent="0.2">
      <c r="A1" s="19" t="s">
        <v>1589</v>
      </c>
      <c r="B1" s="20"/>
      <c r="C1" s="20"/>
      <c r="D1" s="20"/>
      <c r="E1" s="20"/>
      <c r="F1" s="20"/>
      <c r="G1" s="20"/>
    </row>
    <row r="2" spans="1:7" x14ac:dyDescent="0.2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">
      <c r="B3">
        <v>2001</v>
      </c>
      <c r="C3">
        <f>'eia ng prices'!T83</f>
        <v>4.2931799999999996</v>
      </c>
      <c r="D3">
        <f>'eia ng prices'!U83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">
      <c r="B4">
        <v>2002</v>
      </c>
      <c r="C4">
        <f>'eia ng prices'!T84</f>
        <v>3.4428399999999995</v>
      </c>
      <c r="D4">
        <f>'eia ng prices'!U84</f>
        <v>4.2309599999999996</v>
      </c>
      <c r="E4">
        <f>'EIA Henry Hub Nat Gas Spot'!B9</f>
        <v>3.38</v>
      </c>
      <c r="F4">
        <f t="shared" ref="F4:F22" si="0">C4/E4</f>
        <v>1.0185917159763311</v>
      </c>
      <c r="G4">
        <f t="shared" ref="G4:G22" si="1">D4/E4</f>
        <v>1.2517633136094675</v>
      </c>
    </row>
    <row r="5" spans="1:7" x14ac:dyDescent="0.2">
      <c r="B5">
        <v>2003</v>
      </c>
      <c r="C5">
        <f>'eia ng prices'!T85</f>
        <v>5.8694199999999999</v>
      </c>
      <c r="D5">
        <f>'eia ng prices'!U85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">
      <c r="B6">
        <v>2004</v>
      </c>
      <c r="C6">
        <f>'eia ng prices'!T86</f>
        <v>6.4086599999999994</v>
      </c>
      <c r="D6">
        <f>'eia ng prices'!U86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">
      <c r="B7">
        <v>2005</v>
      </c>
      <c r="C7">
        <f>'eia ng prices'!T87</f>
        <v>8.0574899999999996</v>
      </c>
      <c r="D7">
        <f>'eia ng prices'!U87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">
      <c r="B8">
        <v>2006</v>
      </c>
      <c r="C8">
        <f>'eia ng prices'!T88</f>
        <v>7.1552999999999995</v>
      </c>
      <c r="D8">
        <f>'eia ng prices'!U88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">
      <c r="B9">
        <v>2007</v>
      </c>
      <c r="C9">
        <f>'eia ng prices'!T89</f>
        <v>7.2175199999999995</v>
      </c>
      <c r="D9">
        <f>'eia ng prices'!U89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">
      <c r="B10">
        <v>2008</v>
      </c>
      <c r="C10">
        <f>'eia ng prices'!T90</f>
        <v>8.9389399999999988</v>
      </c>
      <c r="D10">
        <f>'eia ng prices'!U90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">
      <c r="B11">
        <v>2009</v>
      </c>
      <c r="C11">
        <f>'eia ng prices'!T91</f>
        <v>4.5005799999999994</v>
      </c>
      <c r="D11">
        <f>'eia ng prices'!U91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">
      <c r="B12">
        <v>2010</v>
      </c>
      <c r="C12">
        <f>'eia ng prices'!T92</f>
        <v>4.9257499999999999</v>
      </c>
      <c r="D12">
        <f>'eia ng prices'!U92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">
      <c r="B13">
        <v>2011</v>
      </c>
      <c r="C13">
        <f>'eia ng prices'!T93</f>
        <v>4.5109499999999993</v>
      </c>
      <c r="D13">
        <f>'eia ng prices'!U93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">
      <c r="B14">
        <v>2012</v>
      </c>
      <c r="C14">
        <f>'eia ng prices'!T94</f>
        <v>3.1939599999999997</v>
      </c>
      <c r="D14">
        <f>'eia ng prices'!U94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">
      <c r="B15">
        <v>2013</v>
      </c>
      <c r="C15">
        <f>'eia ng prices'!T95</f>
        <v>4.2102199999999996</v>
      </c>
      <c r="D15">
        <f>'eia ng prices'!U95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">
      <c r="B16">
        <v>2014</v>
      </c>
      <c r="C16">
        <f>'eia ng prices'!T96</f>
        <v>5.5998000000000001</v>
      </c>
      <c r="D16">
        <f>'eia ng prices'!U96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">
      <c r="B17">
        <v>2015</v>
      </c>
      <c r="C17">
        <f>'eia ng prices'!T97</f>
        <v>3.0591499999999998</v>
      </c>
      <c r="D17">
        <f>'eia ng prices'!U97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">
      <c r="B18">
        <v>2016</v>
      </c>
      <c r="C18">
        <f>'eia ng prices'!T98</f>
        <v>2.7273099999999997</v>
      </c>
      <c r="D18">
        <f>'eia ng prices'!U98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">
      <c r="B19">
        <v>2017</v>
      </c>
      <c r="C19">
        <f>'eia ng prices'!T99</f>
        <v>3.3184</v>
      </c>
      <c r="D19">
        <f>'eia ng prices'!U99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">
      <c r="B20">
        <v>2018</v>
      </c>
      <c r="C20">
        <f>'eia ng prices'!T100</f>
        <v>3.4635799999999994</v>
      </c>
      <c r="D20">
        <f>'eia ng prices'!U100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">
      <c r="B21">
        <v>2019</v>
      </c>
      <c r="C21">
        <f>'eia ng prices'!T101</f>
        <v>2.7376800000000001</v>
      </c>
      <c r="D21">
        <f>'eia ng prices'!U101</f>
        <v>5.3923999999999994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2.1064062499999996</v>
      </c>
    </row>
    <row r="22" spans="1:7" x14ac:dyDescent="0.2">
      <c r="B22">
        <v>2020</v>
      </c>
      <c r="C22">
        <f>'eia ng prices'!T102</f>
        <v>2.1776999999999997</v>
      </c>
      <c r="D22">
        <f>'eia ng prices'!U102</f>
        <v>5.7760899999999999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2.8453645320197047</v>
      </c>
    </row>
    <row r="23" spans="1:7" x14ac:dyDescent="0.2">
      <c r="A23" s="21" t="s">
        <v>1474</v>
      </c>
      <c r="B23" s="21"/>
      <c r="C23" s="21"/>
      <c r="D23" s="21"/>
      <c r="E23" s="21">
        <f t="shared" ref="E23:G23" si="2">AVERAGE(E3:E22)</f>
        <v>4.4489999999999998</v>
      </c>
      <c r="F23" s="21">
        <f t="shared" si="2"/>
        <v>1.0934429204567704</v>
      </c>
      <c r="G23" s="21">
        <f t="shared" si="2"/>
        <v>2.0795151425134781</v>
      </c>
    </row>
    <row r="25" spans="1:7" x14ac:dyDescent="0.2">
      <c r="A25" s="20" t="s">
        <v>1590</v>
      </c>
      <c r="B25" s="20"/>
      <c r="C25" s="20" t="s">
        <v>1561</v>
      </c>
      <c r="D25" s="20" t="s">
        <v>1581</v>
      </c>
      <c r="E25" s="20"/>
      <c r="F25" s="20"/>
      <c r="G25" s="20"/>
    </row>
    <row r="26" spans="1:7" x14ac:dyDescent="0.2">
      <c r="B26">
        <v>2021</v>
      </c>
      <c r="C26" s="22">
        <f>$E26*F$23</f>
        <v>3.3904712667479218</v>
      </c>
      <c r="D26" s="22">
        <f>$E26*G$23</f>
        <v>6.4480149878458173</v>
      </c>
      <c r="E26" s="23">
        <f t="array" ref="E26:E55">TRANSPOSE('AEO 13'!G29:AJ29)</f>
        <v>3.10073</v>
      </c>
    </row>
    <row r="27" spans="1:7" x14ac:dyDescent="0.2">
      <c r="B27">
        <v>2022</v>
      </c>
      <c r="C27" s="22">
        <f t="shared" ref="C27:C55" si="3">$E27*F$23</f>
        <v>3.5271013334306773</v>
      </c>
      <c r="D27" s="22">
        <f t="shared" ref="D27:D55" si="4">$E27*G$23</f>
        <v>6.7078587229634463</v>
      </c>
      <c r="E27" s="23">
        <v>3.2256840000000002</v>
      </c>
    </row>
    <row r="28" spans="1:7" x14ac:dyDescent="0.2">
      <c r="B28">
        <v>2023</v>
      </c>
      <c r="C28" s="22">
        <f t="shared" si="3"/>
        <v>3.2719354935128848</v>
      </c>
      <c r="D28" s="22">
        <f t="shared" si="4"/>
        <v>6.2225830693065012</v>
      </c>
      <c r="E28" s="23">
        <v>2.992324</v>
      </c>
    </row>
    <row r="29" spans="1:7" x14ac:dyDescent="0.2">
      <c r="B29">
        <v>2024</v>
      </c>
      <c r="C29" s="22">
        <f t="shared" si="3"/>
        <v>3.0635996269924153</v>
      </c>
      <c r="D29" s="22">
        <f t="shared" si="4"/>
        <v>5.8263688901731223</v>
      </c>
      <c r="E29" s="23">
        <v>2.8017919999999998</v>
      </c>
    </row>
    <row r="30" spans="1:7" x14ac:dyDescent="0.2">
      <c r="B30">
        <v>2025</v>
      </c>
      <c r="C30" s="22">
        <f t="shared" si="3"/>
        <v>3.1494698864217265</v>
      </c>
      <c r="D30" s="22">
        <f t="shared" si="4"/>
        <v>5.9896773733449908</v>
      </c>
      <c r="E30" s="23">
        <v>2.8803239999999999</v>
      </c>
    </row>
    <row r="31" spans="1:7" x14ac:dyDescent="0.2">
      <c r="B31">
        <v>2026</v>
      </c>
      <c r="C31" s="22">
        <f t="shared" si="3"/>
        <v>3.2631956042496739</v>
      </c>
      <c r="D31" s="22">
        <f t="shared" si="4"/>
        <v>6.2059615047723913</v>
      </c>
      <c r="E31" s="23">
        <v>2.9843310000000001</v>
      </c>
    </row>
    <row r="32" spans="1:7" x14ac:dyDescent="0.2">
      <c r="B32">
        <v>2027</v>
      </c>
      <c r="C32" s="22">
        <f t="shared" si="3"/>
        <v>3.3264075394812798</v>
      </c>
      <c r="D32" s="22">
        <f t="shared" si="4"/>
        <v>6.3261782751610944</v>
      </c>
      <c r="E32" s="23">
        <v>3.042141</v>
      </c>
    </row>
    <row r="33" spans="2:5" x14ac:dyDescent="0.2">
      <c r="B33">
        <v>2028</v>
      </c>
      <c r="C33" s="22">
        <f t="shared" si="3"/>
        <v>3.4722389283396788</v>
      </c>
      <c r="D33" s="22">
        <f t="shared" si="4"/>
        <v>6.6035211302029753</v>
      </c>
      <c r="E33" s="23">
        <v>3.1755100000000001</v>
      </c>
    </row>
    <row r="34" spans="2:5" x14ac:dyDescent="0.2">
      <c r="B34">
        <v>2029</v>
      </c>
      <c r="C34" s="22">
        <f t="shared" si="3"/>
        <v>3.5981171707855828</v>
      </c>
      <c r="D34" s="22">
        <f t="shared" si="4"/>
        <v>6.8429169929242688</v>
      </c>
      <c r="E34" s="23">
        <v>3.2906309999999999</v>
      </c>
    </row>
    <row r="35" spans="2:5" x14ac:dyDescent="0.2">
      <c r="B35">
        <v>2030</v>
      </c>
      <c r="C35" s="22">
        <f t="shared" si="3"/>
        <v>3.6564239210760192</v>
      </c>
      <c r="D35" s="22">
        <f t="shared" si="4"/>
        <v>6.953805058383657</v>
      </c>
      <c r="E35" s="23">
        <v>3.3439549999999998</v>
      </c>
    </row>
    <row r="36" spans="2:5" x14ac:dyDescent="0.2">
      <c r="B36">
        <v>2031</v>
      </c>
      <c r="C36" s="22">
        <f t="shared" si="3"/>
        <v>3.6723105532673359</v>
      </c>
      <c r="D36" s="22">
        <f t="shared" si="4"/>
        <v>6.9840183338892361</v>
      </c>
      <c r="E36" s="23">
        <v>3.3584839999999998</v>
      </c>
    </row>
    <row r="37" spans="2:5" x14ac:dyDescent="0.2">
      <c r="B37">
        <v>2032</v>
      </c>
      <c r="C37" s="22">
        <f t="shared" si="3"/>
        <v>3.7429021347691043</v>
      </c>
      <c r="D37" s="22">
        <f t="shared" si="4"/>
        <v>7.1182697519747631</v>
      </c>
      <c r="E37" s="23">
        <v>3.4230429999999998</v>
      </c>
    </row>
    <row r="38" spans="2:5" x14ac:dyDescent="0.2">
      <c r="B38">
        <v>2033</v>
      </c>
      <c r="C38" s="22">
        <f t="shared" si="3"/>
        <v>3.8130650866460543</v>
      </c>
      <c r="D38" s="22">
        <f t="shared" si="4"/>
        <v>7.2517060001244262</v>
      </c>
      <c r="E38" s="23">
        <v>3.4872100000000001</v>
      </c>
    </row>
    <row r="39" spans="2:5" x14ac:dyDescent="0.2">
      <c r="B39">
        <v>2034</v>
      </c>
      <c r="C39" s="22">
        <f t="shared" si="3"/>
        <v>3.8456824889632797</v>
      </c>
      <c r="D39" s="22">
        <f t="shared" si="4"/>
        <v>7.3137379368256035</v>
      </c>
      <c r="E39" s="23">
        <v>3.5170400000000002</v>
      </c>
    </row>
    <row r="40" spans="2:5" x14ac:dyDescent="0.2">
      <c r="B40">
        <v>2035</v>
      </c>
      <c r="C40" s="22">
        <f t="shared" si="3"/>
        <v>3.8628036182117915</v>
      </c>
      <c r="D40" s="22">
        <f t="shared" si="4"/>
        <v>7.3462989849270786</v>
      </c>
      <c r="E40" s="23">
        <v>3.5326979999999999</v>
      </c>
    </row>
    <row r="41" spans="2:5" x14ac:dyDescent="0.2">
      <c r="B41">
        <v>2036</v>
      </c>
      <c r="C41" s="22">
        <f t="shared" si="3"/>
        <v>3.8678542310613815</v>
      </c>
      <c r="D41" s="22">
        <f t="shared" si="4"/>
        <v>7.3559042653703486</v>
      </c>
      <c r="E41" s="23">
        <v>3.5373169999999998</v>
      </c>
    </row>
    <row r="42" spans="2:5" x14ac:dyDescent="0.2">
      <c r="B42">
        <v>2037</v>
      </c>
      <c r="C42" s="22">
        <f t="shared" si="3"/>
        <v>3.8580165251060321</v>
      </c>
      <c r="D42" s="22">
        <f t="shared" si="4"/>
        <v>7.3371948676331549</v>
      </c>
      <c r="E42" s="23">
        <v>3.5283199999999999</v>
      </c>
    </row>
    <row r="43" spans="2:5" x14ac:dyDescent="0.2">
      <c r="B43">
        <v>2038</v>
      </c>
      <c r="C43" s="22">
        <f t="shared" si="3"/>
        <v>3.8814380724622159</v>
      </c>
      <c r="D43" s="22">
        <f t="shared" si="4"/>
        <v>7.3817380819857936</v>
      </c>
      <c r="E43" s="23">
        <v>3.5497399999999999</v>
      </c>
    </row>
    <row r="44" spans="2:5" x14ac:dyDescent="0.2">
      <c r="B44">
        <v>2039</v>
      </c>
      <c r="C44" s="22">
        <f t="shared" si="3"/>
        <v>3.8821116333012173</v>
      </c>
      <c r="D44" s="22">
        <f t="shared" si="4"/>
        <v>7.3830190633135819</v>
      </c>
      <c r="E44" s="23">
        <v>3.5503559999999998</v>
      </c>
    </row>
    <row r="45" spans="2:5" x14ac:dyDescent="0.2">
      <c r="B45">
        <v>2040</v>
      </c>
      <c r="C45" s="22">
        <f t="shared" si="3"/>
        <v>3.8809055657599538</v>
      </c>
      <c r="D45" s="22">
        <f t="shared" si="4"/>
        <v>7.3807253581113903</v>
      </c>
      <c r="E45" s="23">
        <v>3.5492530000000002</v>
      </c>
    </row>
    <row r="46" spans="2:5" x14ac:dyDescent="0.2">
      <c r="B46">
        <v>2041</v>
      </c>
      <c r="C46" s="22">
        <f t="shared" si="3"/>
        <v>3.8806540738882487</v>
      </c>
      <c r="D46" s="22">
        <f t="shared" si="4"/>
        <v>7.380247069628612</v>
      </c>
      <c r="E46" s="23">
        <v>3.549023</v>
      </c>
    </row>
    <row r="47" spans="2:5" x14ac:dyDescent="0.2">
      <c r="B47">
        <v>2042</v>
      </c>
      <c r="C47" s="22">
        <f t="shared" si="3"/>
        <v>3.8584604629317374</v>
      </c>
      <c r="D47" s="22">
        <f t="shared" si="4"/>
        <v>7.3380391507810154</v>
      </c>
      <c r="E47" s="23">
        <v>3.5287259999999998</v>
      </c>
    </row>
    <row r="48" spans="2:5" x14ac:dyDescent="0.2">
      <c r="B48">
        <v>2043</v>
      </c>
      <c r="C48" s="22">
        <f t="shared" si="3"/>
        <v>3.8332292675421975</v>
      </c>
      <c r="D48" s="22">
        <f t="shared" si="4"/>
        <v>7.2900543388675167</v>
      </c>
      <c r="E48" s="23">
        <v>3.5056509999999999</v>
      </c>
    </row>
    <row r="49" spans="1:7" x14ac:dyDescent="0.2">
      <c r="B49">
        <v>2044</v>
      </c>
      <c r="C49" s="22">
        <f t="shared" si="3"/>
        <v>3.82909386641703</v>
      </c>
      <c r="D49" s="22">
        <f t="shared" si="4"/>
        <v>7.2821896125985317</v>
      </c>
      <c r="E49" s="23">
        <v>3.5018690000000001</v>
      </c>
    </row>
    <row r="50" spans="1:7" x14ac:dyDescent="0.2">
      <c r="B50">
        <v>2045</v>
      </c>
      <c r="C50" s="22">
        <f t="shared" si="3"/>
        <v>3.835468638643293</v>
      </c>
      <c r="D50" s="22">
        <f t="shared" si="4"/>
        <v>7.2943131858793846</v>
      </c>
      <c r="E50" s="23">
        <v>3.5076990000000001</v>
      </c>
    </row>
    <row r="51" spans="1:7" x14ac:dyDescent="0.2">
      <c r="B51">
        <v>2046</v>
      </c>
      <c r="C51" s="22">
        <f t="shared" si="3"/>
        <v>3.8500201770287319</v>
      </c>
      <c r="D51" s="22">
        <f t="shared" si="4"/>
        <v>7.3219873733959542</v>
      </c>
      <c r="E51" s="23">
        <v>3.521007</v>
      </c>
    </row>
    <row r="52" spans="1:7" x14ac:dyDescent="0.2">
      <c r="B52">
        <v>2047</v>
      </c>
      <c r="C52" s="22">
        <f t="shared" si="3"/>
        <v>3.878642138914608</v>
      </c>
      <c r="D52" s="22">
        <f t="shared" si="4"/>
        <v>7.3764207617663873</v>
      </c>
      <c r="E52" s="23">
        <v>3.547183</v>
      </c>
    </row>
    <row r="53" spans="1:7" x14ac:dyDescent="0.2">
      <c r="B53">
        <v>2048</v>
      </c>
      <c r="C53" s="22">
        <f t="shared" si="3"/>
        <v>3.9322503649758422</v>
      </c>
      <c r="D53" s="22">
        <f t="shared" si="4"/>
        <v>7.4783731506583955</v>
      </c>
      <c r="E53" s="23">
        <v>3.5962100000000001</v>
      </c>
    </row>
    <row r="54" spans="1:7" x14ac:dyDescent="0.2">
      <c r="B54">
        <v>2049</v>
      </c>
      <c r="C54" s="22">
        <f t="shared" si="3"/>
        <v>3.9954458985636414</v>
      </c>
      <c r="D54" s="22">
        <f t="shared" si="4"/>
        <v>7.5985587283199623</v>
      </c>
      <c r="E54" s="23">
        <v>3.6540050000000002</v>
      </c>
    </row>
    <row r="55" spans="1:7" x14ac:dyDescent="0.2">
      <c r="B55">
        <v>2050</v>
      </c>
      <c r="C55" s="22">
        <f t="shared" si="3"/>
        <v>4.0391114481491615</v>
      </c>
      <c r="D55" s="22">
        <f t="shared" si="4"/>
        <v>7.681602086021095</v>
      </c>
      <c r="E55" s="23">
        <v>3.6939389999999999</v>
      </c>
    </row>
    <row r="57" spans="1:7" x14ac:dyDescent="0.2">
      <c r="A57" s="20" t="s">
        <v>1592</v>
      </c>
      <c r="B57" s="20"/>
      <c r="C57" s="20" t="s">
        <v>1561</v>
      </c>
      <c r="D57" s="20" t="s">
        <v>1581</v>
      </c>
      <c r="E57" s="20" t="s">
        <v>1593</v>
      </c>
      <c r="F57" s="20" t="s">
        <v>1594</v>
      </c>
      <c r="G57" s="20"/>
    </row>
    <row r="58" spans="1:7" x14ac:dyDescent="0.2">
      <c r="B58">
        <v>2020</v>
      </c>
      <c r="C58">
        <f>SUM('AEO 60'!C23:D23)</f>
        <v>2.9463729999999999</v>
      </c>
      <c r="D58">
        <f>'AEO 60'!E23</f>
        <v>2.3141799999999999</v>
      </c>
      <c r="E58" s="24">
        <f>C58/SUM(C58:D58)</f>
        <v>0.56008807439065822</v>
      </c>
      <c r="F58" s="24">
        <f>D58/SUM(C58:D58)</f>
        <v>0.43991192560934184</v>
      </c>
    </row>
    <row r="59" spans="1:7" x14ac:dyDescent="0.2">
      <c r="B59">
        <v>2021</v>
      </c>
      <c r="C59">
        <f>SUM('AEO 60'!C24:D24)</f>
        <v>3.129054</v>
      </c>
      <c r="D59">
        <f>'AEO 60'!E24</f>
        <v>3.1675979999999999</v>
      </c>
      <c r="E59" s="24">
        <f t="shared" ref="E59:E88" si="5">C59/SUM(C59:D59)</f>
        <v>0.49693932585126194</v>
      </c>
      <c r="F59" s="24">
        <f t="shared" ref="F59:F87" si="6">D59/SUM(C59:D59)</f>
        <v>0.50306067414873812</v>
      </c>
    </row>
    <row r="60" spans="1:7" x14ac:dyDescent="0.2">
      <c r="B60">
        <v>2022</v>
      </c>
      <c r="C60">
        <f>SUM('AEO 60'!C25:D25)</f>
        <v>3.3937879999999998</v>
      </c>
      <c r="D60">
        <f>'AEO 60'!E25</f>
        <v>3.1273200000000001</v>
      </c>
      <c r="E60" s="24">
        <f t="shared" si="5"/>
        <v>0.52043119052774467</v>
      </c>
      <c r="F60" s="24">
        <f t="shared" si="6"/>
        <v>0.47956880947225533</v>
      </c>
    </row>
    <row r="61" spans="1:7" x14ac:dyDescent="0.2">
      <c r="B61">
        <v>2023</v>
      </c>
      <c r="C61">
        <f>SUM('AEO 60'!C26:D26)</f>
        <v>3.5963690000000001</v>
      </c>
      <c r="D61">
        <f>'AEO 60'!E26</f>
        <v>3.1660970000000002</v>
      </c>
      <c r="E61" s="24">
        <f t="shared" si="5"/>
        <v>0.5318132468244573</v>
      </c>
      <c r="F61" s="24">
        <f t="shared" si="6"/>
        <v>0.46818675317554281</v>
      </c>
    </row>
    <row r="62" spans="1:7" x14ac:dyDescent="0.2">
      <c r="B62">
        <v>2024</v>
      </c>
      <c r="C62">
        <f>SUM('AEO 60'!C27:D27)</f>
        <v>3.7174990000000001</v>
      </c>
      <c r="D62">
        <f>'AEO 60'!E27</f>
        <v>3.5400209999999999</v>
      </c>
      <c r="E62" s="24">
        <f t="shared" si="5"/>
        <v>0.51222717953240227</v>
      </c>
      <c r="F62" s="24">
        <f t="shared" si="6"/>
        <v>0.48777282046759773</v>
      </c>
    </row>
    <row r="63" spans="1:7" x14ac:dyDescent="0.2">
      <c r="B63">
        <v>2025</v>
      </c>
      <c r="C63">
        <f>SUM('AEO 60'!C28:D28)</f>
        <v>3.7677290000000001</v>
      </c>
      <c r="D63">
        <f>'AEO 60'!E28</f>
        <v>4.0963609999999999</v>
      </c>
      <c r="E63" s="24">
        <f t="shared" si="5"/>
        <v>0.47910552905676307</v>
      </c>
      <c r="F63" s="24">
        <f t="shared" si="6"/>
        <v>0.52089447094323693</v>
      </c>
    </row>
    <row r="64" spans="1:7" x14ac:dyDescent="0.2">
      <c r="B64">
        <v>2026</v>
      </c>
      <c r="C64">
        <f>SUM('AEO 60'!C29:D29)</f>
        <v>3.804494</v>
      </c>
      <c r="D64">
        <f>'AEO 60'!E29</f>
        <v>4.5248949999999999</v>
      </c>
      <c r="E64" s="24">
        <f t="shared" si="5"/>
        <v>0.4567554714997703</v>
      </c>
      <c r="F64" s="24">
        <f t="shared" si="6"/>
        <v>0.54324452850022975</v>
      </c>
    </row>
    <row r="65" spans="2:6" x14ac:dyDescent="0.2">
      <c r="B65">
        <v>2027</v>
      </c>
      <c r="C65">
        <f>SUM('AEO 60'!C30:D30)</f>
        <v>3.8632839999999997</v>
      </c>
      <c r="D65">
        <f>'AEO 60'!E30</f>
        <v>4.7248950000000001</v>
      </c>
      <c r="E65" s="24">
        <f t="shared" si="5"/>
        <v>0.44983738694780345</v>
      </c>
      <c r="F65" s="24">
        <f t="shared" si="6"/>
        <v>0.55016261305219649</v>
      </c>
    </row>
    <row r="66" spans="2:6" x14ac:dyDescent="0.2">
      <c r="B66">
        <v>2028</v>
      </c>
      <c r="C66">
        <f>SUM('AEO 60'!C31:D31)</f>
        <v>3.9908710000000003</v>
      </c>
      <c r="D66">
        <f>'AEO 60'!E31</f>
        <v>4.9370180000000001</v>
      </c>
      <c r="E66" s="24">
        <f t="shared" si="5"/>
        <v>0.44701171799963013</v>
      </c>
      <c r="F66" s="24">
        <f t="shared" si="6"/>
        <v>0.55298828200036987</v>
      </c>
    </row>
    <row r="67" spans="2:6" x14ac:dyDescent="0.2">
      <c r="B67">
        <v>2029</v>
      </c>
      <c r="C67">
        <f>SUM('AEO 60'!C32:D32)</f>
        <v>4.0362220000000004</v>
      </c>
      <c r="D67">
        <f>'AEO 60'!E32</f>
        <v>5.3248949999999997</v>
      </c>
      <c r="E67" s="24">
        <f t="shared" si="5"/>
        <v>0.43116884448725512</v>
      </c>
      <c r="F67" s="24">
        <f t="shared" si="6"/>
        <v>0.56883115551274488</v>
      </c>
    </row>
    <row r="68" spans="2:6" x14ac:dyDescent="0.2">
      <c r="B68">
        <v>2030</v>
      </c>
      <c r="C68">
        <f>SUM('AEO 60'!C33:D33)</f>
        <v>4.1088829999999996</v>
      </c>
      <c r="D68">
        <f>'AEO 60'!E33</f>
        <v>5.7248950000000001</v>
      </c>
      <c r="E68" s="24">
        <f t="shared" si="5"/>
        <v>0.41783361389691737</v>
      </c>
      <c r="F68" s="24">
        <f t="shared" si="6"/>
        <v>0.58216638610308269</v>
      </c>
    </row>
    <row r="69" spans="2:6" x14ac:dyDescent="0.2">
      <c r="B69">
        <v>2031</v>
      </c>
      <c r="C69">
        <f>SUM('AEO 60'!C34:D34)</f>
        <v>4.1560579999999998</v>
      </c>
      <c r="D69">
        <f>'AEO 60'!E34</f>
        <v>5.9248950000000002</v>
      </c>
      <c r="E69" s="24">
        <f t="shared" si="5"/>
        <v>0.4122683639136101</v>
      </c>
      <c r="F69" s="24">
        <f t="shared" si="6"/>
        <v>0.58773163608638979</v>
      </c>
    </row>
    <row r="70" spans="2:6" x14ac:dyDescent="0.2">
      <c r="B70">
        <v>2032</v>
      </c>
      <c r="C70">
        <f>SUM('AEO 60'!C35:D35)</f>
        <v>4.207846</v>
      </c>
      <c r="D70">
        <f>'AEO 60'!E35</f>
        <v>6.1370180000000003</v>
      </c>
      <c r="E70" s="24">
        <f t="shared" si="5"/>
        <v>0.40675701488197424</v>
      </c>
      <c r="F70" s="24">
        <f t="shared" si="6"/>
        <v>0.59324298511802565</v>
      </c>
    </row>
    <row r="71" spans="2:6" x14ac:dyDescent="0.2">
      <c r="B71">
        <v>2033</v>
      </c>
      <c r="C71">
        <f>SUM('AEO 60'!C36:D36)</f>
        <v>4.2385420000000007</v>
      </c>
      <c r="D71">
        <f>'AEO 60'!E36</f>
        <v>6.3248949999999997</v>
      </c>
      <c r="E71" s="24">
        <f t="shared" si="5"/>
        <v>0.4012464882405225</v>
      </c>
      <c r="F71" s="24">
        <f t="shared" si="6"/>
        <v>0.59875351175947744</v>
      </c>
    </row>
    <row r="72" spans="2:6" x14ac:dyDescent="0.2">
      <c r="B72">
        <v>2034</v>
      </c>
      <c r="C72">
        <f>SUM('AEO 60'!C37:D37)</f>
        <v>4.2647430000000002</v>
      </c>
      <c r="D72">
        <f>'AEO 60'!E37</f>
        <v>6.5248949999999999</v>
      </c>
      <c r="E72" s="24">
        <f t="shared" si="5"/>
        <v>0.39526284385073901</v>
      </c>
      <c r="F72" s="24">
        <f t="shared" si="6"/>
        <v>0.60473715614926093</v>
      </c>
    </row>
    <row r="73" spans="2:6" x14ac:dyDescent="0.2">
      <c r="B73">
        <v>2035</v>
      </c>
      <c r="C73">
        <f>SUM('AEO 60'!C38:D38)</f>
        <v>4.2858349999999996</v>
      </c>
      <c r="D73">
        <f>'AEO 60'!E38</f>
        <v>6.7248950000000001</v>
      </c>
      <c r="E73" s="24">
        <f t="shared" si="5"/>
        <v>0.38924167607415677</v>
      </c>
      <c r="F73" s="24">
        <f t="shared" si="6"/>
        <v>0.61075832392584328</v>
      </c>
    </row>
    <row r="74" spans="2:6" x14ac:dyDescent="0.2">
      <c r="B74">
        <v>2036</v>
      </c>
      <c r="C74">
        <f>SUM('AEO 60'!C39:D39)</f>
        <v>4.3160030000000003</v>
      </c>
      <c r="D74">
        <f>'AEO 60'!E39</f>
        <v>6.9370180000000001</v>
      </c>
      <c r="E74" s="24">
        <f t="shared" si="5"/>
        <v>0.38354171737527193</v>
      </c>
      <c r="F74" s="24">
        <f t="shared" si="6"/>
        <v>0.61645828262472802</v>
      </c>
    </row>
    <row r="75" spans="2:6" x14ac:dyDescent="0.2">
      <c r="B75">
        <v>2037</v>
      </c>
      <c r="C75">
        <f>SUM('AEO 60'!C40:D40)</f>
        <v>4.33399</v>
      </c>
      <c r="D75">
        <f>'AEO 60'!E40</f>
        <v>7.1248959999999997</v>
      </c>
      <c r="E75" s="24">
        <f t="shared" si="5"/>
        <v>0.37822088464794923</v>
      </c>
      <c r="F75" s="24">
        <f t="shared" si="6"/>
        <v>0.62177911535205077</v>
      </c>
    </row>
    <row r="76" spans="2:6" x14ac:dyDescent="0.2">
      <c r="B76">
        <v>2038</v>
      </c>
      <c r="C76">
        <f>SUM('AEO 60'!C41:D41)</f>
        <v>4.3629220000000002</v>
      </c>
      <c r="D76">
        <f>'AEO 60'!E41</f>
        <v>7.3248949999999997</v>
      </c>
      <c r="E76" s="24">
        <f t="shared" si="5"/>
        <v>0.37328801434861619</v>
      </c>
      <c r="F76" s="24">
        <f t="shared" si="6"/>
        <v>0.62671198565138386</v>
      </c>
    </row>
    <row r="77" spans="2:6" x14ac:dyDescent="0.2">
      <c r="B77">
        <v>2039</v>
      </c>
      <c r="C77">
        <f>SUM('AEO 60'!C42:D42)</f>
        <v>4.3841400000000004</v>
      </c>
      <c r="D77">
        <f>'AEO 60'!E42</f>
        <v>7.5248949999999999</v>
      </c>
      <c r="E77" s="24">
        <f t="shared" si="5"/>
        <v>0.36813562140005474</v>
      </c>
      <c r="F77" s="24">
        <f t="shared" si="6"/>
        <v>0.63186437859994538</v>
      </c>
    </row>
    <row r="78" spans="2:6" x14ac:dyDescent="0.2">
      <c r="B78">
        <v>2040</v>
      </c>
      <c r="C78">
        <f>SUM('AEO 60'!C43:D43)</f>
        <v>4.4211919999999996</v>
      </c>
      <c r="D78">
        <f>'AEO 60'!E43</f>
        <v>7.7370190000000001</v>
      </c>
      <c r="E78" s="24">
        <f t="shared" si="5"/>
        <v>0.36363836751969508</v>
      </c>
      <c r="F78" s="24">
        <f t="shared" si="6"/>
        <v>0.63636163248030486</v>
      </c>
    </row>
    <row r="79" spans="2:6" x14ac:dyDescent="0.2">
      <c r="B79">
        <v>2041</v>
      </c>
      <c r="C79">
        <f>SUM('AEO 60'!C44:D44)</f>
        <v>4.4317329999999995</v>
      </c>
      <c r="D79">
        <f>'AEO 60'!E44</f>
        <v>7.8248949999999997</v>
      </c>
      <c r="E79" s="24">
        <f t="shared" si="5"/>
        <v>0.36157848635040568</v>
      </c>
      <c r="F79" s="24">
        <f t="shared" si="6"/>
        <v>0.63842151364959432</v>
      </c>
    </row>
    <row r="80" spans="2:6" x14ac:dyDescent="0.2">
      <c r="B80">
        <v>2042</v>
      </c>
      <c r="C80">
        <f>SUM('AEO 60'!C45:D45)</f>
        <v>4.4584109999999999</v>
      </c>
      <c r="D80">
        <f>'AEO 60'!E45</f>
        <v>7.8248949999999997</v>
      </c>
      <c r="E80" s="24">
        <f t="shared" si="5"/>
        <v>0.36296506819906627</v>
      </c>
      <c r="F80" s="24">
        <f t="shared" si="6"/>
        <v>0.63703493180093373</v>
      </c>
    </row>
    <row r="81" spans="1:6" x14ac:dyDescent="0.2">
      <c r="B81">
        <v>2043</v>
      </c>
      <c r="C81">
        <f>SUM('AEO 60'!C46:D46)</f>
        <v>4.4861079999999998</v>
      </c>
      <c r="D81">
        <f>'AEO 60'!E46</f>
        <v>7.8248949999999997</v>
      </c>
      <c r="E81" s="24">
        <f t="shared" si="5"/>
        <v>0.36439825414712351</v>
      </c>
      <c r="F81" s="24">
        <f t="shared" si="6"/>
        <v>0.63560174585287654</v>
      </c>
    </row>
    <row r="82" spans="1:6" x14ac:dyDescent="0.2">
      <c r="B82">
        <v>2044</v>
      </c>
      <c r="C82">
        <f>SUM('AEO 60'!C47:D47)</f>
        <v>4.520295</v>
      </c>
      <c r="D82">
        <f>'AEO 60'!E47</f>
        <v>7.8370179999999996</v>
      </c>
      <c r="E82" s="24">
        <f t="shared" si="5"/>
        <v>0.36579918304246239</v>
      </c>
      <c r="F82" s="24">
        <f t="shared" si="6"/>
        <v>0.63420081695753761</v>
      </c>
    </row>
    <row r="83" spans="1:6" x14ac:dyDescent="0.2">
      <c r="B83">
        <v>2045</v>
      </c>
      <c r="C83">
        <f>SUM('AEO 60'!C48:D48)</f>
        <v>4.5329730000000001</v>
      </c>
      <c r="D83">
        <f>'AEO 60'!E48</f>
        <v>7.8248949999999997</v>
      </c>
      <c r="E83" s="24">
        <f t="shared" si="5"/>
        <v>0.36680865987563555</v>
      </c>
      <c r="F83" s="24">
        <f t="shared" si="6"/>
        <v>0.63319134012436451</v>
      </c>
    </row>
    <row r="84" spans="1:6" x14ac:dyDescent="0.2">
      <c r="B84">
        <v>2046</v>
      </c>
      <c r="C84">
        <f>SUM('AEO 60'!C49:D49)</f>
        <v>4.55877</v>
      </c>
      <c r="D84">
        <f>'AEO 60'!E49</f>
        <v>7.8248949999999997</v>
      </c>
      <c r="E84" s="24">
        <f t="shared" si="5"/>
        <v>0.36812769079266922</v>
      </c>
      <c r="F84" s="24">
        <f t="shared" si="6"/>
        <v>0.63187230920733073</v>
      </c>
    </row>
    <row r="85" spans="1:6" x14ac:dyDescent="0.2">
      <c r="B85">
        <v>2047</v>
      </c>
      <c r="C85">
        <f>SUM('AEO 60'!C50:D50)</f>
        <v>4.5842670000000005</v>
      </c>
      <c r="D85">
        <f>'AEO 60'!E50</f>
        <v>7.8248949999999997</v>
      </c>
      <c r="E85" s="24">
        <f t="shared" si="5"/>
        <v>0.36942599347159788</v>
      </c>
      <c r="F85" s="24">
        <f t="shared" si="6"/>
        <v>0.63057400652840212</v>
      </c>
    </row>
    <row r="86" spans="1:6" x14ac:dyDescent="0.2">
      <c r="B86">
        <v>2048</v>
      </c>
      <c r="C86">
        <f>SUM('AEO 60'!C51:D51)</f>
        <v>4.6279979999999998</v>
      </c>
      <c r="D86">
        <f>'AEO 60'!E51</f>
        <v>7.8370179999999996</v>
      </c>
      <c r="E86" s="24">
        <f t="shared" si="5"/>
        <v>0.37127894581122078</v>
      </c>
      <c r="F86" s="24">
        <f t="shared" si="6"/>
        <v>0.62872105418877922</v>
      </c>
    </row>
    <row r="87" spans="1:6" x14ac:dyDescent="0.2">
      <c r="B87">
        <v>2049</v>
      </c>
      <c r="C87">
        <f>SUM('AEO 60'!C52:D52)</f>
        <v>4.6424669999999999</v>
      </c>
      <c r="D87">
        <f>'AEO 60'!E52</f>
        <v>7.8248949999999997</v>
      </c>
      <c r="E87" s="24">
        <f t="shared" si="5"/>
        <v>0.37236963200394757</v>
      </c>
      <c r="F87" s="24">
        <f t="shared" si="6"/>
        <v>0.62763036799605243</v>
      </c>
    </row>
    <row r="88" spans="1:6" x14ac:dyDescent="0.2">
      <c r="B88">
        <v>2050</v>
      </c>
      <c r="C88">
        <f>SUM('AEO 60'!C53:D53)</f>
        <v>4.6522490000000003</v>
      </c>
      <c r="D88">
        <f>'AEO 60'!E53</f>
        <v>7.8248949999999997</v>
      </c>
      <c r="E88" s="24">
        <f t="shared" si="5"/>
        <v>0.37286169014319309</v>
      </c>
      <c r="F88" s="24">
        <f>D88/SUM(C88:D88)</f>
        <v>0.62713830985680696</v>
      </c>
    </row>
    <row r="90" spans="1:6" x14ac:dyDescent="0.2">
      <c r="A90" s="19" t="s">
        <v>1595</v>
      </c>
      <c r="B90" s="20" t="s">
        <v>1606</v>
      </c>
      <c r="C90" s="20"/>
      <c r="D90" s="20" t="s">
        <v>1607</v>
      </c>
    </row>
    <row r="91" spans="1:6" x14ac:dyDescent="0.2">
      <c r="B91">
        <v>2020</v>
      </c>
      <c r="C91" s="33">
        <f>E58*C22+F58*D22</f>
        <v>3.7606746739933996</v>
      </c>
      <c r="D91" s="4">
        <f>C91*About!$B$26/10^6</f>
        <v>3.3357184358321457E-6</v>
      </c>
    </row>
    <row r="92" spans="1:6" x14ac:dyDescent="0.2">
      <c r="B92">
        <v>2021</v>
      </c>
      <c r="C92" s="33">
        <f>E59*C26+D26*F59</f>
        <v>4.9286012723226706</v>
      </c>
      <c r="D92" s="4">
        <f>C92*About!$B$26/10^6</f>
        <v>4.3716693285502094E-6</v>
      </c>
    </row>
    <row r="93" spans="1:6" x14ac:dyDescent="0.2">
      <c r="B93">
        <v>2022</v>
      </c>
      <c r="C93" s="33">
        <f t="shared" ref="C93:C120" si="7">E60*C27+D27*F60</f>
        <v>5.0524933679489861</v>
      </c>
      <c r="D93" s="4">
        <f>C93*About!$B$26/10^6</f>
        <v>4.481561617370751E-6</v>
      </c>
    </row>
    <row r="94" spans="1:6" x14ac:dyDescent="0.2">
      <c r="B94">
        <v>2023</v>
      </c>
      <c r="C94" s="33">
        <f t="shared" si="7"/>
        <v>4.6533896017889846</v>
      </c>
      <c r="D94" s="4">
        <f>C94*About!$B$26/10^6</f>
        <v>4.1275565767868293E-6</v>
      </c>
    </row>
    <row r="95" spans="1:6" x14ac:dyDescent="0.2">
      <c r="B95">
        <v>2024</v>
      </c>
      <c r="C95" s="33">
        <f t="shared" si="7"/>
        <v>4.4112033827952555</v>
      </c>
      <c r="D95" s="4">
        <f>C95*About!$B$26/10^6</f>
        <v>3.9127374005393914E-6</v>
      </c>
    </row>
    <row r="96" spans="1:6" x14ac:dyDescent="0.2">
      <c r="B96">
        <v>2025</v>
      </c>
      <c r="C96" s="33">
        <f t="shared" si="7"/>
        <v>4.6289182626916414</v>
      </c>
      <c r="D96" s="4">
        <f>C96*About!$B$26/10^6</f>
        <v>4.1058504990074861E-6</v>
      </c>
    </row>
    <row r="97" spans="2:4" x14ac:dyDescent="0.2">
      <c r="B97">
        <v>2026</v>
      </c>
      <c r="C97" s="33">
        <f t="shared" si="7"/>
        <v>4.8618370783656921</v>
      </c>
      <c r="D97" s="4">
        <f>C97*About!$B$26/10^6</f>
        <v>4.3124494885103691E-6</v>
      </c>
    </row>
    <row r="98" spans="2:4" x14ac:dyDescent="0.2">
      <c r="B98">
        <v>2027</v>
      </c>
      <c r="C98" s="33">
        <f t="shared" si="7"/>
        <v>4.9767692459803961</v>
      </c>
      <c r="D98" s="4">
        <f>C98*About!$B$26/10^6</f>
        <v>4.4143943211846113E-6</v>
      </c>
    </row>
    <row r="99" spans="2:4" x14ac:dyDescent="0.2">
      <c r="B99">
        <v>2028</v>
      </c>
      <c r="C99" s="33">
        <f t="shared" si="7"/>
        <v>5.2038012936063982</v>
      </c>
      <c r="D99" s="4">
        <f>C99*About!$B$26/10^6</f>
        <v>4.6157717474288748E-6</v>
      </c>
    </row>
    <row r="100" spans="2:4" x14ac:dyDescent="0.2">
      <c r="B100">
        <v>2029</v>
      </c>
      <c r="C100" s="33">
        <f t="shared" si="7"/>
        <v>5.4438604030202811</v>
      </c>
      <c r="D100" s="4">
        <f>C100*About!$B$26/10^6</f>
        <v>4.8287041774789889E-6</v>
      </c>
    </row>
    <row r="101" spans="2:4" x14ac:dyDescent="0.2">
      <c r="B101">
        <v>2030</v>
      </c>
      <c r="C101" s="33">
        <f t="shared" si="7"/>
        <v>5.5760483813868795</v>
      </c>
      <c r="D101" s="4">
        <f>C101*About!$B$26/10^6</f>
        <v>4.9459549142901625E-6</v>
      </c>
    </row>
    <row r="102" spans="2:4" x14ac:dyDescent="0.2">
      <c r="B102">
        <v>2031</v>
      </c>
      <c r="C102" s="33">
        <f t="shared" si="7"/>
        <v>5.6187059854122712</v>
      </c>
      <c r="D102" s="4">
        <f>C102*About!$B$26/10^6</f>
        <v>4.9837922090606845E-6</v>
      </c>
    </row>
    <row r="103" spans="2:4" x14ac:dyDescent="0.2">
      <c r="B103">
        <v>2032</v>
      </c>
      <c r="C103" s="33">
        <f t="shared" si="7"/>
        <v>5.7453152958709062</v>
      </c>
      <c r="D103" s="4">
        <f>C103*About!$B$26/10^6</f>
        <v>5.0960946674374938E-6</v>
      </c>
    </row>
    <row r="104" spans="2:4" x14ac:dyDescent="0.2">
      <c r="B104">
        <v>2033</v>
      </c>
      <c r="C104" s="33">
        <f t="shared" si="7"/>
        <v>5.8719634092710473</v>
      </c>
      <c r="D104" s="4">
        <f>C104*About!$B$26/10^6</f>
        <v>5.2084315440234188E-6</v>
      </c>
    </row>
    <row r="105" spans="2:4" x14ac:dyDescent="0.2">
      <c r="B105">
        <v>2034</v>
      </c>
      <c r="C105" s="33">
        <f t="shared" si="7"/>
        <v>5.9429444778714924</v>
      </c>
      <c r="D105" s="4">
        <f>C105*About!$B$26/10^6</f>
        <v>5.2713917518720139E-6</v>
      </c>
    </row>
    <row r="106" spans="2:4" x14ac:dyDescent="0.2">
      <c r="B106">
        <v>2035</v>
      </c>
      <c r="C106" s="33">
        <f t="shared" si="7"/>
        <v>5.9903774097902609</v>
      </c>
      <c r="D106" s="4">
        <f>C106*About!$B$26/10^6</f>
        <v>5.3134647624839606E-6</v>
      </c>
    </row>
    <row r="107" spans="2:4" x14ac:dyDescent="0.2">
      <c r="B107">
        <v>2036</v>
      </c>
      <c r="C107" s="33">
        <f t="shared" si="7"/>
        <v>6.0180915649206099</v>
      </c>
      <c r="D107" s="4">
        <f>C107*About!$B$26/10^6</f>
        <v>5.3380472180845808E-6</v>
      </c>
    </row>
    <row r="108" spans="2:4" x14ac:dyDescent="0.2">
      <c r="B108">
        <v>2037</v>
      </c>
      <c r="C108" s="33">
        <f t="shared" si="7"/>
        <v>6.0212969570745605</v>
      </c>
      <c r="D108" s="4">
        <f>C108*About!$B$26/10^6</f>
        <v>5.3408904009251352E-6</v>
      </c>
    </row>
    <row r="109" spans="2:4" x14ac:dyDescent="0.2">
      <c r="B109">
        <v>2038</v>
      </c>
      <c r="C109" s="33">
        <f t="shared" si="7"/>
        <v>6.0751180418062951</v>
      </c>
      <c r="D109" s="4">
        <f>C109*About!$B$26/10^6</f>
        <v>5.3886297030821836E-6</v>
      </c>
    </row>
    <row r="110" spans="2:4" x14ac:dyDescent="0.2">
      <c r="B110">
        <v>2039</v>
      </c>
      <c r="C110" s="33">
        <f t="shared" si="7"/>
        <v>6.0942103311019125</v>
      </c>
      <c r="D110" s="4">
        <f>C110*About!$B$26/10^6</f>
        <v>5.4055645636873967E-6</v>
      </c>
    </row>
    <row r="111" spans="2:4" x14ac:dyDescent="0.2">
      <c r="B111">
        <v>2040</v>
      </c>
      <c r="C111" s="33">
        <f t="shared" si="7"/>
        <v>6.1080566022075953</v>
      </c>
      <c r="D111" s="4">
        <f>C111*About!$B$26/10^6</f>
        <v>5.417846206158137E-6</v>
      </c>
    </row>
    <row r="112" spans="2:4" x14ac:dyDescent="0.2">
      <c r="B112">
        <v>2041</v>
      </c>
      <c r="C112" s="33">
        <f t="shared" si="7"/>
        <v>6.1148695313863293</v>
      </c>
      <c r="D112" s="4">
        <f>C112*About!$B$26/10^6</f>
        <v>5.4238892743396743E-6</v>
      </c>
    </row>
    <row r="113" spans="2:4" x14ac:dyDescent="0.2">
      <c r="B113">
        <v>2042</v>
      </c>
      <c r="C113" s="33">
        <f t="shared" si="7"/>
        <v>6.0750736350417842</v>
      </c>
      <c r="D113" s="4">
        <f>C113*About!$B$26/10^6</f>
        <v>5.3885903142820626E-6</v>
      </c>
    </row>
    <row r="114" spans="2:4" x14ac:dyDescent="0.2">
      <c r="B114">
        <v>2043</v>
      </c>
      <c r="C114" s="33">
        <f t="shared" si="7"/>
        <v>6.030393317984565</v>
      </c>
      <c r="D114" s="4">
        <f>C114*About!$B$26/10^6</f>
        <v>5.3489588730523095E-6</v>
      </c>
    </row>
    <row r="115" spans="2:4" x14ac:dyDescent="0.2">
      <c r="B115">
        <v>2044</v>
      </c>
      <c r="C115" s="33">
        <f t="shared" si="7"/>
        <v>6.0190500096779367</v>
      </c>
      <c r="D115" s="4">
        <f>C115*About!$B$26/10^6</f>
        <v>5.3388973585843297E-6</v>
      </c>
    </row>
    <row r="116" spans="2:4" x14ac:dyDescent="0.2">
      <c r="B116">
        <v>2045</v>
      </c>
      <c r="C116" s="33">
        <f t="shared" si="7"/>
        <v>6.0255790527895652</v>
      </c>
      <c r="D116" s="4">
        <f>C116*About!$B$26/10^6</f>
        <v>5.3446886198243445E-6</v>
      </c>
    </row>
    <row r="117" spans="2:4" x14ac:dyDescent="0.2">
      <c r="B117">
        <v>2046</v>
      </c>
      <c r="C117" s="33">
        <f t="shared" si="7"/>
        <v>6.0438601068893902</v>
      </c>
      <c r="D117" s="4">
        <f>C117*About!$B$26/10^6</f>
        <v>5.3609039148108886E-6</v>
      </c>
    </row>
    <row r="118" spans="2:4" x14ac:dyDescent="0.2">
      <c r="B118">
        <v>2047</v>
      </c>
      <c r="C118" s="33">
        <f t="shared" si="7"/>
        <v>6.0842504190756515</v>
      </c>
      <c r="D118" s="4">
        <f>C118*About!$B$26/10^6</f>
        <v>5.3967301217201032E-6</v>
      </c>
    </row>
    <row r="119" spans="2:4" x14ac:dyDescent="0.2">
      <c r="B119">
        <v>2048</v>
      </c>
      <c r="C119" s="33">
        <f t="shared" si="7"/>
        <v>6.1617724210730271</v>
      </c>
      <c r="D119" s="4">
        <f>C119*About!$B$26/10^6</f>
        <v>5.4654921374917757E-6</v>
      </c>
    </row>
    <row r="120" spans="2:4" x14ac:dyDescent="0.2">
      <c r="B120">
        <v>2049</v>
      </c>
      <c r="C120" s="33">
        <f t="shared" si="7"/>
        <v>6.2568689298348996</v>
      </c>
      <c r="D120" s="4">
        <f>C120*About!$B$26/10^6</f>
        <v>5.5498427407635564E-6</v>
      </c>
    </row>
    <row r="121" spans="2:4" x14ac:dyDescent="0.2">
      <c r="B121">
        <v>2050</v>
      </c>
      <c r="C121" s="33">
        <f>E88*C55+D55*F88</f>
        <v>6.3234568704534082</v>
      </c>
      <c r="D121" s="4">
        <f>C121*About!$B$26/10^6</f>
        <v>5.6089062440921733E-6</v>
      </c>
    </row>
  </sheetData>
  <phoneticPr fontId="1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A3" sqref="A3"/>
    </sheetView>
  </sheetViews>
  <sheetFormatPr defaultRowHeight="14.25" x14ac:dyDescent="0.2"/>
  <cols>
    <col min="1" max="1" width="39.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">
      <c r="A2" s="5" t="s">
        <v>22</v>
      </c>
    </row>
    <row r="3" spans="1:32" x14ac:dyDescent="0.2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53</v>
      </c>
      <c r="B5">
        <v>1.5882216617345463E-6</v>
      </c>
      <c r="C5">
        <v>1.653641965701385E-6</v>
      </c>
      <c r="D5">
        <v>1.657644902653097E-6</v>
      </c>
      <c r="E5">
        <v>1.5953313557234082E-6</v>
      </c>
      <c r="F5">
        <v>1.5673390101328076E-6</v>
      </c>
      <c r="G5">
        <v>1.5003835831641721E-6</v>
      </c>
      <c r="H5">
        <v>1.4842755789961301E-6</v>
      </c>
      <c r="I5">
        <v>1.4698279970586798E-6</v>
      </c>
      <c r="J5">
        <v>1.4360403546872427E-6</v>
      </c>
      <c r="K5">
        <v>1.4311088757684976E-6</v>
      </c>
      <c r="L5">
        <v>1.4275108793707731E-6</v>
      </c>
      <c r="M5">
        <v>1.4310980884176743E-6</v>
      </c>
      <c r="N5">
        <v>1.4110311264974311E-6</v>
      </c>
      <c r="O5">
        <v>1.3985866726282712E-6</v>
      </c>
      <c r="P5">
        <v>1.3942601151518561E-6</v>
      </c>
      <c r="Q5">
        <v>1.3821932185615166E-6</v>
      </c>
      <c r="R5">
        <v>1.3740545772633423E-6</v>
      </c>
      <c r="S5">
        <v>1.3728995009290174E-6</v>
      </c>
      <c r="T5">
        <v>1.3838810240672758E-6</v>
      </c>
      <c r="U5">
        <v>1.3815036579050338E-6</v>
      </c>
      <c r="V5">
        <v>1.3806406698391589E-6</v>
      </c>
      <c r="W5">
        <v>1.3797187662418637E-6</v>
      </c>
      <c r="X5">
        <v>1.3755407422883251E-6</v>
      </c>
      <c r="Y5">
        <v>1.3743043459247159E-6</v>
      </c>
      <c r="Z5">
        <v>1.3723485162408049E-6</v>
      </c>
      <c r="AA5">
        <v>1.3684418356502868E-6</v>
      </c>
      <c r="AB5">
        <v>1.3666810080774149E-6</v>
      </c>
      <c r="AC5">
        <v>1.3647882429060105E-6</v>
      </c>
      <c r="AD5">
        <v>1.3561226810099226E-6</v>
      </c>
      <c r="AE5">
        <v>1.3541452766243647E-6</v>
      </c>
      <c r="AF5">
        <v>1.3531296060545272E-6</v>
      </c>
    </row>
    <row r="6" spans="1:3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56</v>
      </c>
      <c r="B8">
        <v>2.8284843802702401E-6</v>
      </c>
      <c r="C8">
        <v>2.6380593481085749E-6</v>
      </c>
      <c r="D8">
        <v>2.578846223003432E-6</v>
      </c>
      <c r="E8">
        <v>2.5306839693444099E-6</v>
      </c>
      <c r="F8">
        <v>2.4906605149996533E-6</v>
      </c>
      <c r="G8">
        <v>2.4636146277143692E-6</v>
      </c>
      <c r="H8">
        <v>2.4402393684793885E-6</v>
      </c>
      <c r="I8">
        <v>2.4280141742746181E-6</v>
      </c>
      <c r="J8">
        <v>2.4224027020078051E-6</v>
      </c>
      <c r="K8">
        <v>2.4277225185416871E-6</v>
      </c>
      <c r="L8">
        <v>2.4439135095164489E-6</v>
      </c>
      <c r="M8">
        <v>2.4579026100663703E-6</v>
      </c>
      <c r="N8">
        <v>2.4666186083278877E-6</v>
      </c>
      <c r="O8">
        <v>2.4792201170156196E-6</v>
      </c>
      <c r="P8">
        <v>2.4932329178680004E-6</v>
      </c>
      <c r="Q8">
        <v>2.5089396260267902E-6</v>
      </c>
      <c r="R8">
        <v>2.5226567060697251E-6</v>
      </c>
      <c r="S8">
        <v>2.5385785977301732E-6</v>
      </c>
      <c r="T8">
        <v>2.5538392811784814E-6</v>
      </c>
      <c r="U8">
        <v>2.569878919443E-6</v>
      </c>
      <c r="V8">
        <v>2.5865750297576632E-6</v>
      </c>
      <c r="W8">
        <v>2.6014933738806631E-6</v>
      </c>
      <c r="X8">
        <v>2.6179245858891551E-6</v>
      </c>
      <c r="Y8">
        <v>2.637172807918642E-6</v>
      </c>
      <c r="Z8">
        <v>2.6483748380713934E-6</v>
      </c>
      <c r="AA8">
        <v>2.6711417392104314E-6</v>
      </c>
      <c r="AB8">
        <v>2.6878908822340491E-6</v>
      </c>
      <c r="AC8">
        <v>2.7056758386858045E-6</v>
      </c>
      <c r="AD8">
        <v>2.7261689232334011E-6</v>
      </c>
      <c r="AE8">
        <v>2.7465591909939339E-6</v>
      </c>
      <c r="AF8">
        <v>2.7723027108161052E-6</v>
      </c>
    </row>
    <row r="9" spans="1:32" x14ac:dyDescent="0.2">
      <c r="A9" t="s">
        <v>57</v>
      </c>
      <c r="B9">
        <v>1.5882216617345463E-6</v>
      </c>
      <c r="C9">
        <v>1.653641965701385E-6</v>
      </c>
      <c r="D9">
        <v>1.657644902653097E-6</v>
      </c>
      <c r="E9">
        <v>1.5953313557234082E-6</v>
      </c>
      <c r="F9">
        <v>1.5673390101328076E-6</v>
      </c>
      <c r="G9">
        <v>1.5003835831641721E-6</v>
      </c>
      <c r="H9">
        <v>1.4842755789961301E-6</v>
      </c>
      <c r="I9">
        <v>1.4698279970586798E-6</v>
      </c>
      <c r="J9">
        <v>1.4360403546872427E-6</v>
      </c>
      <c r="K9">
        <v>1.4311088757684976E-6</v>
      </c>
      <c r="L9">
        <v>1.4275108793707731E-6</v>
      </c>
      <c r="M9">
        <v>1.4310980884176743E-6</v>
      </c>
      <c r="N9">
        <v>1.4110311264974311E-6</v>
      </c>
      <c r="O9">
        <v>1.3985866726282712E-6</v>
      </c>
      <c r="P9">
        <v>1.3942601151518561E-6</v>
      </c>
      <c r="Q9">
        <v>1.3821932185615166E-6</v>
      </c>
      <c r="R9">
        <v>1.3740545772633423E-6</v>
      </c>
      <c r="S9">
        <v>1.3728995009290174E-6</v>
      </c>
      <c r="T9">
        <v>1.3838810240672758E-6</v>
      </c>
      <c r="U9">
        <v>1.3815036579050338E-6</v>
      </c>
      <c r="V9">
        <v>1.3806406698391589E-6</v>
      </c>
      <c r="W9">
        <v>1.3797187662418637E-6</v>
      </c>
      <c r="X9">
        <v>1.3755407422883251E-6</v>
      </c>
      <c r="Y9">
        <v>1.3743043459247159E-6</v>
      </c>
      <c r="Z9">
        <v>1.3723485162408049E-6</v>
      </c>
      <c r="AA9">
        <v>1.3684418356502868E-6</v>
      </c>
      <c r="AB9">
        <v>1.3666810080774149E-6</v>
      </c>
      <c r="AC9">
        <v>1.3647882429060105E-6</v>
      </c>
      <c r="AD9">
        <v>1.3561226810099226E-6</v>
      </c>
      <c r="AE9">
        <v>1.3541452766243647E-6</v>
      </c>
      <c r="AF9">
        <v>1.3531296060545272E-6</v>
      </c>
    </row>
    <row r="10" spans="1:3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59</v>
      </c>
      <c r="B11">
        <v>2.8284843802702401E-6</v>
      </c>
      <c r="C11">
        <v>2.6380593481085749E-6</v>
      </c>
      <c r="D11">
        <v>2.578846223003432E-6</v>
      </c>
      <c r="E11">
        <v>2.5306839693444099E-6</v>
      </c>
      <c r="F11">
        <v>2.4906605149996533E-6</v>
      </c>
      <c r="G11">
        <v>2.4636146277143692E-6</v>
      </c>
      <c r="H11">
        <v>2.4402393684793885E-6</v>
      </c>
      <c r="I11">
        <v>2.4280141742746181E-6</v>
      </c>
      <c r="J11">
        <v>2.4224027020078051E-6</v>
      </c>
      <c r="K11">
        <v>2.4277225185416871E-6</v>
      </c>
      <c r="L11">
        <v>2.4439135095164489E-6</v>
      </c>
      <c r="M11">
        <v>2.4579026100663703E-6</v>
      </c>
      <c r="N11">
        <v>2.4666186083278877E-6</v>
      </c>
      <c r="O11">
        <v>2.4792201170156196E-6</v>
      </c>
      <c r="P11">
        <v>2.4932329178680004E-6</v>
      </c>
      <c r="Q11">
        <v>2.5089396260267902E-6</v>
      </c>
      <c r="R11">
        <v>2.5226567060697251E-6</v>
      </c>
      <c r="S11">
        <v>2.5385785977301732E-6</v>
      </c>
      <c r="T11">
        <v>2.5538392811784814E-6</v>
      </c>
      <c r="U11">
        <v>2.569878919443E-6</v>
      </c>
      <c r="V11">
        <v>2.5865750297576632E-6</v>
      </c>
      <c r="W11">
        <v>2.6014933738806631E-6</v>
      </c>
      <c r="X11">
        <v>2.6179245858891551E-6</v>
      </c>
      <c r="Y11">
        <v>2.637172807918642E-6</v>
      </c>
      <c r="Z11">
        <v>2.6483748380713934E-6</v>
      </c>
      <c r="AA11">
        <v>2.6711417392104314E-6</v>
      </c>
      <c r="AB11">
        <v>2.6878908822340491E-6</v>
      </c>
      <c r="AC11">
        <v>2.7056758386858045E-6</v>
      </c>
      <c r="AD11">
        <v>2.7261689232334011E-6</v>
      </c>
      <c r="AE11">
        <v>2.7465591909939339E-6</v>
      </c>
      <c r="AF11">
        <v>2.7723027108161052E-6</v>
      </c>
    </row>
    <row r="12" spans="1:32" s="3" customFormat="1" x14ac:dyDescent="0.2">
      <c r="A12" s="5" t="s">
        <v>31</v>
      </c>
    </row>
    <row r="13" spans="1:32" x14ac:dyDescent="0.2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">
      <c r="A14" t="s">
        <v>52</v>
      </c>
      <c r="B14">
        <v>1.07475739464645E-5</v>
      </c>
      <c r="C14">
        <v>8.9223074593797318E-6</v>
      </c>
      <c r="D14">
        <v>7.8741987706311322E-6</v>
      </c>
      <c r="E14">
        <v>7.6631555277321074E-6</v>
      </c>
      <c r="F14">
        <v>7.7452049444531534E-6</v>
      </c>
      <c r="G14">
        <v>7.8283520982670534E-6</v>
      </c>
      <c r="H14">
        <v>8.8768220310284546E-6</v>
      </c>
      <c r="I14">
        <v>9.9252919637898559E-6</v>
      </c>
      <c r="J14">
        <v>9.7142595055390385E-6</v>
      </c>
      <c r="K14">
        <v>9.5576362557811529E-6</v>
      </c>
      <c r="L14">
        <v>9.9512596944661557E-6</v>
      </c>
      <c r="M14">
        <v>9.7204198965626343E-6</v>
      </c>
      <c r="N14">
        <v>9.6220768727144678E-6</v>
      </c>
      <c r="O14">
        <v>9.4806888296928337E-6</v>
      </c>
      <c r="P14">
        <v>9.340994046745864E-6</v>
      </c>
      <c r="Q14">
        <v>9.1596606095604913E-6</v>
      </c>
      <c r="R14">
        <v>9.0421956526035147E-6</v>
      </c>
      <c r="S14">
        <v>8.9275740166410528E-6</v>
      </c>
      <c r="T14">
        <v>8.8197303817001291E-6</v>
      </c>
      <c r="U14">
        <v>8.7198999677766095E-6</v>
      </c>
      <c r="V14">
        <v>8.646590405129952E-6</v>
      </c>
      <c r="W14">
        <v>8.5760753830362091E-6</v>
      </c>
      <c r="X14">
        <v>8.5459100540205169E-6</v>
      </c>
      <c r="Y14">
        <v>8.4896728191481494E-6</v>
      </c>
      <c r="Z14">
        <v>8.4761540225266475E-6</v>
      </c>
      <c r="AA14">
        <v>8.4318837048030574E-6</v>
      </c>
      <c r="AB14">
        <v>8.3967989922696652E-6</v>
      </c>
      <c r="AC14">
        <v>8.3818448931629955E-6</v>
      </c>
      <c r="AD14">
        <v>8.3286551957101666E-6</v>
      </c>
      <c r="AE14">
        <v>8.2935167420122949E-6</v>
      </c>
      <c r="AF14">
        <v>8.2970496034864374E-6</v>
      </c>
    </row>
    <row r="15" spans="1:32" x14ac:dyDescent="0.2">
      <c r="A15" t="s">
        <v>53</v>
      </c>
      <c r="B15">
        <v>2.0235913037617722E-6</v>
      </c>
      <c r="C15">
        <v>2.8057881443564908E-6</v>
      </c>
      <c r="D15">
        <v>2.4761905658964138E-6</v>
      </c>
      <c r="E15">
        <v>2.4098240310545627E-6</v>
      </c>
      <c r="F15">
        <v>2.4356260202524645E-6</v>
      </c>
      <c r="G15">
        <v>2.4617732136180965E-6</v>
      </c>
      <c r="H15">
        <v>2.3677131448184219E-6</v>
      </c>
      <c r="I15">
        <v>2.2736530760187473E-6</v>
      </c>
      <c r="J15">
        <v>2.3189469562288772E-6</v>
      </c>
      <c r="K15">
        <v>2.3990708985314845E-6</v>
      </c>
      <c r="L15">
        <v>2.4483953660775468E-6</v>
      </c>
      <c r="M15">
        <v>2.4760943890372201E-6</v>
      </c>
      <c r="N15">
        <v>2.4915801122786589E-6</v>
      </c>
      <c r="O15">
        <v>2.5186755806218747E-6</v>
      </c>
      <c r="P15">
        <v>2.5132353212022986E-6</v>
      </c>
      <c r="Q15">
        <v>2.4964300456761114E-6</v>
      </c>
      <c r="R15">
        <v>2.4928847823947825E-6</v>
      </c>
      <c r="S15">
        <v>2.4725648347116622E-6</v>
      </c>
      <c r="T15">
        <v>2.452000158033376E-6</v>
      </c>
      <c r="U15">
        <v>2.4287310606010717E-6</v>
      </c>
      <c r="V15">
        <v>2.415579357472318E-6</v>
      </c>
      <c r="W15">
        <v>2.4161184226914001E-6</v>
      </c>
      <c r="X15">
        <v>2.4168997365442119E-6</v>
      </c>
      <c r="Y15">
        <v>2.4041515055426241E-6</v>
      </c>
      <c r="Z15">
        <v>2.4187939058953137E-6</v>
      </c>
      <c r="AA15">
        <v>2.3993263757595464E-6</v>
      </c>
      <c r="AB15">
        <v>2.3858836435554596E-6</v>
      </c>
      <c r="AC15">
        <v>2.3885558196107898E-6</v>
      </c>
      <c r="AD15">
        <v>2.3553479138984358E-6</v>
      </c>
      <c r="AE15">
        <v>2.3230312847292886E-6</v>
      </c>
      <c r="AF15">
        <v>2.3350238322795862E-6</v>
      </c>
    </row>
    <row r="16" spans="1:32" x14ac:dyDescent="0.2">
      <c r="A16" t="s">
        <v>54</v>
      </c>
      <c r="B16">
        <v>8.3850404254816371E-6</v>
      </c>
      <c r="C16">
        <v>8.9223074593797318E-6</v>
      </c>
      <c r="D16">
        <v>7.8741987706311322E-6</v>
      </c>
      <c r="E16">
        <v>7.6631555277321074E-6</v>
      </c>
      <c r="F16">
        <v>7.7452049444531534E-6</v>
      </c>
      <c r="G16">
        <v>7.8283520982670534E-6</v>
      </c>
      <c r="H16">
        <v>7.9861407745662487E-6</v>
      </c>
      <c r="I16">
        <v>8.143929450865444E-6</v>
      </c>
      <c r="J16">
        <v>8.2044668056832817E-6</v>
      </c>
      <c r="K16">
        <v>8.3224476778192581E-6</v>
      </c>
      <c r="L16">
        <v>8.6169691020562173E-6</v>
      </c>
      <c r="M16">
        <v>8.679661890963243E-6</v>
      </c>
      <c r="N16">
        <v>8.7477337570410545E-6</v>
      </c>
      <c r="O16">
        <v>8.8124951673869499E-6</v>
      </c>
      <c r="P16">
        <v>8.8414947265270168E-6</v>
      </c>
      <c r="Q16">
        <v>8.847310347310803E-6</v>
      </c>
      <c r="R16">
        <v>8.8591830107249533E-6</v>
      </c>
      <c r="S16">
        <v>8.8725653874673948E-6</v>
      </c>
      <c r="T16">
        <v>8.8668638633097359E-6</v>
      </c>
      <c r="U16">
        <v>8.8569250550296858E-6</v>
      </c>
      <c r="V16">
        <v>8.8539014944373779E-6</v>
      </c>
      <c r="W16">
        <v>8.873047404373417E-6</v>
      </c>
      <c r="X16">
        <v>8.8941279962307017E-6</v>
      </c>
      <c r="Y16">
        <v>8.908845634213661E-6</v>
      </c>
      <c r="Z16">
        <v>8.9313565678332376E-6</v>
      </c>
      <c r="AA16">
        <v>8.9486264977353814E-6</v>
      </c>
      <c r="AB16">
        <v>8.9565702686325397E-6</v>
      </c>
      <c r="AC16">
        <v>8.9652936998082156E-6</v>
      </c>
      <c r="AD16">
        <v>8.9504305472875879E-6</v>
      </c>
      <c r="AE16">
        <v>8.9560386444977685E-6</v>
      </c>
      <c r="AF16">
        <v>8.9784495368726985E-6</v>
      </c>
    </row>
    <row r="17" spans="1:32" x14ac:dyDescent="0.2">
      <c r="A17" t="s">
        <v>55</v>
      </c>
      <c r="B17">
        <v>5.9755759857398948E-6</v>
      </c>
      <c r="C17">
        <v>6.5562513109144398E-6</v>
      </c>
      <c r="D17">
        <v>5.7860846252366381E-6</v>
      </c>
      <c r="E17">
        <v>5.6310067438460144E-6</v>
      </c>
      <c r="F17">
        <v>5.69129794075737E-6</v>
      </c>
      <c r="G17">
        <v>5.7523957720832901E-6</v>
      </c>
      <c r="H17">
        <v>5.8783508921768559E-6</v>
      </c>
      <c r="I17">
        <v>6.0043060122704217E-6</v>
      </c>
      <c r="J17">
        <v>6.0386127180995864E-6</v>
      </c>
      <c r="K17">
        <v>6.1321521086304685E-6</v>
      </c>
      <c r="L17">
        <v>6.3401287615902881E-6</v>
      </c>
      <c r="M17">
        <v>6.3738451413973288E-6</v>
      </c>
      <c r="N17">
        <v>6.4132002095389451E-6</v>
      </c>
      <c r="O17">
        <v>6.4608578741990101E-6</v>
      </c>
      <c r="P17">
        <v>6.4749587289711809E-6</v>
      </c>
      <c r="Q17">
        <v>6.468199744054001E-6</v>
      </c>
      <c r="R17">
        <v>6.4685031749365218E-6</v>
      </c>
      <c r="S17">
        <v>6.4701335991881028E-6</v>
      </c>
      <c r="T17">
        <v>6.4537276618533518E-6</v>
      </c>
      <c r="U17">
        <v>6.4340195366581483E-6</v>
      </c>
      <c r="V17">
        <v>6.4232208697464334E-6</v>
      </c>
      <c r="W17">
        <v>6.4349480186229168E-6</v>
      </c>
      <c r="X17">
        <v>6.4485031938788384E-6</v>
      </c>
      <c r="Y17">
        <v>6.4561625499978291E-6</v>
      </c>
      <c r="Z17">
        <v>6.4723245851245583E-6</v>
      </c>
      <c r="AA17">
        <v>6.483287782678294E-6</v>
      </c>
      <c r="AB17">
        <v>6.4855788098593953E-6</v>
      </c>
      <c r="AC17">
        <v>6.4873927808573519E-6</v>
      </c>
      <c r="AD17">
        <v>6.4649868492052962E-6</v>
      </c>
      <c r="AE17">
        <v>6.4624370376475496E-6</v>
      </c>
      <c r="AF17">
        <v>6.4769504592054893E-6</v>
      </c>
    </row>
    <row r="18" spans="1:32" x14ac:dyDescent="0.2">
      <c r="A18" t="s">
        <v>56</v>
      </c>
      <c r="B18">
        <v>2.5286714372149872E-6</v>
      </c>
      <c r="C18">
        <v>3.3327038214621023E-6</v>
      </c>
      <c r="D18">
        <v>2.9412091494613102E-6</v>
      </c>
      <c r="E18">
        <v>2.8623792475210973E-6</v>
      </c>
      <c r="F18">
        <v>2.8930267460409446E-6</v>
      </c>
      <c r="G18">
        <v>2.9240842766764721E-6</v>
      </c>
      <c r="H18">
        <v>2.8238358051542834E-6</v>
      </c>
      <c r="I18">
        <v>2.7235873336320947E-6</v>
      </c>
      <c r="J18">
        <v>2.7763958822106943E-6</v>
      </c>
      <c r="K18">
        <v>2.8630820340897724E-6</v>
      </c>
      <c r="L18">
        <v>2.9070894335009876E-6</v>
      </c>
      <c r="M18">
        <v>2.930841374626457E-6</v>
      </c>
      <c r="N18">
        <v>2.9498244074947666E-6</v>
      </c>
      <c r="O18">
        <v>2.9877259838340104E-6</v>
      </c>
      <c r="P18">
        <v>2.9882766240731343E-6</v>
      </c>
      <c r="Q18">
        <v>2.9718119848510304E-6</v>
      </c>
      <c r="R18">
        <v>2.9664023165558497E-6</v>
      </c>
      <c r="S18">
        <v>2.9557871963905087E-6</v>
      </c>
      <c r="T18">
        <v>2.9410670780461111E-6</v>
      </c>
      <c r="U18">
        <v>2.9201047167506791E-6</v>
      </c>
      <c r="V18">
        <v>2.9034647986536585E-6</v>
      </c>
      <c r="W18">
        <v>2.9038137028291999E-6</v>
      </c>
      <c r="X18">
        <v>2.9061220925403635E-6</v>
      </c>
      <c r="Y18">
        <v>2.8975747670267494E-6</v>
      </c>
      <c r="Z18">
        <v>2.9079335831768822E-6</v>
      </c>
      <c r="AA18">
        <v>2.8930001537488594E-6</v>
      </c>
      <c r="AB18">
        <v>2.8822668030216644E-6</v>
      </c>
      <c r="AC18">
        <v>2.8933507114986925E-6</v>
      </c>
      <c r="AD18">
        <v>2.8681469321451409E-6</v>
      </c>
      <c r="AE18">
        <v>2.8484809730943741E-6</v>
      </c>
      <c r="AF18">
        <v>2.8621130395548566E-6</v>
      </c>
    </row>
    <row r="19" spans="1:32" x14ac:dyDescent="0.2">
      <c r="A19" t="s">
        <v>57</v>
      </c>
      <c r="B19">
        <v>2.0235913037617722E-6</v>
      </c>
      <c r="C19">
        <v>2.8057881443564908E-6</v>
      </c>
      <c r="D19">
        <v>2.4761905658964138E-6</v>
      </c>
      <c r="E19">
        <v>2.4098240310545627E-6</v>
      </c>
      <c r="F19">
        <v>2.4356260202524645E-6</v>
      </c>
      <c r="G19">
        <v>2.4617732136180965E-6</v>
      </c>
      <c r="H19">
        <v>2.3677131448184219E-6</v>
      </c>
      <c r="I19">
        <v>2.2736530760187473E-6</v>
      </c>
      <c r="J19">
        <v>2.3189469562288772E-6</v>
      </c>
      <c r="K19">
        <v>2.3990708985314845E-6</v>
      </c>
      <c r="L19">
        <v>2.4483953660775468E-6</v>
      </c>
      <c r="M19">
        <v>2.4760943890372201E-6</v>
      </c>
      <c r="N19">
        <v>2.4915801122786589E-6</v>
      </c>
      <c r="O19">
        <v>2.5186755806218747E-6</v>
      </c>
      <c r="P19">
        <v>2.5132353212022986E-6</v>
      </c>
      <c r="Q19">
        <v>2.4964300456761114E-6</v>
      </c>
      <c r="R19">
        <v>2.4928847823947825E-6</v>
      </c>
      <c r="S19">
        <v>2.4725648347116622E-6</v>
      </c>
      <c r="T19">
        <v>2.452000158033376E-6</v>
      </c>
      <c r="U19">
        <v>2.4287310606010717E-6</v>
      </c>
      <c r="V19">
        <v>2.415579357472318E-6</v>
      </c>
      <c r="W19">
        <v>2.4161184226914001E-6</v>
      </c>
      <c r="X19">
        <v>2.4168997365442119E-6</v>
      </c>
      <c r="Y19">
        <v>2.4041515055426241E-6</v>
      </c>
      <c r="Z19">
        <v>2.4187939058953137E-6</v>
      </c>
      <c r="AA19">
        <v>2.3993263757595464E-6</v>
      </c>
      <c r="AB19">
        <v>2.3858836435554596E-6</v>
      </c>
      <c r="AC19">
        <v>2.3885558196107898E-6</v>
      </c>
      <c r="AD19">
        <v>2.3553479138984358E-6</v>
      </c>
      <c r="AE19">
        <v>2.3230312847292886E-6</v>
      </c>
      <c r="AF19">
        <v>2.3350238322795862E-6</v>
      </c>
    </row>
    <row r="20" spans="1:32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59</v>
      </c>
      <c r="B21">
        <v>2.5286714372149872E-6</v>
      </c>
      <c r="C21">
        <v>3.3327038214621023E-6</v>
      </c>
      <c r="D21">
        <v>2.9412091494613102E-6</v>
      </c>
      <c r="E21">
        <v>2.8623792475210973E-6</v>
      </c>
      <c r="F21">
        <v>2.8930267460409446E-6</v>
      </c>
      <c r="G21">
        <v>2.9240842766764721E-6</v>
      </c>
      <c r="H21">
        <v>2.8238358051542834E-6</v>
      </c>
      <c r="I21">
        <v>2.7235873336320947E-6</v>
      </c>
      <c r="J21">
        <v>2.7763958822106943E-6</v>
      </c>
      <c r="K21">
        <v>2.8630820340897724E-6</v>
      </c>
      <c r="L21">
        <v>2.9070894335009876E-6</v>
      </c>
      <c r="M21">
        <v>2.930841374626457E-6</v>
      </c>
      <c r="N21">
        <v>2.9498244074947666E-6</v>
      </c>
      <c r="O21">
        <v>2.9877259838340104E-6</v>
      </c>
      <c r="P21">
        <v>2.9882766240731343E-6</v>
      </c>
      <c r="Q21">
        <v>2.9718119848510304E-6</v>
      </c>
      <c r="R21">
        <v>2.9664023165558497E-6</v>
      </c>
      <c r="S21">
        <v>2.9557871963905087E-6</v>
      </c>
      <c r="T21">
        <v>2.9410670780461111E-6</v>
      </c>
      <c r="U21">
        <v>2.9201047167506791E-6</v>
      </c>
      <c r="V21">
        <v>2.9034647986536585E-6</v>
      </c>
      <c r="W21">
        <v>2.9038137028291999E-6</v>
      </c>
      <c r="X21">
        <v>2.9061220925403635E-6</v>
      </c>
      <c r="Y21">
        <v>2.8975747670267494E-6</v>
      </c>
      <c r="Z21">
        <v>2.9079335831768822E-6</v>
      </c>
      <c r="AA21">
        <v>2.8930001537488594E-6</v>
      </c>
      <c r="AB21">
        <v>2.8822668030216644E-6</v>
      </c>
      <c r="AC21">
        <v>2.8933507114986925E-6</v>
      </c>
      <c r="AD21">
        <v>2.8681469321451409E-6</v>
      </c>
      <c r="AE21">
        <v>2.8484809730943741E-6</v>
      </c>
      <c r="AF21">
        <v>2.8621130395548566E-6</v>
      </c>
    </row>
    <row r="22" spans="1:32" s="3" customFormat="1" x14ac:dyDescent="0.2">
      <c r="A22" s="5" t="s">
        <v>32</v>
      </c>
    </row>
    <row r="23" spans="1:32" x14ac:dyDescent="0.2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53</v>
      </c>
      <c r="B25">
        <v>5.6727767685988622E-7</v>
      </c>
      <c r="C25">
        <v>5.6810942472859349E-7</v>
      </c>
      <c r="D25">
        <v>5.6894117259730077E-7</v>
      </c>
      <c r="E25">
        <v>5.7060466833471532E-7</v>
      </c>
      <c r="F25">
        <v>5.7143641620342259E-7</v>
      </c>
      <c r="G25">
        <v>5.7309991194083725E-7</v>
      </c>
      <c r="H25">
        <v>5.7393165980954442E-7</v>
      </c>
      <c r="I25">
        <v>5.7559515554695897E-7</v>
      </c>
      <c r="J25">
        <v>5.7642690341566625E-7</v>
      </c>
      <c r="K25">
        <v>5.780903991530808E-7</v>
      </c>
      <c r="L25">
        <v>5.7975389489049535E-7</v>
      </c>
      <c r="M25">
        <v>5.8058564275920273E-7</v>
      </c>
      <c r="N25">
        <v>5.8224913849661728E-7</v>
      </c>
      <c r="O25">
        <v>5.8391263423403183E-7</v>
      </c>
      <c r="P25">
        <v>5.8474520888988495E-7</v>
      </c>
      <c r="Q25">
        <v>5.864087046272994E-7</v>
      </c>
      <c r="R25">
        <v>5.8807220036471405E-7</v>
      </c>
      <c r="S25">
        <v>5.8890394823342133E-7</v>
      </c>
      <c r="T25">
        <v>5.9056744397083599E-7</v>
      </c>
      <c r="U25">
        <v>5.9223093970825054E-7</v>
      </c>
      <c r="V25">
        <v>5.9389443544566498E-7</v>
      </c>
      <c r="W25">
        <v>5.9555793118307943E-7</v>
      </c>
      <c r="X25">
        <v>5.9722142692049408E-7</v>
      </c>
      <c r="Y25">
        <v>5.9888492265790864E-7</v>
      </c>
      <c r="Z25">
        <v>6.0054841839532329E-7</v>
      </c>
      <c r="AA25">
        <v>6.0221191413273784E-7</v>
      </c>
      <c r="AB25">
        <v>6.0387623665729813E-7</v>
      </c>
      <c r="AC25">
        <v>6.0553973239471268E-7</v>
      </c>
      <c r="AD25">
        <v>6.0720322813212723E-7</v>
      </c>
      <c r="AE25">
        <v>6.0886672386954189E-7</v>
      </c>
      <c r="AF25">
        <v>6.1053021960695644E-7</v>
      </c>
    </row>
    <row r="26" spans="1:32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">
      <c r="A32" s="5" t="s">
        <v>33</v>
      </c>
    </row>
    <row r="33" spans="1:32" x14ac:dyDescent="0.2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2">
      <c r="A42" s="5" t="s">
        <v>34</v>
      </c>
    </row>
    <row r="43" spans="1:32" x14ac:dyDescent="0.2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">
      <c r="A44" t="s">
        <v>52</v>
      </c>
      <c r="B44">
        <v>1.1182876696536726E-5</v>
      </c>
      <c r="C44">
        <v>1.1973217105803264E-5</v>
      </c>
      <c r="D44">
        <v>1.2241572846586E-5</v>
      </c>
      <c r="E44">
        <v>1.2160960474276837E-5</v>
      </c>
      <c r="F44">
        <v>1.202834930084697E-5</v>
      </c>
      <c r="G44">
        <v>1.1939851733014303E-5</v>
      </c>
      <c r="H44">
        <v>1.1963648610488126E-5</v>
      </c>
      <c r="I44">
        <v>1.2436305939555691E-5</v>
      </c>
      <c r="J44">
        <v>1.2669777274399632E-5</v>
      </c>
      <c r="K44">
        <v>1.2994706914636518E-5</v>
      </c>
      <c r="L44">
        <v>1.397554380958509E-5</v>
      </c>
      <c r="M44">
        <v>1.3941605120792991E-5</v>
      </c>
      <c r="N44">
        <v>1.4243214012698279E-5</v>
      </c>
      <c r="O44">
        <v>1.4434386961717986E-5</v>
      </c>
      <c r="P44">
        <v>1.4867603724941545E-5</v>
      </c>
      <c r="Q44">
        <v>1.4647529482860714E-5</v>
      </c>
      <c r="R44">
        <v>1.4730543618742577E-5</v>
      </c>
      <c r="S44">
        <v>1.498084472799213E-5</v>
      </c>
      <c r="T44">
        <v>1.520847234576425E-5</v>
      </c>
      <c r="U44">
        <v>1.526986922126794E-5</v>
      </c>
      <c r="V44">
        <v>1.5436983769357663E-5</v>
      </c>
      <c r="W44">
        <v>1.5608987458283544E-5</v>
      </c>
      <c r="X44">
        <v>1.5617255575189128E-5</v>
      </c>
      <c r="Y44">
        <v>1.5738882645115068E-5</v>
      </c>
      <c r="Z44">
        <v>1.5916710705467515E-5</v>
      </c>
      <c r="AA44">
        <v>1.6140661948685879E-5</v>
      </c>
      <c r="AB44">
        <v>1.6243694051746339E-5</v>
      </c>
      <c r="AC44">
        <v>1.6364595702920295E-5</v>
      </c>
      <c r="AD44">
        <v>1.6474302935065208E-5</v>
      </c>
      <c r="AE44">
        <v>1.6655547308366426E-5</v>
      </c>
      <c r="AF44">
        <v>1.6839624990364213E-5</v>
      </c>
    </row>
    <row r="45" spans="1:32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">
      <c r="A52" s="5" t="s">
        <v>35</v>
      </c>
    </row>
    <row r="53" spans="1:32" x14ac:dyDescent="0.2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">
      <c r="A54" t="s">
        <v>52</v>
      </c>
      <c r="B54">
        <v>1.1250257930725759E-5</v>
      </c>
      <c r="C54">
        <v>1.1211123296600263E-5</v>
      </c>
      <c r="D54">
        <v>1.1955298073811046E-5</v>
      </c>
      <c r="E54">
        <v>1.3102340362770514E-5</v>
      </c>
      <c r="F54">
        <v>1.3397524230431592E-5</v>
      </c>
      <c r="G54">
        <v>1.3643112418799538E-5</v>
      </c>
      <c r="H54">
        <v>1.3801221309940015E-5</v>
      </c>
      <c r="I54">
        <v>1.4358469933386169E-5</v>
      </c>
      <c r="J54">
        <v>1.4635662045749814E-5</v>
      </c>
      <c r="K54">
        <v>1.489134166901372E-5</v>
      </c>
      <c r="L54">
        <v>1.5600397766804825E-5</v>
      </c>
      <c r="M54">
        <v>1.5792358201403598E-5</v>
      </c>
      <c r="N54">
        <v>1.6093771399083475E-5</v>
      </c>
      <c r="O54">
        <v>1.6285307798632913E-5</v>
      </c>
      <c r="P54">
        <v>1.6429039523663921E-5</v>
      </c>
      <c r="Q54">
        <v>1.6226787120934742E-5</v>
      </c>
      <c r="R54">
        <v>1.6187854228426431E-5</v>
      </c>
      <c r="S54">
        <v>1.6396311813405598E-5</v>
      </c>
      <c r="T54">
        <v>1.6593175309794098E-5</v>
      </c>
      <c r="U54">
        <v>1.6495482625426193E-5</v>
      </c>
      <c r="V54">
        <v>1.6839161215197163E-5</v>
      </c>
      <c r="W54">
        <v>1.6980020488489425E-5</v>
      </c>
      <c r="X54">
        <v>1.7078747015929117E-5</v>
      </c>
      <c r="Y54">
        <v>1.7213247968154127E-5</v>
      </c>
      <c r="Z54">
        <v>1.7393855788433422E-5</v>
      </c>
      <c r="AA54">
        <v>1.7618805231133192E-5</v>
      </c>
      <c r="AB54">
        <v>1.7779264856622223E-5</v>
      </c>
      <c r="AC54">
        <v>1.7910171291299192E-5</v>
      </c>
      <c r="AD54">
        <v>1.8010677175294811E-5</v>
      </c>
      <c r="AE54">
        <v>1.8176040413169295E-5</v>
      </c>
      <c r="AF54">
        <v>1.8337853468793963E-5</v>
      </c>
    </row>
    <row r="55" spans="1:32" x14ac:dyDescent="0.2">
      <c r="A55" t="s">
        <v>53</v>
      </c>
      <c r="B55">
        <v>1.0869314844084569E-5</v>
      </c>
      <c r="C55">
        <v>1.0881345182710797E-5</v>
      </c>
      <c r="D55">
        <v>1.1171887818502282E-5</v>
      </c>
      <c r="E55">
        <v>1.1526421418576216E-5</v>
      </c>
      <c r="F55">
        <v>1.1421166063413086E-5</v>
      </c>
      <c r="G55">
        <v>1.1161066561812479E-5</v>
      </c>
      <c r="H55">
        <v>1.0843694071916354E-5</v>
      </c>
      <c r="I55">
        <v>1.1283294584763298E-5</v>
      </c>
      <c r="J55">
        <v>1.1476854351638246E-5</v>
      </c>
      <c r="K55">
        <v>1.170536377503574E-5</v>
      </c>
      <c r="L55">
        <v>1.2113236236495852E-5</v>
      </c>
      <c r="M55">
        <v>1.2149963694894321E-5</v>
      </c>
      <c r="N55">
        <v>1.2392258148609793E-5</v>
      </c>
      <c r="O55">
        <v>1.2556875136936354E-5</v>
      </c>
      <c r="P55">
        <v>1.2698502422653748E-5</v>
      </c>
      <c r="Q55">
        <v>1.2599904809440463E-5</v>
      </c>
      <c r="R55">
        <v>1.2591139375846085E-5</v>
      </c>
      <c r="S55">
        <v>1.277124976286034E-5</v>
      </c>
      <c r="T55">
        <v>1.2894828364652843E-5</v>
      </c>
      <c r="U55">
        <v>1.2837702522178729E-5</v>
      </c>
      <c r="V55">
        <v>1.3224964976726439E-5</v>
      </c>
      <c r="W55">
        <v>1.337583836646798E-5</v>
      </c>
      <c r="X55">
        <v>1.3471552966950156E-5</v>
      </c>
      <c r="Y55">
        <v>1.3610318747988993E-5</v>
      </c>
      <c r="Z55">
        <v>1.3807046901600686E-5</v>
      </c>
      <c r="AA55">
        <v>1.4045621779699324E-5</v>
      </c>
      <c r="AB55">
        <v>1.4216813936861253E-5</v>
      </c>
      <c r="AC55">
        <v>1.4342576579739922E-5</v>
      </c>
      <c r="AD55">
        <v>1.4447273845171232E-5</v>
      </c>
      <c r="AE55">
        <v>1.4650791560135227E-5</v>
      </c>
      <c r="AF55">
        <v>1.4803231641521698E-5</v>
      </c>
    </row>
    <row r="56" spans="1:32" x14ac:dyDescent="0.2">
      <c r="A56" t="s">
        <v>54</v>
      </c>
      <c r="B56">
        <v>1.089372763908599E-5</v>
      </c>
      <c r="C56">
        <v>1.0907772145501859E-5</v>
      </c>
      <c r="D56">
        <v>1.1843637448915757E-5</v>
      </c>
      <c r="E56">
        <v>1.3108554328434409E-5</v>
      </c>
      <c r="F56">
        <v>1.3687079584577968E-5</v>
      </c>
      <c r="G56">
        <v>1.4092992200326502E-5</v>
      </c>
      <c r="H56">
        <v>1.4589517035049528E-5</v>
      </c>
      <c r="I56">
        <v>1.5079612160258938E-5</v>
      </c>
      <c r="J56">
        <v>1.5340876572460179E-5</v>
      </c>
      <c r="K56">
        <v>1.5616336235147087E-5</v>
      </c>
      <c r="L56">
        <v>1.6078870269052126E-5</v>
      </c>
      <c r="M56">
        <v>1.6239005637963056E-5</v>
      </c>
      <c r="N56">
        <v>1.6509242937942448E-5</v>
      </c>
      <c r="O56">
        <v>1.6688830047011447E-5</v>
      </c>
      <c r="P56">
        <v>1.6825075935074356E-5</v>
      </c>
      <c r="Q56">
        <v>1.6694736164273288E-5</v>
      </c>
      <c r="R56">
        <v>1.6640806561445911E-5</v>
      </c>
      <c r="S56">
        <v>1.6833277841401083E-5</v>
      </c>
      <c r="T56">
        <v>1.7034469395004965E-5</v>
      </c>
      <c r="U56">
        <v>1.693872856079981E-5</v>
      </c>
      <c r="V56">
        <v>1.7306170569304679E-5</v>
      </c>
      <c r="W56">
        <v>1.7457125179578369E-5</v>
      </c>
      <c r="X56">
        <v>1.7567569310352414E-5</v>
      </c>
      <c r="Y56">
        <v>1.7711616024552817E-5</v>
      </c>
      <c r="Z56">
        <v>1.7898848008889872E-5</v>
      </c>
      <c r="AA56">
        <v>1.8146600159338261E-5</v>
      </c>
      <c r="AB56">
        <v>1.829685890944496E-5</v>
      </c>
      <c r="AC56">
        <v>1.8417418222031866E-5</v>
      </c>
      <c r="AD56">
        <v>1.8492698403804819E-5</v>
      </c>
      <c r="AE56">
        <v>1.8673187251499014E-5</v>
      </c>
      <c r="AF56">
        <v>1.8833420739357353E-5</v>
      </c>
    </row>
    <row r="57" spans="1:32" x14ac:dyDescent="0.2">
      <c r="A57" t="s">
        <v>55</v>
      </c>
      <c r="B57">
        <v>1.0940801478776213E-5</v>
      </c>
      <c r="C57">
        <v>1.0984871340053135E-5</v>
      </c>
      <c r="D57">
        <v>1.1262907405070581E-5</v>
      </c>
      <c r="E57">
        <v>1.1861338783864986E-5</v>
      </c>
      <c r="F57">
        <v>1.1772906000367606E-5</v>
      </c>
      <c r="G57">
        <v>1.1500216749424973E-5</v>
      </c>
      <c r="H57">
        <v>1.1318078514733791E-5</v>
      </c>
      <c r="I57">
        <v>1.1762107999322932E-5</v>
      </c>
      <c r="J57">
        <v>1.1995069499585714E-5</v>
      </c>
      <c r="K57">
        <v>1.2245519629362485E-5</v>
      </c>
      <c r="L57">
        <v>1.2842549472757138E-5</v>
      </c>
      <c r="M57">
        <v>1.2988205840796727E-5</v>
      </c>
      <c r="N57">
        <v>1.3260664382426487E-5</v>
      </c>
      <c r="O57">
        <v>1.3427380682983033E-5</v>
      </c>
      <c r="P57">
        <v>1.3554240439956357E-5</v>
      </c>
      <c r="Q57">
        <v>1.3425482352749449E-5</v>
      </c>
      <c r="R57">
        <v>1.3370976997259786E-5</v>
      </c>
      <c r="S57">
        <v>1.3548951760347215E-5</v>
      </c>
      <c r="T57">
        <v>1.3739227844361195E-5</v>
      </c>
      <c r="U57">
        <v>1.3645340609807578E-5</v>
      </c>
      <c r="V57">
        <v>1.3996027984286247E-5</v>
      </c>
      <c r="W57">
        <v>1.4138075602997874E-5</v>
      </c>
      <c r="X57">
        <v>1.4240355695670123E-5</v>
      </c>
      <c r="Y57">
        <v>1.4381113176212973E-5</v>
      </c>
      <c r="Z57">
        <v>1.4563395117814556E-5</v>
      </c>
      <c r="AA57">
        <v>1.4802611462684617E-5</v>
      </c>
      <c r="AB57">
        <v>1.4947266101482437E-5</v>
      </c>
      <c r="AC57">
        <v>1.5063377683588761E-5</v>
      </c>
      <c r="AD57">
        <v>1.5141792585917461E-5</v>
      </c>
      <c r="AE57">
        <v>1.5316729249776926E-5</v>
      </c>
      <c r="AF57">
        <v>1.5466655905004027E-5</v>
      </c>
    </row>
    <row r="58" spans="1:32" x14ac:dyDescent="0.2">
      <c r="A58" t="s">
        <v>56</v>
      </c>
      <c r="B58">
        <v>1.0895246763831514E-5</v>
      </c>
      <c r="C58">
        <v>1.0911056956728665E-5</v>
      </c>
      <c r="D58">
        <v>1.1209661622683886E-5</v>
      </c>
      <c r="E58">
        <v>1.1850063029394334E-5</v>
      </c>
      <c r="F58">
        <v>1.176506007388827E-5</v>
      </c>
      <c r="G58">
        <v>1.1498867378766235E-5</v>
      </c>
      <c r="H58">
        <v>1.1323135717022096E-5</v>
      </c>
      <c r="I58">
        <v>1.1770873977425415E-5</v>
      </c>
      <c r="J58">
        <v>1.2006073460892034E-5</v>
      </c>
      <c r="K58">
        <v>1.226114890758781E-5</v>
      </c>
      <c r="L58">
        <v>1.2669173431644312E-5</v>
      </c>
      <c r="M58">
        <v>1.2822618498940608E-5</v>
      </c>
      <c r="N58">
        <v>1.3065846821341779E-5</v>
      </c>
      <c r="O58">
        <v>1.3234683957857231E-5</v>
      </c>
      <c r="P58">
        <v>1.3367162015413552E-5</v>
      </c>
      <c r="Q58">
        <v>1.3236805752536507E-5</v>
      </c>
      <c r="R58">
        <v>1.3181412951151647E-5</v>
      </c>
      <c r="S58">
        <v>1.335900701878842E-5</v>
      </c>
      <c r="T58">
        <v>1.3549606604695526E-5</v>
      </c>
      <c r="U58">
        <v>1.3453530255316679E-5</v>
      </c>
      <c r="V58">
        <v>1.3802248049624461E-5</v>
      </c>
      <c r="W58">
        <v>1.394533518680227E-5</v>
      </c>
      <c r="X58">
        <v>1.404850371065805E-5</v>
      </c>
      <c r="Y58">
        <v>1.4192382814092863E-5</v>
      </c>
      <c r="Z58">
        <v>1.4375075076410194E-5</v>
      </c>
      <c r="AA58">
        <v>1.4617157222533736E-5</v>
      </c>
      <c r="AB58">
        <v>1.4763117007630218E-5</v>
      </c>
      <c r="AC58">
        <v>1.4883815485387098E-5</v>
      </c>
      <c r="AD58">
        <v>1.4966952785801364E-5</v>
      </c>
      <c r="AE58">
        <v>1.5146275960401195E-5</v>
      </c>
      <c r="AF58">
        <v>1.5298027694337778E-5</v>
      </c>
    </row>
    <row r="59" spans="1:32" x14ac:dyDescent="0.2">
      <c r="A59" t="s">
        <v>57</v>
      </c>
      <c r="B59">
        <v>1.0869314844084569E-5</v>
      </c>
      <c r="C59">
        <v>1.0881345182710797E-5</v>
      </c>
      <c r="D59">
        <v>1.1171887818502282E-5</v>
      </c>
      <c r="E59">
        <v>1.1526421418576216E-5</v>
      </c>
      <c r="F59">
        <v>1.1421166063413086E-5</v>
      </c>
      <c r="G59">
        <v>1.1161066561812479E-5</v>
      </c>
      <c r="H59">
        <v>1.0843694071916354E-5</v>
      </c>
      <c r="I59">
        <v>1.1283294584763298E-5</v>
      </c>
      <c r="J59">
        <v>1.1476854351638246E-5</v>
      </c>
      <c r="K59">
        <v>1.170536377503574E-5</v>
      </c>
      <c r="L59">
        <v>1.2113236236495852E-5</v>
      </c>
      <c r="M59">
        <v>1.2149963694894321E-5</v>
      </c>
      <c r="N59">
        <v>1.2392258148609793E-5</v>
      </c>
      <c r="O59">
        <v>1.2556875136936354E-5</v>
      </c>
      <c r="P59">
        <v>1.2698502422653748E-5</v>
      </c>
      <c r="Q59">
        <v>1.2599904809440463E-5</v>
      </c>
      <c r="R59">
        <v>1.2591139375846085E-5</v>
      </c>
      <c r="S59">
        <v>1.277124976286034E-5</v>
      </c>
      <c r="T59">
        <v>1.2894828364652843E-5</v>
      </c>
      <c r="U59">
        <v>1.2837702522178729E-5</v>
      </c>
      <c r="V59">
        <v>1.3224964976726439E-5</v>
      </c>
      <c r="W59">
        <v>1.337583836646798E-5</v>
      </c>
      <c r="X59">
        <v>1.3471552966950156E-5</v>
      </c>
      <c r="Y59">
        <v>1.3610318747988993E-5</v>
      </c>
      <c r="Z59">
        <v>1.3807046901600686E-5</v>
      </c>
      <c r="AA59">
        <v>1.4045621779699324E-5</v>
      </c>
      <c r="AB59">
        <v>1.4216813936861253E-5</v>
      </c>
      <c r="AC59">
        <v>1.4342576579739922E-5</v>
      </c>
      <c r="AD59">
        <v>1.4447273845171232E-5</v>
      </c>
      <c r="AE59">
        <v>1.4650791560135227E-5</v>
      </c>
      <c r="AF59">
        <v>1.4803231641521698E-5</v>
      </c>
    </row>
    <row r="60" spans="1:32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59</v>
      </c>
      <c r="B61">
        <v>1.0895246763831514E-5</v>
      </c>
      <c r="C61">
        <v>1.0911056956728665E-5</v>
      </c>
      <c r="D61">
        <v>1.1209661622683886E-5</v>
      </c>
      <c r="E61">
        <v>1.1850063029394334E-5</v>
      </c>
      <c r="F61">
        <v>1.176506007388827E-5</v>
      </c>
      <c r="G61">
        <v>1.1498867378766235E-5</v>
      </c>
      <c r="H61">
        <v>1.1323135717022096E-5</v>
      </c>
      <c r="I61">
        <v>1.1770873977425415E-5</v>
      </c>
      <c r="J61">
        <v>1.2006073460892034E-5</v>
      </c>
      <c r="K61">
        <v>1.226114890758781E-5</v>
      </c>
      <c r="L61">
        <v>1.2669173431644312E-5</v>
      </c>
      <c r="M61">
        <v>1.2822618498940608E-5</v>
      </c>
      <c r="N61">
        <v>1.3065846821341779E-5</v>
      </c>
      <c r="O61">
        <v>1.3234683957857231E-5</v>
      </c>
      <c r="P61">
        <v>1.3367162015413552E-5</v>
      </c>
      <c r="Q61">
        <v>1.3236805752536507E-5</v>
      </c>
      <c r="R61">
        <v>1.3181412951151647E-5</v>
      </c>
      <c r="S61">
        <v>1.335900701878842E-5</v>
      </c>
      <c r="T61">
        <v>1.3549606604695526E-5</v>
      </c>
      <c r="U61">
        <v>1.3453530255316679E-5</v>
      </c>
      <c r="V61">
        <v>1.3802248049624461E-5</v>
      </c>
      <c r="W61">
        <v>1.394533518680227E-5</v>
      </c>
      <c r="X61">
        <v>1.404850371065805E-5</v>
      </c>
      <c r="Y61">
        <v>1.4192382814092863E-5</v>
      </c>
      <c r="Z61">
        <v>1.4375075076410194E-5</v>
      </c>
      <c r="AA61">
        <v>1.4617157222533736E-5</v>
      </c>
      <c r="AB61">
        <v>1.4763117007630218E-5</v>
      </c>
      <c r="AC61">
        <v>1.4883815485387098E-5</v>
      </c>
      <c r="AD61">
        <v>1.4966952785801364E-5</v>
      </c>
      <c r="AE61">
        <v>1.5146275960401195E-5</v>
      </c>
      <c r="AF61">
        <v>1.5298027694337778E-5</v>
      </c>
    </row>
    <row r="62" spans="1:32" s="3" customFormat="1" x14ac:dyDescent="0.2">
      <c r="A62" s="5" t="s">
        <v>36</v>
      </c>
    </row>
    <row r="63" spans="1:32" x14ac:dyDescent="0.2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">
      <c r="A64" t="s">
        <v>52</v>
      </c>
      <c r="B64">
        <v>1.2640665865595983E-5</v>
      </c>
      <c r="C64">
        <v>1.360749120537088E-5</v>
      </c>
      <c r="D64">
        <v>1.4558891210872951E-5</v>
      </c>
      <c r="E64">
        <v>1.4244594548162194E-5</v>
      </c>
      <c r="F64">
        <v>1.4049819264261378E-5</v>
      </c>
      <c r="G64">
        <v>1.3911825470942277E-5</v>
      </c>
      <c r="H64">
        <v>1.3913997150509025E-5</v>
      </c>
      <c r="I64">
        <v>1.4473949999637775E-5</v>
      </c>
      <c r="J64">
        <v>1.4760344367578025E-5</v>
      </c>
      <c r="K64">
        <v>1.515637187028186E-5</v>
      </c>
      <c r="L64">
        <v>1.6205212023878558E-5</v>
      </c>
      <c r="M64">
        <v>1.618305811600375E-5</v>
      </c>
      <c r="N64">
        <v>1.6536901047694393E-5</v>
      </c>
      <c r="O64">
        <v>1.6780001795292978E-5</v>
      </c>
      <c r="P64">
        <v>1.7305849799228478E-5</v>
      </c>
      <c r="Q64">
        <v>1.706050855363663E-5</v>
      </c>
      <c r="R64">
        <v>1.7170156816924002E-5</v>
      </c>
      <c r="S64">
        <v>1.7471768207222226E-5</v>
      </c>
      <c r="T64">
        <v>1.7749868949684819E-5</v>
      </c>
      <c r="U64">
        <v>1.7829340383195125E-5</v>
      </c>
      <c r="V64">
        <v>1.8032888111741242E-5</v>
      </c>
      <c r="W64">
        <v>1.8246914542203108E-5</v>
      </c>
      <c r="X64">
        <v>1.82666081258196E-5</v>
      </c>
      <c r="Y64">
        <v>1.8419835718196768E-5</v>
      </c>
      <c r="Z64">
        <v>1.863904855993956E-5</v>
      </c>
      <c r="AA64">
        <v>1.8922375255933033E-5</v>
      </c>
      <c r="AB64">
        <v>1.9069536851037779E-5</v>
      </c>
      <c r="AC64">
        <v>1.9216587925716558E-5</v>
      </c>
      <c r="AD64">
        <v>1.9371829201516598E-5</v>
      </c>
      <c r="AE64">
        <v>1.9585175701885048E-5</v>
      </c>
      <c r="AF64">
        <v>1.9811744975738569E-5</v>
      </c>
    </row>
    <row r="65" spans="1:32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">
      <c r="A72" s="5" t="s">
        <v>37</v>
      </c>
    </row>
    <row r="73" spans="1:32" x14ac:dyDescent="0.2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">
      <c r="A74" t="s">
        <v>52</v>
      </c>
      <c r="B74">
        <v>1.2380099441309819E-5</v>
      </c>
      <c r="C74">
        <v>1.2337034592036476E-5</v>
      </c>
      <c r="D74">
        <v>1.3155945393932175E-5</v>
      </c>
      <c r="E74">
        <v>1.4418182907787091E-5</v>
      </c>
      <c r="F74">
        <v>1.4743011516839153E-5</v>
      </c>
      <c r="G74">
        <v>1.5013263649041619E-5</v>
      </c>
      <c r="H74">
        <v>1.518725110843385E-5</v>
      </c>
      <c r="I74">
        <v>1.5800463126707229E-5</v>
      </c>
      <c r="J74">
        <v>1.6105493103489924E-5</v>
      </c>
      <c r="K74">
        <v>1.638685013375666E-5</v>
      </c>
      <c r="L74">
        <v>1.716711535560075E-5</v>
      </c>
      <c r="M74">
        <v>1.7378354003084508E-5</v>
      </c>
      <c r="N74">
        <v>1.7710037541646656E-5</v>
      </c>
      <c r="O74">
        <v>1.7920809569066259E-5</v>
      </c>
      <c r="P74">
        <v>1.8078975991535124E-5</v>
      </c>
      <c r="Q74">
        <v>1.7856411773590164E-5</v>
      </c>
      <c r="R74">
        <v>1.7813568926452024E-5</v>
      </c>
      <c r="S74">
        <v>1.804296150102484E-5</v>
      </c>
      <c r="T74">
        <v>1.8259595615252329E-5</v>
      </c>
      <c r="U74">
        <v>1.8152091844706758E-5</v>
      </c>
      <c r="V74">
        <v>1.8530285406437772E-5</v>
      </c>
      <c r="W74">
        <v>1.8685290902429662E-5</v>
      </c>
      <c r="X74">
        <v>1.8793932342894818E-5</v>
      </c>
      <c r="Y74">
        <v>1.8941940964008189E-5</v>
      </c>
      <c r="Z74">
        <v>1.9140686876208946E-5</v>
      </c>
      <c r="AA74">
        <v>1.9388227553679507E-5</v>
      </c>
      <c r="AB74">
        <v>1.9564801827096308E-5</v>
      </c>
      <c r="AC74">
        <v>1.9708854940259346E-5</v>
      </c>
      <c r="AD74">
        <v>1.9819454434596647E-5</v>
      </c>
      <c r="AE74">
        <v>2.000142478064817E-5</v>
      </c>
      <c r="AF74">
        <v>2.0179488406555312E-5</v>
      </c>
    </row>
    <row r="75" spans="1:32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">
      <c r="A82" s="5" t="s">
        <v>38</v>
      </c>
    </row>
    <row r="83" spans="1:32" x14ac:dyDescent="0.2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">
      <c r="A84" t="s">
        <v>52</v>
      </c>
      <c r="B84">
        <v>7.6718309493925916E-6</v>
      </c>
      <c r="C84">
        <v>8.4007528693920756E-6</v>
      </c>
      <c r="D84">
        <v>9.2774080591183551E-6</v>
      </c>
      <c r="E84">
        <v>1.0021482944276786E-5</v>
      </c>
      <c r="F84">
        <v>1.0476442055942078E-5</v>
      </c>
      <c r="G84">
        <v>1.0666013275843789E-5</v>
      </c>
      <c r="H84">
        <v>1.0991276242051136E-5</v>
      </c>
      <c r="I84">
        <v>1.144473603216769E-5</v>
      </c>
      <c r="J84">
        <v>1.1688288757764818E-5</v>
      </c>
      <c r="K84">
        <v>1.1956269896098697E-5</v>
      </c>
      <c r="L84">
        <v>1.2319439210278524E-5</v>
      </c>
      <c r="M84">
        <v>1.2527244695778404E-5</v>
      </c>
      <c r="N84">
        <v>1.2812175889517529E-5</v>
      </c>
      <c r="O84">
        <v>1.3002688683301923E-5</v>
      </c>
      <c r="P84">
        <v>1.3126960077284017E-5</v>
      </c>
      <c r="Q84">
        <v>1.3054637192211879E-5</v>
      </c>
      <c r="R84">
        <v>1.3024989375844909E-5</v>
      </c>
      <c r="S84">
        <v>1.3231950905678098E-5</v>
      </c>
      <c r="T84">
        <v>1.3448633277466603E-5</v>
      </c>
      <c r="U84">
        <v>1.3386132192627183E-5</v>
      </c>
      <c r="V84">
        <v>1.3766417335108706E-5</v>
      </c>
      <c r="W84">
        <v>1.3930186296856008E-5</v>
      </c>
      <c r="X84">
        <v>1.4056760834177335E-5</v>
      </c>
      <c r="Y84">
        <v>1.4229967923224671E-5</v>
      </c>
      <c r="Z84">
        <v>1.4457568483080077E-5</v>
      </c>
      <c r="AA84">
        <v>1.4707560546161471E-5</v>
      </c>
      <c r="AB84">
        <v>1.4866407631066606E-5</v>
      </c>
      <c r="AC84">
        <v>1.4988289096979174E-5</v>
      </c>
      <c r="AD84">
        <v>1.5061402984442547E-5</v>
      </c>
      <c r="AE84">
        <v>1.5243591438120927E-5</v>
      </c>
      <c r="AF84">
        <v>1.5388398641378204E-5</v>
      </c>
    </row>
    <row r="85" spans="1:32" x14ac:dyDescent="0.2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54</v>
      </c>
      <c r="B86">
        <v>1.4230050840235561E-5</v>
      </c>
      <c r="C86">
        <v>1.4385914314790739E-5</v>
      </c>
      <c r="D86">
        <v>1.538781752170838E-5</v>
      </c>
      <c r="E86">
        <v>1.6601442851015918E-5</v>
      </c>
      <c r="F86">
        <v>1.7246284561093673E-5</v>
      </c>
      <c r="G86">
        <v>1.7646689877173986E-5</v>
      </c>
      <c r="H86">
        <v>1.8201528730438044E-5</v>
      </c>
      <c r="I86">
        <v>1.8606549629246349E-5</v>
      </c>
      <c r="J86">
        <v>1.8808657672571879E-5</v>
      </c>
      <c r="K86">
        <v>1.9039127690506682E-5</v>
      </c>
      <c r="L86">
        <v>1.9361164035843739E-5</v>
      </c>
      <c r="M86">
        <v>1.9472815169746096E-5</v>
      </c>
      <c r="N86">
        <v>1.9694894313667014E-5</v>
      </c>
      <c r="O86">
        <v>1.9834941366064486E-5</v>
      </c>
      <c r="P86">
        <v>1.9934272660843494E-5</v>
      </c>
      <c r="Q86">
        <v>1.9799229974102276E-5</v>
      </c>
      <c r="R86">
        <v>1.9715560003275763E-5</v>
      </c>
      <c r="S86">
        <v>1.9874619526867158E-5</v>
      </c>
      <c r="T86">
        <v>2.0048612663496797E-5</v>
      </c>
      <c r="U86">
        <v>1.9933068111846248E-5</v>
      </c>
      <c r="V86">
        <v>2.0277615346386553E-5</v>
      </c>
      <c r="W86">
        <v>2.0404883516425446E-5</v>
      </c>
      <c r="X86">
        <v>2.0493932777480763E-5</v>
      </c>
      <c r="Y86">
        <v>2.0615378101072602E-5</v>
      </c>
      <c r="Z86">
        <v>2.0779655186675237E-5</v>
      </c>
      <c r="AA86">
        <v>2.1004745687172245E-5</v>
      </c>
      <c r="AB86">
        <v>2.1126422657173773E-5</v>
      </c>
      <c r="AC86">
        <v>2.1219182078512259E-5</v>
      </c>
      <c r="AD86">
        <v>2.126432288211391E-5</v>
      </c>
      <c r="AE86">
        <v>2.1422430316318337E-5</v>
      </c>
      <c r="AF86">
        <v>2.1556110083762383E-5</v>
      </c>
    </row>
    <row r="87" spans="1:32" x14ac:dyDescent="0.2">
      <c r="A87" t="s">
        <v>55</v>
      </c>
      <c r="B87">
        <v>1.4291541558034817E-5</v>
      </c>
      <c r="C87">
        <v>1.4487597994258815E-5</v>
      </c>
      <c r="D87">
        <v>1.4633305406439151E-5</v>
      </c>
      <c r="E87">
        <v>1.5021895856946976E-5</v>
      </c>
      <c r="F87">
        <v>1.483434692833398E-5</v>
      </c>
      <c r="G87">
        <v>1.4400118556276693E-5</v>
      </c>
      <c r="H87">
        <v>1.412016112420827E-5</v>
      </c>
      <c r="I87">
        <v>1.4513121684304619E-5</v>
      </c>
      <c r="J87">
        <v>1.4706536155921568E-5</v>
      </c>
      <c r="K87">
        <v>1.4929494879555052E-5</v>
      </c>
      <c r="L87">
        <v>1.5464190133996746E-5</v>
      </c>
      <c r="M87">
        <v>1.557465631597478E-5</v>
      </c>
      <c r="N87">
        <v>1.5819464558285038E-5</v>
      </c>
      <c r="O87">
        <v>1.5958656646185254E-5</v>
      </c>
      <c r="P87">
        <v>1.6059001794901989E-5</v>
      </c>
      <c r="Q87">
        <v>1.5922037341577168E-5</v>
      </c>
      <c r="R87">
        <v>1.5841557818636754E-5</v>
      </c>
      <c r="S87">
        <v>1.5996899936059329E-5</v>
      </c>
      <c r="T87">
        <v>1.6170298643284943E-5</v>
      </c>
      <c r="U87">
        <v>1.6057492320533007E-5</v>
      </c>
      <c r="V87">
        <v>1.6399126005726239E-5</v>
      </c>
      <c r="W87">
        <v>1.6525389080847258E-5</v>
      </c>
      <c r="X87">
        <v>1.6612479916757725E-5</v>
      </c>
      <c r="Y87">
        <v>1.6738850098769175E-5</v>
      </c>
      <c r="Z87">
        <v>1.6907363465246018E-5</v>
      </c>
      <c r="AA87">
        <v>1.713406845081715E-5</v>
      </c>
      <c r="AB87">
        <v>1.7258823647929817E-5</v>
      </c>
      <c r="AC87">
        <v>1.7354905553651769E-5</v>
      </c>
      <c r="AD87">
        <v>1.7411194382248778E-5</v>
      </c>
      <c r="AE87">
        <v>1.7571802853362413E-5</v>
      </c>
      <c r="AF87">
        <v>1.7702622477881138E-5</v>
      </c>
    </row>
    <row r="88" spans="1:32" x14ac:dyDescent="0.2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">
      <c r="A92" s="5" t="s">
        <v>39</v>
      </c>
    </row>
    <row r="93" spans="1:32" x14ac:dyDescent="0.2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53</v>
      </c>
      <c r="B95">
        <v>1.4568603813587593E-6</v>
      </c>
      <c r="C95">
        <v>1.5168697939502268E-6</v>
      </c>
      <c r="D95">
        <v>1.5205416493307012E-6</v>
      </c>
      <c r="E95">
        <v>1.4633820349449755E-6</v>
      </c>
      <c r="F95">
        <v>1.437704926859376E-6</v>
      </c>
      <c r="G95">
        <v>1.3762873607741525E-6</v>
      </c>
      <c r="H95">
        <v>1.3615116442223753E-6</v>
      </c>
      <c r="I95">
        <v>1.3482590169360062E-6</v>
      </c>
      <c r="J95">
        <v>1.317265939120466E-6</v>
      </c>
      <c r="K95">
        <v>1.3127423411672815E-6</v>
      </c>
      <c r="L95">
        <v>1.3094419338435384E-6</v>
      </c>
      <c r="M95">
        <v>1.3127324460346228E-6</v>
      </c>
      <c r="N95">
        <v>1.2943252157970569E-6</v>
      </c>
      <c r="O95">
        <v>1.2829100385290265E-6</v>
      </c>
      <c r="P95">
        <v>1.278941329168787E-6</v>
      </c>
      <c r="Q95">
        <v>1.2678724815438159E-6</v>
      </c>
      <c r="R95">
        <v>1.2604069845347579E-6</v>
      </c>
      <c r="S95">
        <v>1.259347444176213E-6</v>
      </c>
      <c r="T95">
        <v>1.2694206892228966E-6</v>
      </c>
      <c r="U95">
        <v>1.2672399542177017E-6</v>
      </c>
      <c r="V95">
        <v>1.2664483436049956E-6</v>
      </c>
      <c r="W95">
        <v>1.2656026903446914E-6</v>
      </c>
      <c r="X95">
        <v>1.2617702293495237E-6</v>
      </c>
      <c r="Y95">
        <v>1.2606360949140122E-6</v>
      </c>
      <c r="Z95">
        <v>1.2588420312465622E-6</v>
      </c>
      <c r="AA95">
        <v>1.2552584708959665E-6</v>
      </c>
      <c r="AB95">
        <v>1.2536432807804259E-6</v>
      </c>
      <c r="AC95">
        <v>1.2519070655808276E-6</v>
      </c>
      <c r="AD95">
        <v>1.2439582293995887E-6</v>
      </c>
      <c r="AE95">
        <v>1.2421443754668209E-6</v>
      </c>
      <c r="AF95">
        <v>1.2412127106687899E-6</v>
      </c>
    </row>
    <row r="96" spans="1:32" x14ac:dyDescent="0.2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">
      <c r="A102" s="5" t="s">
        <v>46</v>
      </c>
    </row>
    <row r="103" spans="1:32" x14ac:dyDescent="0.2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53</v>
      </c>
      <c r="B105">
        <v>6.0120011398231765E-6</v>
      </c>
      <c r="C105">
        <v>6.8643851280541179E-6</v>
      </c>
      <c r="D105">
        <v>7.3368580380156426E-6</v>
      </c>
      <c r="E105">
        <v>7.7852384243916198E-6</v>
      </c>
      <c r="F105">
        <v>7.9557372485661097E-6</v>
      </c>
      <c r="G105">
        <v>8.1401971688897729E-6</v>
      </c>
      <c r="H105">
        <v>7.9543348412254953E-6</v>
      </c>
      <c r="I105">
        <v>8.0548833059397895E-6</v>
      </c>
      <c r="J105">
        <v>8.2267559960379392E-6</v>
      </c>
      <c r="K105">
        <v>8.5322443989037254E-6</v>
      </c>
      <c r="L105">
        <v>8.6846459482167854E-6</v>
      </c>
      <c r="M105">
        <v>8.9397976843758387E-6</v>
      </c>
      <c r="N105">
        <v>9.0460054156994672E-6</v>
      </c>
      <c r="O105">
        <v>9.2891610702200079E-6</v>
      </c>
      <c r="P105">
        <v>9.4724092212543373E-6</v>
      </c>
      <c r="Q105">
        <v>9.5646733845815941E-6</v>
      </c>
      <c r="R105">
        <v>9.7388372989722153E-6</v>
      </c>
      <c r="S105">
        <v>9.8977608722918552E-6</v>
      </c>
      <c r="T105">
        <v>1.0164937076389977E-5</v>
      </c>
      <c r="U105">
        <v>1.0073940834487581E-5</v>
      </c>
      <c r="V105">
        <v>1.0449678506109586E-5</v>
      </c>
      <c r="W105">
        <v>1.0624350116465901E-5</v>
      </c>
      <c r="X105">
        <v>1.0745142977201763E-5</v>
      </c>
      <c r="Y105">
        <v>1.0862632944507284E-5</v>
      </c>
      <c r="Z105">
        <v>1.1106706577862217E-5</v>
      </c>
      <c r="AA105">
        <v>1.1304269490429708E-5</v>
      </c>
      <c r="AB105">
        <v>1.1542764362585085E-5</v>
      </c>
      <c r="AC105">
        <v>1.1681694673329064E-5</v>
      </c>
      <c r="AD105">
        <v>1.1649525238978577E-5</v>
      </c>
      <c r="AE105">
        <v>1.1797065130193023E-5</v>
      </c>
      <c r="AF105">
        <v>1.1936602721629239E-5</v>
      </c>
    </row>
    <row r="106" spans="1:32" x14ac:dyDescent="0.2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56</v>
      </c>
      <c r="B108">
        <v>6.0120011398231765E-6</v>
      </c>
      <c r="C108">
        <v>6.8643851280541179E-6</v>
      </c>
      <c r="D108">
        <v>7.3368580380156426E-6</v>
      </c>
      <c r="E108">
        <v>7.7852384243916198E-6</v>
      </c>
      <c r="F108">
        <v>7.9557372485661097E-6</v>
      </c>
      <c r="G108">
        <v>8.1401971688897729E-6</v>
      </c>
      <c r="H108">
        <v>7.9543348412254953E-6</v>
      </c>
      <c r="I108">
        <v>8.0548833059397895E-6</v>
      </c>
      <c r="J108">
        <v>8.2267559960379392E-6</v>
      </c>
      <c r="K108">
        <v>8.5322443989037254E-6</v>
      </c>
      <c r="L108">
        <v>8.6846459482167854E-6</v>
      </c>
      <c r="M108">
        <v>8.9397976843758387E-6</v>
      </c>
      <c r="N108">
        <v>9.0460054156994672E-6</v>
      </c>
      <c r="O108">
        <v>9.2891610702200079E-6</v>
      </c>
      <c r="P108">
        <v>9.4724092212543373E-6</v>
      </c>
      <c r="Q108">
        <v>9.5646733845815941E-6</v>
      </c>
      <c r="R108">
        <v>9.7388372989722153E-6</v>
      </c>
      <c r="S108">
        <v>9.8977608722918552E-6</v>
      </c>
      <c r="T108">
        <v>1.0164937076389977E-5</v>
      </c>
      <c r="U108">
        <v>1.0073940834487581E-5</v>
      </c>
      <c r="V108">
        <v>1.0449678506109586E-5</v>
      </c>
      <c r="W108">
        <v>1.0624350116465901E-5</v>
      </c>
      <c r="X108">
        <v>1.0745142977201763E-5</v>
      </c>
      <c r="Y108">
        <v>1.0862632944507284E-5</v>
      </c>
      <c r="Z108">
        <v>1.1106706577862217E-5</v>
      </c>
      <c r="AA108">
        <v>1.1304269490429708E-5</v>
      </c>
      <c r="AB108">
        <v>1.1542764362585085E-5</v>
      </c>
      <c r="AC108">
        <v>1.1681694673329064E-5</v>
      </c>
      <c r="AD108">
        <v>1.1649525238978577E-5</v>
      </c>
      <c r="AE108">
        <v>1.1797065130193023E-5</v>
      </c>
      <c r="AF108">
        <v>1.1936602721629239E-5</v>
      </c>
    </row>
    <row r="109" spans="1:32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59</v>
      </c>
      <c r="B111">
        <v>6.0120011398231765E-6</v>
      </c>
      <c r="C111">
        <v>6.8643851280541179E-6</v>
      </c>
      <c r="D111">
        <v>7.3368580380156426E-6</v>
      </c>
      <c r="E111">
        <v>7.7852384243916198E-6</v>
      </c>
      <c r="F111">
        <v>7.9557372485661097E-6</v>
      </c>
      <c r="G111">
        <v>8.1401971688897729E-6</v>
      </c>
      <c r="H111">
        <v>7.9543348412254953E-6</v>
      </c>
      <c r="I111">
        <v>8.0548833059397895E-6</v>
      </c>
      <c r="J111">
        <v>8.2267559960379392E-6</v>
      </c>
      <c r="K111">
        <v>8.5322443989037254E-6</v>
      </c>
      <c r="L111">
        <v>8.6846459482167854E-6</v>
      </c>
      <c r="M111">
        <v>8.9397976843758387E-6</v>
      </c>
      <c r="N111">
        <v>9.0460054156994672E-6</v>
      </c>
      <c r="O111">
        <v>9.2891610702200079E-6</v>
      </c>
      <c r="P111">
        <v>9.4724092212543373E-6</v>
      </c>
      <c r="Q111">
        <v>9.5646733845815941E-6</v>
      </c>
      <c r="R111">
        <v>9.7388372989722153E-6</v>
      </c>
      <c r="S111">
        <v>9.8977608722918552E-6</v>
      </c>
      <c r="T111">
        <v>1.0164937076389977E-5</v>
      </c>
      <c r="U111">
        <v>1.0073940834487581E-5</v>
      </c>
      <c r="V111">
        <v>1.0449678506109586E-5</v>
      </c>
      <c r="W111">
        <v>1.0624350116465901E-5</v>
      </c>
      <c r="X111">
        <v>1.0745142977201763E-5</v>
      </c>
      <c r="Y111">
        <v>1.0862632944507284E-5</v>
      </c>
      <c r="Z111">
        <v>1.1106706577862217E-5</v>
      </c>
      <c r="AA111">
        <v>1.1304269490429708E-5</v>
      </c>
      <c r="AB111">
        <v>1.1542764362585085E-5</v>
      </c>
      <c r="AC111">
        <v>1.1681694673329064E-5</v>
      </c>
      <c r="AD111">
        <v>1.1649525238978577E-5</v>
      </c>
      <c r="AE111">
        <v>1.1797065130193023E-5</v>
      </c>
      <c r="AF111">
        <v>1.1936602721629239E-5</v>
      </c>
    </row>
    <row r="112" spans="1:32" s="3" customFormat="1" x14ac:dyDescent="0.2">
      <c r="A112" s="5" t="s">
        <v>47</v>
      </c>
    </row>
    <row r="113" spans="1:32" x14ac:dyDescent="0.2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">
      <c r="A114" t="s">
        <v>52</v>
      </c>
      <c r="B114">
        <v>8.1685736124198755E-6</v>
      </c>
      <c r="C114">
        <v>6.2005585076909408E-6</v>
      </c>
      <c r="D114">
        <v>6.33770936594658E-6</v>
      </c>
      <c r="E114">
        <v>7.2640285548991359E-6</v>
      </c>
      <c r="F114">
        <v>8.2944555038155259E-6</v>
      </c>
      <c r="G114">
        <v>8.3172799742823919E-6</v>
      </c>
      <c r="H114">
        <v>8.551986393082211E-6</v>
      </c>
      <c r="I114">
        <v>8.9832206487127682E-6</v>
      </c>
      <c r="J114">
        <v>9.0718838118858933E-6</v>
      </c>
      <c r="K114">
        <v>9.7304357415333978E-6</v>
      </c>
      <c r="L114">
        <v>1.0048503063022824E-5</v>
      </c>
      <c r="M114">
        <v>9.8034112395918277E-6</v>
      </c>
      <c r="N114">
        <v>1.0054600174668001E-5</v>
      </c>
      <c r="O114">
        <v>1.016787178786837E-5</v>
      </c>
      <c r="P114">
        <v>1.0539519706805354E-5</v>
      </c>
      <c r="Q114">
        <v>1.0224941391586911E-5</v>
      </c>
      <c r="R114">
        <v>1.032736452838558E-5</v>
      </c>
      <c r="S114">
        <v>1.0453436261464931E-5</v>
      </c>
      <c r="T114">
        <v>1.0626063562584281E-5</v>
      </c>
      <c r="U114">
        <v>1.075082769453385E-5</v>
      </c>
      <c r="V114">
        <v>1.0908184272554104E-5</v>
      </c>
      <c r="W114">
        <v>1.0957681499580776E-5</v>
      </c>
      <c r="X114">
        <v>1.1174474492591119E-5</v>
      </c>
      <c r="Y114">
        <v>1.1475103879610991E-5</v>
      </c>
      <c r="Z114">
        <v>1.1743782201575669E-5</v>
      </c>
      <c r="AA114">
        <v>1.1709933606794149E-5</v>
      </c>
      <c r="AB114">
        <v>1.2245437963641423E-5</v>
      </c>
      <c r="AC114">
        <v>1.231668448300111E-5</v>
      </c>
      <c r="AD114">
        <v>1.2362707784638212E-5</v>
      </c>
      <c r="AE114">
        <v>1.2512919573310254E-5</v>
      </c>
      <c r="AF114">
        <v>1.2713898931490548E-5</v>
      </c>
    </row>
    <row r="115" spans="1:32" x14ac:dyDescent="0.2">
      <c r="A115" t="s">
        <v>53</v>
      </c>
      <c r="B115">
        <v>7.3547950574743745E-6</v>
      </c>
      <c r="C115">
        <v>7.8541771548890907E-6</v>
      </c>
      <c r="D115">
        <v>8.623263074204731E-6</v>
      </c>
      <c r="E115">
        <v>9.4866461965681535E-6</v>
      </c>
      <c r="F115">
        <v>1.0088846195030351E-5</v>
      </c>
      <c r="G115">
        <v>1.0380299309264291E-5</v>
      </c>
      <c r="H115">
        <v>1.0736586019813688E-5</v>
      </c>
      <c r="I115">
        <v>1.1097847647008821E-5</v>
      </c>
      <c r="J115">
        <v>1.1201039908759674E-5</v>
      </c>
      <c r="K115">
        <v>1.1391876043522107E-5</v>
      </c>
      <c r="L115">
        <v>1.1671636151995086E-5</v>
      </c>
      <c r="M115">
        <v>1.1767205471745793E-5</v>
      </c>
      <c r="N115">
        <v>1.1942004419788959E-5</v>
      </c>
      <c r="O115">
        <v>1.2112490235747324E-5</v>
      </c>
      <c r="P115">
        <v>1.2183544252091296E-5</v>
      </c>
      <c r="Q115">
        <v>1.2108257830733626E-5</v>
      </c>
      <c r="R115">
        <v>1.2056959769043821E-5</v>
      </c>
      <c r="S115">
        <v>1.2204784342898873E-5</v>
      </c>
      <c r="T115">
        <v>1.2358087712261071E-5</v>
      </c>
      <c r="U115">
        <v>1.2400494263690494E-5</v>
      </c>
      <c r="V115">
        <v>1.2651204159004062E-5</v>
      </c>
      <c r="W115">
        <v>1.2685939864457076E-5</v>
      </c>
      <c r="X115">
        <v>1.2682993769917046E-5</v>
      </c>
      <c r="Y115">
        <v>1.2665748338463203E-5</v>
      </c>
      <c r="Z115">
        <v>1.2711304132776428E-5</v>
      </c>
      <c r="AA115">
        <v>1.2632250152396924E-5</v>
      </c>
      <c r="AB115">
        <v>1.2798637517052986E-5</v>
      </c>
      <c r="AC115">
        <v>1.2926950091688531E-5</v>
      </c>
      <c r="AD115">
        <v>1.3006248914613368E-5</v>
      </c>
      <c r="AE115">
        <v>1.3172098690202503E-5</v>
      </c>
      <c r="AF115">
        <v>1.3351502629741396E-5</v>
      </c>
    </row>
    <row r="116" spans="1:32" x14ac:dyDescent="0.2">
      <c r="A116" t="s">
        <v>54</v>
      </c>
      <c r="B116">
        <v>4.6542438802060198E-6</v>
      </c>
      <c r="C116">
        <v>3.6320643992025066E-6</v>
      </c>
      <c r="D116">
        <v>4.5735088251040339E-6</v>
      </c>
      <c r="E116">
        <v>5.6675602384906359E-6</v>
      </c>
      <c r="F116">
        <v>6.5803341346001532E-6</v>
      </c>
      <c r="G116">
        <v>7.1715836389334314E-6</v>
      </c>
      <c r="H116">
        <v>7.8045433128190071E-6</v>
      </c>
      <c r="I116">
        <v>8.2247064272693217E-6</v>
      </c>
      <c r="J116">
        <v>8.3212329394345688E-6</v>
      </c>
      <c r="K116">
        <v>8.5435446479322753E-6</v>
      </c>
      <c r="L116">
        <v>8.8510819657510713E-6</v>
      </c>
      <c r="M116">
        <v>8.921224919435417E-6</v>
      </c>
      <c r="N116">
        <v>9.1575512023213863E-6</v>
      </c>
      <c r="O116">
        <v>9.3100623818539403E-6</v>
      </c>
      <c r="P116">
        <v>9.4559007149155183E-6</v>
      </c>
      <c r="Q116">
        <v>9.3724200522852601E-6</v>
      </c>
      <c r="R116">
        <v>9.3813816442886904E-6</v>
      </c>
      <c r="S116">
        <v>9.5434842644014384E-6</v>
      </c>
      <c r="T116">
        <v>9.7009428601489124E-6</v>
      </c>
      <c r="U116">
        <v>9.6950382515194509E-6</v>
      </c>
      <c r="V116">
        <v>9.9858810336113991E-6</v>
      </c>
      <c r="W116">
        <v>1.0111349531434136E-5</v>
      </c>
      <c r="X116">
        <v>1.0225188008353588E-5</v>
      </c>
      <c r="Y116">
        <v>1.0337415492293604E-5</v>
      </c>
      <c r="Z116">
        <v>1.0553012660118775E-5</v>
      </c>
      <c r="AA116">
        <v>1.0715923438053253E-5</v>
      </c>
      <c r="AB116">
        <v>1.0895812627129451E-5</v>
      </c>
      <c r="AC116">
        <v>1.0998453993153306E-5</v>
      </c>
      <c r="AD116">
        <v>1.1030357154232239E-5</v>
      </c>
      <c r="AE116">
        <v>1.1156768650698773E-5</v>
      </c>
      <c r="AF116">
        <v>1.1248425812388191E-5</v>
      </c>
    </row>
    <row r="117" spans="1:32" x14ac:dyDescent="0.2">
      <c r="A117" t="s">
        <v>55</v>
      </c>
      <c r="B117">
        <v>4.6542438802060198E-6</v>
      </c>
      <c r="C117">
        <v>3.6320643992025066E-6</v>
      </c>
      <c r="D117">
        <v>4.5735088251040339E-6</v>
      </c>
      <c r="E117">
        <v>5.6675602384906359E-6</v>
      </c>
      <c r="F117">
        <v>6.5803341346001532E-6</v>
      </c>
      <c r="G117">
        <v>7.1715836389334314E-6</v>
      </c>
      <c r="H117">
        <v>7.8045433128190071E-6</v>
      </c>
      <c r="I117">
        <v>8.2247064272693217E-6</v>
      </c>
      <c r="J117">
        <v>8.3212329394345688E-6</v>
      </c>
      <c r="K117">
        <v>8.5435446479322753E-6</v>
      </c>
      <c r="L117">
        <v>8.8510819657510713E-6</v>
      </c>
      <c r="M117">
        <v>8.921224919435417E-6</v>
      </c>
      <c r="N117">
        <v>9.1575512023213863E-6</v>
      </c>
      <c r="O117">
        <v>9.3100623818539403E-6</v>
      </c>
      <c r="P117">
        <v>9.4559007149155183E-6</v>
      </c>
      <c r="Q117">
        <v>9.3724200522852601E-6</v>
      </c>
      <c r="R117">
        <v>9.3813816442886904E-6</v>
      </c>
      <c r="S117">
        <v>9.5434842644014384E-6</v>
      </c>
      <c r="T117">
        <v>9.7009428601489124E-6</v>
      </c>
      <c r="U117">
        <v>9.6950382515194509E-6</v>
      </c>
      <c r="V117">
        <v>9.9858810336113991E-6</v>
      </c>
      <c r="W117">
        <v>1.0111349531434136E-5</v>
      </c>
      <c r="X117">
        <v>1.0225188008353588E-5</v>
      </c>
      <c r="Y117">
        <v>1.0337415492293604E-5</v>
      </c>
      <c r="Z117">
        <v>1.0553012660118775E-5</v>
      </c>
      <c r="AA117">
        <v>1.0715923438053253E-5</v>
      </c>
      <c r="AB117">
        <v>1.0895812627129451E-5</v>
      </c>
      <c r="AC117">
        <v>1.0998453993153306E-5</v>
      </c>
      <c r="AD117">
        <v>1.1030357154232239E-5</v>
      </c>
      <c r="AE117">
        <v>1.1156768650698773E-5</v>
      </c>
      <c r="AF117">
        <v>1.1248425812388191E-5</v>
      </c>
    </row>
    <row r="118" spans="1:32" x14ac:dyDescent="0.2">
      <c r="A118" t="s">
        <v>56</v>
      </c>
      <c r="B118">
        <v>4.8105705227366694E-6</v>
      </c>
      <c r="C118">
        <v>3.931092551460332E-6</v>
      </c>
      <c r="D118">
        <v>5.151137632187195E-6</v>
      </c>
      <c r="E118">
        <v>6.5228946057315964E-6</v>
      </c>
      <c r="F118">
        <v>7.6328350583553235E-6</v>
      </c>
      <c r="G118">
        <v>8.5056552640421018E-6</v>
      </c>
      <c r="H118">
        <v>9.4726795261561543E-6</v>
      </c>
      <c r="I118">
        <v>9.8668032810661063E-6</v>
      </c>
      <c r="J118">
        <v>1.0041297950148951E-5</v>
      </c>
      <c r="K118">
        <v>1.0255843004717728E-5</v>
      </c>
      <c r="L118">
        <v>1.0544666722921361E-5</v>
      </c>
      <c r="M118">
        <v>1.063511918831889E-5</v>
      </c>
      <c r="N118">
        <v>1.0835747250673272E-5</v>
      </c>
      <c r="O118">
        <v>1.0996672674924947E-5</v>
      </c>
      <c r="P118">
        <v>1.1125414611125495E-5</v>
      </c>
      <c r="Q118">
        <v>1.1036890724327792E-5</v>
      </c>
      <c r="R118">
        <v>1.1032181940883502E-5</v>
      </c>
      <c r="S118">
        <v>1.1194792875411014E-5</v>
      </c>
      <c r="T118">
        <v>1.1370563209639468E-5</v>
      </c>
      <c r="U118">
        <v>1.1354681267287712E-5</v>
      </c>
      <c r="V118">
        <v>1.1645195818431211E-5</v>
      </c>
      <c r="W118">
        <v>1.1777754104740527E-5</v>
      </c>
      <c r="X118">
        <v>1.1878198984741763E-5</v>
      </c>
      <c r="Y118">
        <v>1.197518856867753E-5</v>
      </c>
      <c r="Z118">
        <v>1.218213374612362E-5</v>
      </c>
      <c r="AA118">
        <v>1.236316287241269E-5</v>
      </c>
      <c r="AB118">
        <v>1.2497855546997617E-5</v>
      </c>
      <c r="AC118">
        <v>1.2580206917743065E-5</v>
      </c>
      <c r="AD118">
        <v>1.2627882019450488E-5</v>
      </c>
      <c r="AE118">
        <v>1.2747785672030942E-5</v>
      </c>
      <c r="AF118">
        <v>1.2890677910552489E-5</v>
      </c>
    </row>
    <row r="119" spans="1:32" x14ac:dyDescent="0.2">
      <c r="A119" t="s">
        <v>57</v>
      </c>
      <c r="B119">
        <v>4.8105705227366694E-6</v>
      </c>
      <c r="C119">
        <v>3.931092551460332E-6</v>
      </c>
      <c r="D119">
        <v>5.151137632187195E-6</v>
      </c>
      <c r="E119">
        <v>6.5228946057315964E-6</v>
      </c>
      <c r="F119">
        <v>7.6328350583553235E-6</v>
      </c>
      <c r="G119">
        <v>8.5056552640421018E-6</v>
      </c>
      <c r="H119">
        <v>9.4726795261561543E-6</v>
      </c>
      <c r="I119">
        <v>9.8668032810661063E-6</v>
      </c>
      <c r="J119">
        <v>1.0041297950148951E-5</v>
      </c>
      <c r="K119">
        <v>1.0255843004717728E-5</v>
      </c>
      <c r="L119">
        <v>1.0544666722921361E-5</v>
      </c>
      <c r="M119">
        <v>1.063511918831889E-5</v>
      </c>
      <c r="N119">
        <v>1.0835747250673272E-5</v>
      </c>
      <c r="O119">
        <v>1.0996672674924947E-5</v>
      </c>
      <c r="P119">
        <v>1.1125414611125495E-5</v>
      </c>
      <c r="Q119">
        <v>1.1036890724327792E-5</v>
      </c>
      <c r="R119">
        <v>1.1032181940883502E-5</v>
      </c>
      <c r="S119">
        <v>1.1194792875411014E-5</v>
      </c>
      <c r="T119">
        <v>1.1370563209639468E-5</v>
      </c>
      <c r="U119">
        <v>1.1354681267287712E-5</v>
      </c>
      <c r="V119">
        <v>1.1645195818431211E-5</v>
      </c>
      <c r="W119">
        <v>1.1777754104740527E-5</v>
      </c>
      <c r="X119">
        <v>1.1878198984741763E-5</v>
      </c>
      <c r="Y119">
        <v>1.197518856867753E-5</v>
      </c>
      <c r="Z119">
        <v>1.218213374612362E-5</v>
      </c>
      <c r="AA119">
        <v>1.236316287241269E-5</v>
      </c>
      <c r="AB119">
        <v>1.2497855546997617E-5</v>
      </c>
      <c r="AC119">
        <v>1.2580206917743065E-5</v>
      </c>
      <c r="AD119">
        <v>1.2627882019450488E-5</v>
      </c>
      <c r="AE119">
        <v>1.2747785672030942E-5</v>
      </c>
      <c r="AF119">
        <v>1.2890677910552489E-5</v>
      </c>
    </row>
    <row r="120" spans="1:32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59</v>
      </c>
      <c r="B121">
        <v>4.8105705227366694E-6</v>
      </c>
      <c r="C121">
        <v>3.931092551460332E-6</v>
      </c>
      <c r="D121">
        <v>5.151137632187195E-6</v>
      </c>
      <c r="E121">
        <v>6.5228946057315964E-6</v>
      </c>
      <c r="F121">
        <v>7.6328350583553235E-6</v>
      </c>
      <c r="G121">
        <v>8.5056552640421018E-6</v>
      </c>
      <c r="H121">
        <v>9.4726795261561543E-6</v>
      </c>
      <c r="I121">
        <v>9.8668032810661063E-6</v>
      </c>
      <c r="J121">
        <v>1.0041297950148951E-5</v>
      </c>
      <c r="K121">
        <v>1.0255843004717728E-5</v>
      </c>
      <c r="L121">
        <v>1.0544666722921361E-5</v>
      </c>
      <c r="M121">
        <v>1.063511918831889E-5</v>
      </c>
      <c r="N121">
        <v>1.0835747250673272E-5</v>
      </c>
      <c r="O121">
        <v>1.0996672674924947E-5</v>
      </c>
      <c r="P121">
        <v>1.1125414611125495E-5</v>
      </c>
      <c r="Q121">
        <v>1.1036890724327792E-5</v>
      </c>
      <c r="R121">
        <v>1.1032181940883502E-5</v>
      </c>
      <c r="S121">
        <v>1.1194792875411014E-5</v>
      </c>
      <c r="T121">
        <v>1.1370563209639468E-5</v>
      </c>
      <c r="U121">
        <v>1.1354681267287712E-5</v>
      </c>
      <c r="V121">
        <v>1.1645195818431211E-5</v>
      </c>
      <c r="W121">
        <v>1.1777754104740527E-5</v>
      </c>
      <c r="X121">
        <v>1.1878198984741763E-5</v>
      </c>
      <c r="Y121">
        <v>1.197518856867753E-5</v>
      </c>
      <c r="Z121">
        <v>1.218213374612362E-5</v>
      </c>
      <c r="AA121">
        <v>1.236316287241269E-5</v>
      </c>
      <c r="AB121">
        <v>1.2497855546997617E-5</v>
      </c>
      <c r="AC121">
        <v>1.2580206917743065E-5</v>
      </c>
      <c r="AD121">
        <v>1.2627882019450488E-5</v>
      </c>
      <c r="AE121">
        <v>1.2747785672030942E-5</v>
      </c>
      <c r="AF121">
        <v>1.2890677910552489E-5</v>
      </c>
    </row>
    <row r="122" spans="1:32" s="3" customFormat="1" x14ac:dyDescent="0.2">
      <c r="A122" s="5" t="s">
        <v>48</v>
      </c>
    </row>
    <row r="123" spans="1:32" x14ac:dyDescent="0.2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">
      <c r="A124" t="s">
        <v>52</v>
      </c>
      <c r="B124">
        <v>9.9124552665636628E-6</v>
      </c>
      <c r="C124">
        <v>1.0681427667649336E-5</v>
      </c>
      <c r="D124">
        <v>1.1068591418363948E-5</v>
      </c>
      <c r="E124">
        <v>1.0893403490033547E-5</v>
      </c>
      <c r="F124">
        <v>1.0935597745233952E-5</v>
      </c>
      <c r="G124">
        <v>1.1024746896020461E-5</v>
      </c>
      <c r="H124">
        <v>1.0901584548841558E-5</v>
      </c>
      <c r="I124">
        <v>1.0881372083487395E-5</v>
      </c>
      <c r="J124">
        <v>1.1030140855359873E-5</v>
      </c>
      <c r="K124">
        <v>1.1159313118301835E-5</v>
      </c>
      <c r="L124">
        <v>1.1849605147441524E-5</v>
      </c>
      <c r="M124">
        <v>1.1958735263181365E-5</v>
      </c>
      <c r="N124">
        <v>1.2099676841144247E-5</v>
      </c>
      <c r="O124">
        <v>1.2193891716773275E-5</v>
      </c>
      <c r="P124">
        <v>1.2296171901009896E-5</v>
      </c>
      <c r="Q124">
        <v>1.2321002799360676E-5</v>
      </c>
      <c r="R124">
        <v>1.2421625275369904E-5</v>
      </c>
      <c r="S124">
        <v>1.2640875997850292E-5</v>
      </c>
      <c r="T124">
        <v>1.2768139209272528E-5</v>
      </c>
      <c r="U124">
        <v>1.282691633425689E-5</v>
      </c>
      <c r="V124">
        <v>1.2926975768219806E-5</v>
      </c>
      <c r="W124">
        <v>1.3030922755342425E-5</v>
      </c>
      <c r="X124">
        <v>1.3121371615522185E-5</v>
      </c>
      <c r="Y124">
        <v>1.3121467522831103E-5</v>
      </c>
      <c r="Z124">
        <v>1.3233618718801814E-5</v>
      </c>
      <c r="AA124">
        <v>1.3300436348779396E-5</v>
      </c>
      <c r="AB124">
        <v>1.3421420111829033E-5</v>
      </c>
      <c r="AC124">
        <v>1.3533272837640099E-5</v>
      </c>
      <c r="AD124">
        <v>1.3634049096058452E-5</v>
      </c>
      <c r="AE124">
        <v>1.3772237472825717E-5</v>
      </c>
      <c r="AF124">
        <v>1.3889498213357671E-5</v>
      </c>
    </row>
    <row r="125" spans="1:32" x14ac:dyDescent="0.2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54</v>
      </c>
      <c r="B126">
        <v>1.4300496583912337E-5</v>
      </c>
      <c r="C126">
        <v>1.4206893530771228E-5</v>
      </c>
      <c r="D126">
        <v>1.4375192668602556E-5</v>
      </c>
      <c r="E126">
        <v>1.4285299409384792E-5</v>
      </c>
      <c r="F126">
        <v>1.4289058810536895E-5</v>
      </c>
      <c r="G126">
        <v>1.43579549833991E-5</v>
      </c>
      <c r="H126">
        <v>1.4288303127085601E-5</v>
      </c>
      <c r="I126">
        <v>1.4247831896297114E-5</v>
      </c>
      <c r="J126">
        <v>1.4346971116166715E-5</v>
      </c>
      <c r="K126">
        <v>1.4489573709505575E-5</v>
      </c>
      <c r="L126">
        <v>1.4969346715212012E-5</v>
      </c>
      <c r="M126">
        <v>1.5210774349305062E-5</v>
      </c>
      <c r="N126">
        <v>1.5432459133142777E-5</v>
      </c>
      <c r="O126">
        <v>1.5615413073133985E-5</v>
      </c>
      <c r="P126">
        <v>1.5793196286315157E-5</v>
      </c>
      <c r="Q126">
        <v>1.5904995270961748E-5</v>
      </c>
      <c r="R126">
        <v>1.6048897573693853E-5</v>
      </c>
      <c r="S126">
        <v>1.6297887003022688E-5</v>
      </c>
      <c r="T126">
        <v>1.6518766496180363E-5</v>
      </c>
      <c r="U126">
        <v>1.6679072255885785E-5</v>
      </c>
      <c r="V126">
        <v>1.6846111370106867E-5</v>
      </c>
      <c r="W126">
        <v>1.7015498559822111E-5</v>
      </c>
      <c r="X126">
        <v>1.7174938673385844E-5</v>
      </c>
      <c r="Y126">
        <v>1.7256150667572367E-5</v>
      </c>
      <c r="Z126">
        <v>1.7395239415541441E-5</v>
      </c>
      <c r="AA126">
        <v>1.7516753149151558E-5</v>
      </c>
      <c r="AB126">
        <v>1.7678189126885332E-5</v>
      </c>
      <c r="AC126">
        <v>1.7848372512622016E-5</v>
      </c>
      <c r="AD126">
        <v>1.8015798563227344E-5</v>
      </c>
      <c r="AE126">
        <v>1.8213742980959637E-5</v>
      </c>
      <c r="AF126">
        <v>1.8407660118504575E-5</v>
      </c>
    </row>
    <row r="127" spans="1:32" x14ac:dyDescent="0.2">
      <c r="A127" t="s">
        <v>55</v>
      </c>
      <c r="B127">
        <v>1.05582215007517E-5</v>
      </c>
      <c r="C127">
        <v>1.124128823702396E-5</v>
      </c>
      <c r="D127">
        <v>1.1684294018355234E-5</v>
      </c>
      <c r="E127">
        <v>1.1530768740032781E-5</v>
      </c>
      <c r="F127">
        <v>1.1569498757092147E-5</v>
      </c>
      <c r="G127">
        <v>1.1665784734521485E-5</v>
      </c>
      <c r="H127">
        <v>1.154153102831008E-5</v>
      </c>
      <c r="I127">
        <v>1.1513373965271615E-5</v>
      </c>
      <c r="J127">
        <v>1.1669916189889208E-5</v>
      </c>
      <c r="K127">
        <v>1.1818785829793481E-5</v>
      </c>
      <c r="L127">
        <v>1.2374136275287589E-5</v>
      </c>
      <c r="M127">
        <v>1.2522074126078505E-5</v>
      </c>
      <c r="N127">
        <v>1.2663498547734554E-5</v>
      </c>
      <c r="O127">
        <v>1.2778522002249889E-5</v>
      </c>
      <c r="P127">
        <v>1.2900702953086694E-5</v>
      </c>
      <c r="Q127">
        <v>1.2940020815806745E-5</v>
      </c>
      <c r="R127">
        <v>1.3054763989479645E-5</v>
      </c>
      <c r="S127">
        <v>1.330144089516158E-5</v>
      </c>
      <c r="T127">
        <v>1.345868258170455E-5</v>
      </c>
      <c r="U127">
        <v>1.3537368741160554E-5</v>
      </c>
      <c r="V127">
        <v>1.3654084628963407E-5</v>
      </c>
      <c r="W127">
        <v>1.3777009688231459E-5</v>
      </c>
      <c r="X127">
        <v>1.3886223309473031E-5</v>
      </c>
      <c r="Y127">
        <v>1.3896386177069598E-5</v>
      </c>
      <c r="Z127">
        <v>1.4020691144084045E-5</v>
      </c>
      <c r="AA127">
        <v>1.4102654687786131E-5</v>
      </c>
      <c r="AB127">
        <v>1.4241317640375099E-5</v>
      </c>
      <c r="AC127">
        <v>1.4373628387322645E-5</v>
      </c>
      <c r="AD127">
        <v>1.4494361633867094E-5</v>
      </c>
      <c r="AE127">
        <v>1.4654845152808873E-5</v>
      </c>
      <c r="AF127">
        <v>1.4795398967600357E-5</v>
      </c>
    </row>
    <row r="128" spans="1:32" x14ac:dyDescent="0.2">
      <c r="A128" t="s">
        <v>56</v>
      </c>
      <c r="B128">
        <v>6.3021246636449609E-6</v>
      </c>
      <c r="C128">
        <v>7.024481978661464E-6</v>
      </c>
      <c r="D128">
        <v>7.437085969853338E-6</v>
      </c>
      <c r="E128">
        <v>7.2686619871629876E-6</v>
      </c>
      <c r="F128">
        <v>7.310079062446312E-6</v>
      </c>
      <c r="G128">
        <v>7.4031083253082132E-6</v>
      </c>
      <c r="H128">
        <v>7.2792250197381409E-6</v>
      </c>
      <c r="I128">
        <v>7.2568604274433782E-6</v>
      </c>
      <c r="J128">
        <v>7.4099450282171007E-6</v>
      </c>
      <c r="K128">
        <v>7.5482582498433838E-6</v>
      </c>
      <c r="L128">
        <v>7.9058751083273908E-6</v>
      </c>
      <c r="M128">
        <v>8.0353226913889145E-6</v>
      </c>
      <c r="N128">
        <v>8.1417070470174448E-6</v>
      </c>
      <c r="O128">
        <v>8.2507230661311623E-6</v>
      </c>
      <c r="P128">
        <v>8.3677903384709902E-6</v>
      </c>
      <c r="Q128">
        <v>8.401819243819159E-6</v>
      </c>
      <c r="R128">
        <v>8.515423104805097E-6</v>
      </c>
      <c r="S128">
        <v>8.7606754562347668E-6</v>
      </c>
      <c r="T128">
        <v>8.9098584484673073E-6</v>
      </c>
      <c r="U128">
        <v>8.9821031092701316E-6</v>
      </c>
      <c r="V128">
        <v>9.0978318132208601E-6</v>
      </c>
      <c r="W128">
        <v>9.2192711359878539E-6</v>
      </c>
      <c r="X128">
        <v>9.3265004680794254E-6</v>
      </c>
      <c r="Y128">
        <v>9.3318299380214589E-6</v>
      </c>
      <c r="Z128">
        <v>9.4603515194796528E-6</v>
      </c>
      <c r="AA128">
        <v>9.540726805074592E-6</v>
      </c>
      <c r="AB128">
        <v>9.6819453567313285E-6</v>
      </c>
      <c r="AC128">
        <v>9.8146422132759732E-6</v>
      </c>
      <c r="AD128">
        <v>9.9354622724707372E-6</v>
      </c>
      <c r="AE128">
        <v>1.0099504283288177E-5</v>
      </c>
      <c r="AF128">
        <v>1.0241295798436976E-5</v>
      </c>
    </row>
    <row r="129" spans="1:32" x14ac:dyDescent="0.2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59</v>
      </c>
      <c r="B131">
        <v>6.3021246636449609E-6</v>
      </c>
      <c r="C131">
        <v>7.024481978661464E-6</v>
      </c>
      <c r="D131">
        <v>7.437085969853338E-6</v>
      </c>
      <c r="E131">
        <v>7.2686619871629876E-6</v>
      </c>
      <c r="F131">
        <v>7.310079062446312E-6</v>
      </c>
      <c r="G131">
        <v>7.4031083253082132E-6</v>
      </c>
      <c r="H131">
        <v>7.2792250197381409E-6</v>
      </c>
      <c r="I131">
        <v>7.2568604274433782E-6</v>
      </c>
      <c r="J131">
        <v>7.4099450282171007E-6</v>
      </c>
      <c r="K131">
        <v>7.5482582498433838E-6</v>
      </c>
      <c r="L131">
        <v>7.9058751083273908E-6</v>
      </c>
      <c r="M131">
        <v>8.0353226913889145E-6</v>
      </c>
      <c r="N131">
        <v>8.1417070470174448E-6</v>
      </c>
      <c r="O131">
        <v>8.2507230661311623E-6</v>
      </c>
      <c r="P131">
        <v>8.3677903384709902E-6</v>
      </c>
      <c r="Q131">
        <v>8.401819243819159E-6</v>
      </c>
      <c r="R131">
        <v>8.515423104805097E-6</v>
      </c>
      <c r="S131">
        <v>8.7606754562347668E-6</v>
      </c>
      <c r="T131">
        <v>8.9098584484673073E-6</v>
      </c>
      <c r="U131">
        <v>8.9821031092701316E-6</v>
      </c>
      <c r="V131">
        <v>9.0978318132208601E-6</v>
      </c>
      <c r="W131">
        <v>9.2192711359878539E-6</v>
      </c>
      <c r="X131">
        <v>9.3265004680794254E-6</v>
      </c>
      <c r="Y131">
        <v>9.3318299380214589E-6</v>
      </c>
      <c r="Z131">
        <v>9.4603515194796528E-6</v>
      </c>
      <c r="AA131">
        <v>9.540726805074592E-6</v>
      </c>
      <c r="AB131">
        <v>9.6819453567313285E-6</v>
      </c>
      <c r="AC131">
        <v>9.8146422132759732E-6</v>
      </c>
      <c r="AD131">
        <v>9.9354622724707372E-6</v>
      </c>
      <c r="AE131">
        <v>1.0099504283288177E-5</v>
      </c>
      <c r="AF131">
        <v>1.0241295798436976E-5</v>
      </c>
    </row>
    <row r="132" spans="1:32" s="3" customFormat="1" x14ac:dyDescent="0.2">
      <c r="A132" s="5" t="s">
        <v>49</v>
      </c>
    </row>
    <row r="133" spans="1:32" x14ac:dyDescent="0.2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">
      <c r="A142" s="5" t="s">
        <v>50</v>
      </c>
    </row>
    <row r="143" spans="1:32" x14ac:dyDescent="0.2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B14" sqref="B14"/>
    </sheetView>
  </sheetViews>
  <sheetFormatPr defaultRowHeight="14.25" x14ac:dyDescent="0.2"/>
  <cols>
    <col min="1" max="1" width="39.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">
      <c r="A2" s="5" t="s">
        <v>22</v>
      </c>
    </row>
    <row r="3" spans="1:32" x14ac:dyDescent="0.2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53</v>
      </c>
      <c r="B5">
        <v>1.1587883368878666E-7</v>
      </c>
      <c r="C5">
        <v>1.2065198891383497E-7</v>
      </c>
      <c r="D5">
        <v>1.2094404869142769E-7</v>
      </c>
      <c r="E5">
        <v>1.1639756672660061E-7</v>
      </c>
      <c r="F5">
        <v>1.1435520674788726E-7</v>
      </c>
      <c r="G5">
        <v>1.0947004684030442E-7</v>
      </c>
      <c r="H5">
        <v>1.0829478473362323E-7</v>
      </c>
      <c r="I5">
        <v>1.0724066931329424E-7</v>
      </c>
      <c r="J5">
        <v>1.0477547652224518E-7</v>
      </c>
      <c r="K5">
        <v>1.0441566904748696E-7</v>
      </c>
      <c r="L5">
        <v>1.0415315428885471E-7</v>
      </c>
      <c r="M5">
        <v>1.0441488198755565E-7</v>
      </c>
      <c r="N5">
        <v>1.0295076888607866E-7</v>
      </c>
      <c r="O5">
        <v>1.0204280444068933E-7</v>
      </c>
      <c r="P5">
        <v>1.0172713286515688E-7</v>
      </c>
      <c r="Q5">
        <v>1.0084671551736389E-7</v>
      </c>
      <c r="R5">
        <v>1.0025290907071598E-7</v>
      </c>
      <c r="S5">
        <v>1.001686331149927E-7</v>
      </c>
      <c r="T5">
        <v>1.0096986012508022E-7</v>
      </c>
      <c r="U5">
        <v>1.0079640422483081E-7</v>
      </c>
      <c r="V5">
        <v>1.0073343943032491E-7</v>
      </c>
      <c r="W5">
        <v>1.0066617607773256E-7</v>
      </c>
      <c r="X5">
        <v>1.0036134171202373E-7</v>
      </c>
      <c r="Y5">
        <v>1.0027113253527971E-7</v>
      </c>
      <c r="Z5">
        <v>1.0012843251542355E-7</v>
      </c>
      <c r="AA5">
        <v>9.9843395734141104E-8</v>
      </c>
      <c r="AB5">
        <v>9.9714923336120423E-8</v>
      </c>
      <c r="AC5">
        <v>9.9576824589708946E-8</v>
      </c>
      <c r="AD5">
        <v>9.8944573292569471E-8</v>
      </c>
      <c r="AE5">
        <v>9.8800299152850666E-8</v>
      </c>
      <c r="AF5">
        <v>9.8726194433162944E-8</v>
      </c>
    </row>
    <row r="6" spans="1:3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56</v>
      </c>
      <c r="B8">
        <v>2.0637010499825789E-7</v>
      </c>
      <c r="C8">
        <v>1.9247643312380161E-7</v>
      </c>
      <c r="D8">
        <v>1.8815616219338348E-7</v>
      </c>
      <c r="E8">
        <v>1.8464217802083678E-7</v>
      </c>
      <c r="F8">
        <v>1.8172201182400906E-7</v>
      </c>
      <c r="G8">
        <v>1.7974870674310851E-7</v>
      </c>
      <c r="H8">
        <v>1.7804321572596397E-7</v>
      </c>
      <c r="I8">
        <v>1.7715124876681768E-7</v>
      </c>
      <c r="J8">
        <v>1.7674182804348794E-7</v>
      </c>
      <c r="K8">
        <v>1.7712996916398576E-7</v>
      </c>
      <c r="L8">
        <v>1.7831128610205854E-7</v>
      </c>
      <c r="M8">
        <v>1.7933195009067941E-7</v>
      </c>
      <c r="N8">
        <v>1.7996788129430941E-7</v>
      </c>
      <c r="O8">
        <v>1.8088730467495938E-7</v>
      </c>
      <c r="P8">
        <v>1.819096978701975E-7</v>
      </c>
      <c r="Q8">
        <v>1.8305568086890747E-7</v>
      </c>
      <c r="R8">
        <v>1.8405649786774822E-7</v>
      </c>
      <c r="S8">
        <v>1.8521818095027017E-7</v>
      </c>
      <c r="T8">
        <v>1.8633162137353727E-7</v>
      </c>
      <c r="U8">
        <v>1.8750189541000431E-7</v>
      </c>
      <c r="V8">
        <v>1.887200665488424E-7</v>
      </c>
      <c r="W8">
        <v>1.8980852942476944E-7</v>
      </c>
      <c r="X8">
        <v>1.9100737321938044E-7</v>
      </c>
      <c r="Y8">
        <v>1.9241174993397821E-7</v>
      </c>
      <c r="Z8">
        <v>1.9322906543868539E-7</v>
      </c>
      <c r="AA8">
        <v>1.9489016981363666E-7</v>
      </c>
      <c r="AB8">
        <v>1.9611221029175467E-7</v>
      </c>
      <c r="AC8">
        <v>1.9740982514016603E-7</v>
      </c>
      <c r="AD8">
        <v>1.9890502873376748E-7</v>
      </c>
      <c r="AE8">
        <v>2.003927306733772E-7</v>
      </c>
      <c r="AF8">
        <v>2.0227101323550983E-7</v>
      </c>
    </row>
    <row r="9" spans="1:32" x14ac:dyDescent="0.2">
      <c r="A9" t="s">
        <v>57</v>
      </c>
      <c r="B9">
        <v>1.1587883368878666E-7</v>
      </c>
      <c r="C9">
        <v>1.2065198891383497E-7</v>
      </c>
      <c r="D9">
        <v>1.2094404869142769E-7</v>
      </c>
      <c r="E9">
        <v>1.1639756672660061E-7</v>
      </c>
      <c r="F9">
        <v>1.1435520674788726E-7</v>
      </c>
      <c r="G9">
        <v>1.0947004684030442E-7</v>
      </c>
      <c r="H9">
        <v>1.0829478473362323E-7</v>
      </c>
      <c r="I9">
        <v>1.0724066931329424E-7</v>
      </c>
      <c r="J9">
        <v>1.0477547652224518E-7</v>
      </c>
      <c r="K9">
        <v>1.0441566904748696E-7</v>
      </c>
      <c r="L9">
        <v>1.0415315428885471E-7</v>
      </c>
      <c r="M9">
        <v>1.0441488198755565E-7</v>
      </c>
      <c r="N9">
        <v>1.0295076888607866E-7</v>
      </c>
      <c r="O9">
        <v>1.0204280444068933E-7</v>
      </c>
      <c r="P9">
        <v>1.0172713286515688E-7</v>
      </c>
      <c r="Q9">
        <v>1.0084671551736389E-7</v>
      </c>
      <c r="R9">
        <v>1.0025290907071598E-7</v>
      </c>
      <c r="S9">
        <v>1.001686331149927E-7</v>
      </c>
      <c r="T9">
        <v>1.0096986012508022E-7</v>
      </c>
      <c r="U9">
        <v>1.0079640422483081E-7</v>
      </c>
      <c r="V9">
        <v>1.0073343943032491E-7</v>
      </c>
      <c r="W9">
        <v>1.0066617607773256E-7</v>
      </c>
      <c r="X9">
        <v>1.0036134171202373E-7</v>
      </c>
      <c r="Y9">
        <v>1.0027113253527971E-7</v>
      </c>
      <c r="Z9">
        <v>1.0012843251542355E-7</v>
      </c>
      <c r="AA9">
        <v>9.9843395734141104E-8</v>
      </c>
      <c r="AB9">
        <v>9.9714923336120423E-8</v>
      </c>
      <c r="AC9">
        <v>9.9576824589708946E-8</v>
      </c>
      <c r="AD9">
        <v>9.8944573292569471E-8</v>
      </c>
      <c r="AE9">
        <v>9.8800299152850666E-8</v>
      </c>
      <c r="AF9">
        <v>9.8726194433162944E-8</v>
      </c>
    </row>
    <row r="10" spans="1:3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59</v>
      </c>
      <c r="B11">
        <v>2.0637010499825789E-7</v>
      </c>
      <c r="C11">
        <v>1.9247643312380161E-7</v>
      </c>
      <c r="D11">
        <v>1.8815616219338348E-7</v>
      </c>
      <c r="E11">
        <v>1.8464217802083678E-7</v>
      </c>
      <c r="F11">
        <v>1.8172201182400906E-7</v>
      </c>
      <c r="G11">
        <v>1.7974870674310851E-7</v>
      </c>
      <c r="H11">
        <v>1.7804321572596397E-7</v>
      </c>
      <c r="I11">
        <v>1.7715124876681768E-7</v>
      </c>
      <c r="J11">
        <v>1.7674182804348794E-7</v>
      </c>
      <c r="K11">
        <v>1.7712996916398576E-7</v>
      </c>
      <c r="L11">
        <v>1.7831128610205854E-7</v>
      </c>
      <c r="M11">
        <v>1.7933195009067941E-7</v>
      </c>
      <c r="N11">
        <v>1.7996788129430941E-7</v>
      </c>
      <c r="O11">
        <v>1.8088730467495938E-7</v>
      </c>
      <c r="P11">
        <v>1.819096978701975E-7</v>
      </c>
      <c r="Q11">
        <v>1.8305568086890747E-7</v>
      </c>
      <c r="R11">
        <v>1.8405649786774822E-7</v>
      </c>
      <c r="S11">
        <v>1.8521818095027017E-7</v>
      </c>
      <c r="T11">
        <v>1.8633162137353727E-7</v>
      </c>
      <c r="U11">
        <v>1.8750189541000431E-7</v>
      </c>
      <c r="V11">
        <v>1.887200665488424E-7</v>
      </c>
      <c r="W11">
        <v>1.8980852942476944E-7</v>
      </c>
      <c r="X11">
        <v>1.9100737321938044E-7</v>
      </c>
      <c r="Y11">
        <v>1.9241174993397821E-7</v>
      </c>
      <c r="Z11">
        <v>1.9322906543868539E-7</v>
      </c>
      <c r="AA11">
        <v>1.9489016981363666E-7</v>
      </c>
      <c r="AB11">
        <v>1.9611221029175467E-7</v>
      </c>
      <c r="AC11">
        <v>1.9740982514016603E-7</v>
      </c>
      <c r="AD11">
        <v>1.9890502873376748E-7</v>
      </c>
      <c r="AE11">
        <v>2.003927306733772E-7</v>
      </c>
      <c r="AF11">
        <v>2.0227101323550983E-7</v>
      </c>
    </row>
    <row r="12" spans="1:32" s="3" customFormat="1" x14ac:dyDescent="0.2">
      <c r="A12" s="5" t="s">
        <v>31</v>
      </c>
    </row>
    <row r="13" spans="1:32" x14ac:dyDescent="0.2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">
      <c r="A14" t="s">
        <v>52</v>
      </c>
      <c r="B14">
        <v>7.8415775575062886E-7</v>
      </c>
      <c r="C14">
        <v>6.5098380604916509E-7</v>
      </c>
      <c r="D14">
        <v>5.7451235665549042E-7</v>
      </c>
      <c r="E14">
        <v>5.5911435180878045E-7</v>
      </c>
      <c r="F14">
        <v>5.6510078993864221E-7</v>
      </c>
      <c r="G14">
        <v>5.7116732047442026E-7</v>
      </c>
      <c r="H14">
        <v>6.476651267273981E-7</v>
      </c>
      <c r="I14">
        <v>7.2416293298037583E-7</v>
      </c>
      <c r="J14">
        <v>7.0876571499641063E-7</v>
      </c>
      <c r="K14">
        <v>6.9733826758918297E-7</v>
      </c>
      <c r="L14">
        <v>7.2605757427435489E-7</v>
      </c>
      <c r="M14">
        <v>7.0921518558611509E-7</v>
      </c>
      <c r="N14">
        <v>7.0203994350277235E-7</v>
      </c>
      <c r="O14">
        <v>6.9172407770291068E-7</v>
      </c>
      <c r="P14">
        <v>6.8153175448360398E-7</v>
      </c>
      <c r="Q14">
        <v>6.6830141786492861E-7</v>
      </c>
      <c r="R14">
        <v>6.5973101328008485E-7</v>
      </c>
      <c r="S14">
        <v>6.5136806129999111E-7</v>
      </c>
      <c r="T14">
        <v>6.4349964158327126E-7</v>
      </c>
      <c r="U14">
        <v>6.362158774772634E-7</v>
      </c>
      <c r="V14">
        <v>6.3086711110390213E-7</v>
      </c>
      <c r="W14">
        <v>6.2572223824727717E-7</v>
      </c>
      <c r="X14">
        <v>6.2352133441351421E-7</v>
      </c>
      <c r="Y14">
        <v>6.194181885215389E-7</v>
      </c>
      <c r="Z14">
        <v>6.1843183855344641E-7</v>
      </c>
      <c r="AA14">
        <v>6.1520181537189698E-7</v>
      </c>
      <c r="AB14">
        <v>6.1264198656044773E-7</v>
      </c>
      <c r="AC14">
        <v>6.1155091495180661E-7</v>
      </c>
      <c r="AD14">
        <v>6.0767012157541992E-7</v>
      </c>
      <c r="AE14">
        <v>6.0510637173480274E-7</v>
      </c>
      <c r="AF14">
        <v>6.0536413415995474E-7</v>
      </c>
    </row>
    <row r="15" spans="1:32" x14ac:dyDescent="0.2">
      <c r="A15" t="s">
        <v>53</v>
      </c>
      <c r="B15">
        <v>1.4764400070364863E-7</v>
      </c>
      <c r="C15">
        <v>2.0471415645519463E-7</v>
      </c>
      <c r="D15">
        <v>1.8066626446454523E-7</v>
      </c>
      <c r="E15">
        <v>1.7582407093531145E-7</v>
      </c>
      <c r="F15">
        <v>1.7770661950339873E-7</v>
      </c>
      <c r="G15">
        <v>1.7961435464166372E-7</v>
      </c>
      <c r="H15">
        <v>1.7275160284082909E-7</v>
      </c>
      <c r="I15">
        <v>1.6588885103999446E-7</v>
      </c>
      <c r="J15">
        <v>1.6919355474631297E-7</v>
      </c>
      <c r="K15">
        <v>1.75039507618177E-7</v>
      </c>
      <c r="L15">
        <v>1.7863828851209571E-7</v>
      </c>
      <c r="M15">
        <v>1.8065924726881006E-7</v>
      </c>
      <c r="N15">
        <v>1.8178910690445154E-7</v>
      </c>
      <c r="O15">
        <v>1.8376602948743295E-7</v>
      </c>
      <c r="P15">
        <v>1.8336910068857974E-7</v>
      </c>
      <c r="Q15">
        <v>1.8214296470598239E-7</v>
      </c>
      <c r="R15">
        <v>1.8188429742794554E-7</v>
      </c>
      <c r="S15">
        <v>1.8040172613776077E-7</v>
      </c>
      <c r="T15">
        <v>1.7890129908398024E-7</v>
      </c>
      <c r="U15">
        <v>1.772035537777606E-7</v>
      </c>
      <c r="V15">
        <v>1.7624398745506184E-7</v>
      </c>
      <c r="W15">
        <v>1.7628331839379317E-7</v>
      </c>
      <c r="X15">
        <v>1.7634032412554337E-7</v>
      </c>
      <c r="Y15">
        <v>1.7541019568336744E-7</v>
      </c>
      <c r="Z15">
        <v>1.7647852532283406E-7</v>
      </c>
      <c r="AA15">
        <v>1.750581475876064E-7</v>
      </c>
      <c r="AB15">
        <v>1.7407734738387474E-7</v>
      </c>
      <c r="AC15">
        <v>1.7427231301881301E-7</v>
      </c>
      <c r="AD15">
        <v>1.7184941861061549E-7</v>
      </c>
      <c r="AE15">
        <v>1.6949155296308116E-7</v>
      </c>
      <c r="AF15">
        <v>1.7036654570280245E-7</v>
      </c>
    </row>
    <row r="16" spans="1:32" x14ac:dyDescent="0.2">
      <c r="A16" t="s">
        <v>54</v>
      </c>
      <c r="B16">
        <v>6.1178406537848864E-7</v>
      </c>
      <c r="C16">
        <v>6.5098380604916509E-7</v>
      </c>
      <c r="D16">
        <v>5.7451235665549042E-7</v>
      </c>
      <c r="E16">
        <v>5.5911435180878045E-7</v>
      </c>
      <c r="F16">
        <v>5.6510078993864221E-7</v>
      </c>
      <c r="G16">
        <v>5.7116732047442026E-7</v>
      </c>
      <c r="H16">
        <v>5.8267979900268767E-7</v>
      </c>
      <c r="I16">
        <v>5.9419227753095519E-7</v>
      </c>
      <c r="J16">
        <v>5.9860916607989625E-7</v>
      </c>
      <c r="K16">
        <v>6.0721721254475289E-7</v>
      </c>
      <c r="L16">
        <v>6.287059001500246E-7</v>
      </c>
      <c r="M16">
        <v>6.3328005213036546E-7</v>
      </c>
      <c r="N16">
        <v>6.3824666896866071E-7</v>
      </c>
      <c r="O16">
        <v>6.4297175041020677E-7</v>
      </c>
      <c r="P16">
        <v>6.4508759807278669E-7</v>
      </c>
      <c r="Q16">
        <v>6.4551191375229043E-7</v>
      </c>
      <c r="R16">
        <v>6.4637815958079073E-7</v>
      </c>
      <c r="S16">
        <v>6.4735455616714908E-7</v>
      </c>
      <c r="T16">
        <v>6.4693856513418678E-7</v>
      </c>
      <c r="U16">
        <v>6.4621341603220887E-7</v>
      </c>
      <c r="V16">
        <v>6.4599281289886449E-7</v>
      </c>
      <c r="W16">
        <v>6.4738972478260988E-7</v>
      </c>
      <c r="X16">
        <v>6.4892779371640317E-7</v>
      </c>
      <c r="Y16">
        <v>6.5000161279670494E-7</v>
      </c>
      <c r="Z16">
        <v>6.5164404142989296E-7</v>
      </c>
      <c r="AA16">
        <v>6.5290407923391207E-7</v>
      </c>
      <c r="AB16">
        <v>6.5348366766846867E-7</v>
      </c>
      <c r="AC16">
        <v>6.5412014118772401E-7</v>
      </c>
      <c r="AD16">
        <v>6.5303570516690569E-7</v>
      </c>
      <c r="AE16">
        <v>6.5344487964146824E-7</v>
      </c>
      <c r="AF16">
        <v>6.5508000912805115E-7</v>
      </c>
    </row>
    <row r="17" spans="1:32" x14ac:dyDescent="0.2">
      <c r="A17" t="s">
        <v>55</v>
      </c>
      <c r="B17">
        <v>4.3598623071921982E-7</v>
      </c>
      <c r="C17">
        <v>4.7835309993796348E-7</v>
      </c>
      <c r="D17">
        <v>4.2216068081125692E-7</v>
      </c>
      <c r="E17">
        <v>4.1084598560249898E-7</v>
      </c>
      <c r="F17">
        <v>4.1524491413251205E-7</v>
      </c>
      <c r="G17">
        <v>4.1970269581723583E-7</v>
      </c>
      <c r="H17">
        <v>4.2889255436483501E-7</v>
      </c>
      <c r="I17">
        <v>4.3808241291243424E-7</v>
      </c>
      <c r="J17">
        <v>4.40585477286236E-7</v>
      </c>
      <c r="K17">
        <v>4.4741023968548484E-7</v>
      </c>
      <c r="L17">
        <v>4.6258450191860482E-7</v>
      </c>
      <c r="M17">
        <v>4.6504449529508414E-7</v>
      </c>
      <c r="N17">
        <v>4.6791589511657551E-7</v>
      </c>
      <c r="O17">
        <v>4.7139306378276049E-7</v>
      </c>
      <c r="P17">
        <v>4.7242188151291883E-7</v>
      </c>
      <c r="Q17">
        <v>4.7192873669063534E-7</v>
      </c>
      <c r="R17">
        <v>4.7195087542455317E-7</v>
      </c>
      <c r="S17">
        <v>4.7206983341715779E-7</v>
      </c>
      <c r="T17">
        <v>4.7087283369745491E-7</v>
      </c>
      <c r="U17">
        <v>4.6943490181625985E-7</v>
      </c>
      <c r="V17">
        <v>4.686470162475939E-7</v>
      </c>
      <c r="W17">
        <v>4.6950264513557771E-7</v>
      </c>
      <c r="X17">
        <v>4.7049164933879944E-7</v>
      </c>
      <c r="Y17">
        <v>4.710504864805284E-7</v>
      </c>
      <c r="Z17">
        <v>4.7222969076016096E-7</v>
      </c>
      <c r="AA17">
        <v>4.7302958071043354E-7</v>
      </c>
      <c r="AB17">
        <v>4.7319673720004181E-7</v>
      </c>
      <c r="AC17">
        <v>4.733290870153433E-7</v>
      </c>
      <c r="AD17">
        <v>4.7169431946991435E-7</v>
      </c>
      <c r="AE17">
        <v>4.7150828171677408E-7</v>
      </c>
      <c r="AF17">
        <v>4.7256720088623745E-7</v>
      </c>
    </row>
    <row r="18" spans="1:32" x14ac:dyDescent="0.2">
      <c r="A18" t="s">
        <v>56</v>
      </c>
      <c r="B18">
        <v>1.844953409126815E-7</v>
      </c>
      <c r="C18">
        <v>2.4315864791783583E-7</v>
      </c>
      <c r="D18">
        <v>2.1459465897357202E-7</v>
      </c>
      <c r="E18">
        <v>2.0884312106377107E-7</v>
      </c>
      <c r="F18">
        <v>2.1107920464676422E-7</v>
      </c>
      <c r="G18">
        <v>2.1334520473605165E-7</v>
      </c>
      <c r="H18">
        <v>2.0603093857348854E-7</v>
      </c>
      <c r="I18">
        <v>1.987166724109254E-7</v>
      </c>
      <c r="J18">
        <v>2.0256965664198204E-7</v>
      </c>
      <c r="K18">
        <v>2.0889439733702205E-7</v>
      </c>
      <c r="L18">
        <v>2.1210523763741113E-7</v>
      </c>
      <c r="M18">
        <v>2.1383821188261708E-7</v>
      </c>
      <c r="N18">
        <v>2.1522324003180703E-7</v>
      </c>
      <c r="O18">
        <v>2.1798859109518533E-7</v>
      </c>
      <c r="P18">
        <v>2.1802876656327593E-7</v>
      </c>
      <c r="Q18">
        <v>2.1682748387325118E-7</v>
      </c>
      <c r="R18">
        <v>2.1643278704484744E-7</v>
      </c>
      <c r="S18">
        <v>2.1565829329887837E-7</v>
      </c>
      <c r="T18">
        <v>2.1458429324799956E-7</v>
      </c>
      <c r="U18">
        <v>2.1305485057837578E-7</v>
      </c>
      <c r="V18">
        <v>2.1184077930091075E-7</v>
      </c>
      <c r="W18">
        <v>2.1186623582873993E-7</v>
      </c>
      <c r="X18">
        <v>2.1203465911238707E-7</v>
      </c>
      <c r="Y18">
        <v>2.1141103450409763E-7</v>
      </c>
      <c r="Z18">
        <v>2.1216682795711158E-7</v>
      </c>
      <c r="AA18">
        <v>2.1107726443661209E-7</v>
      </c>
      <c r="AB18">
        <v>2.1029414442647342E-7</v>
      </c>
      <c r="AC18">
        <v>2.1110284161149261E-7</v>
      </c>
      <c r="AD18">
        <v>2.092639392552249E-7</v>
      </c>
      <c r="AE18">
        <v>2.0782908387383848E-7</v>
      </c>
      <c r="AF18">
        <v>2.0882369816494665E-7</v>
      </c>
    </row>
    <row r="19" spans="1:32" x14ac:dyDescent="0.2">
      <c r="A19" t="s">
        <v>57</v>
      </c>
      <c r="B19">
        <v>1.4764400070364863E-7</v>
      </c>
      <c r="C19">
        <v>2.0471415645519463E-7</v>
      </c>
      <c r="D19">
        <v>1.8066626446454523E-7</v>
      </c>
      <c r="E19">
        <v>1.7582407093531145E-7</v>
      </c>
      <c r="F19">
        <v>1.7770661950339873E-7</v>
      </c>
      <c r="G19">
        <v>1.7961435464166372E-7</v>
      </c>
      <c r="H19">
        <v>1.7275160284082909E-7</v>
      </c>
      <c r="I19">
        <v>1.6588885103999446E-7</v>
      </c>
      <c r="J19">
        <v>1.6919355474631297E-7</v>
      </c>
      <c r="K19">
        <v>1.75039507618177E-7</v>
      </c>
      <c r="L19">
        <v>1.7863828851209571E-7</v>
      </c>
      <c r="M19">
        <v>1.8065924726881006E-7</v>
      </c>
      <c r="N19">
        <v>1.8178910690445154E-7</v>
      </c>
      <c r="O19">
        <v>1.8376602948743295E-7</v>
      </c>
      <c r="P19">
        <v>1.8336910068857974E-7</v>
      </c>
      <c r="Q19">
        <v>1.8214296470598239E-7</v>
      </c>
      <c r="R19">
        <v>1.8188429742794554E-7</v>
      </c>
      <c r="S19">
        <v>1.8040172613776077E-7</v>
      </c>
      <c r="T19">
        <v>1.7890129908398024E-7</v>
      </c>
      <c r="U19">
        <v>1.772035537777606E-7</v>
      </c>
      <c r="V19">
        <v>1.7624398745506184E-7</v>
      </c>
      <c r="W19">
        <v>1.7628331839379317E-7</v>
      </c>
      <c r="X19">
        <v>1.7634032412554337E-7</v>
      </c>
      <c r="Y19">
        <v>1.7541019568336744E-7</v>
      </c>
      <c r="Z19">
        <v>1.7647852532283406E-7</v>
      </c>
      <c r="AA19">
        <v>1.750581475876064E-7</v>
      </c>
      <c r="AB19">
        <v>1.7407734738387474E-7</v>
      </c>
      <c r="AC19">
        <v>1.7427231301881301E-7</v>
      </c>
      <c r="AD19">
        <v>1.7184941861061549E-7</v>
      </c>
      <c r="AE19">
        <v>1.6949155296308116E-7</v>
      </c>
      <c r="AF19">
        <v>1.7036654570280245E-7</v>
      </c>
    </row>
    <row r="20" spans="1:32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59</v>
      </c>
      <c r="B21">
        <v>1.844953409126815E-7</v>
      </c>
      <c r="C21">
        <v>2.4315864791783583E-7</v>
      </c>
      <c r="D21">
        <v>2.1459465897357202E-7</v>
      </c>
      <c r="E21">
        <v>2.0884312106377107E-7</v>
      </c>
      <c r="F21">
        <v>2.1107920464676422E-7</v>
      </c>
      <c r="G21">
        <v>2.1334520473605165E-7</v>
      </c>
      <c r="H21">
        <v>2.0603093857348854E-7</v>
      </c>
      <c r="I21">
        <v>1.987166724109254E-7</v>
      </c>
      <c r="J21">
        <v>2.0256965664198204E-7</v>
      </c>
      <c r="K21">
        <v>2.0889439733702205E-7</v>
      </c>
      <c r="L21">
        <v>2.1210523763741113E-7</v>
      </c>
      <c r="M21">
        <v>2.1383821188261708E-7</v>
      </c>
      <c r="N21">
        <v>2.1522324003180703E-7</v>
      </c>
      <c r="O21">
        <v>2.1798859109518533E-7</v>
      </c>
      <c r="P21">
        <v>2.1802876656327593E-7</v>
      </c>
      <c r="Q21">
        <v>2.1682748387325118E-7</v>
      </c>
      <c r="R21">
        <v>2.1643278704484744E-7</v>
      </c>
      <c r="S21">
        <v>2.1565829329887837E-7</v>
      </c>
      <c r="T21">
        <v>2.1458429324799956E-7</v>
      </c>
      <c r="U21">
        <v>2.1305485057837578E-7</v>
      </c>
      <c r="V21">
        <v>2.1184077930091075E-7</v>
      </c>
      <c r="W21">
        <v>2.1186623582873993E-7</v>
      </c>
      <c r="X21">
        <v>2.1203465911238707E-7</v>
      </c>
      <c r="Y21">
        <v>2.1141103450409763E-7</v>
      </c>
      <c r="Z21">
        <v>2.1216682795711158E-7</v>
      </c>
      <c r="AA21">
        <v>2.1107726443661209E-7</v>
      </c>
      <c r="AB21">
        <v>2.1029414442647342E-7</v>
      </c>
      <c r="AC21">
        <v>2.1110284161149261E-7</v>
      </c>
      <c r="AD21">
        <v>2.092639392552249E-7</v>
      </c>
      <c r="AE21">
        <v>2.0782908387383848E-7</v>
      </c>
      <c r="AF21">
        <v>2.0882369816494665E-7</v>
      </c>
    </row>
    <row r="22" spans="1:32" s="3" customFormat="1" x14ac:dyDescent="0.2">
      <c r="A22" s="5" t="s">
        <v>32</v>
      </c>
    </row>
    <row r="23" spans="1:32" x14ac:dyDescent="0.2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53</v>
      </c>
      <c r="B25">
        <v>4.1389358397502433E-8</v>
      </c>
      <c r="C25">
        <v>4.1450043864317986E-8</v>
      </c>
      <c r="D25">
        <v>4.1510729331133538E-8</v>
      </c>
      <c r="E25">
        <v>4.1632100264764643E-8</v>
      </c>
      <c r="F25">
        <v>4.1692785731580202E-8</v>
      </c>
      <c r="G25">
        <v>4.1814156665211306E-8</v>
      </c>
      <c r="H25">
        <v>4.1874842132026852E-8</v>
      </c>
      <c r="I25">
        <v>4.1996213065657957E-8</v>
      </c>
      <c r="J25">
        <v>4.2056898532473509E-8</v>
      </c>
      <c r="K25">
        <v>4.2178269466104607E-8</v>
      </c>
      <c r="L25">
        <v>4.2299640399735719E-8</v>
      </c>
      <c r="M25">
        <v>4.2360325866551278E-8</v>
      </c>
      <c r="N25">
        <v>4.2481696800182382E-8</v>
      </c>
      <c r="O25">
        <v>4.2603067733813487E-8</v>
      </c>
      <c r="P25">
        <v>4.2663813524154702E-8</v>
      </c>
      <c r="Q25">
        <v>4.27851844577858E-8</v>
      </c>
      <c r="R25">
        <v>4.2906555391416905E-8</v>
      </c>
      <c r="S25">
        <v>4.2967240858232464E-8</v>
      </c>
      <c r="T25">
        <v>4.3088611791863575E-8</v>
      </c>
      <c r="U25">
        <v>4.320998272549468E-8</v>
      </c>
      <c r="V25">
        <v>4.3331353659125771E-8</v>
      </c>
      <c r="W25">
        <v>4.3452724592756876E-8</v>
      </c>
      <c r="X25">
        <v>4.3574095526387987E-8</v>
      </c>
      <c r="Y25">
        <v>4.3695466460019092E-8</v>
      </c>
      <c r="Z25">
        <v>4.3816837393650197E-8</v>
      </c>
      <c r="AA25">
        <v>4.3938208327281308E-8</v>
      </c>
      <c r="AB25">
        <v>4.4059639584438062E-8</v>
      </c>
      <c r="AC25">
        <v>4.4181010518069174E-8</v>
      </c>
      <c r="AD25">
        <v>4.4302381451700278E-8</v>
      </c>
      <c r="AE25">
        <v>4.442375238533139E-8</v>
      </c>
      <c r="AF25">
        <v>4.4545123318962488E-8</v>
      </c>
    </row>
    <row r="26" spans="1:32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">
      <c r="A32" s="5" t="s">
        <v>33</v>
      </c>
    </row>
    <row r="33" spans="1:32" x14ac:dyDescent="0.2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2">
      <c r="A42" s="5" t="s">
        <v>34</v>
      </c>
    </row>
    <row r="43" spans="1:32" x14ac:dyDescent="0.2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">
      <c r="A44" t="s">
        <v>52</v>
      </c>
      <c r="B44">
        <v>5.4534006982880708E-6</v>
      </c>
      <c r="C44">
        <v>5.397849622666548E-6</v>
      </c>
      <c r="D44">
        <v>5.3694271567600711E-6</v>
      </c>
      <c r="E44">
        <v>5.3429714807946247E-6</v>
      </c>
      <c r="F44">
        <v>5.3146244068779756E-6</v>
      </c>
      <c r="G44">
        <v>5.2739506769450881E-6</v>
      </c>
      <c r="H44">
        <v>5.2193187196408109E-6</v>
      </c>
      <c r="I44">
        <v>5.1302835293540518E-6</v>
      </c>
      <c r="J44">
        <v>5.0600707198278174E-6</v>
      </c>
      <c r="K44">
        <v>4.9849337024701761E-6</v>
      </c>
      <c r="L44">
        <v>4.8755127170154046E-6</v>
      </c>
      <c r="M44">
        <v>4.8268205952005337E-6</v>
      </c>
      <c r="N44">
        <v>4.7648034405629867E-6</v>
      </c>
      <c r="O44">
        <v>4.7119381421145428E-6</v>
      </c>
      <c r="P44">
        <v>4.6530155489610345E-6</v>
      </c>
      <c r="Q44">
        <v>4.6240396797946632E-6</v>
      </c>
      <c r="R44">
        <v>4.5844398530650345E-6</v>
      </c>
      <c r="S44">
        <v>4.5400353564478675E-6</v>
      </c>
      <c r="T44">
        <v>4.4988535627249587E-6</v>
      </c>
      <c r="U44">
        <v>4.4654308351361552E-6</v>
      </c>
      <c r="V44">
        <v>4.4290373671550833E-6</v>
      </c>
      <c r="W44">
        <v>4.3930073406237695E-6</v>
      </c>
      <c r="X44">
        <v>4.3638424447404761E-6</v>
      </c>
      <c r="Y44">
        <v>4.3302531249642603E-6</v>
      </c>
      <c r="Z44">
        <v>4.2949402810979713E-6</v>
      </c>
      <c r="AA44">
        <v>4.2594601355918409E-6</v>
      </c>
      <c r="AB44">
        <v>4.2260759784610324E-6</v>
      </c>
      <c r="AC44">
        <v>4.1931801414526271E-6</v>
      </c>
      <c r="AD44">
        <v>4.1603738720875003E-6</v>
      </c>
      <c r="AE44">
        <v>4.1274579515027474E-6</v>
      </c>
      <c r="AF44">
        <v>4.0938369007223388E-6</v>
      </c>
    </row>
    <row r="45" spans="1:32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">
      <c r="A52" s="5" t="s">
        <v>35</v>
      </c>
    </row>
    <row r="53" spans="1:32" x14ac:dyDescent="0.2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">
      <c r="A54" t="s">
        <v>52</v>
      </c>
      <c r="B54">
        <v>5.0097984896504991E-6</v>
      </c>
      <c r="C54">
        <v>4.999319685251362E-6</v>
      </c>
      <c r="D54">
        <v>4.9163271208290606E-6</v>
      </c>
      <c r="E54">
        <v>4.8039610409024367E-6</v>
      </c>
      <c r="F54">
        <v>4.7514125872229916E-6</v>
      </c>
      <c r="G54">
        <v>4.6901979323756423E-6</v>
      </c>
      <c r="H54">
        <v>4.6270152057490447E-6</v>
      </c>
      <c r="I54">
        <v>4.5401170958822956E-6</v>
      </c>
      <c r="J54">
        <v>4.4679194045981244E-6</v>
      </c>
      <c r="K54">
        <v>4.3983999557472042E-6</v>
      </c>
      <c r="L54">
        <v>4.3115215887403467E-6</v>
      </c>
      <c r="M54">
        <v>4.2511489413762709E-6</v>
      </c>
      <c r="N54">
        <v>4.1918229232830433E-6</v>
      </c>
      <c r="O54">
        <v>4.1400800846796225E-6</v>
      </c>
      <c r="P54">
        <v>4.0940644872243341E-6</v>
      </c>
      <c r="Q54">
        <v>4.0629287176115328E-6</v>
      </c>
      <c r="R54">
        <v>4.0291770843616651E-6</v>
      </c>
      <c r="S54">
        <v>3.9872594470740577E-6</v>
      </c>
      <c r="T54">
        <v>3.9468964669078194E-6</v>
      </c>
      <c r="U54">
        <v>3.9204043025946437E-6</v>
      </c>
      <c r="V54">
        <v>3.8775955068355196E-6</v>
      </c>
      <c r="W54">
        <v>3.8421666755182924E-6</v>
      </c>
      <c r="X54">
        <v>3.8096292495000959E-6</v>
      </c>
      <c r="Y54">
        <v>3.7750488948694691E-6</v>
      </c>
      <c r="Z54">
        <v>3.7394384267351788E-6</v>
      </c>
      <c r="AA54">
        <v>3.7027622560678942E-6</v>
      </c>
      <c r="AB54">
        <v>3.6680017771761886E-6</v>
      </c>
      <c r="AC54">
        <v>3.6347813083121099E-6</v>
      </c>
      <c r="AD54">
        <v>3.6030619857841258E-6</v>
      </c>
      <c r="AE54">
        <v>3.5693504071126917E-6</v>
      </c>
      <c r="AF54">
        <v>3.5361382370918027E-6</v>
      </c>
    </row>
    <row r="55" spans="1:32" x14ac:dyDescent="0.2">
      <c r="A55" t="s">
        <v>53</v>
      </c>
      <c r="B55">
        <v>4.8401625478037212E-6</v>
      </c>
      <c r="C55">
        <v>4.852263393663468E-6</v>
      </c>
      <c r="D55">
        <v>4.5941686049032141E-6</v>
      </c>
      <c r="E55">
        <v>4.2261518097332445E-6</v>
      </c>
      <c r="F55">
        <v>4.050500022325158E-6</v>
      </c>
      <c r="G55">
        <v>3.8369258937709383E-6</v>
      </c>
      <c r="H55">
        <v>3.6354708203332056E-6</v>
      </c>
      <c r="I55">
        <v>3.5677533107511939E-6</v>
      </c>
      <c r="J55">
        <v>3.5036105712977945E-6</v>
      </c>
      <c r="K55">
        <v>3.4573695677974501E-6</v>
      </c>
      <c r="L55">
        <v>3.347765891860361E-6</v>
      </c>
      <c r="M55">
        <v>3.2706518330314621E-6</v>
      </c>
      <c r="N55">
        <v>3.2277177605208123E-6</v>
      </c>
      <c r="O55">
        <v>3.1922312628689133E-6</v>
      </c>
      <c r="P55">
        <v>3.1644264860788815E-6</v>
      </c>
      <c r="Q55">
        <v>3.1548152266940188E-6</v>
      </c>
      <c r="R55">
        <v>3.1339502767498283E-6</v>
      </c>
      <c r="S55">
        <v>3.1057158980273376E-6</v>
      </c>
      <c r="T55">
        <v>3.067197902971024E-6</v>
      </c>
      <c r="U55">
        <v>3.0510767915212328E-6</v>
      </c>
      <c r="V55">
        <v>3.0453455559016171E-6</v>
      </c>
      <c r="W55">
        <v>3.0266277042245341E-6</v>
      </c>
      <c r="X55">
        <v>3.004999264361497E-6</v>
      </c>
      <c r="Y55">
        <v>2.9848880840776496E-6</v>
      </c>
      <c r="Z55">
        <v>2.9683241238503224E-6</v>
      </c>
      <c r="AA55">
        <v>2.9518232085894301E-6</v>
      </c>
      <c r="AB55">
        <v>2.9330402132328343E-6</v>
      </c>
      <c r="AC55">
        <v>2.9107554817412397E-6</v>
      </c>
      <c r="AD55">
        <v>2.8901980021691034E-6</v>
      </c>
      <c r="AE55">
        <v>2.8770737537424722E-6</v>
      </c>
      <c r="AF55">
        <v>2.8545474817535892E-6</v>
      </c>
    </row>
    <row r="56" spans="1:32" x14ac:dyDescent="0.2">
      <c r="A56" t="s">
        <v>54</v>
      </c>
      <c r="B56">
        <v>4.8510336926502982E-6</v>
      </c>
      <c r="C56">
        <v>4.8640478359363334E-6</v>
      </c>
      <c r="D56">
        <v>4.8704093900362195E-6</v>
      </c>
      <c r="E56">
        <v>4.8062393856967514E-6</v>
      </c>
      <c r="F56">
        <v>4.85410297469502E-6</v>
      </c>
      <c r="G56">
        <v>4.8448565730409395E-6</v>
      </c>
      <c r="H56">
        <v>4.8913002443551343E-6</v>
      </c>
      <c r="I56">
        <v>4.7681407061957351E-6</v>
      </c>
      <c r="J56">
        <v>4.6832046208353182E-6</v>
      </c>
      <c r="K56">
        <v>4.6125388922161276E-6</v>
      </c>
      <c r="L56">
        <v>4.443758250516207E-6</v>
      </c>
      <c r="M56">
        <v>4.3713820790041522E-6</v>
      </c>
      <c r="N56">
        <v>4.3000376529057037E-6</v>
      </c>
      <c r="O56">
        <v>4.2426642326057276E-6</v>
      </c>
      <c r="P56">
        <v>4.1927555035352884E-6</v>
      </c>
      <c r="Q56">
        <v>4.1800956954235581E-6</v>
      </c>
      <c r="R56">
        <v>4.1419174843404001E-6</v>
      </c>
      <c r="S56">
        <v>4.0935209614318741E-6</v>
      </c>
      <c r="T56">
        <v>4.0518638425467674E-6</v>
      </c>
      <c r="U56">
        <v>4.0257484935835039E-6</v>
      </c>
      <c r="V56">
        <v>3.9851349115597391E-6</v>
      </c>
      <c r="W56">
        <v>3.9501238918289573E-6</v>
      </c>
      <c r="X56">
        <v>3.9186672081340547E-6</v>
      </c>
      <c r="Y56">
        <v>3.8843463257800551E-6</v>
      </c>
      <c r="Z56">
        <v>3.8480047697787325E-6</v>
      </c>
      <c r="AA56">
        <v>3.8136834628957246E-6</v>
      </c>
      <c r="AB56">
        <v>3.7747854896029977E-6</v>
      </c>
      <c r="AC56">
        <v>3.7377245818597782E-6</v>
      </c>
      <c r="AD56">
        <v>3.6994910288390801E-6</v>
      </c>
      <c r="AE56">
        <v>3.6669784509247683E-6</v>
      </c>
      <c r="AF56">
        <v>3.6316998238103642E-6</v>
      </c>
    </row>
    <row r="57" spans="1:32" x14ac:dyDescent="0.2">
      <c r="A57" t="s">
        <v>55</v>
      </c>
      <c r="B57">
        <v>4.8719959187996253E-6</v>
      </c>
      <c r="C57">
        <v>4.898428291029009E-6</v>
      </c>
      <c r="D57">
        <v>4.6315982080138737E-6</v>
      </c>
      <c r="E57">
        <v>4.3489489536191269E-6</v>
      </c>
      <c r="F57">
        <v>4.1752440821327579E-6</v>
      </c>
      <c r="G57">
        <v>3.9535181683103641E-6</v>
      </c>
      <c r="H57">
        <v>3.7945135587252191E-6</v>
      </c>
      <c r="I57">
        <v>3.7191530754381897E-6</v>
      </c>
      <c r="J57">
        <v>3.6618093263683623E-6</v>
      </c>
      <c r="K57">
        <v>3.6169133845047803E-6</v>
      </c>
      <c r="L57">
        <v>3.5493280449604258E-6</v>
      </c>
      <c r="M57">
        <v>3.4962984505741964E-6</v>
      </c>
      <c r="N57">
        <v>3.4539049647110006E-6</v>
      </c>
      <c r="O57">
        <v>3.413532740209953E-6</v>
      </c>
      <c r="P57">
        <v>3.3776736830291415E-6</v>
      </c>
      <c r="Q57">
        <v>3.3615266776008843E-6</v>
      </c>
      <c r="R57">
        <v>3.3280528322451419E-6</v>
      </c>
      <c r="S57">
        <v>3.2948376756427533E-6</v>
      </c>
      <c r="T57">
        <v>3.2680489914997239E-6</v>
      </c>
      <c r="U57">
        <v>3.2430243632036133E-6</v>
      </c>
      <c r="V57">
        <v>3.2229001511330396E-6</v>
      </c>
      <c r="W57">
        <v>3.1991034978208735E-6</v>
      </c>
      <c r="X57">
        <v>3.1764903790021302E-6</v>
      </c>
      <c r="Y57">
        <v>3.153931524329124E-6</v>
      </c>
      <c r="Z57">
        <v>3.1309285295729183E-6</v>
      </c>
      <c r="AA57">
        <v>3.1109119089649697E-6</v>
      </c>
      <c r="AB57">
        <v>3.083738223503756E-6</v>
      </c>
      <c r="AC57">
        <v>3.0570385259772973E-6</v>
      </c>
      <c r="AD57">
        <v>3.0291374795047986E-6</v>
      </c>
      <c r="AE57">
        <v>3.0078483839480735E-6</v>
      </c>
      <c r="AF57">
        <v>2.9824773896627409E-6</v>
      </c>
    </row>
    <row r="58" spans="1:32" x14ac:dyDescent="0.2">
      <c r="A58" t="s">
        <v>56</v>
      </c>
      <c r="B58">
        <v>4.8517101668167205E-6</v>
      </c>
      <c r="C58">
        <v>4.8655126152447086E-6</v>
      </c>
      <c r="D58">
        <v>4.6097021680823472E-6</v>
      </c>
      <c r="E58">
        <v>4.3448147086152567E-6</v>
      </c>
      <c r="F58">
        <v>4.1724615356569191E-6</v>
      </c>
      <c r="G58">
        <v>3.9530542847565716E-6</v>
      </c>
      <c r="H58">
        <v>3.7962090428683275E-6</v>
      </c>
      <c r="I58">
        <v>3.7219248587291565E-6</v>
      </c>
      <c r="J58">
        <v>3.665168573944199E-6</v>
      </c>
      <c r="K58">
        <v>3.6215297460242845E-6</v>
      </c>
      <c r="L58">
        <v>3.5014116677370912E-6</v>
      </c>
      <c r="M58">
        <v>3.4517239516893888E-6</v>
      </c>
      <c r="N58">
        <v>3.4031623079301621E-6</v>
      </c>
      <c r="O58">
        <v>3.3645450339939677E-6</v>
      </c>
      <c r="P58">
        <v>3.3310543336056176E-6</v>
      </c>
      <c r="Q58">
        <v>3.3142850658367488E-6</v>
      </c>
      <c r="R58">
        <v>3.2808701050090295E-6</v>
      </c>
      <c r="S58">
        <v>3.2486468631099537E-6</v>
      </c>
      <c r="T58">
        <v>3.2229451830414747E-6</v>
      </c>
      <c r="U58">
        <v>3.197437692228056E-6</v>
      </c>
      <c r="V58">
        <v>3.1782779639375578E-6</v>
      </c>
      <c r="W58">
        <v>3.1554910178103645E-6</v>
      </c>
      <c r="X58">
        <v>3.1336953816293745E-6</v>
      </c>
      <c r="Y58">
        <v>3.1125409427103641E-6</v>
      </c>
      <c r="Z58">
        <v>3.090442325253568E-6</v>
      </c>
      <c r="AA58">
        <v>3.071936907445286E-6</v>
      </c>
      <c r="AB58">
        <v>3.045746821217866E-6</v>
      </c>
      <c r="AC58">
        <v>3.0205972596662429E-6</v>
      </c>
      <c r="AD58">
        <v>2.9941605249311793E-6</v>
      </c>
      <c r="AE58">
        <v>2.9743753334928081E-6</v>
      </c>
      <c r="AF58">
        <v>2.9499603524531231E-6</v>
      </c>
    </row>
    <row r="59" spans="1:32" x14ac:dyDescent="0.2">
      <c r="A59" t="s">
        <v>57</v>
      </c>
      <c r="B59">
        <v>4.8401625478037212E-6</v>
      </c>
      <c r="C59">
        <v>4.852263393663468E-6</v>
      </c>
      <c r="D59">
        <v>4.5941686049032141E-6</v>
      </c>
      <c r="E59">
        <v>4.2261518097332445E-6</v>
      </c>
      <c r="F59">
        <v>4.050500022325158E-6</v>
      </c>
      <c r="G59">
        <v>3.8369258937709383E-6</v>
      </c>
      <c r="H59">
        <v>3.6354708203332056E-6</v>
      </c>
      <c r="I59">
        <v>3.5677533107511939E-6</v>
      </c>
      <c r="J59">
        <v>3.5036105712977945E-6</v>
      </c>
      <c r="K59">
        <v>3.4573695677974501E-6</v>
      </c>
      <c r="L59">
        <v>3.347765891860361E-6</v>
      </c>
      <c r="M59">
        <v>3.2706518330314621E-6</v>
      </c>
      <c r="N59">
        <v>3.2277177605208123E-6</v>
      </c>
      <c r="O59">
        <v>3.1922312628689133E-6</v>
      </c>
      <c r="P59">
        <v>3.1644264860788815E-6</v>
      </c>
      <c r="Q59">
        <v>3.1548152266940188E-6</v>
      </c>
      <c r="R59">
        <v>3.1339502767498283E-6</v>
      </c>
      <c r="S59">
        <v>3.1057158980273376E-6</v>
      </c>
      <c r="T59">
        <v>3.067197902971024E-6</v>
      </c>
      <c r="U59">
        <v>3.0510767915212328E-6</v>
      </c>
      <c r="V59">
        <v>3.0453455559016171E-6</v>
      </c>
      <c r="W59">
        <v>3.0266277042245341E-6</v>
      </c>
      <c r="X59">
        <v>3.004999264361497E-6</v>
      </c>
      <c r="Y59">
        <v>2.9848880840776496E-6</v>
      </c>
      <c r="Z59">
        <v>2.9683241238503224E-6</v>
      </c>
      <c r="AA59">
        <v>2.9518232085894301E-6</v>
      </c>
      <c r="AB59">
        <v>2.9330402132328343E-6</v>
      </c>
      <c r="AC59">
        <v>2.9107554817412397E-6</v>
      </c>
      <c r="AD59">
        <v>2.8901980021691034E-6</v>
      </c>
      <c r="AE59">
        <v>2.8770737537424722E-6</v>
      </c>
      <c r="AF59">
        <v>2.8545474817535892E-6</v>
      </c>
    </row>
    <row r="60" spans="1:32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59</v>
      </c>
      <c r="B61">
        <v>4.8517101668167205E-6</v>
      </c>
      <c r="C61">
        <v>4.8655126152447086E-6</v>
      </c>
      <c r="D61">
        <v>4.6097021680823472E-6</v>
      </c>
      <c r="E61">
        <v>4.3448147086152567E-6</v>
      </c>
      <c r="F61">
        <v>4.1724615356569191E-6</v>
      </c>
      <c r="G61">
        <v>3.9530542847565716E-6</v>
      </c>
      <c r="H61">
        <v>3.7962090428683275E-6</v>
      </c>
      <c r="I61">
        <v>3.7219248587291565E-6</v>
      </c>
      <c r="J61">
        <v>3.665168573944199E-6</v>
      </c>
      <c r="K61">
        <v>3.6215297460242845E-6</v>
      </c>
      <c r="L61">
        <v>3.5014116677370912E-6</v>
      </c>
      <c r="M61">
        <v>3.4517239516893888E-6</v>
      </c>
      <c r="N61">
        <v>3.4031623079301621E-6</v>
      </c>
      <c r="O61">
        <v>3.3645450339939677E-6</v>
      </c>
      <c r="P61">
        <v>3.3310543336056176E-6</v>
      </c>
      <c r="Q61">
        <v>3.3142850658367488E-6</v>
      </c>
      <c r="R61">
        <v>3.2808701050090295E-6</v>
      </c>
      <c r="S61">
        <v>3.2486468631099537E-6</v>
      </c>
      <c r="T61">
        <v>3.2229451830414747E-6</v>
      </c>
      <c r="U61">
        <v>3.197437692228056E-6</v>
      </c>
      <c r="V61">
        <v>3.1782779639375578E-6</v>
      </c>
      <c r="W61">
        <v>3.1554910178103645E-6</v>
      </c>
      <c r="X61">
        <v>3.1336953816293745E-6</v>
      </c>
      <c r="Y61">
        <v>3.1125409427103641E-6</v>
      </c>
      <c r="Z61">
        <v>3.090442325253568E-6</v>
      </c>
      <c r="AA61">
        <v>3.071936907445286E-6</v>
      </c>
      <c r="AB61">
        <v>3.045746821217866E-6</v>
      </c>
      <c r="AC61">
        <v>3.0205972596662429E-6</v>
      </c>
      <c r="AD61">
        <v>2.9941605249311793E-6</v>
      </c>
      <c r="AE61">
        <v>2.9743753334928081E-6</v>
      </c>
      <c r="AF61">
        <v>2.9499603524531231E-6</v>
      </c>
    </row>
    <row r="62" spans="1:32" s="3" customFormat="1" x14ac:dyDescent="0.2">
      <c r="A62" s="5" t="s">
        <v>36</v>
      </c>
    </row>
    <row r="63" spans="1:32" x14ac:dyDescent="0.2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">
      <c r="A64" t="s">
        <v>52</v>
      </c>
      <c r="B64">
        <v>6.1643008260670501E-6</v>
      </c>
      <c r="C64">
        <v>6.1346245223223031E-6</v>
      </c>
      <c r="D64">
        <v>6.3858547279549982E-6</v>
      </c>
      <c r="E64">
        <v>6.2584252771234383E-6</v>
      </c>
      <c r="F64">
        <v>6.2077938133048781E-6</v>
      </c>
      <c r="G64">
        <v>6.1449909932420137E-6</v>
      </c>
      <c r="H64">
        <v>6.0701871274467035E-6</v>
      </c>
      <c r="I64">
        <v>5.9708620589377901E-6</v>
      </c>
      <c r="J64">
        <v>5.8950038924418399E-6</v>
      </c>
      <c r="K64">
        <v>5.8141756824264885E-6</v>
      </c>
      <c r="L64">
        <v>5.653355488761942E-6</v>
      </c>
      <c r="M64">
        <v>5.6028497099773716E-6</v>
      </c>
      <c r="N64">
        <v>5.5321139553232573E-6</v>
      </c>
      <c r="O64">
        <v>5.4776368884724003E-6</v>
      </c>
      <c r="P64">
        <v>5.4160972873327574E-6</v>
      </c>
      <c r="Q64">
        <v>5.3857866339713175E-6</v>
      </c>
      <c r="R64">
        <v>5.3436962838715634E-6</v>
      </c>
      <c r="S64">
        <v>5.2949247416091604E-6</v>
      </c>
      <c r="T64">
        <v>5.2506300006148237E-6</v>
      </c>
      <c r="U64">
        <v>5.2139075432531351E-6</v>
      </c>
      <c r="V64">
        <v>5.1738303594752042E-6</v>
      </c>
      <c r="W64">
        <v>5.1354278899809944E-6</v>
      </c>
      <c r="X64">
        <v>5.1041362214453936E-6</v>
      </c>
      <c r="Y64">
        <v>5.0678661871086528E-6</v>
      </c>
      <c r="Z64">
        <v>5.0295316628407723E-6</v>
      </c>
      <c r="AA64">
        <v>4.9935438416091935E-6</v>
      </c>
      <c r="AB64">
        <v>4.9612675140162562E-6</v>
      </c>
      <c r="AC64">
        <v>4.9239600133973104E-6</v>
      </c>
      <c r="AD64">
        <v>4.892106960895357E-6</v>
      </c>
      <c r="AE64">
        <v>4.8534573908428545E-6</v>
      </c>
      <c r="AF64">
        <v>4.816381166195124E-6</v>
      </c>
    </row>
    <row r="65" spans="1:32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">
      <c r="A72" s="5" t="s">
        <v>37</v>
      </c>
    </row>
    <row r="73" spans="1:32" x14ac:dyDescent="0.2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">
      <c r="A74" t="s">
        <v>52</v>
      </c>
      <c r="B74">
        <v>5.5129228027215422E-6</v>
      </c>
      <c r="C74">
        <v>5.5013916323887217E-6</v>
      </c>
      <c r="D74">
        <v>5.4100642862279471E-6</v>
      </c>
      <c r="E74">
        <v>5.2864134995626466E-6</v>
      </c>
      <c r="F74">
        <v>5.2285877069413199E-6</v>
      </c>
      <c r="G74">
        <v>5.1612253834335293E-6</v>
      </c>
      <c r="H74">
        <v>5.0916973385276348E-6</v>
      </c>
      <c r="I74">
        <v>4.9960722205937565E-6</v>
      </c>
      <c r="J74">
        <v>4.9166238556731687E-6</v>
      </c>
      <c r="K74">
        <v>4.8401227038614506E-6</v>
      </c>
      <c r="L74">
        <v>4.7445193115244603E-6</v>
      </c>
      <c r="M74">
        <v>4.678083556672912E-6</v>
      </c>
      <c r="N74">
        <v>4.6127995420331041E-6</v>
      </c>
      <c r="O74">
        <v>4.555860270842132E-6</v>
      </c>
      <c r="P74">
        <v>4.5052234164823843E-6</v>
      </c>
      <c r="Q74">
        <v>4.4709607421186754E-6</v>
      </c>
      <c r="R74">
        <v>4.4338194980233925E-6</v>
      </c>
      <c r="S74">
        <v>4.3876921539961914E-6</v>
      </c>
      <c r="T74">
        <v>4.3432755982796405E-6</v>
      </c>
      <c r="U74">
        <v>4.3141228774591772E-6</v>
      </c>
      <c r="V74">
        <v>4.2670148776493918E-6</v>
      </c>
      <c r="W74">
        <v>4.2280279977487304E-6</v>
      </c>
      <c r="X74">
        <v>4.1922229013545047E-6</v>
      </c>
      <c r="Y74">
        <v>4.1541697090029139E-6</v>
      </c>
      <c r="Z74">
        <v>4.1149829508531246E-6</v>
      </c>
      <c r="AA74">
        <v>4.0746234637388465E-6</v>
      </c>
      <c r="AB74">
        <v>4.0363720575971648E-6</v>
      </c>
      <c r="AC74">
        <v>3.9998153216932704E-6</v>
      </c>
      <c r="AD74">
        <v>3.9649104893307217E-6</v>
      </c>
      <c r="AE74">
        <v>3.9278133224172355E-6</v>
      </c>
      <c r="AF74">
        <v>3.891265718793203E-6</v>
      </c>
    </row>
    <row r="75" spans="1:32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">
      <c r="A82" s="5" t="s">
        <v>38</v>
      </c>
    </row>
    <row r="83" spans="1:32" x14ac:dyDescent="0.2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">
      <c r="A84" t="s">
        <v>52</v>
      </c>
      <c r="B84">
        <v>8.166241258399166E-7</v>
      </c>
      <c r="C84">
        <v>8.0930907490704715E-7</v>
      </c>
      <c r="D84">
        <v>7.9959166000486754E-7</v>
      </c>
      <c r="E84">
        <v>7.9280598636372067E-7</v>
      </c>
      <c r="F84">
        <v>7.8659979186964576E-7</v>
      </c>
      <c r="G84">
        <v>7.8040233176176072E-7</v>
      </c>
      <c r="H84">
        <v>7.7251828916276318E-7</v>
      </c>
      <c r="I84">
        <v>7.6345392859904799E-7</v>
      </c>
      <c r="J84">
        <v>7.5530222945751884E-7</v>
      </c>
      <c r="K84">
        <v>7.4714250014412151E-7</v>
      </c>
      <c r="L84">
        <v>7.3903568378703071E-7</v>
      </c>
      <c r="M84">
        <v>7.3182277621467336E-7</v>
      </c>
      <c r="N84">
        <v>7.2494489001657171E-7</v>
      </c>
      <c r="O84">
        <v>7.1883933995829526E-7</v>
      </c>
      <c r="P84">
        <v>7.1353658390890316E-7</v>
      </c>
      <c r="Q84">
        <v>7.0919891319322706E-7</v>
      </c>
      <c r="R84">
        <v>7.0501676410277756E-7</v>
      </c>
      <c r="S84">
        <v>7.0051074460724514E-7</v>
      </c>
      <c r="T84">
        <v>6.9610419828983665E-7</v>
      </c>
      <c r="U84">
        <v>6.9264683048234459E-7</v>
      </c>
      <c r="V84">
        <v>6.8819144664323155E-7</v>
      </c>
      <c r="W84">
        <v>6.8430377988725251E-7</v>
      </c>
      <c r="X84">
        <v>6.8061979677730267E-7</v>
      </c>
      <c r="Y84">
        <v>6.7685794287066605E-7</v>
      </c>
      <c r="Z84">
        <v>6.7293346772572799E-7</v>
      </c>
      <c r="AA84">
        <v>6.6906937333963062E-7</v>
      </c>
      <c r="AB84">
        <v>6.6514108632948614E-7</v>
      </c>
      <c r="AC84">
        <v>6.611211442315939E-7</v>
      </c>
      <c r="AD84">
        <v>6.5720277625541415E-7</v>
      </c>
      <c r="AE84">
        <v>6.5303436946839279E-7</v>
      </c>
      <c r="AF84">
        <v>6.4892114448870623E-7</v>
      </c>
    </row>
    <row r="85" spans="1:32" x14ac:dyDescent="0.2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54</v>
      </c>
      <c r="B86">
        <v>1.5147104915007264E-6</v>
      </c>
      <c r="C86">
        <v>1.3859056666474544E-6</v>
      </c>
      <c r="D86">
        <v>1.326229317243598E-6</v>
      </c>
      <c r="E86">
        <v>1.3133508631152439E-6</v>
      </c>
      <c r="F86">
        <v>1.2948979981793135E-6</v>
      </c>
      <c r="G86">
        <v>1.2911588961934581E-6</v>
      </c>
      <c r="H86">
        <v>1.27928854896662E-6</v>
      </c>
      <c r="I86">
        <v>1.241203237208324E-6</v>
      </c>
      <c r="J86">
        <v>1.215423520723619E-6</v>
      </c>
      <c r="K86">
        <v>1.1897474368565317E-6</v>
      </c>
      <c r="L86">
        <v>1.1614644837245925E-6</v>
      </c>
      <c r="M86">
        <v>1.1375725472211113E-6</v>
      </c>
      <c r="N86">
        <v>1.1143862771811352E-6</v>
      </c>
      <c r="O86">
        <v>1.0965529135526877E-6</v>
      </c>
      <c r="P86">
        <v>1.0835587777661495E-6</v>
      </c>
      <c r="Q86">
        <v>1.07560188559457E-6</v>
      </c>
      <c r="R86">
        <v>1.0671640425105503E-6</v>
      </c>
      <c r="S86">
        <v>1.0521792759658011E-6</v>
      </c>
      <c r="T86">
        <v>1.0377205740549319E-6</v>
      </c>
      <c r="U86">
        <v>1.0314089425370672E-6</v>
      </c>
      <c r="V86">
        <v>1.013690134477865E-6</v>
      </c>
      <c r="W86">
        <v>1.0023655549818782E-6</v>
      </c>
      <c r="X86">
        <v>9.9230374100570596E-7</v>
      </c>
      <c r="Y86">
        <v>9.8058424926026942E-7</v>
      </c>
      <c r="Z86">
        <v>9.6719759199336919E-7</v>
      </c>
      <c r="AA86">
        <v>9.5553793506173946E-7</v>
      </c>
      <c r="AB86">
        <v>9.4522174187418348E-7</v>
      </c>
      <c r="AC86">
        <v>9.3596072537938495E-7</v>
      </c>
      <c r="AD86">
        <v>9.278665505299893E-7</v>
      </c>
      <c r="AE86">
        <v>9.1773538610544253E-7</v>
      </c>
      <c r="AF86">
        <v>9.0901047940533629E-7</v>
      </c>
    </row>
    <row r="87" spans="1:32" x14ac:dyDescent="0.2">
      <c r="A87" t="s">
        <v>55</v>
      </c>
      <c r="B87">
        <v>1.5212558395410221E-6</v>
      </c>
      <c r="C87">
        <v>1.3957016368233283E-6</v>
      </c>
      <c r="D87">
        <v>1.2612002066453044E-6</v>
      </c>
      <c r="E87">
        <v>1.188391880537137E-6</v>
      </c>
      <c r="F87">
        <v>1.1138031541663825E-6</v>
      </c>
      <c r="G87">
        <v>1.0536163614586445E-6</v>
      </c>
      <c r="H87">
        <v>9.9243094925074161E-7</v>
      </c>
      <c r="I87">
        <v>9.681393904565021E-7</v>
      </c>
      <c r="J87">
        <v>9.5034267003250872E-7</v>
      </c>
      <c r="K87">
        <v>9.3293813431221512E-7</v>
      </c>
      <c r="L87">
        <v>9.2768738372081773E-7</v>
      </c>
      <c r="M87">
        <v>9.0984797539614357E-7</v>
      </c>
      <c r="N87">
        <v>8.9510478885244709E-7</v>
      </c>
      <c r="O87">
        <v>8.8225677700773248E-7</v>
      </c>
      <c r="P87">
        <v>8.7291232808351192E-7</v>
      </c>
      <c r="Q87">
        <v>8.649716887731671E-7</v>
      </c>
      <c r="R87">
        <v>8.5747201086817431E-7</v>
      </c>
      <c r="S87">
        <v>8.4688949993064073E-7</v>
      </c>
      <c r="T87">
        <v>8.3697819257597423E-7</v>
      </c>
      <c r="U87">
        <v>8.3087265247818542E-7</v>
      </c>
      <c r="V87">
        <v>8.1980212969304581E-7</v>
      </c>
      <c r="W87">
        <v>8.1179001997148941E-7</v>
      </c>
      <c r="X87">
        <v>8.0436615791452986E-7</v>
      </c>
      <c r="Y87">
        <v>7.9619460177292392E-7</v>
      </c>
      <c r="Z87">
        <v>7.8696018214145686E-7</v>
      </c>
      <c r="AA87">
        <v>7.7945492083243715E-7</v>
      </c>
      <c r="AB87">
        <v>7.7218067705637437E-7</v>
      </c>
      <c r="AC87">
        <v>7.6551065591428813E-7</v>
      </c>
      <c r="AD87">
        <v>7.597356831734813E-7</v>
      </c>
      <c r="AE87">
        <v>7.5277478036258274E-7</v>
      </c>
      <c r="AF87">
        <v>7.4651081678563007E-7</v>
      </c>
    </row>
    <row r="88" spans="1:32" x14ac:dyDescent="0.2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">
      <c r="A92" s="5" t="s">
        <v>39</v>
      </c>
    </row>
    <row r="93" spans="1:32" x14ac:dyDescent="0.2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53</v>
      </c>
      <c r="B95">
        <v>1.0629453426222708E-7</v>
      </c>
      <c r="C95">
        <v>1.106729034212612E-7</v>
      </c>
      <c r="D95">
        <v>1.1094080703271212E-7</v>
      </c>
      <c r="E95">
        <v>1.0677036306465487E-7</v>
      </c>
      <c r="F95">
        <v>1.0489692599403175E-7</v>
      </c>
      <c r="G95">
        <v>1.0041581602214848E-7</v>
      </c>
      <c r="H95">
        <v>9.9337759449701212E-8</v>
      </c>
      <c r="I95">
        <v>9.8370829561854546E-8</v>
      </c>
      <c r="J95">
        <v>9.6109532038832293E-8</v>
      </c>
      <c r="K95">
        <v>9.5779484119501244E-8</v>
      </c>
      <c r="L95">
        <v>9.5538681868412681E-8</v>
      </c>
      <c r="M95">
        <v>9.5778762157032587E-8</v>
      </c>
      <c r="N95">
        <v>9.4435745358583564E-8</v>
      </c>
      <c r="O95">
        <v>9.3602878347611391E-8</v>
      </c>
      <c r="P95">
        <v>9.3313315862100367E-8</v>
      </c>
      <c r="Q95">
        <v>9.2505717537531648E-8</v>
      </c>
      <c r="R95">
        <v>9.1961024622707673E-8</v>
      </c>
      <c r="S95">
        <v>9.1883719102985512E-8</v>
      </c>
      <c r="T95">
        <v>9.261867689609117E-8</v>
      </c>
      <c r="U95">
        <v>9.2459567475111288E-8</v>
      </c>
      <c r="V95">
        <v>9.240181047761772E-8</v>
      </c>
      <c r="W95">
        <v>9.2340110454333723E-8</v>
      </c>
      <c r="X95">
        <v>9.2060488836660541E-8</v>
      </c>
      <c r="Y95">
        <v>9.1977740830636098E-8</v>
      </c>
      <c r="Z95">
        <v>9.1846843481508837E-8</v>
      </c>
      <c r="AA95">
        <v>9.1585381996701421E-8</v>
      </c>
      <c r="AB95">
        <v>9.1467535507584735E-8</v>
      </c>
      <c r="AC95">
        <v>9.1340858862120482E-8</v>
      </c>
      <c r="AD95">
        <v>9.0760900857480724E-8</v>
      </c>
      <c r="AE95">
        <v>9.0628559583416123E-8</v>
      </c>
      <c r="AF95">
        <v>9.0560584040212147E-8</v>
      </c>
    </row>
    <row r="96" spans="1:32" x14ac:dyDescent="0.2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">
      <c r="A102" s="5" t="s">
        <v>46</v>
      </c>
    </row>
    <row r="103" spans="1:32" x14ac:dyDescent="0.2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2">
      <c r="A112" s="5" t="s">
        <v>47</v>
      </c>
    </row>
    <row r="113" spans="1:32" x14ac:dyDescent="0.2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2">
      <c r="A122" s="5" t="s">
        <v>48</v>
      </c>
    </row>
    <row r="123" spans="1:32" x14ac:dyDescent="0.2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">
      <c r="A124" t="s">
        <v>52</v>
      </c>
      <c r="B124">
        <v>7.2322634992095403E-7</v>
      </c>
      <c r="C124">
        <v>7.7933163240359973E-7</v>
      </c>
      <c r="D124">
        <v>8.0757963138277749E-7</v>
      </c>
      <c r="E124">
        <v>7.9479767953034474E-7</v>
      </c>
      <c r="F124">
        <v>7.97876230338958E-7</v>
      </c>
      <c r="G124">
        <v>8.0438067481694365E-7</v>
      </c>
      <c r="H124">
        <v>7.953945808167661E-7</v>
      </c>
      <c r="I124">
        <v>7.9391985158491738E-7</v>
      </c>
      <c r="J124">
        <v>8.0477422549835999E-7</v>
      </c>
      <c r="K124">
        <v>8.1419881120657164E-7</v>
      </c>
      <c r="L124">
        <v>8.6456346569315848E-7</v>
      </c>
      <c r="M124">
        <v>8.7252574881580784E-7</v>
      </c>
      <c r="N124">
        <v>8.8280903991181213E-7</v>
      </c>
      <c r="O124">
        <v>8.8968308663152668E-7</v>
      </c>
      <c r="P124">
        <v>8.9714558934406981E-7</v>
      </c>
      <c r="Q124">
        <v>8.98957285790264E-7</v>
      </c>
      <c r="R124">
        <v>9.0629883983385579E-7</v>
      </c>
      <c r="S124">
        <v>9.22295673662897E-7</v>
      </c>
      <c r="T124">
        <v>9.3158097235035624E-7</v>
      </c>
      <c r="U124">
        <v>9.3586943211316379E-7</v>
      </c>
      <c r="V124">
        <v>9.4316990583577992E-7</v>
      </c>
      <c r="W124">
        <v>9.5075402077605692E-7</v>
      </c>
      <c r="X124">
        <v>9.5735329383638279E-7</v>
      </c>
      <c r="Y124">
        <v>9.573602913653596E-7</v>
      </c>
      <c r="Z124">
        <v>9.6554299665077628E-7</v>
      </c>
      <c r="AA124">
        <v>9.7041810270064286E-7</v>
      </c>
      <c r="AB124">
        <v>9.7924524421070208E-7</v>
      </c>
      <c r="AC124">
        <v>9.8740617270335499E-7</v>
      </c>
      <c r="AD124">
        <v>9.9475894692271972E-7</v>
      </c>
      <c r="AE124">
        <v>1.0048413606782714E-6</v>
      </c>
      <c r="AF124">
        <v>1.0133968653522766E-6</v>
      </c>
    </row>
    <row r="125" spans="1:32" x14ac:dyDescent="0.2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54</v>
      </c>
      <c r="B126">
        <v>1.0433838709292265E-6</v>
      </c>
      <c r="C126">
        <v>1.0365544636185018E-6</v>
      </c>
      <c r="D126">
        <v>1.0488337998551222E-6</v>
      </c>
      <c r="E126">
        <v>1.0422750642040408E-6</v>
      </c>
      <c r="F126">
        <v>1.0425493552752243E-6</v>
      </c>
      <c r="G126">
        <v>1.0475761146686039E-6</v>
      </c>
      <c r="H126">
        <v>1.0424942195727693E-6</v>
      </c>
      <c r="I126">
        <v>1.039541382991635E-6</v>
      </c>
      <c r="J126">
        <v>1.0467747166301896E-6</v>
      </c>
      <c r="K126">
        <v>1.0571791976892481E-6</v>
      </c>
      <c r="L126">
        <v>1.0921840951013057E-6</v>
      </c>
      <c r="M126">
        <v>1.1097989868591676E-6</v>
      </c>
      <c r="N126">
        <v>1.1259734131477565E-6</v>
      </c>
      <c r="O126">
        <v>1.1393219838767287E-6</v>
      </c>
      <c r="P126">
        <v>1.1522932912762135E-6</v>
      </c>
      <c r="Q126">
        <v>1.1604502987396985E-6</v>
      </c>
      <c r="R126">
        <v>1.1709496083810969E-6</v>
      </c>
      <c r="S126">
        <v>1.1891162191046599E-6</v>
      </c>
      <c r="T126">
        <v>1.2052318902792542E-6</v>
      </c>
      <c r="U126">
        <v>1.2169280186697785E-6</v>
      </c>
      <c r="V126">
        <v>1.229115421853291E-6</v>
      </c>
      <c r="W126">
        <v>1.241474143849682E-6</v>
      </c>
      <c r="X126">
        <v>1.2531071135088387E-6</v>
      </c>
      <c r="Y126">
        <v>1.2590324521404733E-6</v>
      </c>
      <c r="Z126">
        <v>1.2691805582154702E-6</v>
      </c>
      <c r="AA126">
        <v>1.2780463671054787E-6</v>
      </c>
      <c r="AB126">
        <v>1.2898249577555823E-6</v>
      </c>
      <c r="AC126">
        <v>1.3022417713071858E-6</v>
      </c>
      <c r="AD126">
        <v>1.3144574059007076E-6</v>
      </c>
      <c r="AE126">
        <v>1.32889970247345E-6</v>
      </c>
      <c r="AF126">
        <v>1.3430481631526946E-6</v>
      </c>
    </row>
    <row r="127" spans="1:32" x14ac:dyDescent="0.2">
      <c r="A127" t="s">
        <v>55</v>
      </c>
      <c r="B127">
        <v>7.7034234125656186E-7</v>
      </c>
      <c r="C127">
        <v>8.2017982845239203E-7</v>
      </c>
      <c r="D127">
        <v>8.5250213867827901E-7</v>
      </c>
      <c r="E127">
        <v>8.4130072352170525E-7</v>
      </c>
      <c r="F127">
        <v>8.4412651875779628E-7</v>
      </c>
      <c r="G127">
        <v>8.5115167590929308E-7</v>
      </c>
      <c r="H127">
        <v>8.42085954855242E-7</v>
      </c>
      <c r="I127">
        <v>8.4003157686531116E-7</v>
      </c>
      <c r="J127">
        <v>8.5145311256702395E-7</v>
      </c>
      <c r="K127">
        <v>8.6231484595059749E-7</v>
      </c>
      <c r="L127">
        <v>9.0283397716690569E-7</v>
      </c>
      <c r="M127">
        <v>9.1362772593705848E-7</v>
      </c>
      <c r="N127">
        <v>9.2394624597204918E-7</v>
      </c>
      <c r="O127">
        <v>9.3233851518561436E-7</v>
      </c>
      <c r="P127">
        <v>9.4125300516083195E-7</v>
      </c>
      <c r="Q127">
        <v>9.4412169042366831E-7</v>
      </c>
      <c r="R127">
        <v>9.5249350996203424E-7</v>
      </c>
      <c r="S127">
        <v>9.7049139578432147E-7</v>
      </c>
      <c r="T127">
        <v>9.8196396518874406E-7</v>
      </c>
      <c r="U127">
        <v>9.8770501544948266E-7</v>
      </c>
      <c r="V127">
        <v>9.9622076692007708E-7</v>
      </c>
      <c r="W127">
        <v>1.00518954806839E-6</v>
      </c>
      <c r="X127">
        <v>1.0131579238671312E-6</v>
      </c>
      <c r="Y127">
        <v>1.013899420644563E-6</v>
      </c>
      <c r="Z127">
        <v>1.0229688817572052E-6</v>
      </c>
      <c r="AA127">
        <v>1.0289490544736662E-6</v>
      </c>
      <c r="AB127">
        <v>1.0390660939329474E-6</v>
      </c>
      <c r="AC127">
        <v>1.0487196677445706E-6</v>
      </c>
      <c r="AD127">
        <v>1.0575285312263546E-6</v>
      </c>
      <c r="AE127">
        <v>1.0692376291748963E-6</v>
      </c>
      <c r="AF127">
        <v>1.0794926285373653E-6</v>
      </c>
    </row>
    <row r="128" spans="1:32" x14ac:dyDescent="0.2">
      <c r="A128" t="s">
        <v>56</v>
      </c>
      <c r="B128">
        <v>4.5981167073804443E-7</v>
      </c>
      <c r="C128">
        <v>5.125158525203644E-7</v>
      </c>
      <c r="D128">
        <v>5.4262000638414918E-7</v>
      </c>
      <c r="E128">
        <v>5.3033156129515367E-7</v>
      </c>
      <c r="F128">
        <v>5.3335340798964515E-7</v>
      </c>
      <c r="G128">
        <v>5.401409507735607E-7</v>
      </c>
      <c r="H128">
        <v>5.3110225465900604E-7</v>
      </c>
      <c r="I128">
        <v>5.294705032898603E-7</v>
      </c>
      <c r="J128">
        <v>5.4063976600725632E-7</v>
      </c>
      <c r="K128">
        <v>5.5073128861518253E-7</v>
      </c>
      <c r="L128">
        <v>5.7682350575779258E-7</v>
      </c>
      <c r="M128">
        <v>5.8626817920004957E-7</v>
      </c>
      <c r="N128">
        <v>5.9403012789397675E-7</v>
      </c>
      <c r="O128">
        <v>6.0198408637008489E-7</v>
      </c>
      <c r="P128">
        <v>6.1052547533908529E-7</v>
      </c>
      <c r="Q128">
        <v>6.1300827100826485E-7</v>
      </c>
      <c r="R128">
        <v>6.2129696472826896E-7</v>
      </c>
      <c r="S128">
        <v>6.3919091311584142E-7</v>
      </c>
      <c r="T128">
        <v>6.5007550911564045E-7</v>
      </c>
      <c r="U128">
        <v>6.5534657878794952E-7</v>
      </c>
      <c r="V128">
        <v>6.6379030396890403E-7</v>
      </c>
      <c r="W128">
        <v>6.7265068374160315E-7</v>
      </c>
      <c r="X128">
        <v>6.8047428307875647E-7</v>
      </c>
      <c r="Y128">
        <v>6.80863128525171E-7</v>
      </c>
      <c r="Z128">
        <v>6.902402396186872E-7</v>
      </c>
      <c r="AA128">
        <v>6.9610453084235226E-7</v>
      </c>
      <c r="AB128">
        <v>7.0640803031945322E-7</v>
      </c>
      <c r="AC128">
        <v>7.1608977521756029E-7</v>
      </c>
      <c r="AD128">
        <v>7.2490497266953886E-7</v>
      </c>
      <c r="AE128">
        <v>7.3687370307252804E-7</v>
      </c>
      <c r="AF128">
        <v>7.4721900675291248E-7</v>
      </c>
    </row>
    <row r="129" spans="1:32" x14ac:dyDescent="0.2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59</v>
      </c>
      <c r="B131">
        <v>4.5981167073804443E-7</v>
      </c>
      <c r="C131">
        <v>5.125158525203644E-7</v>
      </c>
      <c r="D131">
        <v>5.4262000638414918E-7</v>
      </c>
      <c r="E131">
        <v>5.3033156129515367E-7</v>
      </c>
      <c r="F131">
        <v>5.3335340798964515E-7</v>
      </c>
      <c r="G131">
        <v>5.401409507735607E-7</v>
      </c>
      <c r="H131">
        <v>5.3110225465900604E-7</v>
      </c>
      <c r="I131">
        <v>5.294705032898603E-7</v>
      </c>
      <c r="J131">
        <v>5.4063976600725632E-7</v>
      </c>
      <c r="K131">
        <v>5.5073128861518253E-7</v>
      </c>
      <c r="L131">
        <v>5.7682350575779258E-7</v>
      </c>
      <c r="M131">
        <v>5.8626817920004957E-7</v>
      </c>
      <c r="N131">
        <v>5.9403012789397675E-7</v>
      </c>
      <c r="O131">
        <v>6.0198408637008489E-7</v>
      </c>
      <c r="P131">
        <v>6.1052547533908529E-7</v>
      </c>
      <c r="Q131">
        <v>6.1300827100826485E-7</v>
      </c>
      <c r="R131">
        <v>6.2129696472826896E-7</v>
      </c>
      <c r="S131">
        <v>6.3919091311584142E-7</v>
      </c>
      <c r="T131">
        <v>6.5007550911564045E-7</v>
      </c>
      <c r="U131">
        <v>6.5534657878794952E-7</v>
      </c>
      <c r="V131">
        <v>6.6379030396890403E-7</v>
      </c>
      <c r="W131">
        <v>6.7265068374160315E-7</v>
      </c>
      <c r="X131">
        <v>6.8047428307875647E-7</v>
      </c>
      <c r="Y131">
        <v>6.80863128525171E-7</v>
      </c>
      <c r="Z131">
        <v>6.902402396186872E-7</v>
      </c>
      <c r="AA131">
        <v>6.9610453084235226E-7</v>
      </c>
      <c r="AB131">
        <v>7.0640803031945322E-7</v>
      </c>
      <c r="AC131">
        <v>7.1608977521756029E-7</v>
      </c>
      <c r="AD131">
        <v>7.2490497266953886E-7</v>
      </c>
      <c r="AE131">
        <v>7.3687370307252804E-7</v>
      </c>
      <c r="AF131">
        <v>7.4721900675291248E-7</v>
      </c>
    </row>
    <row r="132" spans="1:32" s="3" customFormat="1" x14ac:dyDescent="0.2">
      <c r="A132" s="5" t="s">
        <v>49</v>
      </c>
    </row>
    <row r="133" spans="1:32" x14ac:dyDescent="0.2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">
      <c r="A142" s="5" t="s">
        <v>50</v>
      </c>
    </row>
    <row r="143" spans="1:32" x14ac:dyDescent="0.2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J1" workbookViewId="0">
      <selection activeCell="AK4" sqref="AK4"/>
    </sheetView>
  </sheetViews>
  <sheetFormatPr defaultRowHeight="14.25" x14ac:dyDescent="0.2"/>
  <cols>
    <col min="1" max="1" width="25.625" customWidth="1"/>
    <col min="3" max="32" width="0" hidden="1" customWidth="1"/>
    <col min="35" max="36" width="24.125" customWidth="1"/>
    <col min="37" max="37" width="10.625" bestFit="1" customWidth="1"/>
  </cols>
  <sheetData>
    <row r="1" spans="1:57" x14ac:dyDescent="0.2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">
      <c r="A2" t="s">
        <v>71</v>
      </c>
      <c r="B2" s="4">
        <v>7622460000000000</v>
      </c>
      <c r="C2" s="4">
        <v>1.29408E+16</v>
      </c>
      <c r="D2" s="4">
        <v>1.0335E+16</v>
      </c>
      <c r="E2" s="4">
        <v>9557880000000000</v>
      </c>
      <c r="F2" s="4">
        <v>9585740000000000</v>
      </c>
      <c r="G2" s="4">
        <v>7651500000000000</v>
      </c>
      <c r="H2" s="4">
        <v>7020160000000000</v>
      </c>
      <c r="I2" s="4">
        <v>6134550000000000</v>
      </c>
      <c r="J2" s="4">
        <v>6465420000000000</v>
      </c>
      <c r="K2" s="4">
        <v>6715880000000000</v>
      </c>
      <c r="L2" s="4">
        <v>6789960000000000</v>
      </c>
      <c r="M2" s="4">
        <v>6791140000000000</v>
      </c>
      <c r="N2" s="4">
        <v>6805810000000000</v>
      </c>
      <c r="O2" s="4">
        <v>6844190000000000</v>
      </c>
      <c r="P2" s="4">
        <v>6710570000000000</v>
      </c>
      <c r="Q2" s="4">
        <v>6621140000000000</v>
      </c>
      <c r="R2" s="4">
        <v>6658850000000000</v>
      </c>
      <c r="S2" s="4">
        <v>6569730000000000</v>
      </c>
      <c r="T2" s="4">
        <v>6303530000000000</v>
      </c>
      <c r="U2" s="4">
        <v>6222440000000000</v>
      </c>
      <c r="V2" s="4">
        <v>6176560000000000</v>
      </c>
      <c r="W2" s="4">
        <v>6164370000000000</v>
      </c>
      <c r="X2" s="4">
        <v>6193740000000000</v>
      </c>
      <c r="Y2" s="4">
        <v>6148590000000000</v>
      </c>
      <c r="Z2" s="4">
        <v>6199620000000000</v>
      </c>
      <c r="AA2" s="4">
        <v>5976270000000000</v>
      </c>
      <c r="AB2" s="4">
        <v>5888540000000000</v>
      </c>
      <c r="AC2" s="4">
        <v>5902350000000000</v>
      </c>
      <c r="AD2" s="4">
        <v>5775000000000000</v>
      </c>
      <c r="AE2" s="4">
        <v>5682640000000000</v>
      </c>
      <c r="AF2" s="4">
        <v>5720220000000000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">
      <c r="A3" t="s">
        <v>72</v>
      </c>
      <c r="B3">
        <v>0</v>
      </c>
      <c r="C3" s="4">
        <v>945630000000</v>
      </c>
      <c r="D3" s="4">
        <v>3210830000000</v>
      </c>
      <c r="E3" s="4">
        <v>3846440000000</v>
      </c>
      <c r="F3" s="4">
        <v>4742940000000</v>
      </c>
      <c r="G3" s="4">
        <v>5945960000000</v>
      </c>
      <c r="H3" s="4">
        <v>5695400000000</v>
      </c>
      <c r="I3" s="4">
        <v>6096370000000</v>
      </c>
      <c r="J3" s="4">
        <v>6088340000000</v>
      </c>
      <c r="K3" s="4">
        <v>7218810000000</v>
      </c>
      <c r="L3" s="4">
        <v>8331620000000</v>
      </c>
      <c r="M3" s="4">
        <v>9265870000000</v>
      </c>
      <c r="N3" s="4">
        <v>10110000000000</v>
      </c>
      <c r="O3" s="4">
        <v>10976100000000</v>
      </c>
      <c r="P3" s="4">
        <v>11887100000000</v>
      </c>
      <c r="Q3" s="4">
        <v>12487500000000</v>
      </c>
      <c r="R3" s="4">
        <v>13142500000000</v>
      </c>
      <c r="S3" s="4">
        <v>14043500000000</v>
      </c>
      <c r="T3" s="4">
        <v>14670600000000</v>
      </c>
      <c r="U3" s="4">
        <v>14858100000000</v>
      </c>
      <c r="V3" s="4">
        <v>15438900000000</v>
      </c>
      <c r="W3" s="4">
        <v>16091300000000</v>
      </c>
      <c r="X3" s="4">
        <v>16824300000000</v>
      </c>
      <c r="Y3" s="4">
        <v>17672900000000</v>
      </c>
      <c r="Z3" s="4">
        <v>18306800000000</v>
      </c>
      <c r="AA3" s="4">
        <v>19227900000000</v>
      </c>
      <c r="AB3" s="4">
        <v>19276600000000</v>
      </c>
      <c r="AC3" s="4">
        <v>19724100000000</v>
      </c>
      <c r="AD3" s="4">
        <v>20502600000000</v>
      </c>
      <c r="AE3" s="4">
        <v>20776700000000</v>
      </c>
      <c r="AF3" s="4">
        <v>21149400000000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36380847000000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1.384622478E+16</v>
      </c>
      <c r="AT3">
        <f t="shared" si="0"/>
        <v>6199787038800000</v>
      </c>
      <c r="AU3">
        <f t="shared" ref="AU3:BE7" si="1">SUMIFS($B:$B,$A:$A,"*"&amp;$AI3&amp;"*",$A:$A,"*"&amp;AU$2&amp;"*")</f>
        <v>754309609700000</v>
      </c>
      <c r="AV3">
        <f t="shared" si="1"/>
        <v>416625574440000</v>
      </c>
      <c r="AW3">
        <f t="shared" si="1"/>
        <v>1348764000000000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11243080000000</v>
      </c>
      <c r="BD3">
        <f t="shared" si="1"/>
        <v>0</v>
      </c>
      <c r="BE3">
        <f t="shared" si="1"/>
        <v>126930390000</v>
      </c>
    </row>
    <row r="4" spans="1:57" x14ac:dyDescent="0.2">
      <c r="A4" t="s">
        <v>73</v>
      </c>
      <c r="B4">
        <v>0</v>
      </c>
      <c r="C4" s="4">
        <v>945630000000</v>
      </c>
      <c r="D4" s="4">
        <v>3210830000000</v>
      </c>
      <c r="E4" s="4">
        <v>3846440000000</v>
      </c>
      <c r="F4" s="4">
        <v>4742940000000</v>
      </c>
      <c r="G4" s="4">
        <v>5945960000000</v>
      </c>
      <c r="H4" s="4">
        <v>5695400000000</v>
      </c>
      <c r="I4" s="4">
        <v>6096370000000</v>
      </c>
      <c r="J4" s="4">
        <v>6088340000000</v>
      </c>
      <c r="K4" s="4">
        <v>7218810000000</v>
      </c>
      <c r="L4" s="4">
        <v>8331620000000</v>
      </c>
      <c r="M4" s="4">
        <v>9265870000000</v>
      </c>
      <c r="N4" s="4">
        <v>10110000000000</v>
      </c>
      <c r="O4" s="4">
        <v>10976100000000</v>
      </c>
      <c r="P4" s="4">
        <v>11887100000000</v>
      </c>
      <c r="Q4" s="4">
        <v>12487500000000</v>
      </c>
      <c r="R4" s="4">
        <v>13142500000000</v>
      </c>
      <c r="S4" s="4">
        <v>14043500000000</v>
      </c>
      <c r="T4" s="4">
        <v>14670600000000</v>
      </c>
      <c r="U4" s="4">
        <v>14858100000000</v>
      </c>
      <c r="V4" s="4">
        <v>15438900000000</v>
      </c>
      <c r="W4" s="4">
        <v>16091300000000</v>
      </c>
      <c r="X4" s="4">
        <v>16824300000000</v>
      </c>
      <c r="Y4" s="4">
        <v>17672900000000</v>
      </c>
      <c r="Z4" s="4">
        <v>18306800000000</v>
      </c>
      <c r="AA4" s="4">
        <v>19227900000000</v>
      </c>
      <c r="AB4" s="4">
        <v>19276600000000</v>
      </c>
      <c r="AC4" s="4">
        <v>19724100000000</v>
      </c>
      <c r="AD4" s="4">
        <v>20502600000000</v>
      </c>
      <c r="AE4" s="4">
        <v>20776700000000</v>
      </c>
      <c r="AF4" s="4">
        <v>21149400000000</v>
      </c>
      <c r="AI4" t="s">
        <v>60</v>
      </c>
      <c r="AK4">
        <f t="shared" si="0"/>
        <v>0</v>
      </c>
      <c r="AL4">
        <f t="shared" si="0"/>
        <v>7622460000000000</v>
      </c>
      <c r="AM4">
        <f t="shared" si="0"/>
        <v>1.234973222E+16</v>
      </c>
      <c r="AN4">
        <f t="shared" si="0"/>
        <v>8215840000000000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43761620000000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204911000000000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">
      <c r="A5" t="s">
        <v>74</v>
      </c>
      <c r="B5" s="4">
        <v>1.01217E+16</v>
      </c>
      <c r="C5" s="4">
        <v>6482410000000000</v>
      </c>
      <c r="D5" s="4">
        <v>8207850000000000</v>
      </c>
      <c r="E5" s="4">
        <v>7953780000000000</v>
      </c>
      <c r="F5" s="4">
        <v>7523580000000000</v>
      </c>
      <c r="G5" s="4">
        <v>7025450000000000</v>
      </c>
      <c r="H5" s="4">
        <v>7233570000000000</v>
      </c>
      <c r="I5" s="4">
        <v>7423940000000000</v>
      </c>
      <c r="J5" s="4">
        <v>7086720000000000</v>
      </c>
      <c r="K5" s="4">
        <v>6815280000000000</v>
      </c>
      <c r="L5" s="4">
        <v>6672700000000000</v>
      </c>
      <c r="M5" s="4">
        <v>6582840000000000</v>
      </c>
      <c r="N5" s="4">
        <v>6505160000000000</v>
      </c>
      <c r="O5" s="4">
        <v>6409570000000000</v>
      </c>
      <c r="P5" s="4">
        <v>6409200000000000</v>
      </c>
      <c r="Q5" s="4">
        <v>6396820000000000</v>
      </c>
      <c r="R5" s="4">
        <v>6367550000000000</v>
      </c>
      <c r="S5" s="4">
        <v>6389990000000000</v>
      </c>
      <c r="T5" s="4">
        <v>6468000000000000</v>
      </c>
      <c r="U5" s="4">
        <v>6478630000000000</v>
      </c>
      <c r="V5" s="4">
        <v>6469070000000000</v>
      </c>
      <c r="W5" s="4">
        <v>6459100000000000</v>
      </c>
      <c r="X5" s="4">
        <v>6426560000000000</v>
      </c>
      <c r="Y5" s="4">
        <v>6421470000000000</v>
      </c>
      <c r="Z5" s="4">
        <v>6402540000000000</v>
      </c>
      <c r="AA5" s="4">
        <v>6452360000000000</v>
      </c>
      <c r="AB5" s="4">
        <v>6451970000000000</v>
      </c>
      <c r="AC5" s="4">
        <v>6385160000000000</v>
      </c>
      <c r="AD5" s="4">
        <v>6415520000000000</v>
      </c>
      <c r="AE5" s="4">
        <v>6468940000000000</v>
      </c>
      <c r="AF5" s="4">
        <v>6408470000000000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8282730000000000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457560000000000</v>
      </c>
      <c r="AS5">
        <f t="shared" si="0"/>
        <v>0</v>
      </c>
      <c r="AT5">
        <f t="shared" si="0"/>
        <v>738619000000000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948260000000000</v>
      </c>
      <c r="BD5">
        <f t="shared" si="1"/>
        <v>0</v>
      </c>
      <c r="BE5">
        <f t="shared" si="1"/>
        <v>0</v>
      </c>
    </row>
    <row r="6" spans="1:57" x14ac:dyDescent="0.2">
      <c r="A6" t="s">
        <v>75</v>
      </c>
      <c r="B6">
        <v>0</v>
      </c>
      <c r="C6" s="4">
        <v>3600370000000</v>
      </c>
      <c r="D6" s="4">
        <v>2420630000000</v>
      </c>
      <c r="E6" s="4">
        <v>3159070000000</v>
      </c>
      <c r="F6" s="4">
        <v>3276180000000</v>
      </c>
      <c r="G6" s="4">
        <v>3269990000000</v>
      </c>
      <c r="H6" s="4">
        <v>3436970000000</v>
      </c>
      <c r="I6" s="4">
        <v>3742330000000</v>
      </c>
      <c r="J6" s="4">
        <v>4027360000000</v>
      </c>
      <c r="K6" s="4">
        <v>3997750000000</v>
      </c>
      <c r="L6" s="4">
        <v>3989750000000</v>
      </c>
      <c r="M6" s="4">
        <v>4000270000000</v>
      </c>
      <c r="N6" s="4">
        <v>4048970000000</v>
      </c>
      <c r="O6" s="4">
        <v>4096560000000</v>
      </c>
      <c r="P6" s="4">
        <v>4133690000000</v>
      </c>
      <c r="Q6" s="4">
        <v>4227250000000</v>
      </c>
      <c r="R6" s="4">
        <v>4311110000000</v>
      </c>
      <c r="S6" s="4">
        <v>4385200000000</v>
      </c>
      <c r="T6" s="4">
        <v>4497550000000</v>
      </c>
      <c r="U6" s="4">
        <v>4639170000000</v>
      </c>
      <c r="V6" s="4">
        <v>4742220000000</v>
      </c>
      <c r="W6" s="4">
        <v>4829460000000</v>
      </c>
      <c r="X6" s="4">
        <v>4915860000000</v>
      </c>
      <c r="Y6" s="4">
        <v>4988370000000</v>
      </c>
      <c r="Z6" s="4">
        <v>5086320000000</v>
      </c>
      <c r="AA6" s="4">
        <v>5182660000000</v>
      </c>
      <c r="AB6" s="4">
        <v>5310520000000</v>
      </c>
      <c r="AC6" s="4">
        <v>5402360000000</v>
      </c>
      <c r="AD6" s="4">
        <v>5451480000000</v>
      </c>
      <c r="AE6" s="4">
        <v>5572990000000</v>
      </c>
      <c r="AF6" s="4">
        <v>5704170000000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8282730000000000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457560000000000</v>
      </c>
      <c r="AS6">
        <f t="shared" si="0"/>
        <v>0</v>
      </c>
      <c r="AT6">
        <f t="shared" si="0"/>
        <v>738619000000000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948260000000000</v>
      </c>
      <c r="BD6">
        <f t="shared" si="1"/>
        <v>0</v>
      </c>
      <c r="BE6">
        <f t="shared" si="1"/>
        <v>0</v>
      </c>
    </row>
    <row r="7" spans="1:57" x14ac:dyDescent="0.2">
      <c r="A7" t="s">
        <v>76</v>
      </c>
      <c r="B7" s="4">
        <v>121678000000000</v>
      </c>
      <c r="C7" s="4">
        <v>323352000000000</v>
      </c>
      <c r="D7" s="4">
        <v>563852000000000</v>
      </c>
      <c r="E7" s="4">
        <v>1034480000000000</v>
      </c>
      <c r="F7" s="4">
        <v>1341380000000000</v>
      </c>
      <c r="G7" s="4">
        <v>2182730000000000</v>
      </c>
      <c r="H7" s="4">
        <v>2676380000000000</v>
      </c>
      <c r="I7" s="4">
        <v>3118610000000000</v>
      </c>
      <c r="J7" s="4">
        <v>3260080000000000</v>
      </c>
      <c r="K7" s="4">
        <v>3395110000000000</v>
      </c>
      <c r="L7" s="4">
        <v>3451190000000000</v>
      </c>
      <c r="M7" s="4">
        <v>3552010000000000</v>
      </c>
      <c r="N7" s="4">
        <v>3637680000000000</v>
      </c>
      <c r="O7" s="4">
        <v>3715480000000000</v>
      </c>
      <c r="P7" s="4">
        <v>3835140000000000</v>
      </c>
      <c r="Q7" s="4">
        <v>3941090000000000</v>
      </c>
      <c r="R7" s="4">
        <v>4038800000000000</v>
      </c>
      <c r="S7" s="4">
        <v>4173230000000000</v>
      </c>
      <c r="T7" s="4">
        <v>4316940000000000</v>
      </c>
      <c r="U7" s="4">
        <v>4434880000000000</v>
      </c>
      <c r="V7" s="4">
        <v>4534400000000000</v>
      </c>
      <c r="W7" s="4">
        <v>4630630000000000</v>
      </c>
      <c r="X7" s="4">
        <v>4716750000000000</v>
      </c>
      <c r="Y7" s="4">
        <v>4830610000000000</v>
      </c>
      <c r="Z7" s="4">
        <v>4952720000000000</v>
      </c>
      <c r="AA7" s="4">
        <v>5072500000000000</v>
      </c>
      <c r="AB7" s="4">
        <v>5161920000000000</v>
      </c>
      <c r="AC7" s="4">
        <v>5225140000000000</v>
      </c>
      <c r="AD7" s="4">
        <v>5343880000000000</v>
      </c>
      <c r="AE7" s="4">
        <v>5457140000000000</v>
      </c>
      <c r="AF7" s="4">
        <v>5519660000000000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">
      <c r="A8" t="s">
        <v>77</v>
      </c>
      <c r="B8" s="4">
        <v>8215840000000000</v>
      </c>
      <c r="C8" s="4">
        <v>7733380000000000</v>
      </c>
      <c r="D8" s="4">
        <v>7636890000000000</v>
      </c>
      <c r="E8" s="4">
        <v>7636890000000000</v>
      </c>
      <c r="F8" s="4">
        <v>7636890000000000</v>
      </c>
      <c r="G8" s="4">
        <v>7540390000000000</v>
      </c>
      <c r="H8" s="4">
        <v>6478980000000000</v>
      </c>
      <c r="I8" s="4">
        <v>5803530000000000</v>
      </c>
      <c r="J8" s="4">
        <v>5514050000000000</v>
      </c>
      <c r="K8" s="4">
        <v>5031590000000000</v>
      </c>
      <c r="L8" s="4">
        <v>5031590000000000</v>
      </c>
      <c r="M8" s="4">
        <v>4838600000000000</v>
      </c>
      <c r="N8" s="4">
        <v>4742110000000000</v>
      </c>
      <c r="O8" s="4">
        <v>4645620000000000</v>
      </c>
      <c r="P8" s="4">
        <v>4452630000000000</v>
      </c>
      <c r="Q8" s="4">
        <v>4452630000000000</v>
      </c>
      <c r="R8" s="4">
        <v>4356140000000000</v>
      </c>
      <c r="S8" s="4">
        <v>4163160000000000</v>
      </c>
      <c r="T8" s="4">
        <v>4066660000000000</v>
      </c>
      <c r="U8" s="4">
        <v>4066660000000000</v>
      </c>
      <c r="V8" s="4">
        <v>4066660000000000</v>
      </c>
      <c r="W8" s="4">
        <v>4066660000000000</v>
      </c>
      <c r="X8" s="4">
        <v>4066660000000000</v>
      </c>
      <c r="Y8" s="4">
        <v>3873680000000000</v>
      </c>
      <c r="Z8" s="4">
        <v>3391220000000000</v>
      </c>
      <c r="AA8" s="4">
        <v>3391220000000000</v>
      </c>
      <c r="AB8" s="4">
        <v>3391220000000000</v>
      </c>
      <c r="AC8" s="4">
        <v>3391220000000000</v>
      </c>
      <c r="AD8" s="4">
        <v>3198230000000000</v>
      </c>
      <c r="AE8" s="4">
        <v>3198230000000000</v>
      </c>
      <c r="AF8" s="4">
        <v>3198230000000000</v>
      </c>
    </row>
    <row r="9" spans="1:57" x14ac:dyDescent="0.2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">
      <c r="A10" t="s">
        <v>79</v>
      </c>
      <c r="B10">
        <v>0</v>
      </c>
      <c r="C10">
        <v>0</v>
      </c>
      <c r="D10" s="4">
        <v>96492500000000</v>
      </c>
      <c r="E10" s="4">
        <v>192985000000000</v>
      </c>
      <c r="F10" s="4">
        <v>192985000000000</v>
      </c>
      <c r="G10" s="4">
        <v>192985000000000</v>
      </c>
      <c r="H10" s="4">
        <v>192985000000000</v>
      </c>
      <c r="I10" s="4">
        <v>192985000000000</v>
      </c>
      <c r="J10" s="4">
        <v>192985000000000</v>
      </c>
      <c r="K10" s="4">
        <v>192985000000000</v>
      </c>
      <c r="L10" s="4">
        <v>192985000000000</v>
      </c>
      <c r="M10" s="4">
        <v>192985000000000</v>
      </c>
      <c r="N10" s="4">
        <v>192985000000000</v>
      </c>
      <c r="O10" s="4">
        <v>192985000000000</v>
      </c>
      <c r="P10" s="4">
        <v>192985000000000</v>
      </c>
      <c r="Q10" s="4">
        <v>192985000000000</v>
      </c>
      <c r="R10" s="4">
        <v>192985000000000</v>
      </c>
      <c r="S10" s="4">
        <v>192985000000000</v>
      </c>
      <c r="T10" s="4">
        <v>192985000000000</v>
      </c>
      <c r="U10" s="4">
        <v>192985000000000</v>
      </c>
      <c r="V10" s="4">
        <v>192985000000000</v>
      </c>
      <c r="W10" s="4">
        <v>192985000000000</v>
      </c>
      <c r="X10" s="4">
        <v>192985000000000</v>
      </c>
      <c r="Y10" s="4">
        <v>192985000000000</v>
      </c>
      <c r="Z10" s="4">
        <v>192985000000000</v>
      </c>
      <c r="AA10" s="4">
        <v>192985000000000</v>
      </c>
      <c r="AB10" s="4">
        <v>192985000000000</v>
      </c>
      <c r="AC10" s="4">
        <v>192985000000000</v>
      </c>
      <c r="AD10" s="4">
        <v>192985000000000</v>
      </c>
      <c r="AE10" s="4">
        <v>192985000000000</v>
      </c>
      <c r="AF10" s="4">
        <v>192985000000000</v>
      </c>
    </row>
    <row r="11" spans="1:57" x14ac:dyDescent="0.2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92</v>
      </c>
      <c r="B23" s="4">
        <v>41876900000000</v>
      </c>
      <c r="C23" s="4">
        <v>128552000000000</v>
      </c>
      <c r="D23" s="4">
        <v>91528700000000</v>
      </c>
      <c r="E23" s="4">
        <v>76781500000000</v>
      </c>
      <c r="F23" s="4">
        <v>76018100000000</v>
      </c>
      <c r="G23" s="4">
        <v>74417100000000</v>
      </c>
      <c r="H23" s="4">
        <v>62294200000000</v>
      </c>
      <c r="I23" s="4">
        <v>51307700000000</v>
      </c>
      <c r="J23" s="4">
        <v>53937000000000</v>
      </c>
      <c r="K23" s="4">
        <v>62217400000000</v>
      </c>
      <c r="L23" s="4">
        <v>68216500000000</v>
      </c>
      <c r="M23" s="4">
        <v>71769300000000</v>
      </c>
      <c r="N23" s="4">
        <v>73291700000000</v>
      </c>
      <c r="O23" s="4">
        <v>76383200000000</v>
      </c>
      <c r="P23" s="4">
        <v>75456500000000</v>
      </c>
      <c r="Q23" s="4">
        <v>72596600000000</v>
      </c>
      <c r="R23" s="4">
        <v>71736500000000</v>
      </c>
      <c r="S23" s="4">
        <v>68900900000000</v>
      </c>
      <c r="T23" s="4">
        <v>66676300000000</v>
      </c>
      <c r="U23" s="4">
        <v>63559600000000</v>
      </c>
      <c r="V23" s="4">
        <v>61546300000000</v>
      </c>
      <c r="W23" s="4">
        <v>61442600000000</v>
      </c>
      <c r="X23" s="4">
        <v>61333000000000</v>
      </c>
      <c r="Y23" s="4">
        <v>59431700000000</v>
      </c>
      <c r="Z23" s="4">
        <v>61345100000000</v>
      </c>
      <c r="AA23" s="4">
        <v>59085800000000</v>
      </c>
      <c r="AB23" s="4">
        <v>57267500000000</v>
      </c>
      <c r="AC23" s="4">
        <v>57153300000000</v>
      </c>
      <c r="AD23" s="4">
        <v>52926400000000</v>
      </c>
      <c r="AE23" s="4">
        <v>49385300000000</v>
      </c>
      <c r="AF23" s="4">
        <v>50293700000000</v>
      </c>
    </row>
    <row r="24" spans="1:32" x14ac:dyDescent="0.2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94</v>
      </c>
      <c r="B25" s="4">
        <v>1884720000000</v>
      </c>
      <c r="C25" s="4">
        <v>6883430000000</v>
      </c>
      <c r="D25" s="4">
        <v>7732060000000</v>
      </c>
      <c r="E25" s="4">
        <v>9333520000000</v>
      </c>
      <c r="F25" s="4">
        <v>11317600000000</v>
      </c>
      <c r="G25" s="4">
        <v>17197200000000</v>
      </c>
      <c r="H25" s="4">
        <v>17526100000000</v>
      </c>
      <c r="I25" s="4">
        <v>16417200000000</v>
      </c>
      <c r="J25" s="4">
        <v>17895300000000</v>
      </c>
      <c r="K25" s="4">
        <v>21010100000000</v>
      </c>
      <c r="L25" s="4">
        <v>23113700000000</v>
      </c>
      <c r="M25" s="4">
        <v>24568400000000</v>
      </c>
      <c r="N25" s="4">
        <v>25484100000000</v>
      </c>
      <c r="O25" s="4">
        <v>26852500000000</v>
      </c>
      <c r="P25" s="4">
        <v>27104900000000</v>
      </c>
      <c r="Q25" s="4">
        <v>26778500000000</v>
      </c>
      <c r="R25" s="4">
        <v>27015400000000</v>
      </c>
      <c r="S25" s="4">
        <v>26629300000000</v>
      </c>
      <c r="T25" s="4">
        <v>26395400000000</v>
      </c>
      <c r="U25" s="4">
        <v>25833500000000</v>
      </c>
      <c r="V25" s="4">
        <v>25596600000000</v>
      </c>
      <c r="W25" s="4">
        <v>25994500000000</v>
      </c>
      <c r="X25" s="4">
        <v>26389100000000</v>
      </c>
      <c r="Y25" s="4">
        <v>26137100000000</v>
      </c>
      <c r="Z25" s="4">
        <v>27258800000000</v>
      </c>
      <c r="AA25" s="4">
        <v>26850900000000</v>
      </c>
      <c r="AB25" s="4">
        <v>26576000000000</v>
      </c>
      <c r="AC25" s="4">
        <v>26940400000000</v>
      </c>
      <c r="AD25" s="4">
        <v>25657000000000</v>
      </c>
      <c r="AE25" s="4">
        <v>24571300000000</v>
      </c>
      <c r="AF25" s="4">
        <v>25317700000000</v>
      </c>
    </row>
    <row r="26" spans="1:32" x14ac:dyDescent="0.2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98</v>
      </c>
      <c r="B29" s="4">
        <v>150725000000000</v>
      </c>
      <c r="C29" s="4">
        <v>150385000000000</v>
      </c>
      <c r="D29" s="4">
        <v>149006000000000</v>
      </c>
      <c r="E29" s="4">
        <v>147548000000000</v>
      </c>
      <c r="F29" s="4">
        <v>145940000000000</v>
      </c>
      <c r="G29" s="4">
        <v>145069000000000</v>
      </c>
      <c r="H29" s="4">
        <v>143568000000000</v>
      </c>
      <c r="I29" s="4">
        <v>143099000000000</v>
      </c>
      <c r="J29" s="4">
        <v>142635000000000</v>
      </c>
      <c r="K29" s="4">
        <v>140759000000000</v>
      </c>
      <c r="L29" s="4">
        <v>140642000000000</v>
      </c>
      <c r="M29" s="4">
        <v>140369000000000</v>
      </c>
      <c r="N29" s="4">
        <v>140257000000000</v>
      </c>
      <c r="O29" s="4">
        <v>140017000000000</v>
      </c>
      <c r="P29" s="4">
        <v>139872000000000</v>
      </c>
      <c r="Q29" s="4">
        <v>139593000000000</v>
      </c>
      <c r="R29" s="4">
        <v>139341000000000</v>
      </c>
      <c r="S29" s="4">
        <v>139341000000000</v>
      </c>
      <c r="T29" s="4">
        <v>139336000000000</v>
      </c>
      <c r="U29" s="4">
        <v>139302000000000</v>
      </c>
      <c r="V29" s="4">
        <v>139302000000000</v>
      </c>
      <c r="W29" s="4">
        <v>139241000000000</v>
      </c>
      <c r="X29" s="4">
        <v>139235000000000</v>
      </c>
      <c r="Y29" s="4">
        <v>139235000000000</v>
      </c>
      <c r="Z29" s="4">
        <v>139235000000000</v>
      </c>
      <c r="AA29" s="4">
        <v>139179000000000</v>
      </c>
      <c r="AB29" s="4">
        <v>139179000000000</v>
      </c>
      <c r="AC29" s="4">
        <v>139179000000000</v>
      </c>
      <c r="AD29" s="4">
        <v>139163000000000</v>
      </c>
      <c r="AE29" s="4">
        <v>139006000000000</v>
      </c>
      <c r="AF29" s="4">
        <v>139006000000000</v>
      </c>
    </row>
    <row r="30" spans="1:32" x14ac:dyDescent="0.2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100</v>
      </c>
      <c r="B31">
        <v>0</v>
      </c>
      <c r="C31">
        <v>0</v>
      </c>
      <c r="D31">
        <v>0</v>
      </c>
      <c r="E31" s="4">
        <v>5606400000</v>
      </c>
      <c r="F31" s="4">
        <v>11212800000</v>
      </c>
      <c r="G31" s="4">
        <v>95308800000</v>
      </c>
      <c r="H31" s="4">
        <v>117734000000</v>
      </c>
      <c r="I31" s="4">
        <v>123341000000</v>
      </c>
      <c r="J31" s="4">
        <v>123341000000</v>
      </c>
      <c r="K31" s="4">
        <v>140160000000</v>
      </c>
      <c r="L31" s="4">
        <v>151373000000</v>
      </c>
      <c r="M31" s="4">
        <v>151373000000</v>
      </c>
      <c r="N31" s="4">
        <v>151373000000</v>
      </c>
      <c r="O31" s="4">
        <v>151373000000</v>
      </c>
      <c r="P31" s="4">
        <v>151373000000</v>
      </c>
      <c r="Q31" s="4">
        <v>151373000000</v>
      </c>
      <c r="R31" s="4">
        <v>151373000000</v>
      </c>
      <c r="S31" s="4">
        <v>151373000000</v>
      </c>
      <c r="T31" s="4">
        <v>151373000000</v>
      </c>
      <c r="U31" s="4">
        <v>151373000000</v>
      </c>
      <c r="V31" s="4">
        <v>151373000000</v>
      </c>
      <c r="W31" s="4">
        <v>151373000000</v>
      </c>
      <c r="X31" s="4">
        <v>151373000000</v>
      </c>
      <c r="Y31" s="4">
        <v>151373000000</v>
      </c>
      <c r="Z31" s="4">
        <v>151373000000</v>
      </c>
      <c r="AA31" s="4">
        <v>151373000000</v>
      </c>
      <c r="AB31" s="4">
        <v>151373000000</v>
      </c>
      <c r="AC31" s="4">
        <v>151373000000</v>
      </c>
      <c r="AD31" s="4">
        <v>151373000000</v>
      </c>
      <c r="AE31" s="4">
        <v>151373000000</v>
      </c>
      <c r="AF31" s="4">
        <v>151373000000</v>
      </c>
    </row>
    <row r="32" spans="1:32" x14ac:dyDescent="0.2">
      <c r="A32" t="s">
        <v>101</v>
      </c>
      <c r="B32" s="4">
        <v>2104740000000000</v>
      </c>
      <c r="C32" s="4">
        <v>2091770000000000</v>
      </c>
      <c r="D32" s="4">
        <v>2040980000000000</v>
      </c>
      <c r="E32" s="4">
        <v>1987480000000000</v>
      </c>
      <c r="F32" s="4">
        <v>1928580000000000</v>
      </c>
      <c r="G32" s="4">
        <v>1896150000000000</v>
      </c>
      <c r="H32" s="4">
        <v>1841030000000000</v>
      </c>
      <c r="I32" s="4">
        <v>1823740000000000</v>
      </c>
      <c r="J32" s="4">
        <v>1806990000000000</v>
      </c>
      <c r="K32" s="4">
        <v>1737820000000000</v>
      </c>
      <c r="L32" s="4">
        <v>1733500000000000</v>
      </c>
      <c r="M32" s="4">
        <v>1723770000000000</v>
      </c>
      <c r="N32" s="4">
        <v>1719450000000000</v>
      </c>
      <c r="O32" s="4">
        <v>1710800000000000</v>
      </c>
      <c r="P32" s="4">
        <v>1705400000000000</v>
      </c>
      <c r="Q32" s="4">
        <v>1695130000000000</v>
      </c>
      <c r="R32" s="4">
        <v>1685940000000000</v>
      </c>
      <c r="S32" s="4">
        <v>1685940000000000</v>
      </c>
      <c r="T32" s="4">
        <v>1685940000000000</v>
      </c>
      <c r="U32" s="4">
        <v>1684320000000000</v>
      </c>
      <c r="V32" s="4">
        <v>1684320000000000</v>
      </c>
      <c r="W32" s="4">
        <v>1682160000000000</v>
      </c>
      <c r="X32" s="4">
        <v>1682160000000000</v>
      </c>
      <c r="Y32" s="4">
        <v>1682160000000000</v>
      </c>
      <c r="Z32" s="4">
        <v>1682160000000000</v>
      </c>
      <c r="AA32" s="4">
        <v>1680000000000000</v>
      </c>
      <c r="AB32" s="4">
        <v>1680000000000000</v>
      </c>
      <c r="AC32" s="4">
        <v>1680000000000000</v>
      </c>
      <c r="AD32" s="4">
        <v>1679460000000000</v>
      </c>
      <c r="AE32" s="4">
        <v>1673510000000000</v>
      </c>
      <c r="AF32" s="4">
        <v>1673510000000000</v>
      </c>
    </row>
    <row r="33" spans="1:32" x14ac:dyDescent="0.2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t="s">
        <v>103</v>
      </c>
      <c r="B34" s="4">
        <v>1614220000000</v>
      </c>
      <c r="C34" s="4">
        <v>10223400000000</v>
      </c>
      <c r="D34" s="4">
        <v>12913700000000</v>
      </c>
      <c r="E34" s="4">
        <v>19370600000000</v>
      </c>
      <c r="F34" s="4">
        <v>24751300000000</v>
      </c>
      <c r="G34" s="4">
        <v>118376000000000</v>
      </c>
      <c r="H34" s="4">
        <v>143127000000000</v>
      </c>
      <c r="I34" s="4">
        <v>149584000000000</v>
      </c>
      <c r="J34" s="4">
        <v>152813000000000</v>
      </c>
      <c r="K34" s="4">
        <v>178102000000000</v>
      </c>
      <c r="L34" s="4">
        <v>200701000000000</v>
      </c>
      <c r="M34" s="4">
        <v>202853000000000</v>
      </c>
      <c r="N34" s="4">
        <v>204468000000000</v>
      </c>
      <c r="O34" s="4">
        <v>206082000000000</v>
      </c>
      <c r="P34" s="4">
        <v>208234000000000</v>
      </c>
      <c r="Q34" s="4">
        <v>213615000000000</v>
      </c>
      <c r="R34" s="4">
        <v>216305000000000</v>
      </c>
      <c r="S34" s="4">
        <v>218457000000000</v>
      </c>
      <c r="T34" s="4">
        <v>220610000000000</v>
      </c>
      <c r="U34" s="4">
        <v>222224000000000</v>
      </c>
      <c r="V34" s="4">
        <v>223838000000000</v>
      </c>
      <c r="W34" s="4">
        <v>225452000000000</v>
      </c>
      <c r="X34" s="4">
        <v>227067000000000</v>
      </c>
      <c r="Y34" s="4">
        <v>229219000000000</v>
      </c>
      <c r="Z34" s="4">
        <v>231371000000000</v>
      </c>
      <c r="AA34" s="4">
        <v>232985000000000</v>
      </c>
      <c r="AB34" s="4">
        <v>234600000000000</v>
      </c>
      <c r="AC34" s="4">
        <v>235676000000000</v>
      </c>
      <c r="AD34" s="4">
        <v>237290000000000</v>
      </c>
      <c r="AE34" s="4">
        <v>238366000000000</v>
      </c>
      <c r="AF34" s="4">
        <v>239980000000000</v>
      </c>
    </row>
    <row r="35" spans="1:32" x14ac:dyDescent="0.2">
      <c r="A35" t="s">
        <v>104</v>
      </c>
      <c r="B35" s="4">
        <v>204911000000000</v>
      </c>
      <c r="C35" s="4">
        <v>308444000000000</v>
      </c>
      <c r="D35" s="4">
        <v>260688000000000</v>
      </c>
      <c r="E35" s="4">
        <v>264086000000000</v>
      </c>
      <c r="F35" s="4">
        <v>275449000000000</v>
      </c>
      <c r="G35" s="4">
        <v>303502000000000</v>
      </c>
      <c r="H35" s="4">
        <v>288142000000000</v>
      </c>
      <c r="I35" s="4">
        <v>273296000000000</v>
      </c>
      <c r="J35" s="4">
        <v>291915000000000</v>
      </c>
      <c r="K35" s="4">
        <v>310073000000000</v>
      </c>
      <c r="L35" s="4">
        <v>322695000000000</v>
      </c>
      <c r="M35" s="4">
        <v>327474000000000</v>
      </c>
      <c r="N35" s="4">
        <v>339463000000000</v>
      </c>
      <c r="O35" s="4">
        <v>350041000000000</v>
      </c>
      <c r="P35" s="4">
        <v>350928000000000</v>
      </c>
      <c r="Q35" s="4">
        <v>351930000000000</v>
      </c>
      <c r="R35" s="4">
        <v>354623000000000</v>
      </c>
      <c r="S35" s="4">
        <v>350418000000000</v>
      </c>
      <c r="T35" s="4">
        <v>342188000000000</v>
      </c>
      <c r="U35" s="4">
        <v>337446000000000</v>
      </c>
      <c r="V35" s="4">
        <v>334253000000000</v>
      </c>
      <c r="W35" s="4">
        <v>334189000000000</v>
      </c>
      <c r="X35" s="4">
        <v>336022000000000</v>
      </c>
      <c r="Y35" s="4">
        <v>332697000000000</v>
      </c>
      <c r="Z35" s="4">
        <v>337473000000000</v>
      </c>
      <c r="AA35" s="4">
        <v>335706000000000</v>
      </c>
      <c r="AB35" s="4">
        <v>332914000000000</v>
      </c>
      <c r="AC35" s="4">
        <v>333891000000000</v>
      </c>
      <c r="AD35" s="4">
        <v>329388000000000</v>
      </c>
      <c r="AE35" s="4">
        <v>322936000000000</v>
      </c>
      <c r="AF35" s="4">
        <v>325448000000000</v>
      </c>
    </row>
    <row r="36" spans="1:32" x14ac:dyDescent="0.2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118</v>
      </c>
      <c r="B49">
        <v>0</v>
      </c>
      <c r="C49">
        <v>0</v>
      </c>
      <c r="D49" s="4">
        <v>6279670000000</v>
      </c>
      <c r="E49" s="4">
        <v>11512700000000</v>
      </c>
      <c r="F49" s="4">
        <v>16745800000000</v>
      </c>
      <c r="G49" s="4">
        <v>21978800000000</v>
      </c>
      <c r="H49" s="4">
        <v>26165300000000</v>
      </c>
      <c r="I49" s="4">
        <v>30351700000000</v>
      </c>
      <c r="J49" s="4">
        <v>33491500000000</v>
      </c>
      <c r="K49" s="4">
        <v>36631400000000</v>
      </c>
      <c r="L49" s="4">
        <v>38724600000000</v>
      </c>
      <c r="M49" s="4">
        <v>40817800000000</v>
      </c>
      <c r="N49" s="4">
        <v>42911000000000</v>
      </c>
      <c r="O49" s="4">
        <v>45004300000000</v>
      </c>
      <c r="P49" s="4">
        <v>47097500000000</v>
      </c>
      <c r="Q49" s="4">
        <v>49190700000000</v>
      </c>
      <c r="R49" s="4">
        <v>51283900000000</v>
      </c>
      <c r="S49" s="4">
        <v>53377200000000</v>
      </c>
      <c r="T49" s="4">
        <v>55470400000000</v>
      </c>
      <c r="U49" s="4">
        <v>57563600000000</v>
      </c>
      <c r="V49" s="4">
        <v>58610200000000</v>
      </c>
      <c r="W49" s="4">
        <v>59656800000000</v>
      </c>
      <c r="X49" s="4">
        <v>60703400000000</v>
      </c>
      <c r="Y49" s="4">
        <v>61750000000000</v>
      </c>
      <c r="Z49" s="4">
        <v>62796700000000</v>
      </c>
      <c r="AA49" s="4">
        <v>63843300000000</v>
      </c>
      <c r="AB49" s="4">
        <v>64889900000000</v>
      </c>
      <c r="AC49" s="4">
        <v>65936500000000</v>
      </c>
      <c r="AD49" s="4">
        <v>66983100000000</v>
      </c>
      <c r="AE49" s="4">
        <v>68029700000000</v>
      </c>
      <c r="AF49" s="4">
        <v>69076300000000</v>
      </c>
    </row>
    <row r="50" spans="1:32" x14ac:dyDescent="0.2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">
      <c r="A58" t="s">
        <v>127</v>
      </c>
      <c r="B58" s="4">
        <v>184000000000000</v>
      </c>
      <c r="C58" s="4">
        <v>195776000000000</v>
      </c>
      <c r="D58" s="4">
        <v>186743000000000</v>
      </c>
      <c r="E58" s="4">
        <v>182219000000000</v>
      </c>
      <c r="F58" s="4">
        <v>178978000000000</v>
      </c>
      <c r="G58" s="4">
        <v>177520000000000</v>
      </c>
      <c r="H58" s="4">
        <v>177678000000000</v>
      </c>
      <c r="I58" s="4">
        <v>176456000000000</v>
      </c>
      <c r="J58" s="4">
        <v>176550000000000</v>
      </c>
      <c r="K58" s="4">
        <v>177864000000000</v>
      </c>
      <c r="L58" s="4">
        <v>182641000000000</v>
      </c>
      <c r="M58" s="4">
        <v>181103000000000</v>
      </c>
      <c r="N58" s="4">
        <v>181713000000000</v>
      </c>
      <c r="O58" s="4">
        <v>181501000000000</v>
      </c>
      <c r="P58" s="4">
        <v>183677000000000</v>
      </c>
      <c r="Q58" s="4">
        <v>183860000000000</v>
      </c>
      <c r="R58" s="4">
        <v>185509000000000</v>
      </c>
      <c r="S58" s="4">
        <v>186946000000000</v>
      </c>
      <c r="T58" s="4">
        <v>187713000000000</v>
      </c>
      <c r="U58" s="4">
        <v>188638000000000</v>
      </c>
      <c r="V58" s="4">
        <v>188949000000000</v>
      </c>
      <c r="W58" s="4">
        <v>189711000000000</v>
      </c>
      <c r="X58" s="4">
        <v>191840000000000</v>
      </c>
      <c r="Y58" s="4">
        <v>193553000000000</v>
      </c>
      <c r="Z58" s="4">
        <v>194820000000000</v>
      </c>
      <c r="AA58" s="4">
        <v>196225000000000</v>
      </c>
      <c r="AB58" s="4">
        <v>196798000000000</v>
      </c>
      <c r="AC58" s="4">
        <v>197788000000000</v>
      </c>
      <c r="AD58" s="4">
        <v>198810000000000</v>
      </c>
      <c r="AE58" s="4">
        <v>199881000000000</v>
      </c>
      <c r="AF58" s="4">
        <v>201748000000000</v>
      </c>
    </row>
    <row r="59" spans="1:32" x14ac:dyDescent="0.2">
      <c r="A59" t="s">
        <v>128</v>
      </c>
      <c r="B59" s="4">
        <v>413000000000000</v>
      </c>
      <c r="C59" s="4">
        <v>412811000000000</v>
      </c>
      <c r="D59" s="4">
        <v>418760000000000</v>
      </c>
      <c r="E59" s="4">
        <v>431201000000000</v>
      </c>
      <c r="F59" s="4">
        <v>452531000000000</v>
      </c>
      <c r="G59" s="4">
        <v>465977000000000</v>
      </c>
      <c r="H59" s="4">
        <v>475381000000000</v>
      </c>
      <c r="I59" s="4">
        <v>480596000000000</v>
      </c>
      <c r="J59" s="4">
        <v>487462000000000</v>
      </c>
      <c r="K59" s="4">
        <v>491311000000000</v>
      </c>
      <c r="L59" s="4">
        <v>496921000000000</v>
      </c>
      <c r="M59" s="4">
        <v>502458000000000</v>
      </c>
      <c r="N59" s="4">
        <v>506647000000000</v>
      </c>
      <c r="O59" s="4">
        <v>508072000000000</v>
      </c>
      <c r="P59" s="4">
        <v>513492000000000</v>
      </c>
      <c r="Q59" s="4">
        <v>518947000000000</v>
      </c>
      <c r="R59" s="4">
        <v>521822000000000</v>
      </c>
      <c r="S59" s="4">
        <v>524972000000000</v>
      </c>
      <c r="T59" s="4">
        <v>526588000000000</v>
      </c>
      <c r="U59" s="4">
        <v>527888000000000</v>
      </c>
      <c r="V59" s="4">
        <v>523652000000000</v>
      </c>
      <c r="W59" s="4">
        <v>520788000000000</v>
      </c>
      <c r="X59" s="4">
        <v>518349000000000</v>
      </c>
      <c r="Y59" s="4">
        <v>520768000000000</v>
      </c>
      <c r="Z59" s="4">
        <v>519819000000000</v>
      </c>
      <c r="AA59" s="4">
        <v>520505000000000</v>
      </c>
      <c r="AB59" s="4">
        <v>514133000000000</v>
      </c>
      <c r="AC59" s="4">
        <v>505523000000000</v>
      </c>
      <c r="AD59" s="4">
        <v>495151000000000</v>
      </c>
      <c r="AE59" s="4">
        <v>487613000000000</v>
      </c>
      <c r="AF59" s="4">
        <v>478685000000000</v>
      </c>
    </row>
    <row r="60" spans="1:32" x14ac:dyDescent="0.2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">
      <c r="A62" t="s">
        <v>131</v>
      </c>
      <c r="B62" s="4">
        <v>43700000000000</v>
      </c>
      <c r="C62" s="4">
        <v>42480200000000</v>
      </c>
      <c r="D62" s="4">
        <v>42479500000000</v>
      </c>
      <c r="E62" s="4">
        <v>43446600000000</v>
      </c>
      <c r="F62" s="4">
        <v>44268900000000</v>
      </c>
      <c r="G62" s="4">
        <v>44737400000000</v>
      </c>
      <c r="H62" s="4">
        <v>44673700000000</v>
      </c>
      <c r="I62" s="4">
        <v>44341200000000</v>
      </c>
      <c r="J62" s="4">
        <v>43849200000000</v>
      </c>
      <c r="K62" s="4">
        <v>43222400000000</v>
      </c>
      <c r="L62" s="4">
        <v>42708100000000</v>
      </c>
      <c r="M62" s="4">
        <v>42284100000000</v>
      </c>
      <c r="N62" s="4">
        <v>41740100000000</v>
      </c>
      <c r="O62" s="4">
        <v>41221900000000</v>
      </c>
      <c r="P62" s="4">
        <v>40597100000000</v>
      </c>
      <c r="Q62" s="4">
        <v>40402600000000</v>
      </c>
      <c r="R62" s="4">
        <v>40165700000000</v>
      </c>
      <c r="S62" s="4">
        <v>39894900000000</v>
      </c>
      <c r="T62" s="4">
        <v>39674600000000</v>
      </c>
      <c r="U62" s="4">
        <v>39444600000000</v>
      </c>
      <c r="V62" s="4">
        <v>39425900000000</v>
      </c>
      <c r="W62" s="4">
        <v>39488900000000</v>
      </c>
      <c r="X62" s="4">
        <v>39471500000000</v>
      </c>
      <c r="Y62" s="4">
        <v>39515700000000</v>
      </c>
      <c r="Z62" s="4">
        <v>39610500000000</v>
      </c>
      <c r="AA62" s="4">
        <v>39719500000000</v>
      </c>
      <c r="AB62" s="4">
        <v>39879500000000</v>
      </c>
      <c r="AC62" s="4">
        <v>40014300000000</v>
      </c>
      <c r="AD62" s="4">
        <v>40191800000000</v>
      </c>
      <c r="AE62" s="4">
        <v>40442100000000</v>
      </c>
      <c r="AF62" s="4">
        <v>40749600000000</v>
      </c>
    </row>
    <row r="63" spans="1:32" x14ac:dyDescent="0.2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">
      <c r="A72" t="s">
        <v>141</v>
      </c>
      <c r="B72">
        <v>0</v>
      </c>
      <c r="C72" s="4">
        <v>1795080000000</v>
      </c>
      <c r="D72" s="4">
        <v>2116540000000</v>
      </c>
      <c r="E72" s="4">
        <v>2084050000000</v>
      </c>
      <c r="F72" s="4">
        <v>2056890000000</v>
      </c>
      <c r="G72" s="4">
        <v>2134080000000</v>
      </c>
      <c r="H72" s="4">
        <v>2282580000000</v>
      </c>
      <c r="I72" s="4">
        <v>2343820000000</v>
      </c>
      <c r="J72" s="4">
        <v>2416290000000</v>
      </c>
      <c r="K72" s="4">
        <v>2466870000000</v>
      </c>
      <c r="L72" s="4">
        <v>2565440000000</v>
      </c>
      <c r="M72" s="4">
        <v>2657070000000</v>
      </c>
      <c r="N72" s="4">
        <v>2709370000000</v>
      </c>
      <c r="O72" s="4">
        <v>2762490000000</v>
      </c>
      <c r="P72" s="4">
        <v>2804240000000</v>
      </c>
      <c r="Q72" s="4">
        <v>2848310000000</v>
      </c>
      <c r="R72" s="4">
        <v>2897370000000</v>
      </c>
      <c r="S72" s="4">
        <v>2954990000000</v>
      </c>
      <c r="T72" s="4">
        <v>3010660000000</v>
      </c>
      <c r="U72" s="4">
        <v>3063980000000</v>
      </c>
      <c r="V72" s="4">
        <v>3111910000000</v>
      </c>
      <c r="W72" s="4">
        <v>3167640000000</v>
      </c>
      <c r="X72" s="4">
        <v>3192710000000</v>
      </c>
      <c r="Y72" s="4">
        <v>3196680000000</v>
      </c>
      <c r="Z72" s="4">
        <v>3195240000000</v>
      </c>
      <c r="AA72" s="4">
        <v>3207910000000</v>
      </c>
      <c r="AB72" s="4">
        <v>3208200000000</v>
      </c>
      <c r="AC72" s="4">
        <v>3206880000000</v>
      </c>
      <c r="AD72" s="4">
        <v>3213970000000</v>
      </c>
      <c r="AE72" s="4">
        <v>3199780000000</v>
      </c>
      <c r="AF72" s="4">
        <v>3186430000000</v>
      </c>
    </row>
    <row r="73" spans="1:32" x14ac:dyDescent="0.2">
      <c r="A73" t="s">
        <v>142</v>
      </c>
      <c r="B73" s="4">
        <v>223000000000000</v>
      </c>
      <c r="C73" s="4">
        <v>224218000000000</v>
      </c>
      <c r="D73" s="4">
        <v>225827000000000</v>
      </c>
      <c r="E73" s="4">
        <v>227428000000000</v>
      </c>
      <c r="F73" s="4">
        <v>229020000000000</v>
      </c>
      <c r="G73" s="4">
        <v>230597000000000</v>
      </c>
      <c r="H73" s="4">
        <v>232157000000000</v>
      </c>
      <c r="I73" s="4">
        <v>233699000000000</v>
      </c>
      <c r="J73" s="4">
        <v>235224000000000</v>
      </c>
      <c r="K73" s="4">
        <v>236727000000000</v>
      </c>
      <c r="L73" s="4">
        <v>238205000000000</v>
      </c>
      <c r="M73" s="4">
        <v>239655000000000</v>
      </c>
      <c r="N73" s="4">
        <v>241076000000000</v>
      </c>
      <c r="O73" s="4">
        <v>242465000000000</v>
      </c>
      <c r="P73" s="4">
        <v>243823000000000</v>
      </c>
      <c r="Q73" s="4">
        <v>245148000000000</v>
      </c>
      <c r="R73" s="4">
        <v>246441000000000</v>
      </c>
      <c r="S73" s="4">
        <v>247703000000000</v>
      </c>
      <c r="T73" s="4">
        <v>248934000000000</v>
      </c>
      <c r="U73" s="4">
        <v>250137000000000</v>
      </c>
      <c r="V73" s="4">
        <v>251313000000000</v>
      </c>
      <c r="W73" s="4">
        <v>252461000000000</v>
      </c>
      <c r="X73" s="4">
        <v>253586000000000</v>
      </c>
      <c r="Y73" s="4">
        <v>254689000000000</v>
      </c>
      <c r="Z73" s="4">
        <v>255771000000000</v>
      </c>
      <c r="AA73" s="4">
        <v>256835000000000</v>
      </c>
      <c r="AB73" s="4">
        <v>257886000000000</v>
      </c>
      <c r="AC73" s="4">
        <v>258924000000000</v>
      </c>
      <c r="AD73" s="4">
        <v>259954000000000</v>
      </c>
      <c r="AE73" s="4">
        <v>260977000000000</v>
      </c>
      <c r="AF73" s="4">
        <v>261998000000000</v>
      </c>
    </row>
    <row r="74" spans="1:32" x14ac:dyDescent="0.2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">
      <c r="A83" t="s">
        <v>152</v>
      </c>
      <c r="B83" s="4">
        <v>24000000000000</v>
      </c>
      <c r="C83" s="4">
        <v>24045800000000</v>
      </c>
      <c r="D83" s="4">
        <v>47198100000</v>
      </c>
      <c r="E83" s="4">
        <v>44641400000</v>
      </c>
      <c r="F83" s="4">
        <v>43810700000</v>
      </c>
      <c r="G83" s="4">
        <v>42355400000</v>
      </c>
      <c r="H83" s="4">
        <v>41816900000</v>
      </c>
      <c r="I83" s="4">
        <v>40626200000</v>
      </c>
      <c r="J83" s="4">
        <v>39899000000</v>
      </c>
      <c r="K83" s="4">
        <v>39110500000</v>
      </c>
      <c r="L83" s="4">
        <v>38302900000</v>
      </c>
      <c r="M83" s="4">
        <v>37823300000</v>
      </c>
      <c r="N83" s="4">
        <v>36866700000</v>
      </c>
      <c r="O83" s="4">
        <v>36209600000</v>
      </c>
      <c r="P83" s="4">
        <v>35388500000</v>
      </c>
      <c r="Q83" s="4">
        <v>157883000000</v>
      </c>
      <c r="R83" s="4">
        <v>157435000000</v>
      </c>
      <c r="S83" s="4">
        <v>157383000000</v>
      </c>
      <c r="T83" s="4">
        <v>157361000000</v>
      </c>
      <c r="U83" s="4">
        <v>157122000000</v>
      </c>
      <c r="V83" s="4">
        <v>156991000000</v>
      </c>
      <c r="W83" s="4">
        <v>3123110000000</v>
      </c>
      <c r="X83" s="4">
        <v>10067100000000</v>
      </c>
      <c r="Y83" s="4">
        <v>17339100000000</v>
      </c>
      <c r="Z83" s="4">
        <v>30052500000000</v>
      </c>
      <c r="AA83" s="4">
        <v>30052600000000</v>
      </c>
      <c r="AB83" s="4">
        <v>30135700000000</v>
      </c>
      <c r="AC83" s="4">
        <v>30137500000000</v>
      </c>
      <c r="AD83" s="4">
        <v>30179700000000</v>
      </c>
      <c r="AE83" s="4">
        <v>30186800000000</v>
      </c>
      <c r="AF83" s="4">
        <v>30137200000000</v>
      </c>
    </row>
    <row r="84" spans="1:32" x14ac:dyDescent="0.2">
      <c r="A84" t="s">
        <v>153</v>
      </c>
      <c r="B84" s="4">
        <v>48054400000000</v>
      </c>
      <c r="C84" s="4">
        <v>48162100000000</v>
      </c>
      <c r="D84" s="4">
        <v>49063900000000</v>
      </c>
      <c r="E84" s="4">
        <v>49914500000000</v>
      </c>
      <c r="F84" s="4">
        <v>50946000000000</v>
      </c>
      <c r="G84" s="4">
        <v>51596900000000</v>
      </c>
      <c r="H84" s="4">
        <v>52143100000000</v>
      </c>
      <c r="I84" s="4">
        <v>52644200000000</v>
      </c>
      <c r="J84" s="4">
        <v>53196200000000</v>
      </c>
      <c r="K84" s="4">
        <v>53508100000000</v>
      </c>
      <c r="L84" s="4">
        <v>53861500000000</v>
      </c>
      <c r="M84" s="4">
        <v>54212500000000</v>
      </c>
      <c r="N84" s="4">
        <v>54534000000000</v>
      </c>
      <c r="O84" s="4">
        <v>54660000000000</v>
      </c>
      <c r="P84" s="4">
        <v>54960100000000</v>
      </c>
      <c r="Q84" s="4">
        <v>55218000000000</v>
      </c>
      <c r="R84" s="4">
        <v>55414100000000</v>
      </c>
      <c r="S84" s="4">
        <v>55614800000000</v>
      </c>
      <c r="T84" s="4">
        <v>55764700000000</v>
      </c>
      <c r="U84" s="4">
        <v>55927000000000</v>
      </c>
      <c r="V84" s="4">
        <v>55992600000000</v>
      </c>
      <c r="W84" s="4">
        <v>56102800000000</v>
      </c>
      <c r="X84" s="4">
        <v>56230700000000</v>
      </c>
      <c r="Y84" s="4">
        <v>56482100000000</v>
      </c>
      <c r="Z84" s="4">
        <v>56709900000000</v>
      </c>
      <c r="AA84" s="4">
        <v>56973500000000</v>
      </c>
      <c r="AB84" s="4">
        <v>57087400000000</v>
      </c>
      <c r="AC84" s="4">
        <v>57142700000000</v>
      </c>
      <c r="AD84" s="4">
        <v>57218000000000</v>
      </c>
      <c r="AE84" s="4">
        <v>57409300000000</v>
      </c>
      <c r="AF84" s="4">
        <v>57599800000000</v>
      </c>
    </row>
    <row r="85" spans="1:32" x14ac:dyDescent="0.2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156</v>
      </c>
      <c r="B87" s="4">
        <v>154520000000000</v>
      </c>
      <c r="C87" s="4">
        <v>148349000000000</v>
      </c>
      <c r="D87" s="4">
        <v>147185000000000</v>
      </c>
      <c r="E87" s="4">
        <v>144157000000000</v>
      </c>
      <c r="F87" s="4">
        <v>140101000000000</v>
      </c>
      <c r="G87" s="4">
        <v>134940000000000</v>
      </c>
      <c r="H87" s="4">
        <v>129093000000000</v>
      </c>
      <c r="I87" s="4">
        <v>122717000000000</v>
      </c>
      <c r="J87" s="4">
        <v>116006000000000</v>
      </c>
      <c r="K87" s="4">
        <v>108929000000000</v>
      </c>
      <c r="L87" s="4">
        <v>101993000000000</v>
      </c>
      <c r="M87" s="4">
        <v>95376800000000</v>
      </c>
      <c r="N87" s="4">
        <v>88898000000000</v>
      </c>
      <c r="O87" s="4">
        <v>82457700000000</v>
      </c>
      <c r="P87" s="4">
        <v>75420000000000</v>
      </c>
      <c r="Q87" s="4">
        <v>73395700000000</v>
      </c>
      <c r="R87" s="4">
        <v>71555800000000</v>
      </c>
      <c r="S87" s="4">
        <v>69823000000000</v>
      </c>
      <c r="T87" s="4">
        <v>68342300000000</v>
      </c>
      <c r="U87" s="4">
        <v>66976500000000</v>
      </c>
      <c r="V87" s="4">
        <v>65997800000000</v>
      </c>
      <c r="W87" s="4">
        <v>65214900000000</v>
      </c>
      <c r="X87" s="4">
        <v>64374900000000</v>
      </c>
      <c r="Y87" s="4">
        <v>63643900000000</v>
      </c>
      <c r="Z87" s="4">
        <v>63012400000000</v>
      </c>
      <c r="AA87" s="4">
        <v>62446400000000</v>
      </c>
      <c r="AB87" s="4">
        <v>61960400000000</v>
      </c>
      <c r="AC87" s="4">
        <v>61476100000000</v>
      </c>
      <c r="AD87" s="4">
        <v>61072500000000</v>
      </c>
      <c r="AE87" s="4">
        <v>60760800000000</v>
      </c>
      <c r="AF87" s="4">
        <v>60539400000000</v>
      </c>
    </row>
    <row r="88" spans="1:32" x14ac:dyDescent="0.2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">
      <c r="A97" t="s">
        <v>166</v>
      </c>
      <c r="B97">
        <v>0</v>
      </c>
      <c r="C97" s="4">
        <v>285795000000</v>
      </c>
      <c r="D97" s="4">
        <v>324415000000</v>
      </c>
      <c r="E97" s="4">
        <v>313503000000</v>
      </c>
      <c r="F97" s="4">
        <v>302563000000</v>
      </c>
      <c r="G97" s="4">
        <v>305877000000</v>
      </c>
      <c r="H97" s="4">
        <v>320162000000</v>
      </c>
      <c r="I97" s="4">
        <v>322703000000</v>
      </c>
      <c r="J97" s="4">
        <v>327072000000</v>
      </c>
      <c r="K97" s="4">
        <v>328130000000</v>
      </c>
      <c r="L97" s="4">
        <v>335641000000</v>
      </c>
      <c r="M97" s="4">
        <v>342586000000</v>
      </c>
      <c r="N97" s="4">
        <v>343991000000</v>
      </c>
      <c r="O97" s="4">
        <v>345469000000</v>
      </c>
      <c r="P97" s="4">
        <v>344586000000</v>
      </c>
      <c r="Q97" s="4">
        <v>347550000000</v>
      </c>
      <c r="R97" s="4">
        <v>350961000000</v>
      </c>
      <c r="S97" s="4">
        <v>355698000000</v>
      </c>
      <c r="T97" s="4">
        <v>360213000000</v>
      </c>
      <c r="U97" s="4">
        <v>364342000000</v>
      </c>
      <c r="V97" s="4">
        <v>368084000000</v>
      </c>
      <c r="W97" s="4">
        <v>374969000000</v>
      </c>
      <c r="X97" s="4">
        <v>381254000000</v>
      </c>
      <c r="Y97" s="4">
        <v>384874000000</v>
      </c>
      <c r="Z97" s="4">
        <v>392218000000</v>
      </c>
      <c r="AA97" s="4">
        <v>391721000000</v>
      </c>
      <c r="AB97" s="4">
        <v>390262000000</v>
      </c>
      <c r="AC97" s="4">
        <v>389166000000</v>
      </c>
      <c r="AD97" s="4">
        <v>389037000000</v>
      </c>
      <c r="AE97" s="4">
        <v>386055000000</v>
      </c>
      <c r="AF97" s="4">
        <v>383479000000</v>
      </c>
    </row>
    <row r="98" spans="1:32" x14ac:dyDescent="0.2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">
      <c r="A108" t="s">
        <v>177</v>
      </c>
      <c r="B108" s="4">
        <v>1468800000000000</v>
      </c>
      <c r="C108" s="4">
        <v>1560530000000000</v>
      </c>
      <c r="D108" s="4">
        <v>1354650000000000</v>
      </c>
      <c r="E108" s="4">
        <v>1312180000000000</v>
      </c>
      <c r="F108" s="4">
        <v>1291510000000000</v>
      </c>
      <c r="G108" s="4">
        <v>1245540000000000</v>
      </c>
      <c r="H108" s="4">
        <v>1282260000000000</v>
      </c>
      <c r="I108" s="4">
        <v>1275260000000000</v>
      </c>
      <c r="J108" s="4">
        <v>1278560000000000</v>
      </c>
      <c r="K108" s="4">
        <v>1293560000000000</v>
      </c>
      <c r="L108" s="4">
        <v>1247540000000000</v>
      </c>
      <c r="M108" s="4">
        <v>1221670000000000</v>
      </c>
      <c r="N108" s="4">
        <v>1221040000000000</v>
      </c>
      <c r="O108" s="4">
        <v>1227070000000000</v>
      </c>
      <c r="P108" s="4">
        <v>1242840000000000</v>
      </c>
      <c r="Q108" s="4">
        <v>1243340000000000</v>
      </c>
      <c r="R108" s="4">
        <v>1262020000000000</v>
      </c>
      <c r="S108" s="4">
        <v>1273900000000000</v>
      </c>
      <c r="T108" s="4">
        <v>1281980000000000</v>
      </c>
      <c r="U108" s="4">
        <v>1307840000000000</v>
      </c>
      <c r="V108" s="4">
        <v>1299420000000000</v>
      </c>
      <c r="W108" s="4">
        <v>1307220000000000</v>
      </c>
      <c r="X108" s="4">
        <v>1322630000000000</v>
      </c>
      <c r="Y108" s="4">
        <v>1339840000000000</v>
      </c>
      <c r="Z108" s="4">
        <v>1343180000000000</v>
      </c>
      <c r="AA108" s="4">
        <v>1357570000000000</v>
      </c>
      <c r="AB108" s="4">
        <v>1359830000000000</v>
      </c>
      <c r="AC108" s="4">
        <v>1370480000000000</v>
      </c>
      <c r="AD108" s="4">
        <v>1396990000000000</v>
      </c>
      <c r="AE108" s="4">
        <v>1405910000000000</v>
      </c>
      <c r="AF108" s="4">
        <v>1435120000000000</v>
      </c>
    </row>
    <row r="109" spans="1:32" x14ac:dyDescent="0.2">
      <c r="A109" t="s">
        <v>178</v>
      </c>
      <c r="B109" s="4">
        <v>2992010000000000</v>
      </c>
      <c r="C109" s="4">
        <v>2895080000000000</v>
      </c>
      <c r="D109" s="4">
        <v>3116300000000000</v>
      </c>
      <c r="E109" s="4">
        <v>3276590000000000</v>
      </c>
      <c r="F109" s="4">
        <v>3480120000000000</v>
      </c>
      <c r="G109" s="4">
        <v>3615930000000000</v>
      </c>
      <c r="H109" s="4">
        <v>3738290000000000</v>
      </c>
      <c r="I109" s="4">
        <v>3780350000000000</v>
      </c>
      <c r="J109" s="4">
        <v>3828590000000000</v>
      </c>
      <c r="K109" s="4">
        <v>3871330000000000</v>
      </c>
      <c r="L109" s="4">
        <v>3930100000000000</v>
      </c>
      <c r="M109" s="4">
        <v>3989150000000000</v>
      </c>
      <c r="N109" s="4">
        <v>4051160000000000</v>
      </c>
      <c r="O109" s="4">
        <v>4106240000000000</v>
      </c>
      <c r="P109" s="4">
        <v>4186690000000000</v>
      </c>
      <c r="Q109" s="4">
        <v>4264850000000000</v>
      </c>
      <c r="R109" s="4">
        <v>4329660000000000</v>
      </c>
      <c r="S109" s="4">
        <v>4409380000000000</v>
      </c>
      <c r="T109" s="4">
        <v>4487210000000000</v>
      </c>
      <c r="U109" s="4">
        <v>4556060000000000</v>
      </c>
      <c r="V109" s="4">
        <v>4618050000000000</v>
      </c>
      <c r="W109" s="4">
        <v>4677500000000000</v>
      </c>
      <c r="X109" s="4">
        <v>4743360000000000</v>
      </c>
      <c r="Y109" s="4">
        <v>4847060000000000</v>
      </c>
      <c r="Z109" s="4">
        <v>4940780000000000</v>
      </c>
      <c r="AA109" s="4">
        <v>5060700000000000</v>
      </c>
      <c r="AB109" s="4">
        <v>5144400000000000</v>
      </c>
      <c r="AC109" s="4">
        <v>5217670000000000</v>
      </c>
      <c r="AD109" s="4">
        <v>5301090000000000</v>
      </c>
      <c r="AE109" s="4">
        <v>5421730000000000</v>
      </c>
      <c r="AF109" s="4">
        <v>5540670000000000</v>
      </c>
    </row>
    <row r="110" spans="1:32" x14ac:dyDescent="0.2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">
      <c r="A112" t="s">
        <v>181</v>
      </c>
      <c r="B112" s="4">
        <v>30894200000000</v>
      </c>
      <c r="C112" s="4">
        <v>29948100000000</v>
      </c>
      <c r="D112" s="4">
        <v>30815200000000</v>
      </c>
      <c r="E112" s="4">
        <v>30406300000000</v>
      </c>
      <c r="F112" s="4">
        <v>29768800000000</v>
      </c>
      <c r="G112" s="4">
        <v>29439900000000</v>
      </c>
      <c r="H112" s="4">
        <v>28970400000000</v>
      </c>
      <c r="I112" s="4">
        <v>28422500000000</v>
      </c>
      <c r="J112" s="4">
        <v>27888700000000</v>
      </c>
      <c r="K112" s="4">
        <v>27557500000000</v>
      </c>
      <c r="L112" s="4">
        <v>27326900000000</v>
      </c>
      <c r="M112" s="4">
        <v>27237700000000</v>
      </c>
      <c r="N112" s="4">
        <v>27152900000000</v>
      </c>
      <c r="O112" s="4">
        <v>27077400000000</v>
      </c>
      <c r="P112" s="4">
        <v>26961300000000</v>
      </c>
      <c r="Q112" s="4">
        <v>26977200000000</v>
      </c>
      <c r="R112" s="4">
        <v>26832600000000</v>
      </c>
      <c r="S112" s="4">
        <v>26520700000000</v>
      </c>
      <c r="T112" s="4">
        <v>26232600000000</v>
      </c>
      <c r="U112" s="4">
        <v>25882400000000</v>
      </c>
      <c r="V112" s="4">
        <v>25606900000000</v>
      </c>
      <c r="W112" s="4">
        <v>25380100000000</v>
      </c>
      <c r="X112" s="4">
        <v>25041500000000</v>
      </c>
      <c r="Y112" s="4">
        <v>24726600000000</v>
      </c>
      <c r="Z112" s="4">
        <v>24449700000000</v>
      </c>
      <c r="AA112" s="4">
        <v>24209700000000</v>
      </c>
      <c r="AB112" s="4">
        <v>23981500000000</v>
      </c>
      <c r="AC112" s="4">
        <v>23708700000000</v>
      </c>
      <c r="AD112" s="4">
        <v>23466800000000</v>
      </c>
      <c r="AE112" s="4">
        <v>23252000000000</v>
      </c>
      <c r="AF112" s="4">
        <v>23064100000000</v>
      </c>
    </row>
    <row r="113" spans="1:32" x14ac:dyDescent="0.2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">
      <c r="A122" t="s">
        <v>191</v>
      </c>
      <c r="B122" s="4">
        <v>1066220000000000</v>
      </c>
      <c r="C122" s="4">
        <v>1262870000000000</v>
      </c>
      <c r="D122" s="4">
        <v>1247960000000000</v>
      </c>
      <c r="E122" s="4">
        <v>1230250000000000</v>
      </c>
      <c r="F122" s="4">
        <v>1279990000000000</v>
      </c>
      <c r="G122" s="4">
        <v>1368220000000000</v>
      </c>
      <c r="H122" s="4">
        <v>1401820000000000</v>
      </c>
      <c r="I122" s="4">
        <v>1443200000000000</v>
      </c>
      <c r="J122" s="4">
        <v>1476340000000000</v>
      </c>
      <c r="K122" s="4">
        <v>1536830000000000</v>
      </c>
      <c r="L122" s="4">
        <v>1591800000000000</v>
      </c>
      <c r="M122" s="4">
        <v>1624220000000000</v>
      </c>
      <c r="N122" s="4">
        <v>1660040000000000</v>
      </c>
      <c r="O122" s="4">
        <v>1690310000000000</v>
      </c>
      <c r="P122" s="4">
        <v>1720530000000000</v>
      </c>
      <c r="Q122" s="4">
        <v>1755480000000000</v>
      </c>
      <c r="R122" s="4">
        <v>1796970000000000</v>
      </c>
      <c r="S122" s="4">
        <v>1835780000000000</v>
      </c>
      <c r="T122" s="4">
        <v>1874900000000000</v>
      </c>
      <c r="U122" s="4">
        <v>1910920000000000</v>
      </c>
      <c r="V122" s="4">
        <v>1948030000000000</v>
      </c>
      <c r="W122" s="4">
        <v>1964450000000000</v>
      </c>
      <c r="X122" s="4">
        <v>1968700000000000</v>
      </c>
      <c r="Y122" s="4">
        <v>1975830000000000</v>
      </c>
      <c r="Z122" s="4">
        <v>1988800000000000</v>
      </c>
      <c r="AA122" s="4">
        <v>1993480000000000</v>
      </c>
      <c r="AB122" s="4">
        <v>2001560000000000</v>
      </c>
      <c r="AC122" s="4">
        <v>2010780000000000</v>
      </c>
      <c r="AD122" s="4">
        <v>2007980000000000</v>
      </c>
      <c r="AE122" s="4">
        <v>2005200000000000</v>
      </c>
      <c r="AF122" s="4">
        <v>2012610000000000</v>
      </c>
    </row>
    <row r="123" spans="1:32" x14ac:dyDescent="0.2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202</v>
      </c>
      <c r="B133" s="4">
        <v>904565000000000</v>
      </c>
      <c r="C133" s="4">
        <v>881146000000000</v>
      </c>
      <c r="D133" s="4">
        <v>871479000000000</v>
      </c>
      <c r="E133" s="4">
        <v>878124000000000</v>
      </c>
      <c r="F133" s="4">
        <v>886766000000000</v>
      </c>
      <c r="G133" s="4">
        <v>893397000000000</v>
      </c>
      <c r="H133" s="4">
        <v>898784000000000</v>
      </c>
      <c r="I133" s="4">
        <v>902704000000000</v>
      </c>
      <c r="J133" s="4">
        <v>906433000000000</v>
      </c>
      <c r="K133" s="4">
        <v>909597000000000</v>
      </c>
      <c r="L133" s="4">
        <v>919772000000000</v>
      </c>
      <c r="M133" s="4">
        <v>922982000000000</v>
      </c>
      <c r="N133" s="4">
        <v>927241000000000</v>
      </c>
      <c r="O133" s="4">
        <v>932448000000000</v>
      </c>
      <c r="P133" s="4">
        <v>937269000000000</v>
      </c>
      <c r="Q133" s="4">
        <v>941818000000000</v>
      </c>
      <c r="R133" s="4">
        <v>949960000000000</v>
      </c>
      <c r="S133" s="4">
        <v>956151000000000</v>
      </c>
      <c r="T133" s="4">
        <v>962742000000000</v>
      </c>
      <c r="U133" s="4">
        <v>970162000000000</v>
      </c>
      <c r="V133" s="4">
        <v>978712000000000</v>
      </c>
      <c r="W133" s="4">
        <v>986930000000000</v>
      </c>
      <c r="X133" s="4">
        <v>996467000000000</v>
      </c>
      <c r="Y133" s="4">
        <v>1006320000000000</v>
      </c>
      <c r="Z133" s="4">
        <v>1024020000000000</v>
      </c>
      <c r="AA133" s="4">
        <v>1033230000000000</v>
      </c>
      <c r="AB133" s="4">
        <v>1042740000000000</v>
      </c>
      <c r="AC133" s="4">
        <v>1052490000000000</v>
      </c>
      <c r="AD133" s="4">
        <v>1062730000000000</v>
      </c>
      <c r="AE133" s="4">
        <v>1073360000000000</v>
      </c>
      <c r="AF133" s="4">
        <v>1084260000000000</v>
      </c>
    </row>
    <row r="134" spans="1:32" x14ac:dyDescent="0.2">
      <c r="A134" t="s">
        <v>203</v>
      </c>
      <c r="B134">
        <v>0</v>
      </c>
      <c r="C134" s="4">
        <v>364028000000</v>
      </c>
      <c r="D134" s="4">
        <v>421973000000</v>
      </c>
      <c r="E134" s="4">
        <v>486221000000</v>
      </c>
      <c r="F134" s="4">
        <v>564871000000</v>
      </c>
      <c r="G134" s="4">
        <v>651184000000</v>
      </c>
      <c r="H134" s="4">
        <v>739241000000</v>
      </c>
      <c r="I134" s="4">
        <v>831118000000</v>
      </c>
      <c r="J134" s="4">
        <v>915920000000</v>
      </c>
      <c r="K134" s="4">
        <v>1003530000000</v>
      </c>
      <c r="L134" s="4">
        <v>1098340000000</v>
      </c>
      <c r="M134" s="4">
        <v>1192100000000</v>
      </c>
      <c r="N134" s="4">
        <v>1286870000000</v>
      </c>
      <c r="O134" s="4">
        <v>1387310000000</v>
      </c>
      <c r="P134" s="4">
        <v>1481830000000</v>
      </c>
      <c r="Q134" s="4">
        <v>1583370000000</v>
      </c>
      <c r="R134" s="4">
        <v>1691940000000</v>
      </c>
      <c r="S134" s="4">
        <v>1795430000000</v>
      </c>
      <c r="T134" s="4">
        <v>1905600000000</v>
      </c>
      <c r="U134" s="4">
        <v>2015010000000</v>
      </c>
      <c r="V134" s="4">
        <v>2131140000000</v>
      </c>
      <c r="W134" s="4">
        <v>2243640000000</v>
      </c>
      <c r="X134" s="4">
        <v>2362690000000</v>
      </c>
      <c r="Y134" s="4">
        <v>2481290000000</v>
      </c>
      <c r="Z134" s="4">
        <v>2637680000000</v>
      </c>
      <c r="AA134" s="4">
        <v>2771710000000</v>
      </c>
      <c r="AB134" s="4">
        <v>2928600000000</v>
      </c>
      <c r="AC134" s="4">
        <v>3073900000000</v>
      </c>
      <c r="AD134" s="4">
        <v>3223250000000</v>
      </c>
      <c r="AE134" s="4">
        <v>3373790000000</v>
      </c>
      <c r="AF134" s="4">
        <v>3544190000000</v>
      </c>
    </row>
    <row r="135" spans="1:32" x14ac:dyDescent="0.2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216</v>
      </c>
      <c r="B147">
        <v>0</v>
      </c>
      <c r="C147" s="4">
        <v>478201000000</v>
      </c>
      <c r="D147" s="4">
        <v>550393000000</v>
      </c>
      <c r="E147" s="4">
        <v>531459000000</v>
      </c>
      <c r="F147" s="4">
        <v>513127000000</v>
      </c>
      <c r="G147" s="4">
        <v>523193000000</v>
      </c>
      <c r="H147" s="4">
        <v>553915000000</v>
      </c>
      <c r="I147" s="4">
        <v>565038000000</v>
      </c>
      <c r="J147" s="4">
        <v>579062000000</v>
      </c>
      <c r="K147" s="4">
        <v>589469000000</v>
      </c>
      <c r="L147" s="4">
        <v>614786000000</v>
      </c>
      <c r="M147" s="4">
        <v>634457000000</v>
      </c>
      <c r="N147" s="4">
        <v>644417000000</v>
      </c>
      <c r="O147" s="4">
        <v>657840000000</v>
      </c>
      <c r="P147" s="4">
        <v>666327000000</v>
      </c>
      <c r="Q147" s="4">
        <v>673685000000</v>
      </c>
      <c r="R147" s="4">
        <v>685170000000</v>
      </c>
      <c r="S147" s="4">
        <v>697830000000</v>
      </c>
      <c r="T147" s="4">
        <v>710043000000</v>
      </c>
      <c r="U147" s="4">
        <v>721944000000</v>
      </c>
      <c r="V147" s="4">
        <v>734657000000</v>
      </c>
      <c r="W147" s="4">
        <v>747685000000</v>
      </c>
      <c r="X147" s="4">
        <v>753722000000</v>
      </c>
      <c r="Y147" s="4">
        <v>753269000000</v>
      </c>
      <c r="Z147" s="4">
        <v>760052000000</v>
      </c>
      <c r="AA147" s="4">
        <v>762578000000</v>
      </c>
      <c r="AB147" s="4">
        <v>764681000000</v>
      </c>
      <c r="AC147" s="4">
        <v>767841000000</v>
      </c>
      <c r="AD147" s="4">
        <v>772482000000</v>
      </c>
      <c r="AE147" s="4">
        <v>771157000000</v>
      </c>
      <c r="AF147" s="4">
        <v>769725000000</v>
      </c>
    </row>
    <row r="148" spans="1:32" x14ac:dyDescent="0.2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">
      <c r="A158" t="s">
        <v>227</v>
      </c>
      <c r="B158">
        <v>0</v>
      </c>
      <c r="C158" s="4">
        <v>197999000000</v>
      </c>
      <c r="D158" s="4">
        <v>220283000000</v>
      </c>
      <c r="E158" s="4">
        <v>210347000000</v>
      </c>
      <c r="F158" s="4">
        <v>209950000000</v>
      </c>
      <c r="G158" s="4">
        <v>208028000000</v>
      </c>
      <c r="H158" s="4">
        <v>209756000000</v>
      </c>
      <c r="I158" s="4">
        <v>207362000000</v>
      </c>
      <c r="J158" s="4">
        <v>206851000000</v>
      </c>
      <c r="K158" s="4">
        <v>206837000000</v>
      </c>
      <c r="L158" s="4">
        <v>206264000000</v>
      </c>
      <c r="M158" s="4">
        <v>207559000000</v>
      </c>
      <c r="N158" s="4">
        <v>206222000000</v>
      </c>
      <c r="O158" s="4">
        <v>206779000000</v>
      </c>
      <c r="P158" s="4">
        <v>206401000000</v>
      </c>
      <c r="Q158" s="4">
        <v>208343000000</v>
      </c>
      <c r="R158" s="4">
        <v>207972000000</v>
      </c>
      <c r="S158" s="4">
        <v>209764000000</v>
      </c>
      <c r="T158" s="4">
        <v>211866000000</v>
      </c>
      <c r="U158" s="4">
        <v>212645000000</v>
      </c>
      <c r="V158" s="4">
        <v>214132000000</v>
      </c>
      <c r="W158" s="4">
        <v>215426000000</v>
      </c>
      <c r="X158" s="4">
        <v>217176000000</v>
      </c>
      <c r="Y158" s="4">
        <v>218904000000</v>
      </c>
      <c r="Z158" s="4">
        <v>219489000000</v>
      </c>
      <c r="AA158" s="4">
        <v>222101000000</v>
      </c>
      <c r="AB158" s="4">
        <v>225143000000</v>
      </c>
      <c r="AC158" s="4">
        <v>225357000000</v>
      </c>
      <c r="AD158" s="4">
        <v>227465000000</v>
      </c>
      <c r="AE158" s="4">
        <v>227338000000</v>
      </c>
      <c r="AF158" s="4">
        <v>228896000000</v>
      </c>
    </row>
    <row r="159" spans="1:32" x14ac:dyDescent="0.2">
      <c r="A159" t="s">
        <v>228</v>
      </c>
      <c r="B159" s="4">
        <v>62344200000000</v>
      </c>
      <c r="C159" s="4">
        <v>70367900000000</v>
      </c>
      <c r="D159" s="4">
        <v>70224000000000</v>
      </c>
      <c r="E159" s="4">
        <v>74266100000000</v>
      </c>
      <c r="F159" s="4">
        <v>78804100000000</v>
      </c>
      <c r="G159" s="4">
        <v>82464300000000</v>
      </c>
      <c r="H159" s="4">
        <v>85135400000000</v>
      </c>
      <c r="I159" s="4">
        <v>89458600000000</v>
      </c>
      <c r="J159" s="4">
        <v>94645600000000</v>
      </c>
      <c r="K159" s="4">
        <v>98477300000000</v>
      </c>
      <c r="L159" s="4">
        <v>102732000000000</v>
      </c>
      <c r="M159" s="4">
        <v>106925000000000</v>
      </c>
      <c r="N159" s="4">
        <v>110560000000000</v>
      </c>
      <c r="O159" s="4">
        <v>113171000000000</v>
      </c>
      <c r="P159" s="4">
        <v>116590000000000</v>
      </c>
      <c r="Q159" s="4">
        <v>120402000000000</v>
      </c>
      <c r="R159" s="4">
        <v>123952000000000</v>
      </c>
      <c r="S159" s="4">
        <v>126676000000000</v>
      </c>
      <c r="T159" s="4">
        <v>129120000000000</v>
      </c>
      <c r="U159" s="4">
        <v>132226000000000</v>
      </c>
      <c r="V159" s="4">
        <v>133199000000000</v>
      </c>
      <c r="W159" s="4">
        <v>135550000000000</v>
      </c>
      <c r="X159" s="4">
        <v>138253000000000</v>
      </c>
      <c r="Y159" s="4">
        <v>142039000000000</v>
      </c>
      <c r="Z159" s="4">
        <v>145337000000000</v>
      </c>
      <c r="AA159" s="4">
        <v>148989000000000</v>
      </c>
      <c r="AB159" s="4">
        <v>151699000000000</v>
      </c>
      <c r="AC159" s="4">
        <v>154515000000000</v>
      </c>
      <c r="AD159" s="4">
        <v>157169000000000</v>
      </c>
      <c r="AE159" s="4">
        <v>160616000000000</v>
      </c>
      <c r="AF159" s="4">
        <v>164991000000000</v>
      </c>
    </row>
    <row r="160" spans="1:32" x14ac:dyDescent="0.2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231</v>
      </c>
      <c r="B162" s="4">
        <v>7710600000000</v>
      </c>
      <c r="C162" s="4">
        <v>7389490000000</v>
      </c>
      <c r="D162" s="4">
        <v>7160120000000</v>
      </c>
      <c r="E162" s="4">
        <v>8224150000000</v>
      </c>
      <c r="F162" s="4">
        <v>9202940000000</v>
      </c>
      <c r="G162" s="4">
        <v>9657630000000</v>
      </c>
      <c r="H162" s="4">
        <v>10029400000000</v>
      </c>
      <c r="I162" s="4">
        <v>10349300000000</v>
      </c>
      <c r="J162" s="4">
        <v>10641000000000</v>
      </c>
      <c r="K162" s="4">
        <v>10707900000000</v>
      </c>
      <c r="L162" s="4">
        <v>10798600000000</v>
      </c>
      <c r="M162" s="4">
        <v>10916200000000</v>
      </c>
      <c r="N162" s="4">
        <v>10977000000000</v>
      </c>
      <c r="O162" s="4">
        <v>10809400000000</v>
      </c>
      <c r="P162" s="4">
        <v>10353900000000</v>
      </c>
      <c r="Q162" s="4">
        <v>10548100000000</v>
      </c>
      <c r="R162" s="4">
        <v>10697000000000</v>
      </c>
      <c r="S162" s="4">
        <v>10784800000000</v>
      </c>
      <c r="T162" s="4">
        <v>10856500000000</v>
      </c>
      <c r="U162" s="4">
        <v>10902600000000</v>
      </c>
      <c r="V162" s="4">
        <v>10998700000000</v>
      </c>
      <c r="W162" s="4">
        <v>11112900000000</v>
      </c>
      <c r="X162" s="4">
        <v>11188900000000</v>
      </c>
      <c r="Y162" s="4">
        <v>11271400000000</v>
      </c>
      <c r="Z162" s="4">
        <v>11358200000000</v>
      </c>
      <c r="AA162" s="4">
        <v>11441300000000</v>
      </c>
      <c r="AB162" s="4">
        <v>11533800000000</v>
      </c>
      <c r="AC162" s="4">
        <v>11614800000000</v>
      </c>
      <c r="AD162" s="4">
        <v>11705700000000</v>
      </c>
      <c r="AE162" s="4">
        <v>11807200000000</v>
      </c>
      <c r="AF162" s="4">
        <v>11922100000000</v>
      </c>
    </row>
    <row r="163" spans="1:32" x14ac:dyDescent="0.2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">
      <c r="A172" t="s">
        <v>241</v>
      </c>
      <c r="B172">
        <v>0</v>
      </c>
      <c r="C172" s="4">
        <v>1235920000000</v>
      </c>
      <c r="D172" s="4">
        <v>1514110000000</v>
      </c>
      <c r="E172" s="4">
        <v>1477200000000</v>
      </c>
      <c r="F172" s="4">
        <v>1449940000000</v>
      </c>
      <c r="G172" s="4">
        <v>1502310000000</v>
      </c>
      <c r="H172" s="4">
        <v>1605940000000</v>
      </c>
      <c r="I172" s="4">
        <v>1647120000000</v>
      </c>
      <c r="J172" s="4">
        <v>1695660000000</v>
      </c>
      <c r="K172" s="4">
        <v>1735320000000</v>
      </c>
      <c r="L172" s="4">
        <v>1807440000000</v>
      </c>
      <c r="M172" s="4">
        <v>1879970000000</v>
      </c>
      <c r="N172" s="4">
        <v>1924190000000</v>
      </c>
      <c r="O172" s="4">
        <v>1972840000000</v>
      </c>
      <c r="P172" s="4">
        <v>2009770000000</v>
      </c>
      <c r="Q172" s="4">
        <v>2051710000000</v>
      </c>
      <c r="R172" s="4">
        <v>2094780000000</v>
      </c>
      <c r="S172" s="4">
        <v>2144540000000</v>
      </c>
      <c r="T172" s="4">
        <v>2194890000000</v>
      </c>
      <c r="U172" s="4">
        <v>2243660000000</v>
      </c>
      <c r="V172" s="4">
        <v>2291200000000</v>
      </c>
      <c r="W172" s="4">
        <v>2347050000000</v>
      </c>
      <c r="X172" s="4">
        <v>2374760000000</v>
      </c>
      <c r="Y172" s="4">
        <v>2384650000000</v>
      </c>
      <c r="Z172" s="4">
        <v>2397800000000</v>
      </c>
      <c r="AA172" s="4">
        <v>2418940000000</v>
      </c>
      <c r="AB172" s="4">
        <v>2441030000000</v>
      </c>
      <c r="AC172" s="4">
        <v>2463000000000</v>
      </c>
      <c r="AD172" s="4">
        <v>2491710000000</v>
      </c>
      <c r="AE172" s="4">
        <v>2502830000000</v>
      </c>
      <c r="AF172" s="4">
        <v>2515320000000</v>
      </c>
    </row>
    <row r="173" spans="1:32" x14ac:dyDescent="0.2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3.80688E+16</v>
      </c>
      <c r="F208" s="4">
        <v>3.82854E+16</v>
      </c>
      <c r="G208" s="4">
        <v>3.82636E+16</v>
      </c>
      <c r="H208" s="4">
        <v>3.8201E+16</v>
      </c>
      <c r="I208" s="4">
        <v>3.80913E+16</v>
      </c>
      <c r="J208" s="4">
        <v>3.78825E+16</v>
      </c>
      <c r="K208" s="4">
        <v>3.79423E+16</v>
      </c>
      <c r="L208" s="4">
        <v>3.79099E+16</v>
      </c>
      <c r="M208" s="4">
        <v>3.75451E+16</v>
      </c>
      <c r="N208" s="4">
        <v>3.74752E+16</v>
      </c>
      <c r="O208" s="4">
        <v>3.7361E+16</v>
      </c>
      <c r="P208" s="4">
        <v>3.7343E+16</v>
      </c>
      <c r="Q208" s="4">
        <v>3.72371E+16</v>
      </c>
      <c r="R208" s="4">
        <v>3.72491E+16</v>
      </c>
      <c r="S208" s="4">
        <v>3.72932E+16</v>
      </c>
      <c r="T208" s="4">
        <v>3.72594E+16</v>
      </c>
      <c r="U208" s="4">
        <v>3.73503E+16</v>
      </c>
      <c r="V208" s="4">
        <v>3.71528E+16</v>
      </c>
      <c r="W208" s="4">
        <v>3.7185E+16</v>
      </c>
      <c r="X208" s="4">
        <v>3.71659E+16</v>
      </c>
      <c r="Y208" s="4">
        <v>3.70132E+16</v>
      </c>
      <c r="Z208" s="4">
        <v>3.70041E+16</v>
      </c>
      <c r="AA208" s="4">
        <v>3.68643E+16</v>
      </c>
      <c r="AB208" s="4">
        <v>3.67287E+16</v>
      </c>
      <c r="AC208" s="4">
        <v>3.68734E+16</v>
      </c>
      <c r="AD208" s="4">
        <v>3.66781E+16</v>
      </c>
      <c r="AE208" s="4">
        <v>3.66535E+16</v>
      </c>
      <c r="AF208" s="4">
        <v>3.67623E+16</v>
      </c>
    </row>
    <row r="209" spans="1:32" x14ac:dyDescent="0.2">
      <c r="A209" t="s">
        <v>278</v>
      </c>
      <c r="B209">
        <v>0</v>
      </c>
      <c r="C209" s="4">
        <v>808449000000</v>
      </c>
      <c r="D209" s="4">
        <v>931138000000</v>
      </c>
      <c r="E209" s="4">
        <v>1067390000000</v>
      </c>
      <c r="F209" s="4">
        <v>1221430000000</v>
      </c>
      <c r="G209" s="4">
        <v>1408960000000</v>
      </c>
      <c r="H209" s="4">
        <v>1570240000000</v>
      </c>
      <c r="I209" s="4">
        <v>1753440000000</v>
      </c>
      <c r="J209" s="4">
        <v>1923490000000</v>
      </c>
      <c r="K209" s="4">
        <v>2092970000000</v>
      </c>
      <c r="L209" s="4">
        <v>2270060000000</v>
      </c>
      <c r="M209" s="4">
        <v>2432030000000</v>
      </c>
      <c r="N209" s="4">
        <v>2612080000000</v>
      </c>
      <c r="O209" s="4">
        <v>2793780000000</v>
      </c>
      <c r="P209" s="4">
        <v>2987920000000</v>
      </c>
      <c r="Q209" s="4">
        <v>3169130000000</v>
      </c>
      <c r="R209" s="4">
        <v>3385920000000</v>
      </c>
      <c r="S209" s="4">
        <v>3598880000000</v>
      </c>
      <c r="T209" s="4">
        <v>3804070000000</v>
      </c>
      <c r="U209" s="4">
        <v>4011820000000</v>
      </c>
      <c r="V209" s="4">
        <v>4210860000000</v>
      </c>
      <c r="W209" s="4">
        <v>4408750000000</v>
      </c>
      <c r="X209" s="4">
        <v>4604850000000</v>
      </c>
      <c r="Y209" s="4">
        <v>4769560000000</v>
      </c>
      <c r="Z209" s="4">
        <v>4989470000000</v>
      </c>
      <c r="AA209" s="4">
        <v>5232790000000</v>
      </c>
      <c r="AB209" s="4">
        <v>5456050000000</v>
      </c>
      <c r="AC209" s="4">
        <v>5687140000000</v>
      </c>
      <c r="AD209" s="4">
        <v>5867410000000</v>
      </c>
      <c r="AE209" s="4">
        <v>6083490000000</v>
      </c>
      <c r="AF209" s="4">
        <v>6334950000000</v>
      </c>
    </row>
    <row r="210" spans="1:32" x14ac:dyDescent="0.2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291</v>
      </c>
      <c r="B222">
        <v>0</v>
      </c>
      <c r="C222" s="4">
        <v>1062010000000</v>
      </c>
      <c r="D222" s="4">
        <v>1214510000000</v>
      </c>
      <c r="E222" s="4">
        <v>1166700000000</v>
      </c>
      <c r="F222" s="4">
        <v>1109540000000</v>
      </c>
      <c r="G222" s="4">
        <v>1132020000000</v>
      </c>
      <c r="H222" s="4">
        <v>1176580000000</v>
      </c>
      <c r="I222" s="4">
        <v>1192080000000</v>
      </c>
      <c r="J222" s="4">
        <v>1216070000000</v>
      </c>
      <c r="K222" s="4">
        <v>1229400000000</v>
      </c>
      <c r="L222" s="4">
        <v>1270650000000</v>
      </c>
      <c r="M222" s="4">
        <v>1294370000000</v>
      </c>
      <c r="N222" s="4">
        <v>1308030000000</v>
      </c>
      <c r="O222" s="4">
        <v>1324760000000</v>
      </c>
      <c r="P222" s="4">
        <v>1343560000000</v>
      </c>
      <c r="Q222" s="4">
        <v>1348380000000</v>
      </c>
      <c r="R222" s="4">
        <v>1371160000000</v>
      </c>
      <c r="S222" s="4">
        <v>1398780000000</v>
      </c>
      <c r="T222" s="4">
        <v>1417430000000</v>
      </c>
      <c r="U222" s="4">
        <v>1437370000000</v>
      </c>
      <c r="V222" s="4">
        <v>1451590000000</v>
      </c>
      <c r="W222" s="4">
        <v>1469200000000</v>
      </c>
      <c r="X222" s="4">
        <v>1468990000000</v>
      </c>
      <c r="Y222" s="4">
        <v>1447940000000</v>
      </c>
      <c r="Z222" s="4">
        <v>1437720000000</v>
      </c>
      <c r="AA222" s="4">
        <v>1439690000000</v>
      </c>
      <c r="AB222" s="4">
        <v>1424620000000</v>
      </c>
      <c r="AC222" s="4">
        <v>1420610000000</v>
      </c>
      <c r="AD222" s="4">
        <v>1406180000000</v>
      </c>
      <c r="AE222" s="4">
        <v>1390520000000</v>
      </c>
      <c r="AF222" s="4">
        <v>1375820000000</v>
      </c>
    </row>
    <row r="223" spans="1:32" x14ac:dyDescent="0.2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">
      <c r="A233" t="s">
        <v>302</v>
      </c>
      <c r="B233">
        <v>0</v>
      </c>
      <c r="C233" s="4">
        <v>54942200000</v>
      </c>
      <c r="D233" s="4">
        <v>40041600000</v>
      </c>
      <c r="E233" s="4">
        <v>36680300000</v>
      </c>
      <c r="F233" s="4">
        <v>35009900000</v>
      </c>
      <c r="G233" s="4">
        <v>33908000000</v>
      </c>
      <c r="H233" s="4">
        <v>33381200000</v>
      </c>
      <c r="I233" s="4">
        <v>33851900000</v>
      </c>
      <c r="J233" s="4">
        <v>34764000000</v>
      </c>
      <c r="K233" s="4">
        <v>35457100000</v>
      </c>
      <c r="L233" s="4">
        <v>35861100000</v>
      </c>
      <c r="M233" s="4">
        <v>36627600000</v>
      </c>
      <c r="N233" s="4">
        <v>36591400000</v>
      </c>
      <c r="O233" s="4">
        <v>36716300000</v>
      </c>
      <c r="P233" s="4">
        <v>36577900000</v>
      </c>
      <c r="Q233" s="4">
        <v>36909200000</v>
      </c>
      <c r="R233" s="4">
        <v>36871500000</v>
      </c>
      <c r="S233" s="4">
        <v>36911000000</v>
      </c>
      <c r="T233" s="4">
        <v>36834800000</v>
      </c>
      <c r="U233" s="4">
        <v>36826600000</v>
      </c>
      <c r="V233" s="4">
        <v>36336100000</v>
      </c>
      <c r="W233" s="4">
        <v>36180300000</v>
      </c>
      <c r="X233" s="4">
        <v>36204100000</v>
      </c>
      <c r="Y233" s="4">
        <v>36253900000</v>
      </c>
      <c r="Z233" s="4">
        <v>36065700000</v>
      </c>
      <c r="AA233" s="4">
        <v>36057400000</v>
      </c>
      <c r="AB233" s="4">
        <v>36077100000</v>
      </c>
      <c r="AC233" s="4">
        <v>35815400000</v>
      </c>
      <c r="AD233" s="4">
        <v>35652400000</v>
      </c>
      <c r="AE233" s="4">
        <v>35074200000</v>
      </c>
      <c r="AF233" s="4">
        <v>35035300000</v>
      </c>
    </row>
    <row r="234" spans="1:32" x14ac:dyDescent="0.2">
      <c r="A234" t="s">
        <v>303</v>
      </c>
      <c r="B234" s="4">
        <v>253593000000000</v>
      </c>
      <c r="C234" s="4">
        <v>304829000000000</v>
      </c>
      <c r="D234" s="4">
        <v>203338000000000</v>
      </c>
      <c r="E234" s="4">
        <v>190468000000000</v>
      </c>
      <c r="F234" s="4">
        <v>179322000000000</v>
      </c>
      <c r="G234" s="4">
        <v>174701000000000</v>
      </c>
      <c r="H234" s="4">
        <v>167739000000000</v>
      </c>
      <c r="I234" s="4">
        <v>174341000000000</v>
      </c>
      <c r="J234" s="4">
        <v>182423000000000</v>
      </c>
      <c r="K234" s="4">
        <v>189331000000000</v>
      </c>
      <c r="L234" s="4">
        <v>195146000000000</v>
      </c>
      <c r="M234" s="4">
        <v>201566000000000</v>
      </c>
      <c r="N234" s="4">
        <v>205042000000000</v>
      </c>
      <c r="O234" s="4">
        <v>207562000000000</v>
      </c>
      <c r="P234" s="4">
        <v>209656000000000</v>
      </c>
      <c r="Q234" s="4">
        <v>213217000000000</v>
      </c>
      <c r="R234" s="4">
        <v>216348000000000</v>
      </c>
      <c r="S234" s="4">
        <v>216490000000000</v>
      </c>
      <c r="T234" s="4">
        <v>215199000000000</v>
      </c>
      <c r="U234" s="4">
        <v>216811000000000</v>
      </c>
      <c r="V234" s="4">
        <v>211112000000000</v>
      </c>
      <c r="W234" s="4">
        <v>210018000000000</v>
      </c>
      <c r="X234" s="4">
        <v>209636000000000</v>
      </c>
      <c r="Y234" s="4">
        <v>210466000000000</v>
      </c>
      <c r="Z234" s="4">
        <v>210519000000000</v>
      </c>
      <c r="AA234" s="4">
        <v>209246000000000</v>
      </c>
      <c r="AB234" s="4">
        <v>207573000000000</v>
      </c>
      <c r="AC234" s="4">
        <v>207476000000000</v>
      </c>
      <c r="AD234" s="4">
        <v>205255000000000</v>
      </c>
      <c r="AE234" s="4">
        <v>202825000000000</v>
      </c>
      <c r="AF234" s="4">
        <v>203673000000000</v>
      </c>
    </row>
    <row r="235" spans="1:32" x14ac:dyDescent="0.2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306</v>
      </c>
      <c r="B237" s="4">
        <v>368960000000</v>
      </c>
      <c r="C237" s="4">
        <v>368909000000</v>
      </c>
      <c r="D237" s="4">
        <v>369892000000</v>
      </c>
      <c r="E237" s="4">
        <v>388754000000</v>
      </c>
      <c r="F237" s="4">
        <v>407616000000</v>
      </c>
      <c r="G237" s="4">
        <v>417046000000</v>
      </c>
      <c r="H237" s="4">
        <v>426478000000</v>
      </c>
      <c r="I237" s="4">
        <v>435909000000</v>
      </c>
      <c r="J237" s="4">
        <v>445340000000</v>
      </c>
      <c r="K237" s="4">
        <v>450055000000</v>
      </c>
      <c r="L237" s="4">
        <v>454770000000</v>
      </c>
      <c r="M237" s="4">
        <v>459486000000</v>
      </c>
      <c r="N237" s="4">
        <v>464201000000</v>
      </c>
      <c r="O237" s="4">
        <v>464201000000</v>
      </c>
      <c r="P237" s="4">
        <v>464201000000</v>
      </c>
      <c r="Q237" s="4">
        <v>464201000000</v>
      </c>
      <c r="R237" s="4">
        <v>464200000000</v>
      </c>
      <c r="S237" s="4">
        <v>464200000000</v>
      </c>
      <c r="T237" s="4">
        <v>464200000000</v>
      </c>
      <c r="U237" s="4">
        <v>464200000000</v>
      </c>
      <c r="V237" s="4">
        <v>464200000000</v>
      </c>
      <c r="W237" s="4">
        <v>464200000000</v>
      </c>
      <c r="X237" s="4">
        <v>464200000000</v>
      </c>
      <c r="Y237" s="4">
        <v>464199000000</v>
      </c>
      <c r="Z237" s="4">
        <v>464199000000</v>
      </c>
      <c r="AA237" s="4">
        <v>464199000000</v>
      </c>
      <c r="AB237" s="4">
        <v>464199000000</v>
      </c>
      <c r="AC237" s="4">
        <v>464199000000</v>
      </c>
      <c r="AD237" s="4">
        <v>464198000000</v>
      </c>
      <c r="AE237" s="4">
        <v>464198000000</v>
      </c>
      <c r="AF237" s="4">
        <v>464198000000</v>
      </c>
    </row>
    <row r="238" spans="1:32" x14ac:dyDescent="0.2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">
      <c r="A247" t="s">
        <v>316</v>
      </c>
      <c r="B247">
        <v>0</v>
      </c>
      <c r="C247" s="4">
        <v>342951000000</v>
      </c>
      <c r="D247" s="4">
        <v>275225000000</v>
      </c>
      <c r="E247" s="4">
        <v>257595000000</v>
      </c>
      <c r="F247" s="4">
        <v>241783000000</v>
      </c>
      <c r="G247" s="4">
        <v>244872000000</v>
      </c>
      <c r="H247" s="4">
        <v>255575000000</v>
      </c>
      <c r="I247" s="4">
        <v>268893000000</v>
      </c>
      <c r="J247" s="4">
        <v>284978000000</v>
      </c>
      <c r="K247" s="4">
        <v>297478000000</v>
      </c>
      <c r="L247" s="4">
        <v>314244000000</v>
      </c>
      <c r="M247" s="4">
        <v>331756000000</v>
      </c>
      <c r="N247" s="4">
        <v>341422000000</v>
      </c>
      <c r="O247" s="4">
        <v>350304000000</v>
      </c>
      <c r="P247" s="4">
        <v>356168000000</v>
      </c>
      <c r="Q247" s="4">
        <v>363472000000</v>
      </c>
      <c r="R247" s="4">
        <v>371385000000</v>
      </c>
      <c r="S247" s="4">
        <v>377363000000</v>
      </c>
      <c r="T247" s="4">
        <v>381602000000</v>
      </c>
      <c r="U247" s="4">
        <v>388565000000</v>
      </c>
      <c r="V247" s="4">
        <v>388795000000</v>
      </c>
      <c r="W247" s="4">
        <v>394182000000</v>
      </c>
      <c r="X247" s="4">
        <v>395882000000</v>
      </c>
      <c r="Y247" s="4">
        <v>394936000000</v>
      </c>
      <c r="Z247" s="4">
        <v>393998000000</v>
      </c>
      <c r="AA247" s="4">
        <v>392708000000</v>
      </c>
      <c r="AB247" s="4">
        <v>391152000000</v>
      </c>
      <c r="AC247" s="4">
        <v>391439000000</v>
      </c>
      <c r="AD247" s="4">
        <v>390545000000</v>
      </c>
      <c r="AE247" s="4">
        <v>386142000000</v>
      </c>
      <c r="AF247" s="4">
        <v>384999000000</v>
      </c>
    </row>
    <row r="248" spans="1:32" x14ac:dyDescent="0.2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">
      <c r="A258" t="s">
        <v>327</v>
      </c>
      <c r="B258">
        <v>0</v>
      </c>
      <c r="C258" s="4">
        <v>14068100000</v>
      </c>
      <c r="D258" s="4">
        <v>11613000000</v>
      </c>
      <c r="E258" s="4">
        <v>18601300000</v>
      </c>
      <c r="F258" s="4">
        <v>18083900000</v>
      </c>
      <c r="G258" s="4">
        <v>17740400000</v>
      </c>
      <c r="H258" s="4">
        <v>17802900000</v>
      </c>
      <c r="I258" s="4">
        <v>17578800000</v>
      </c>
      <c r="J258" s="4">
        <v>17451200000</v>
      </c>
      <c r="K258" s="4">
        <v>17376400000</v>
      </c>
      <c r="L258" s="4">
        <v>17211000000</v>
      </c>
      <c r="M258" s="4">
        <v>17243200000</v>
      </c>
      <c r="N258" s="4">
        <v>17110300000</v>
      </c>
      <c r="O258" s="4">
        <v>17123900000</v>
      </c>
      <c r="P258" s="4">
        <v>17064700000</v>
      </c>
      <c r="Q258" s="4">
        <v>17193500000</v>
      </c>
      <c r="R258" s="4">
        <v>17149400000</v>
      </c>
      <c r="S258" s="4">
        <v>17258000000</v>
      </c>
      <c r="T258" s="4">
        <v>17392000000</v>
      </c>
      <c r="U258" s="4">
        <v>17431200000</v>
      </c>
      <c r="V258" s="4">
        <v>17532000000</v>
      </c>
      <c r="W258" s="4">
        <v>17599000000</v>
      </c>
      <c r="X258" s="4">
        <v>17721300000</v>
      </c>
      <c r="Y258" s="4">
        <v>17838100000</v>
      </c>
      <c r="Z258" s="4">
        <v>17853900000</v>
      </c>
      <c r="AA258" s="4">
        <v>18045200000</v>
      </c>
      <c r="AB258" s="4">
        <v>18249200000</v>
      </c>
      <c r="AC258" s="4">
        <v>18217600000</v>
      </c>
      <c r="AD258" s="4">
        <v>18335200000</v>
      </c>
      <c r="AE258" s="4">
        <v>18263600000</v>
      </c>
      <c r="AF258" s="4">
        <v>18333700000</v>
      </c>
    </row>
    <row r="259" spans="1:32" x14ac:dyDescent="0.2">
      <c r="A259" t="s">
        <v>328</v>
      </c>
      <c r="B259" s="4">
        <v>3562480000000000</v>
      </c>
      <c r="C259" s="4">
        <v>3609690000000000</v>
      </c>
      <c r="D259" s="4">
        <v>3966330000000000</v>
      </c>
      <c r="E259" s="4">
        <v>4210930000000000</v>
      </c>
      <c r="F259" s="4">
        <v>4320820000000000</v>
      </c>
      <c r="G259" s="4">
        <v>4398670000000000</v>
      </c>
      <c r="H259" s="4">
        <v>4456880000000000</v>
      </c>
      <c r="I259" s="4">
        <v>4488230000000000</v>
      </c>
      <c r="J259" s="4">
        <v>4533580000000000</v>
      </c>
      <c r="K259" s="4">
        <v>4578980000000000</v>
      </c>
      <c r="L259" s="4">
        <v>4631080000000000</v>
      </c>
      <c r="M259" s="4">
        <v>4686140000000000</v>
      </c>
      <c r="N259" s="4">
        <v>4731230000000000</v>
      </c>
      <c r="O259" s="4">
        <v>4767960000000000</v>
      </c>
      <c r="P259" s="4">
        <v>4822030000000000</v>
      </c>
      <c r="Q259" s="4">
        <v>4881130000000000</v>
      </c>
      <c r="R259" s="4">
        <v>4928120000000000</v>
      </c>
      <c r="S259" s="4">
        <v>4978790000000000</v>
      </c>
      <c r="T259" s="4">
        <v>5021900000000000</v>
      </c>
      <c r="U259" s="4">
        <v>5062860000000000</v>
      </c>
      <c r="V259" s="4">
        <v>5071010000000000</v>
      </c>
      <c r="W259" s="4">
        <v>5089890000000000</v>
      </c>
      <c r="X259" s="4">
        <v>5114510000000000</v>
      </c>
      <c r="Y259" s="4">
        <v>5170430000000000</v>
      </c>
      <c r="Z259" s="4">
        <v>5207920000000000</v>
      </c>
      <c r="AA259" s="4">
        <v>5262170000000000</v>
      </c>
      <c r="AB259" s="4">
        <v>5285520000000000</v>
      </c>
      <c r="AC259" s="4">
        <v>5310090000000000</v>
      </c>
      <c r="AD259" s="4">
        <v>5326300000000000</v>
      </c>
      <c r="AE259" s="4">
        <v>5367670000000000</v>
      </c>
      <c r="AF259" s="4">
        <v>5417920000000000</v>
      </c>
    </row>
    <row r="260" spans="1:32" x14ac:dyDescent="0.2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t="s">
        <v>331</v>
      </c>
      <c r="B262" s="4">
        <v>1888190000000</v>
      </c>
      <c r="C262" s="4">
        <v>1755720000000</v>
      </c>
      <c r="D262" s="4">
        <v>1401770000000</v>
      </c>
      <c r="E262" s="4">
        <v>1554580000000</v>
      </c>
      <c r="F262" s="4">
        <v>1546370000000</v>
      </c>
      <c r="G262" s="4">
        <v>1537560000000</v>
      </c>
      <c r="H262" s="4">
        <v>1548290000000</v>
      </c>
      <c r="I262" s="4">
        <v>1542940000000</v>
      </c>
      <c r="J262" s="4">
        <v>1513110000000</v>
      </c>
      <c r="K262" s="4">
        <v>1485000000000</v>
      </c>
      <c r="L262" s="4">
        <v>1440220000000</v>
      </c>
      <c r="M262" s="4">
        <v>1427830000000</v>
      </c>
      <c r="N262" s="4">
        <v>1419520000000</v>
      </c>
      <c r="O262" s="4">
        <v>1409140000000</v>
      </c>
      <c r="P262" s="4">
        <v>1398610000000</v>
      </c>
      <c r="Q262" s="4">
        <v>1398820000000</v>
      </c>
      <c r="R262" s="4">
        <v>1391650000000</v>
      </c>
      <c r="S262" s="4">
        <v>1368540000000</v>
      </c>
      <c r="T262" s="4">
        <v>1357180000000</v>
      </c>
      <c r="U262" s="4">
        <v>1346120000000</v>
      </c>
      <c r="V262" s="4">
        <v>1335850000000</v>
      </c>
      <c r="W262" s="4">
        <v>1325510000000</v>
      </c>
      <c r="X262" s="4">
        <v>1312060000000</v>
      </c>
      <c r="Y262" s="4">
        <v>1307430000000</v>
      </c>
      <c r="Z262" s="4">
        <v>1299640000000</v>
      </c>
      <c r="AA262" s="4">
        <v>1293310000000</v>
      </c>
      <c r="AB262" s="4">
        <v>1284020000000</v>
      </c>
      <c r="AC262" s="4">
        <v>1273960000000</v>
      </c>
      <c r="AD262" s="4">
        <v>1261430000000</v>
      </c>
      <c r="AE262" s="4">
        <v>1251330000000</v>
      </c>
      <c r="AF262" s="4">
        <v>1246260000000</v>
      </c>
    </row>
    <row r="263" spans="1:32" x14ac:dyDescent="0.2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">
      <c r="A272" t="s">
        <v>341</v>
      </c>
      <c r="B272">
        <v>0</v>
      </c>
      <c r="C272" s="4">
        <v>87813500000</v>
      </c>
      <c r="D272" s="4">
        <v>79821500000</v>
      </c>
      <c r="E272" s="4">
        <v>130631000000</v>
      </c>
      <c r="F272" s="4">
        <v>124890000000</v>
      </c>
      <c r="G272" s="4">
        <v>128115000000</v>
      </c>
      <c r="H272" s="4">
        <v>136304000000</v>
      </c>
      <c r="I272" s="4">
        <v>139632000000</v>
      </c>
      <c r="J272" s="4">
        <v>143056000000</v>
      </c>
      <c r="K272" s="4">
        <v>145785000000</v>
      </c>
      <c r="L272" s="4">
        <v>150816000000</v>
      </c>
      <c r="M272" s="4">
        <v>156181000000</v>
      </c>
      <c r="N272" s="4">
        <v>159650000000</v>
      </c>
      <c r="O272" s="4">
        <v>163376000000</v>
      </c>
      <c r="P272" s="4">
        <v>166163000000</v>
      </c>
      <c r="Q272" s="4">
        <v>169318000000</v>
      </c>
      <c r="R272" s="4">
        <v>172736000000</v>
      </c>
      <c r="S272" s="4">
        <v>176439000000</v>
      </c>
      <c r="T272" s="4">
        <v>180178000000</v>
      </c>
      <c r="U272" s="4">
        <v>183920000000</v>
      </c>
      <c r="V272" s="4">
        <v>187592000000</v>
      </c>
      <c r="W272" s="4">
        <v>191740000000</v>
      </c>
      <c r="X272" s="4">
        <v>193778000000</v>
      </c>
      <c r="Y272" s="4">
        <v>194321000000</v>
      </c>
      <c r="Z272" s="4">
        <v>195044000000</v>
      </c>
      <c r="AA272" s="4">
        <v>196533000000</v>
      </c>
      <c r="AB272" s="4">
        <v>197860000000</v>
      </c>
      <c r="AC272" s="4">
        <v>199106000000</v>
      </c>
      <c r="AD272" s="4">
        <v>200849000000</v>
      </c>
      <c r="AE272" s="4">
        <v>201069000000</v>
      </c>
      <c r="AF272" s="4">
        <v>201468000000</v>
      </c>
    </row>
    <row r="273" spans="1:32" x14ac:dyDescent="0.2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369</v>
      </c>
      <c r="B300" s="4">
        <v>15481400000000</v>
      </c>
      <c r="C300" s="4">
        <v>19528000000000</v>
      </c>
      <c r="D300" s="4">
        <v>24157400000000</v>
      </c>
      <c r="E300" s="4">
        <v>30875000000000</v>
      </c>
      <c r="F300" s="4">
        <v>40333600000000</v>
      </c>
      <c r="G300" s="4">
        <v>53818200000000</v>
      </c>
      <c r="H300" s="4">
        <v>73078600000000</v>
      </c>
      <c r="I300" s="4">
        <v>99700700000000</v>
      </c>
      <c r="J300" s="4">
        <v>136290000000000</v>
      </c>
      <c r="K300" s="4">
        <v>184466000000000</v>
      </c>
      <c r="L300" s="4">
        <v>245277000000000</v>
      </c>
      <c r="M300" s="4">
        <v>318184000000000</v>
      </c>
      <c r="N300" s="4">
        <v>403739000000000</v>
      </c>
      <c r="O300" s="4">
        <v>496352000000000</v>
      </c>
      <c r="P300" s="4">
        <v>597074000000000</v>
      </c>
      <c r="Q300" s="4">
        <v>703769000000000</v>
      </c>
      <c r="R300" s="4">
        <v>813594000000000</v>
      </c>
      <c r="S300" s="4">
        <v>924844000000000</v>
      </c>
      <c r="T300" s="4">
        <v>1035220000000000</v>
      </c>
      <c r="U300" s="4">
        <v>1142910000000000</v>
      </c>
      <c r="V300" s="4">
        <v>1245970000000000</v>
      </c>
      <c r="W300" s="4">
        <v>1340290000000000</v>
      </c>
      <c r="X300" s="4">
        <v>1423920000000000</v>
      </c>
      <c r="Y300" s="4">
        <v>1495050000000000</v>
      </c>
      <c r="Z300" s="4">
        <v>1553030000000000</v>
      </c>
      <c r="AA300" s="4">
        <v>1597560000000000</v>
      </c>
      <c r="AB300" s="4">
        <v>1630020000000000</v>
      </c>
      <c r="AC300" s="4">
        <v>1651810000000000</v>
      </c>
      <c r="AD300" s="4">
        <v>1667260000000000</v>
      </c>
      <c r="AE300" s="4">
        <v>1678190000000000</v>
      </c>
      <c r="AF300" s="4">
        <v>1685000000000000</v>
      </c>
    </row>
    <row r="301" spans="1:32" x14ac:dyDescent="0.2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380</v>
      </c>
      <c r="B311" s="4">
        <v>6116230000000</v>
      </c>
      <c r="C311" s="4">
        <v>6244760000000</v>
      </c>
      <c r="D311" s="4">
        <v>6079730000000</v>
      </c>
      <c r="E311" s="4">
        <v>5925460000000</v>
      </c>
      <c r="F311" s="4">
        <v>5749450000000</v>
      </c>
      <c r="G311" s="4">
        <v>5556300000000</v>
      </c>
      <c r="H311" s="4">
        <v>5340440000000</v>
      </c>
      <c r="I311" s="4">
        <v>5111220000000</v>
      </c>
      <c r="J311" s="4">
        <v>4888610000000</v>
      </c>
      <c r="K311" s="4">
        <v>4669110000000</v>
      </c>
      <c r="L311" s="4">
        <v>4459890000000</v>
      </c>
      <c r="M311" s="4">
        <v>4259520000000</v>
      </c>
      <c r="N311" s="4">
        <v>4074300000000</v>
      </c>
      <c r="O311" s="4">
        <v>4118390000000</v>
      </c>
      <c r="P311" s="4">
        <v>4149170000000</v>
      </c>
      <c r="Q311" s="4">
        <v>4188440000000</v>
      </c>
      <c r="R311" s="4">
        <v>4243820000000</v>
      </c>
      <c r="S311" s="4">
        <v>4314010000000</v>
      </c>
      <c r="T311" s="4">
        <v>4398930000000</v>
      </c>
      <c r="U311" s="4">
        <v>4507090000000</v>
      </c>
      <c r="V311" s="4">
        <v>4633560000000</v>
      </c>
      <c r="W311" s="4">
        <v>4765920000000</v>
      </c>
      <c r="X311" s="4">
        <v>4902910000000</v>
      </c>
      <c r="Y311" s="4">
        <v>5039580000000</v>
      </c>
      <c r="Z311" s="4">
        <v>5176110000000</v>
      </c>
      <c r="AA311" s="4">
        <v>5310120000000</v>
      </c>
      <c r="AB311" s="4">
        <v>5441710000000</v>
      </c>
      <c r="AC311" s="4">
        <v>5562700000000</v>
      </c>
      <c r="AD311" s="4">
        <v>5677780000000</v>
      </c>
      <c r="AE311" s="4">
        <v>5783560000000</v>
      </c>
      <c r="AF311" s="4">
        <v>5876390000000</v>
      </c>
    </row>
    <row r="312" spans="1:32" x14ac:dyDescent="0.2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391</v>
      </c>
      <c r="B322" s="4">
        <v>1.2735E+16</v>
      </c>
      <c r="C322" s="4">
        <v>1.33279E+16</v>
      </c>
      <c r="D322" s="4">
        <v>1.32538E+16</v>
      </c>
      <c r="E322" s="4">
        <v>1.3319E+16</v>
      </c>
      <c r="F322" s="4">
        <v>1.33819E+16</v>
      </c>
      <c r="G322" s="4">
        <v>1.34176E+16</v>
      </c>
      <c r="H322" s="4">
        <v>1.34292E+16</v>
      </c>
      <c r="I322" s="4">
        <v>1.34312E+16</v>
      </c>
      <c r="J322" s="4">
        <v>1.33316E+16</v>
      </c>
      <c r="K322" s="4">
        <v>1.30726E+16</v>
      </c>
      <c r="L322" s="4">
        <v>1.27719E+16</v>
      </c>
      <c r="M322" s="4">
        <v>1.24235E+16</v>
      </c>
      <c r="N322" s="4">
        <v>1.20373E+16</v>
      </c>
      <c r="O322" s="4">
        <v>1.16384E+16</v>
      </c>
      <c r="P322" s="4">
        <v>1.12149E+16</v>
      </c>
      <c r="Q322" s="4">
        <v>1.07844E+16</v>
      </c>
      <c r="R322" s="4">
        <v>1.03413E+16</v>
      </c>
      <c r="S322" s="4">
        <v>9883880000000000</v>
      </c>
      <c r="T322" s="4">
        <v>9424430000000000</v>
      </c>
      <c r="U322" s="4">
        <v>8980460000000000</v>
      </c>
      <c r="V322" s="4">
        <v>8560220000000000</v>
      </c>
      <c r="W322" s="4">
        <v>8164740000000000</v>
      </c>
      <c r="X322" s="4">
        <v>7809940000000000</v>
      </c>
      <c r="Y322" s="4">
        <v>7497630000000000</v>
      </c>
      <c r="Z322" s="4">
        <v>7227600000000000</v>
      </c>
      <c r="AA322" s="4">
        <v>7004080000000000</v>
      </c>
      <c r="AB322" s="4">
        <v>6828500000000000</v>
      </c>
      <c r="AC322" s="4">
        <v>6689660000000000</v>
      </c>
      <c r="AD322" s="4">
        <v>6581970000000000</v>
      </c>
      <c r="AE322" s="4">
        <v>6498420000000000</v>
      </c>
      <c r="AF322" s="4">
        <v>6434000000000000</v>
      </c>
    </row>
    <row r="323" spans="1:32" x14ac:dyDescent="0.2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393</v>
      </c>
      <c r="B324" s="4">
        <v>696071000000000</v>
      </c>
      <c r="C324" s="4">
        <v>708713000000000</v>
      </c>
      <c r="D324" s="4">
        <v>743473000000000</v>
      </c>
      <c r="E324" s="4">
        <v>681111000000000</v>
      </c>
      <c r="F324" s="4">
        <v>580825000000000</v>
      </c>
      <c r="G324" s="4">
        <v>467966000000000</v>
      </c>
      <c r="H324" s="4">
        <v>323789000000000</v>
      </c>
      <c r="I324" s="4">
        <v>139837000000000</v>
      </c>
      <c r="J324" s="4">
        <v>28055300000000</v>
      </c>
      <c r="K324" s="4">
        <v>27510300000000</v>
      </c>
      <c r="L324" s="4">
        <v>25595000000000</v>
      </c>
      <c r="M324" s="4">
        <v>24896900000000</v>
      </c>
      <c r="N324" s="4">
        <v>24122800000000</v>
      </c>
      <c r="O324" s="4">
        <v>23323400000000</v>
      </c>
      <c r="P324" s="4">
        <v>22474700000000</v>
      </c>
      <c r="Q324" s="4">
        <v>21612000000000</v>
      </c>
      <c r="R324" s="4">
        <v>20724100000000</v>
      </c>
      <c r="S324" s="4">
        <v>20799800000000</v>
      </c>
      <c r="T324" s="4">
        <v>19833000000000</v>
      </c>
      <c r="U324" s="4">
        <v>18898600000000</v>
      </c>
      <c r="V324" s="4">
        <v>18014300000000</v>
      </c>
      <c r="W324" s="4">
        <v>18002000000000</v>
      </c>
      <c r="X324" s="4">
        <v>17219700000000</v>
      </c>
      <c r="Y324" s="4">
        <v>16531200000000</v>
      </c>
      <c r="Z324" s="4">
        <v>15935800000000</v>
      </c>
      <c r="AA324" s="4">
        <v>16146500000000</v>
      </c>
      <c r="AB324" s="4">
        <v>15741800000000</v>
      </c>
      <c r="AC324" s="4">
        <v>15421700000000</v>
      </c>
      <c r="AD324" s="4">
        <v>15173400000000</v>
      </c>
      <c r="AE324" s="4">
        <v>15633700000000</v>
      </c>
      <c r="AF324" s="4">
        <v>15478800000000</v>
      </c>
    </row>
    <row r="325" spans="1:32" x14ac:dyDescent="0.2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t="s">
        <v>402</v>
      </c>
      <c r="B333" s="4">
        <v>61202900000000</v>
      </c>
      <c r="C333" s="4">
        <v>61087000000000</v>
      </c>
      <c r="D333" s="4">
        <v>58236800000000</v>
      </c>
      <c r="E333" s="4">
        <v>56005700000000</v>
      </c>
      <c r="F333" s="4">
        <v>53566400000000</v>
      </c>
      <c r="G333" s="4">
        <v>51129100000000</v>
      </c>
      <c r="H333" s="4">
        <v>48693600000000</v>
      </c>
      <c r="I333" s="4">
        <v>46364400000000</v>
      </c>
      <c r="J333" s="4">
        <v>44037300000000</v>
      </c>
      <c r="K333" s="4">
        <v>41570300000000</v>
      </c>
      <c r="L333" s="4">
        <v>39269700000000</v>
      </c>
      <c r="M333" s="4">
        <v>37024600000000</v>
      </c>
      <c r="N333" s="4">
        <v>34889600000000</v>
      </c>
      <c r="O333" s="4">
        <v>35765200000000</v>
      </c>
      <c r="P333" s="4">
        <v>37060800000000</v>
      </c>
      <c r="Q333" s="4">
        <v>38235800000000</v>
      </c>
      <c r="R333" s="4">
        <v>39310800000000</v>
      </c>
      <c r="S333" s="4">
        <v>40198100000000</v>
      </c>
      <c r="T333" s="4">
        <v>40968700000000</v>
      </c>
      <c r="U333" s="4">
        <v>41664800000000</v>
      </c>
      <c r="V333" s="4">
        <v>42352300000000</v>
      </c>
      <c r="W333" s="4">
        <v>43012900000000</v>
      </c>
      <c r="X333" s="4">
        <v>43663300000000</v>
      </c>
      <c r="Y333" s="4">
        <v>44366400000000</v>
      </c>
      <c r="Z333" s="4">
        <v>45250600000000</v>
      </c>
      <c r="AA333" s="4">
        <v>46297700000000</v>
      </c>
      <c r="AB333" s="4">
        <v>47476600000000</v>
      </c>
      <c r="AC333" s="4">
        <v>48585100000000</v>
      </c>
      <c r="AD333" s="4">
        <v>49976900000000</v>
      </c>
      <c r="AE333" s="4">
        <v>51478400000000</v>
      </c>
      <c r="AF333" s="4">
        <v>53068200000000</v>
      </c>
    </row>
    <row r="334" spans="1:32" x14ac:dyDescent="0.2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404</v>
      </c>
      <c r="B335" s="4">
        <v>4929740000000</v>
      </c>
      <c r="C335" s="4">
        <v>5213490000000</v>
      </c>
      <c r="D335" s="4">
        <v>5083310000000</v>
      </c>
      <c r="E335" s="4">
        <v>4491790000000</v>
      </c>
      <c r="F335" s="4">
        <v>4009870000000</v>
      </c>
      <c r="G335" s="4">
        <v>3489640000000</v>
      </c>
      <c r="H335" s="4">
        <v>2978980000000</v>
      </c>
      <c r="I335" s="4">
        <v>2444870000000</v>
      </c>
      <c r="J335" s="4">
        <v>2087810000000</v>
      </c>
      <c r="K335" s="4">
        <v>1989400000000</v>
      </c>
      <c r="L335" s="4">
        <v>1897930000000</v>
      </c>
      <c r="M335" s="4">
        <v>1804300000000</v>
      </c>
      <c r="N335" s="4">
        <v>1710680000000</v>
      </c>
      <c r="O335" s="4">
        <v>1767340000000</v>
      </c>
      <c r="P335" s="4">
        <v>1840030000000</v>
      </c>
      <c r="Q335" s="4">
        <v>1861380000000</v>
      </c>
      <c r="R335" s="4">
        <v>1893360000000</v>
      </c>
      <c r="S335" s="4">
        <v>1937190000000</v>
      </c>
      <c r="T335" s="4">
        <v>1969720000000</v>
      </c>
      <c r="U335" s="4">
        <v>1996000000000</v>
      </c>
      <c r="V335" s="4">
        <v>1973050000000</v>
      </c>
      <c r="W335" s="4">
        <v>1960340000000</v>
      </c>
      <c r="X335" s="4">
        <v>1992770000000</v>
      </c>
      <c r="Y335" s="4">
        <v>1998190000000</v>
      </c>
      <c r="Z335" s="4">
        <v>1980740000000</v>
      </c>
      <c r="AA335" s="4">
        <v>1940300000000</v>
      </c>
      <c r="AB335" s="4">
        <v>1947780000000</v>
      </c>
      <c r="AC335" s="4">
        <v>2139360000000</v>
      </c>
      <c r="AD335" s="4">
        <v>2218330000000</v>
      </c>
      <c r="AE335" s="4">
        <v>2309680000000</v>
      </c>
      <c r="AF335" s="4">
        <v>2402340000000</v>
      </c>
    </row>
    <row r="336" spans="1:32" x14ac:dyDescent="0.2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t="s">
        <v>409</v>
      </c>
      <c r="B340" s="4">
        <v>8296100000000</v>
      </c>
      <c r="C340" s="4">
        <v>8618120000000</v>
      </c>
      <c r="D340" s="4">
        <v>8593040000000</v>
      </c>
      <c r="E340" s="4">
        <v>8660230000000</v>
      </c>
      <c r="F340" s="4">
        <v>8798730000000</v>
      </c>
      <c r="G340" s="4">
        <v>9023490000000</v>
      </c>
      <c r="H340" s="4">
        <v>9363660000000</v>
      </c>
      <c r="I340" s="4">
        <v>9857810000000</v>
      </c>
      <c r="J340" s="4">
        <v>10551500000000</v>
      </c>
      <c r="K340" s="4">
        <v>11460500000000</v>
      </c>
      <c r="L340" s="4">
        <v>12639000000000</v>
      </c>
      <c r="M340" s="4">
        <v>14066800000000</v>
      </c>
      <c r="N340" s="4">
        <v>15765100000000</v>
      </c>
      <c r="O340" s="4">
        <v>17905000000000</v>
      </c>
      <c r="P340" s="4">
        <v>20180400000000</v>
      </c>
      <c r="Q340" s="4">
        <v>22692800000000</v>
      </c>
      <c r="R340" s="4">
        <v>25423400000000</v>
      </c>
      <c r="S340" s="4">
        <v>28325100000000</v>
      </c>
      <c r="T340" s="4">
        <v>31369600000000</v>
      </c>
      <c r="U340" s="4">
        <v>34520100000000</v>
      </c>
      <c r="V340" s="4">
        <v>37717700000000</v>
      </c>
      <c r="W340" s="4">
        <v>40860800000000</v>
      </c>
      <c r="X340" s="4">
        <v>43898900000000</v>
      </c>
      <c r="Y340" s="4">
        <v>46707800000000</v>
      </c>
      <c r="Z340" s="4">
        <v>49293000000000</v>
      </c>
      <c r="AA340" s="4">
        <v>51632000000000</v>
      </c>
      <c r="AB340" s="4">
        <v>53724000000000</v>
      </c>
      <c r="AC340" s="4">
        <v>55524400000000</v>
      </c>
      <c r="AD340" s="4">
        <v>57072700000000</v>
      </c>
      <c r="AE340" s="4">
        <v>58352400000000</v>
      </c>
      <c r="AF340" s="4">
        <v>59320800000000</v>
      </c>
    </row>
    <row r="341" spans="1:32" x14ac:dyDescent="0.2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t="s">
        <v>411</v>
      </c>
      <c r="B342" s="4">
        <v>6774140000000</v>
      </c>
      <c r="C342" s="4">
        <v>7035520000000</v>
      </c>
      <c r="D342" s="4">
        <v>7016610000000</v>
      </c>
      <c r="E342" s="4">
        <v>7069890000000</v>
      </c>
      <c r="F342" s="4">
        <v>7182970000000</v>
      </c>
      <c r="G342" s="4">
        <v>7366450000000</v>
      </c>
      <c r="H342" s="4">
        <v>7644150000000</v>
      </c>
      <c r="I342" s="4">
        <v>8049350000000</v>
      </c>
      <c r="J342" s="4">
        <v>8615810000000</v>
      </c>
      <c r="K342" s="4">
        <v>9357990000000</v>
      </c>
      <c r="L342" s="4">
        <v>10320300000000</v>
      </c>
      <c r="M342" s="4">
        <v>11486200000000</v>
      </c>
      <c r="N342" s="4">
        <v>12872900000000</v>
      </c>
      <c r="O342" s="4">
        <v>14620200000000</v>
      </c>
      <c r="P342" s="4">
        <v>16478200000000</v>
      </c>
      <c r="Q342" s="4">
        <v>18529700000000</v>
      </c>
      <c r="R342" s="4">
        <v>20759400000000</v>
      </c>
      <c r="S342" s="4">
        <v>23128700000000</v>
      </c>
      <c r="T342" s="4">
        <v>25614700000000</v>
      </c>
      <c r="U342" s="4">
        <v>28187200000000</v>
      </c>
      <c r="V342" s="4">
        <v>30791400000000</v>
      </c>
      <c r="W342" s="4">
        <v>33357300000000</v>
      </c>
      <c r="X342" s="4">
        <v>35837500000000</v>
      </c>
      <c r="Y342" s="4">
        <v>38130500000000</v>
      </c>
      <c r="Z342" s="4">
        <v>40241000000000</v>
      </c>
      <c r="AA342" s="4">
        <v>42150500000000</v>
      </c>
      <c r="AB342" s="4">
        <v>43858300000000</v>
      </c>
      <c r="AC342" s="4">
        <v>45328100000000</v>
      </c>
      <c r="AD342" s="4">
        <v>46581700000000</v>
      </c>
      <c r="AE342" s="4">
        <v>47626200000000</v>
      </c>
      <c r="AF342" s="4">
        <v>48416600000000</v>
      </c>
    </row>
    <row r="343" spans="1:32" x14ac:dyDescent="0.2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413</v>
      </c>
      <c r="B344" s="4">
        <v>13575400000</v>
      </c>
      <c r="C344" s="4">
        <v>15669300000</v>
      </c>
      <c r="D344" s="4">
        <v>14061300000</v>
      </c>
      <c r="E344" s="4">
        <v>15745900000</v>
      </c>
      <c r="F344" s="4">
        <v>15997700000</v>
      </c>
      <c r="G344" s="4">
        <v>16406400000</v>
      </c>
      <c r="H344" s="4">
        <v>17024800000</v>
      </c>
      <c r="I344" s="4">
        <v>16131000000</v>
      </c>
      <c r="J344" s="4">
        <v>17266200000</v>
      </c>
      <c r="K344" s="4">
        <v>18753500000</v>
      </c>
      <c r="L344" s="4">
        <v>20682000000</v>
      </c>
      <c r="M344" s="4">
        <v>23018400000</v>
      </c>
      <c r="N344" s="4">
        <v>25797500000</v>
      </c>
      <c r="O344" s="4">
        <v>29299100000</v>
      </c>
      <c r="P344" s="4">
        <v>33022500000</v>
      </c>
      <c r="Q344" s="4">
        <v>37133600000</v>
      </c>
      <c r="R344" s="4">
        <v>41602000000</v>
      </c>
      <c r="S344" s="4">
        <v>46350200000</v>
      </c>
      <c r="T344" s="4">
        <v>51332100000</v>
      </c>
      <c r="U344" s="4">
        <v>56487400000</v>
      </c>
      <c r="V344" s="4">
        <v>68577700000</v>
      </c>
      <c r="W344" s="4">
        <v>74292400000</v>
      </c>
      <c r="X344" s="4">
        <v>79816200000</v>
      </c>
      <c r="Y344" s="4">
        <v>84923200000</v>
      </c>
      <c r="Z344" s="4">
        <v>89623700000</v>
      </c>
      <c r="AA344" s="4">
        <v>93876300000</v>
      </c>
      <c r="AB344" s="4">
        <v>97680000000</v>
      </c>
      <c r="AC344" s="4">
        <v>100954000000</v>
      </c>
      <c r="AD344" s="4">
        <v>114145000000</v>
      </c>
      <c r="AE344" s="4">
        <v>116705000000</v>
      </c>
      <c r="AF344" s="4">
        <v>118642000000</v>
      </c>
    </row>
    <row r="345" spans="1:32" x14ac:dyDescent="0.2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 t="s">
        <v>427</v>
      </c>
      <c r="B358" s="4">
        <v>6181160000000</v>
      </c>
      <c r="C358" s="4">
        <v>6274620000000</v>
      </c>
      <c r="D358" s="4">
        <v>6070820000000</v>
      </c>
      <c r="E358" s="4">
        <v>5883600000000</v>
      </c>
      <c r="F358" s="4">
        <v>5678770000000</v>
      </c>
      <c r="G358" s="4">
        <v>5462120000000</v>
      </c>
      <c r="H358" s="4">
        <v>5234970000000</v>
      </c>
      <c r="I358" s="4">
        <v>5003200000000</v>
      </c>
      <c r="J358" s="4">
        <v>4775110000000</v>
      </c>
      <c r="K358" s="4">
        <v>4543500000000</v>
      </c>
      <c r="L358" s="4">
        <v>4310310000000</v>
      </c>
      <c r="M358" s="4">
        <v>4073870000000</v>
      </c>
      <c r="N358" s="4">
        <v>3836870000000</v>
      </c>
      <c r="O358" s="4">
        <v>3834450000000</v>
      </c>
      <c r="P358" s="4">
        <v>3824600000000</v>
      </c>
      <c r="Q358" s="4">
        <v>3805690000000</v>
      </c>
      <c r="R358" s="4">
        <v>3774830000000</v>
      </c>
      <c r="S358" s="4">
        <v>3733770000000</v>
      </c>
      <c r="T358" s="4">
        <v>3685850000000</v>
      </c>
      <c r="U358" s="4">
        <v>3635590000000</v>
      </c>
      <c r="V358" s="4">
        <v>3584570000000</v>
      </c>
      <c r="W358" s="4">
        <v>3536490000000</v>
      </c>
      <c r="X358" s="4">
        <v>3495830000000</v>
      </c>
      <c r="Y358" s="4">
        <v>3466340000000</v>
      </c>
      <c r="Z358" s="4">
        <v>3449370000000</v>
      </c>
      <c r="AA358" s="4">
        <v>3447340000000</v>
      </c>
      <c r="AB358" s="4">
        <v>3460910000000</v>
      </c>
      <c r="AC358" s="4">
        <v>3485160000000</v>
      </c>
      <c r="AD358" s="4">
        <v>3523240000000</v>
      </c>
      <c r="AE358" s="4">
        <v>3571170000000</v>
      </c>
      <c r="AF358" s="4">
        <v>3627230000000</v>
      </c>
    </row>
    <row r="359" spans="1:32" x14ac:dyDescent="0.2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 t="s">
        <v>438</v>
      </c>
      <c r="B369" s="4">
        <v>108376000000</v>
      </c>
      <c r="C369" s="4">
        <v>107567000000</v>
      </c>
      <c r="D369" s="4">
        <v>101391000000</v>
      </c>
      <c r="E369" s="4">
        <v>95293600000</v>
      </c>
      <c r="F369" s="4">
        <v>88811300000</v>
      </c>
      <c r="G369" s="4">
        <v>82255300000</v>
      </c>
      <c r="H369" s="4">
        <v>75773300000</v>
      </c>
      <c r="I369" s="4">
        <v>69677300000</v>
      </c>
      <c r="J369" s="4">
        <v>64377700000</v>
      </c>
      <c r="K369" s="4">
        <v>60116000000</v>
      </c>
      <c r="L369" s="4">
        <v>57211200000</v>
      </c>
      <c r="M369" s="4">
        <v>55647000000</v>
      </c>
      <c r="N369" s="4">
        <v>55582700000</v>
      </c>
      <c r="O369" s="4">
        <v>63958400000</v>
      </c>
      <c r="P369" s="4">
        <v>73620400000</v>
      </c>
      <c r="Q369" s="4">
        <v>84658700000</v>
      </c>
      <c r="R369" s="4">
        <v>97197300000</v>
      </c>
      <c r="S369" s="4">
        <v>111189000000</v>
      </c>
      <c r="T369" s="4">
        <v>126652000000</v>
      </c>
      <c r="U369" s="4">
        <v>143472000000</v>
      </c>
      <c r="V369" s="4">
        <v>161500000000</v>
      </c>
      <c r="W369" s="4">
        <v>180404000000</v>
      </c>
      <c r="X369" s="4">
        <v>200166000000</v>
      </c>
      <c r="Y369" s="4">
        <v>220116000000</v>
      </c>
      <c r="Z369" s="4">
        <v>240235000000</v>
      </c>
      <c r="AA369" s="4">
        <v>260475000000</v>
      </c>
      <c r="AB369" s="4">
        <v>280634000000</v>
      </c>
      <c r="AC369" s="4">
        <v>300289000000</v>
      </c>
      <c r="AD369" s="4">
        <v>319874000000</v>
      </c>
      <c r="AE369" s="4">
        <v>338923000000</v>
      </c>
      <c r="AF369" s="4">
        <v>357269000000</v>
      </c>
    </row>
    <row r="370" spans="1:32" x14ac:dyDescent="0.2">
      <c r="A370" t="s">
        <v>439</v>
      </c>
      <c r="B370" s="4">
        <v>95118000000</v>
      </c>
      <c r="C370" s="4">
        <v>310198000000</v>
      </c>
      <c r="D370" s="4">
        <v>587347000000</v>
      </c>
      <c r="E370" s="4">
        <v>921262000000</v>
      </c>
      <c r="F370" s="4">
        <v>1328680000000</v>
      </c>
      <c r="G370" s="4">
        <v>1821970000000</v>
      </c>
      <c r="H370" s="4">
        <v>2399180000000</v>
      </c>
      <c r="I370" s="4">
        <v>3074170000000</v>
      </c>
      <c r="J370" s="4">
        <v>3860150000000</v>
      </c>
      <c r="K370" s="4">
        <v>4753890000000</v>
      </c>
      <c r="L370" s="4">
        <v>5782560000000</v>
      </c>
      <c r="M370" s="4">
        <v>6908240000000</v>
      </c>
      <c r="N370" s="4">
        <v>8139620000000</v>
      </c>
      <c r="O370" s="4">
        <v>9448300000000</v>
      </c>
      <c r="P370" s="4">
        <v>10689700000000</v>
      </c>
      <c r="Q370" s="4">
        <v>11873900000000</v>
      </c>
      <c r="R370" s="4">
        <v>13037400000000</v>
      </c>
      <c r="S370" s="4">
        <v>14172100000000</v>
      </c>
      <c r="T370" s="4">
        <v>15270100000000</v>
      </c>
      <c r="U370" s="4">
        <v>16310400000000</v>
      </c>
      <c r="V370" s="4">
        <v>17262400000000</v>
      </c>
      <c r="W370" s="4">
        <v>18134400000000</v>
      </c>
      <c r="X370" s="4">
        <v>18891400000000</v>
      </c>
      <c r="Y370" s="4">
        <v>19564100000000</v>
      </c>
      <c r="Z370" s="4">
        <v>20069200000000</v>
      </c>
      <c r="AA370" s="4">
        <v>20493900000000</v>
      </c>
      <c r="AB370" s="4">
        <v>20809700000000</v>
      </c>
      <c r="AC370" s="4">
        <v>21029800000000</v>
      </c>
      <c r="AD370" s="4">
        <v>21213800000000</v>
      </c>
      <c r="AE370" s="4">
        <v>21387300000000</v>
      </c>
      <c r="AF370" s="4">
        <v>21537800000000</v>
      </c>
    </row>
    <row r="371" spans="1:32" x14ac:dyDescent="0.2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t="s">
        <v>450</v>
      </c>
      <c r="B381" s="4">
        <v>937517000000</v>
      </c>
      <c r="C381" s="4">
        <v>914034000000</v>
      </c>
      <c r="D381" s="4">
        <v>881959000000</v>
      </c>
      <c r="E381" s="4">
        <v>838378000000</v>
      </c>
      <c r="F381" s="4">
        <v>795357000000</v>
      </c>
      <c r="G381" s="4">
        <v>750615000000</v>
      </c>
      <c r="H381" s="4">
        <v>699264000000</v>
      </c>
      <c r="I381" s="4">
        <v>644274000000</v>
      </c>
      <c r="J381" s="4">
        <v>588351000000</v>
      </c>
      <c r="K381" s="4">
        <v>530313000000</v>
      </c>
      <c r="L381" s="4">
        <v>470582000000</v>
      </c>
      <c r="M381" s="4">
        <v>408458000000</v>
      </c>
      <c r="N381" s="4">
        <v>344224000000</v>
      </c>
      <c r="O381" s="4">
        <v>277394000000</v>
      </c>
      <c r="P381" s="4">
        <v>266662000000</v>
      </c>
      <c r="Q381" s="4">
        <v>254095000000</v>
      </c>
      <c r="R381" s="4">
        <v>238577000000</v>
      </c>
      <c r="S381" s="4">
        <v>221836000000</v>
      </c>
      <c r="T381" s="4">
        <v>204999000000</v>
      </c>
      <c r="U381" s="4">
        <v>188657000000</v>
      </c>
      <c r="V381" s="4">
        <v>173952000000</v>
      </c>
      <c r="W381" s="4">
        <v>160664000000</v>
      </c>
      <c r="X381" s="4">
        <v>148669000000</v>
      </c>
      <c r="Y381" s="4">
        <v>138710000000</v>
      </c>
      <c r="Z381" s="4">
        <v>130160000000</v>
      </c>
      <c r="AA381" s="4">
        <v>123391000000</v>
      </c>
      <c r="AB381" s="4">
        <v>118269000000</v>
      </c>
      <c r="AC381" s="4">
        <v>114538000000</v>
      </c>
      <c r="AD381" s="4">
        <v>112177000000</v>
      </c>
      <c r="AE381" s="4">
        <v>111435000000</v>
      </c>
      <c r="AF381" s="4">
        <v>111383000000</v>
      </c>
    </row>
    <row r="382" spans="1:32" x14ac:dyDescent="0.2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461</v>
      </c>
      <c r="B392" s="4">
        <v>924377000000000</v>
      </c>
      <c r="C392" s="4">
        <v>925075000000000</v>
      </c>
      <c r="D392" s="4">
        <v>912578000000000</v>
      </c>
      <c r="E392" s="4">
        <v>892723000000000</v>
      </c>
      <c r="F392" s="4">
        <v>874315000000000</v>
      </c>
      <c r="G392" s="4">
        <v>853085000000000</v>
      </c>
      <c r="H392" s="4">
        <v>825020000000000</v>
      </c>
      <c r="I392" s="4">
        <v>792939000000000</v>
      </c>
      <c r="J392" s="4">
        <v>753120000000000</v>
      </c>
      <c r="K392" s="4">
        <v>702893000000000</v>
      </c>
      <c r="L392" s="4">
        <v>649709000000000</v>
      </c>
      <c r="M392" s="4">
        <v>592761000000000</v>
      </c>
      <c r="N392" s="4">
        <v>532695000000000</v>
      </c>
      <c r="O392" s="4">
        <v>469095000000000</v>
      </c>
      <c r="P392" s="4">
        <v>427203000000000</v>
      </c>
      <c r="Q392" s="4">
        <v>389128000000000</v>
      </c>
      <c r="R392" s="4">
        <v>350673000000000</v>
      </c>
      <c r="S392" s="4">
        <v>313344000000000</v>
      </c>
      <c r="T392" s="4">
        <v>277975000000000</v>
      </c>
      <c r="U392" s="4">
        <v>244949000000000</v>
      </c>
      <c r="V392" s="4">
        <v>214767000000000</v>
      </c>
      <c r="W392" s="4">
        <v>188281000000000</v>
      </c>
      <c r="X392" s="4">
        <v>165411000000000</v>
      </c>
      <c r="Y392" s="4">
        <v>146393000000000</v>
      </c>
      <c r="Z392" s="4">
        <v>130470000000000</v>
      </c>
      <c r="AA392" s="4">
        <v>117744000000000</v>
      </c>
      <c r="AB392" s="4">
        <v>107575000000000</v>
      </c>
      <c r="AC392" s="4">
        <v>99616900000000</v>
      </c>
      <c r="AD392" s="4">
        <v>93611700000000</v>
      </c>
      <c r="AE392" s="4">
        <v>89148100000000</v>
      </c>
      <c r="AF392" s="4">
        <v>85799800000000</v>
      </c>
    </row>
    <row r="393" spans="1:32" x14ac:dyDescent="0.2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t="s">
        <v>463</v>
      </c>
      <c r="B394" s="4">
        <v>56811700000000</v>
      </c>
      <c r="C394" s="4">
        <v>56177400000000</v>
      </c>
      <c r="D394" s="4">
        <v>58109000000000</v>
      </c>
      <c r="E394" s="4">
        <v>53162500000000</v>
      </c>
      <c r="F394" s="4">
        <v>45777200000000</v>
      </c>
      <c r="G394" s="4">
        <v>37959800000000</v>
      </c>
      <c r="H394" s="4">
        <v>28354500000000</v>
      </c>
      <c r="I394" s="4">
        <v>16879300000000</v>
      </c>
      <c r="J394" s="4">
        <v>10151500000000</v>
      </c>
      <c r="K394" s="4">
        <v>9763390000000</v>
      </c>
      <c r="L394" s="4">
        <v>9225080000000</v>
      </c>
      <c r="M394" s="4">
        <v>8721490000000</v>
      </c>
      <c r="N394" s="4">
        <v>8112110000000</v>
      </c>
      <c r="O394" s="4">
        <v>7385450000000</v>
      </c>
      <c r="P394" s="4">
        <v>6946390000000</v>
      </c>
      <c r="Q394" s="4">
        <v>6568560000000</v>
      </c>
      <c r="R394" s="4">
        <v>6173440000000</v>
      </c>
      <c r="S394" s="4">
        <v>5711080000000</v>
      </c>
      <c r="T394" s="4">
        <v>5268320000000</v>
      </c>
      <c r="U394" s="4">
        <v>4846020000000</v>
      </c>
      <c r="V394" s="4">
        <v>4427740000000</v>
      </c>
      <c r="W394" s="4">
        <v>4038710000000</v>
      </c>
      <c r="X394" s="4">
        <v>3686310000000</v>
      </c>
      <c r="Y394" s="4">
        <v>3400310000000</v>
      </c>
      <c r="Z394" s="4">
        <v>3153510000000</v>
      </c>
      <c r="AA394" s="4">
        <v>2944810000000</v>
      </c>
      <c r="AB394" s="4">
        <v>2792300000000</v>
      </c>
      <c r="AC394" s="4">
        <v>2690690000000</v>
      </c>
      <c r="AD394" s="4">
        <v>2627330000000</v>
      </c>
      <c r="AE394" s="4">
        <v>2596370000000</v>
      </c>
      <c r="AF394" s="4">
        <v>2598920000000</v>
      </c>
    </row>
    <row r="395" spans="1:32" x14ac:dyDescent="0.2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472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t="s">
        <v>474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479</v>
      </c>
      <c r="B410" s="4">
        <v>4214580000000</v>
      </c>
      <c r="C410" s="4">
        <v>9918700000000</v>
      </c>
      <c r="D410" s="4">
        <v>16394700000000</v>
      </c>
      <c r="E410" s="4">
        <v>23452700000000</v>
      </c>
      <c r="F410" s="4">
        <v>31386500000000</v>
      </c>
      <c r="G410" s="4">
        <v>40278500000000</v>
      </c>
      <c r="H410" s="4">
        <v>49906700000000</v>
      </c>
      <c r="I410" s="4">
        <v>60325200000000</v>
      </c>
      <c r="J410" s="4">
        <v>71763200000000</v>
      </c>
      <c r="K410" s="4">
        <v>84134600000000</v>
      </c>
      <c r="L410" s="4">
        <v>97531800000000</v>
      </c>
      <c r="M410" s="4">
        <v>111802000000000</v>
      </c>
      <c r="N410" s="4">
        <v>126964000000000</v>
      </c>
      <c r="O410" s="4">
        <v>142741000000000</v>
      </c>
      <c r="P410" s="4">
        <v>153703000000000</v>
      </c>
      <c r="Q410" s="4">
        <v>164253000000000</v>
      </c>
      <c r="R410" s="4">
        <v>174547000000000</v>
      </c>
      <c r="S410" s="4">
        <v>184459000000000</v>
      </c>
      <c r="T410" s="4">
        <v>193997000000000</v>
      </c>
      <c r="U410" s="4">
        <v>203092000000000</v>
      </c>
      <c r="V410" s="4">
        <v>211377000000000</v>
      </c>
      <c r="W410" s="4">
        <v>219121000000000</v>
      </c>
      <c r="X410" s="4">
        <v>226066000000000</v>
      </c>
      <c r="Y410" s="4">
        <v>232523000000000</v>
      </c>
      <c r="Z410" s="4">
        <v>237804000000000</v>
      </c>
      <c r="AA410" s="4">
        <v>242545000000000</v>
      </c>
      <c r="AB410" s="4">
        <v>246588000000000</v>
      </c>
      <c r="AC410" s="4">
        <v>249976000000000</v>
      </c>
      <c r="AD410" s="4">
        <v>253446000000000</v>
      </c>
      <c r="AE410" s="4">
        <v>256939000000000</v>
      </c>
      <c r="AF410" s="4">
        <v>260449000000000</v>
      </c>
    </row>
    <row r="411" spans="1:32" x14ac:dyDescent="0.2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481</v>
      </c>
      <c r="B412" s="4">
        <v>3415340000000</v>
      </c>
      <c r="C412" s="4">
        <v>8030540000000</v>
      </c>
      <c r="D412" s="4">
        <v>13273700000000</v>
      </c>
      <c r="E412" s="4">
        <v>18971100000000</v>
      </c>
      <c r="F412" s="4">
        <v>25377400000000</v>
      </c>
      <c r="G412" s="4">
        <v>32552400000000</v>
      </c>
      <c r="H412" s="4">
        <v>40315500000000</v>
      </c>
      <c r="I412" s="4">
        <v>48720900000000</v>
      </c>
      <c r="J412" s="4">
        <v>57932500000000</v>
      </c>
      <c r="K412" s="4">
        <v>67904300000000</v>
      </c>
      <c r="L412" s="4">
        <v>78681600000000</v>
      </c>
      <c r="M412" s="4">
        <v>90153000000000</v>
      </c>
      <c r="N412" s="4">
        <v>102333000000000</v>
      </c>
      <c r="O412" s="4">
        <v>114971000000000</v>
      </c>
      <c r="P412" s="4">
        <v>123745000000000</v>
      </c>
      <c r="Q412" s="4">
        <v>132149000000000</v>
      </c>
      <c r="R412" s="4">
        <v>140336000000000</v>
      </c>
      <c r="S412" s="4">
        <v>148204000000000</v>
      </c>
      <c r="T412" s="4">
        <v>155762000000000</v>
      </c>
      <c r="U412" s="4">
        <v>162954000000000</v>
      </c>
      <c r="V412" s="4">
        <v>169448000000000</v>
      </c>
      <c r="W412" s="4">
        <v>175536000000000</v>
      </c>
      <c r="X412" s="4">
        <v>180935000000000</v>
      </c>
      <c r="Y412" s="4">
        <v>185934000000000</v>
      </c>
      <c r="Z412" s="4">
        <v>189984000000000</v>
      </c>
      <c r="AA412" s="4">
        <v>193595000000000</v>
      </c>
      <c r="AB412" s="4">
        <v>196643000000000</v>
      </c>
      <c r="AC412" s="4">
        <v>199163000000000</v>
      </c>
      <c r="AD412" s="4">
        <v>201697000000000</v>
      </c>
      <c r="AE412" s="4">
        <v>204243000000000</v>
      </c>
      <c r="AF412" s="4">
        <v>206844000000000</v>
      </c>
    </row>
    <row r="413" spans="1:32" x14ac:dyDescent="0.2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483</v>
      </c>
      <c r="B414" s="4">
        <v>32950300000</v>
      </c>
      <c r="C414" s="4">
        <v>84759800000</v>
      </c>
      <c r="D414" s="4">
        <v>140100000000</v>
      </c>
      <c r="E414" s="4">
        <v>217471000000</v>
      </c>
      <c r="F414" s="4">
        <v>302452000000</v>
      </c>
      <c r="G414" s="4">
        <v>402785000000</v>
      </c>
      <c r="H414" s="4">
        <v>517214000000</v>
      </c>
      <c r="I414" s="4">
        <v>636157000000</v>
      </c>
      <c r="J414" s="4">
        <v>782872000000</v>
      </c>
      <c r="K414" s="4">
        <v>933130000000</v>
      </c>
      <c r="L414" s="4">
        <v>1117180000000</v>
      </c>
      <c r="M414" s="4">
        <v>1321290000000</v>
      </c>
      <c r="N414" s="4">
        <v>1546660000000</v>
      </c>
      <c r="O414" s="4">
        <v>1816700000000</v>
      </c>
      <c r="P414" s="4">
        <v>2012110000000</v>
      </c>
      <c r="Q414" s="4">
        <v>2239820000000</v>
      </c>
      <c r="R414" s="4">
        <v>2475400000000</v>
      </c>
      <c r="S414" s="4">
        <v>2716580000000</v>
      </c>
      <c r="T414" s="4">
        <v>2962870000000</v>
      </c>
      <c r="U414" s="4">
        <v>3212550000000</v>
      </c>
      <c r="V414" s="4">
        <v>3497340000000</v>
      </c>
      <c r="W414" s="4">
        <v>3744970000000</v>
      </c>
      <c r="X414" s="4">
        <v>4028090000000</v>
      </c>
      <c r="Y414" s="4">
        <v>4312250000000</v>
      </c>
      <c r="Z414" s="4">
        <v>4583130000000</v>
      </c>
      <c r="AA414" s="4">
        <v>4850910000000</v>
      </c>
      <c r="AB414" s="4">
        <v>5111090000000</v>
      </c>
      <c r="AC414" s="4">
        <v>5363130000000</v>
      </c>
      <c r="AD414" s="4">
        <v>5667970000000</v>
      </c>
      <c r="AE414" s="4">
        <v>5979660000000</v>
      </c>
      <c r="AF414" s="4">
        <v>6250790000000</v>
      </c>
    </row>
    <row r="415" spans="1:32" x14ac:dyDescent="0.2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497</v>
      </c>
      <c r="B428" s="4">
        <v>149330000000</v>
      </c>
      <c r="C428" s="4">
        <v>147477000000</v>
      </c>
      <c r="D428" s="4">
        <v>144723000000</v>
      </c>
      <c r="E428" s="4">
        <v>140906000000</v>
      </c>
      <c r="F428" s="4">
        <v>137643000000</v>
      </c>
      <c r="G428" s="4">
        <v>134653000000</v>
      </c>
      <c r="H428" s="4">
        <v>130906000000</v>
      </c>
      <c r="I428" s="4">
        <v>126527000000</v>
      </c>
      <c r="J428" s="4">
        <v>121981000000</v>
      </c>
      <c r="K428" s="4">
        <v>117094000000</v>
      </c>
      <c r="L428" s="4">
        <v>111630000000</v>
      </c>
      <c r="M428" s="4">
        <v>105784000000</v>
      </c>
      <c r="N428" s="4">
        <v>99216200000</v>
      </c>
      <c r="O428" s="4">
        <v>92129200000</v>
      </c>
      <c r="P428" s="4">
        <v>91670800000</v>
      </c>
      <c r="Q428" s="4">
        <v>90396100000</v>
      </c>
      <c r="R428" s="4">
        <v>87924800000</v>
      </c>
      <c r="S428" s="4">
        <v>84236600000</v>
      </c>
      <c r="T428" s="4">
        <v>80161500000</v>
      </c>
      <c r="U428" s="4">
        <v>75693000000</v>
      </c>
      <c r="V428" s="4">
        <v>70686300000</v>
      </c>
      <c r="W428" s="4">
        <v>66038500000</v>
      </c>
      <c r="X428" s="4">
        <v>61691200000</v>
      </c>
      <c r="Y428" s="4">
        <v>58097200000</v>
      </c>
      <c r="Z428" s="4">
        <v>55106000000</v>
      </c>
      <c r="AA428" s="4">
        <v>52488700000</v>
      </c>
      <c r="AB428" s="4">
        <v>50572000000</v>
      </c>
      <c r="AC428" s="4">
        <v>48996800000</v>
      </c>
      <c r="AD428" s="4">
        <v>48260200000</v>
      </c>
      <c r="AE428" s="4">
        <v>47963000000</v>
      </c>
      <c r="AF428" s="4">
        <v>48089400000</v>
      </c>
    </row>
    <row r="429" spans="1:32" x14ac:dyDescent="0.2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85466400</v>
      </c>
      <c r="H439" s="4">
        <v>171966000</v>
      </c>
      <c r="I439" s="4">
        <v>344974000</v>
      </c>
      <c r="J439" s="4">
        <v>521768000</v>
      </c>
      <c r="K439" s="4">
        <v>789799000</v>
      </c>
      <c r="L439" s="4">
        <v>1152840000</v>
      </c>
      <c r="M439" s="4">
        <v>1614890000</v>
      </c>
      <c r="N439" s="4">
        <v>2088280000</v>
      </c>
      <c r="O439" s="4">
        <v>2663730000</v>
      </c>
      <c r="P439" s="4">
        <v>3235940000</v>
      </c>
      <c r="Q439" s="4">
        <v>3921930000</v>
      </c>
      <c r="R439" s="4">
        <v>4614180000</v>
      </c>
      <c r="S439" s="4">
        <v>5409810000</v>
      </c>
      <c r="T439" s="4">
        <v>6212540000</v>
      </c>
      <c r="U439" s="4">
        <v>7028550000</v>
      </c>
      <c r="V439" s="4">
        <v>7839010000</v>
      </c>
      <c r="W439" s="4">
        <v>8656970000</v>
      </c>
      <c r="X439" s="4">
        <v>9472350000</v>
      </c>
      <c r="Y439" s="4">
        <v>10294000000</v>
      </c>
      <c r="Z439" s="4">
        <v>10997900000</v>
      </c>
      <c r="AA439" s="4">
        <v>11702500000</v>
      </c>
      <c r="AB439" s="4">
        <v>12392600000</v>
      </c>
      <c r="AC439" s="4">
        <v>12969400000</v>
      </c>
      <c r="AD439" s="4">
        <v>13666200000</v>
      </c>
      <c r="AE439" s="4">
        <v>14283500000</v>
      </c>
      <c r="AF439" s="4">
        <v>15012100000</v>
      </c>
    </row>
    <row r="440" spans="1:32" x14ac:dyDescent="0.2">
      <c r="A440" t="s">
        <v>509</v>
      </c>
      <c r="B440" s="4">
        <v>11306900000</v>
      </c>
      <c r="C440" s="4">
        <v>19126700000</v>
      </c>
      <c r="D440" s="4">
        <v>32114800000</v>
      </c>
      <c r="E440" s="4">
        <v>53286600000</v>
      </c>
      <c r="F440" s="4">
        <v>85926300000</v>
      </c>
      <c r="G440" s="4">
        <v>134391000000</v>
      </c>
      <c r="H440" s="4">
        <v>203927000000</v>
      </c>
      <c r="I440" s="4">
        <v>301677000000</v>
      </c>
      <c r="J440" s="4">
        <v>435075000000</v>
      </c>
      <c r="K440" s="4">
        <v>613494000000</v>
      </c>
      <c r="L440" s="4">
        <v>848460000000</v>
      </c>
      <c r="M440" s="4">
        <v>1148170000000</v>
      </c>
      <c r="N440" s="4">
        <v>1521950000000</v>
      </c>
      <c r="O440" s="4">
        <v>1975500000000</v>
      </c>
      <c r="P440" s="4">
        <v>2509380000000</v>
      </c>
      <c r="Q440" s="4">
        <v>3117320000000</v>
      </c>
      <c r="R440" s="4">
        <v>3795830000000</v>
      </c>
      <c r="S440" s="4">
        <v>4537120000000</v>
      </c>
      <c r="T440" s="4">
        <v>5329950000000</v>
      </c>
      <c r="U440" s="4">
        <v>6164200000000</v>
      </c>
      <c r="V440" s="4">
        <v>7033180000000</v>
      </c>
      <c r="W440" s="4">
        <v>7924290000000</v>
      </c>
      <c r="X440" s="4">
        <v>8830310000000</v>
      </c>
      <c r="Y440" s="4">
        <v>9525400000000</v>
      </c>
      <c r="Z440" s="4">
        <v>10243800000000</v>
      </c>
      <c r="AA440" s="4">
        <v>10981400000000</v>
      </c>
      <c r="AB440" s="4">
        <v>11728100000000</v>
      </c>
      <c r="AC440" s="4">
        <v>12480400000000</v>
      </c>
      <c r="AD440" s="4">
        <v>13227700000000</v>
      </c>
      <c r="AE440" s="4">
        <v>13967500000000</v>
      </c>
      <c r="AF440" s="4">
        <v>14689300000000</v>
      </c>
    </row>
    <row r="441" spans="1:32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520</v>
      </c>
      <c r="B451" s="4">
        <v>11455900000000</v>
      </c>
      <c r="C451" s="4">
        <v>14196600000000</v>
      </c>
      <c r="D451" s="4">
        <v>16234700000000</v>
      </c>
      <c r="E451" s="4">
        <v>17743700000000</v>
      </c>
      <c r="F451" s="4">
        <v>18846200000000</v>
      </c>
      <c r="G451" s="4">
        <v>19622400000000</v>
      </c>
      <c r="H451" s="4">
        <v>20137500000000</v>
      </c>
      <c r="I451" s="4">
        <v>20447800000000</v>
      </c>
      <c r="J451" s="4">
        <v>20584500000000</v>
      </c>
      <c r="K451" s="4">
        <v>20605900000000</v>
      </c>
      <c r="L451" s="4">
        <v>20531700000000</v>
      </c>
      <c r="M451" s="4">
        <v>20360400000000</v>
      </c>
      <c r="N451" s="4">
        <v>20126200000000</v>
      </c>
      <c r="O451" s="4">
        <v>19831200000000</v>
      </c>
      <c r="P451" s="4">
        <v>19475900000000</v>
      </c>
      <c r="Q451" s="4">
        <v>19055300000000</v>
      </c>
      <c r="R451" s="4">
        <v>18587600000000</v>
      </c>
      <c r="S451" s="4">
        <v>18076500000000</v>
      </c>
      <c r="T451" s="4">
        <v>17527800000000</v>
      </c>
      <c r="U451" s="4">
        <v>16945800000000</v>
      </c>
      <c r="V451" s="4">
        <v>16346100000000</v>
      </c>
      <c r="W451" s="4">
        <v>15727500000000</v>
      </c>
      <c r="X451" s="4">
        <v>15096400000000</v>
      </c>
      <c r="Y451" s="4">
        <v>14624300000000</v>
      </c>
      <c r="Z451" s="4">
        <v>14106100000000</v>
      </c>
      <c r="AA451" s="4">
        <v>13541100000000</v>
      </c>
      <c r="AB451" s="4">
        <v>12950200000000</v>
      </c>
      <c r="AC451" s="4">
        <v>12357900000000</v>
      </c>
      <c r="AD451" s="4">
        <v>11784100000000</v>
      </c>
      <c r="AE451" s="4">
        <v>11241300000000</v>
      </c>
      <c r="AF451" s="4">
        <v>10729800000000</v>
      </c>
    </row>
    <row r="452" spans="1:32" x14ac:dyDescent="0.2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531</v>
      </c>
      <c r="B462" s="4">
        <v>11506500000000</v>
      </c>
      <c r="C462" s="4">
        <v>14158700000000</v>
      </c>
      <c r="D462" s="4">
        <v>15956900000000</v>
      </c>
      <c r="E462" s="4">
        <v>17279900000000</v>
      </c>
      <c r="F462" s="4">
        <v>18199600000000</v>
      </c>
      <c r="G462" s="4">
        <v>18785500000000</v>
      </c>
      <c r="H462" s="4">
        <v>19138100000000</v>
      </c>
      <c r="I462" s="4">
        <v>19329400000000</v>
      </c>
      <c r="J462" s="4">
        <v>19219900000000</v>
      </c>
      <c r="K462" s="4">
        <v>18815100000000</v>
      </c>
      <c r="L462" s="4">
        <v>18306000000000</v>
      </c>
      <c r="M462" s="4">
        <v>17699400000000</v>
      </c>
      <c r="N462" s="4">
        <v>17033600000000</v>
      </c>
      <c r="O462" s="4">
        <v>16312600000000</v>
      </c>
      <c r="P462" s="4">
        <v>15542500000000</v>
      </c>
      <c r="Q462" s="4">
        <v>14726600000000</v>
      </c>
      <c r="R462" s="4">
        <v>13880700000000</v>
      </c>
      <c r="S462" s="4">
        <v>13006100000000</v>
      </c>
      <c r="T462" s="4">
        <v>12106800000000</v>
      </c>
      <c r="U462" s="4">
        <v>11186000000000</v>
      </c>
      <c r="V462" s="4">
        <v>10252300000000</v>
      </c>
      <c r="W462" s="4">
        <v>9305820000000</v>
      </c>
      <c r="X462" s="4">
        <v>8349060000000</v>
      </c>
      <c r="Y462" s="4">
        <v>7857170000000</v>
      </c>
      <c r="Z462" s="4">
        <v>7332850000000</v>
      </c>
      <c r="AA462" s="4">
        <v>6783420000000</v>
      </c>
      <c r="AB462" s="4">
        <v>6216520000000</v>
      </c>
      <c r="AC462" s="4">
        <v>5647780000000</v>
      </c>
      <c r="AD462" s="4">
        <v>5084450000000</v>
      </c>
      <c r="AE462" s="4">
        <v>4533700000000</v>
      </c>
      <c r="AF462" s="4">
        <v>3999040000000</v>
      </c>
    </row>
    <row r="463" spans="1:32" x14ac:dyDescent="0.2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533</v>
      </c>
      <c r="B464" s="4">
        <v>607476000000</v>
      </c>
      <c r="C464" s="4">
        <v>726398000000</v>
      </c>
      <c r="D464" s="4">
        <v>866895000000</v>
      </c>
      <c r="E464" s="4">
        <v>851158000000</v>
      </c>
      <c r="F464" s="4">
        <v>755019000000</v>
      </c>
      <c r="G464" s="4">
        <v>618391000000</v>
      </c>
      <c r="H464" s="4">
        <v>423006000000</v>
      </c>
      <c r="I464" s="4">
        <v>161257000000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542</v>
      </c>
      <c r="B473" s="4">
        <v>90436100000000</v>
      </c>
      <c r="C473" s="4">
        <v>111402000000000</v>
      </c>
      <c r="D473" s="4">
        <v>126823000000000</v>
      </c>
      <c r="E473" s="4">
        <v>139050000000000</v>
      </c>
      <c r="F473" s="4">
        <v>147926000000000</v>
      </c>
      <c r="G473" s="4">
        <v>154565000000000</v>
      </c>
      <c r="H473" s="4">
        <v>159415000000000</v>
      </c>
      <c r="I473" s="4">
        <v>163037000000000</v>
      </c>
      <c r="J473" s="4">
        <v>164872000000000</v>
      </c>
      <c r="K473" s="4">
        <v>164967000000000</v>
      </c>
      <c r="L473" s="4">
        <v>164421000000000</v>
      </c>
      <c r="M473" s="4">
        <v>163242000000000</v>
      </c>
      <c r="N473" s="4">
        <v>161736000000000</v>
      </c>
      <c r="O473" s="4">
        <v>159910000000000</v>
      </c>
      <c r="P473" s="4">
        <v>157823000000000</v>
      </c>
      <c r="Q473" s="4">
        <v>155598000000000</v>
      </c>
      <c r="R473" s="4">
        <v>153124000000000</v>
      </c>
      <c r="S473" s="4">
        <v>150376000000000</v>
      </c>
      <c r="T473" s="4">
        <v>147478000000000</v>
      </c>
      <c r="U473" s="4">
        <v>144450000000000</v>
      </c>
      <c r="V473" s="4">
        <v>141511000000000</v>
      </c>
      <c r="W473" s="4">
        <v>138444000000000</v>
      </c>
      <c r="X473" s="4">
        <v>135178000000000</v>
      </c>
      <c r="Y473" s="4">
        <v>133204000000000</v>
      </c>
      <c r="Z473" s="4">
        <v>131075000000000</v>
      </c>
      <c r="AA473" s="4">
        <v>128835000000000</v>
      </c>
      <c r="AB473" s="4">
        <v>126372000000000</v>
      </c>
      <c r="AC473" s="4">
        <v>123430000000000</v>
      </c>
      <c r="AD473" s="4">
        <v>120839000000000</v>
      </c>
      <c r="AE473" s="4">
        <v>118339000000000</v>
      </c>
      <c r="AF473" s="4">
        <v>115979000000000</v>
      </c>
    </row>
    <row r="474" spans="1:32" x14ac:dyDescent="0.2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544</v>
      </c>
      <c r="B475" s="4">
        <v>7284400000000</v>
      </c>
      <c r="C475" s="4">
        <v>9507600000000</v>
      </c>
      <c r="D475" s="4">
        <v>11070000000000</v>
      </c>
      <c r="E475" s="4">
        <v>11152200000000</v>
      </c>
      <c r="F475" s="4">
        <v>11073400000000</v>
      </c>
      <c r="G475" s="4">
        <v>10549300000000</v>
      </c>
      <c r="H475" s="4">
        <v>9752680000000</v>
      </c>
      <c r="I475" s="4">
        <v>8597190000000</v>
      </c>
      <c r="J475" s="4">
        <v>7816610000000</v>
      </c>
      <c r="K475" s="4">
        <v>7894710000000</v>
      </c>
      <c r="L475" s="4">
        <v>7946570000000</v>
      </c>
      <c r="M475" s="4">
        <v>7955200000000</v>
      </c>
      <c r="N475" s="4">
        <v>7930100000000</v>
      </c>
      <c r="O475" s="4">
        <v>7901930000000</v>
      </c>
      <c r="P475" s="4">
        <v>7835760000000</v>
      </c>
      <c r="Q475" s="4">
        <v>7574740000000</v>
      </c>
      <c r="R475" s="4">
        <v>7375020000000</v>
      </c>
      <c r="S475" s="4">
        <v>7246770000000</v>
      </c>
      <c r="T475" s="4">
        <v>7090550000000</v>
      </c>
      <c r="U475" s="4">
        <v>6920020000000</v>
      </c>
      <c r="V475" s="4">
        <v>6592540000000</v>
      </c>
      <c r="W475" s="4">
        <v>6309670000000</v>
      </c>
      <c r="X475" s="4">
        <v>6169440000000</v>
      </c>
      <c r="Y475" s="4">
        <v>5999290000000</v>
      </c>
      <c r="Z475" s="4">
        <v>5737510000000</v>
      </c>
      <c r="AA475" s="4">
        <v>5399370000000</v>
      </c>
      <c r="AB475" s="4">
        <v>5184540000000</v>
      </c>
      <c r="AC475" s="4">
        <v>5435040000000</v>
      </c>
      <c r="AD475" s="4">
        <v>5363680000000</v>
      </c>
      <c r="AE475" s="4">
        <v>5309530000000</v>
      </c>
      <c r="AF475" s="4">
        <v>5250220000000</v>
      </c>
    </row>
    <row r="476" spans="1:32" x14ac:dyDescent="0.2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t="s">
        <v>549</v>
      </c>
      <c r="B480">
        <v>0</v>
      </c>
      <c r="C480" s="4">
        <v>684591000</v>
      </c>
      <c r="D480" s="4">
        <v>2102290000</v>
      </c>
      <c r="E480" s="4">
        <v>4466280000</v>
      </c>
      <c r="F480" s="4">
        <v>8119290000</v>
      </c>
      <c r="G480" s="4">
        <v>13407300000</v>
      </c>
      <c r="H480" s="4">
        <v>20630300000</v>
      </c>
      <c r="I480" s="4">
        <v>30289200000</v>
      </c>
      <c r="J480" s="4">
        <v>42960000000</v>
      </c>
      <c r="K480" s="4">
        <v>59286900000</v>
      </c>
      <c r="L480" s="4">
        <v>79897500000</v>
      </c>
      <c r="M480" s="4">
        <v>105569000000</v>
      </c>
      <c r="N480" s="4">
        <v>136627000000</v>
      </c>
      <c r="O480" s="4">
        <v>173342000000</v>
      </c>
      <c r="P480" s="4">
        <v>215473000000</v>
      </c>
      <c r="Q480" s="4">
        <v>262971000000</v>
      </c>
      <c r="R480" s="4">
        <v>314843000000</v>
      </c>
      <c r="S480" s="4">
        <v>370685000000</v>
      </c>
      <c r="T480" s="4">
        <v>429753000000</v>
      </c>
      <c r="U480" s="4">
        <v>491051000000</v>
      </c>
      <c r="V480" s="4">
        <v>554170000000</v>
      </c>
      <c r="W480" s="4">
        <v>618157000000</v>
      </c>
      <c r="X480" s="4">
        <v>682713000000</v>
      </c>
      <c r="Y480" s="4">
        <v>730263000000</v>
      </c>
      <c r="Z480" s="4">
        <v>778721000000</v>
      </c>
      <c r="AA480" s="4">
        <v>828111000000</v>
      </c>
      <c r="AB480" s="4">
        <v>877746000000</v>
      </c>
      <c r="AC480" s="4">
        <v>926782000000</v>
      </c>
      <c r="AD480" s="4">
        <v>975071000000</v>
      </c>
      <c r="AE480" s="4">
        <v>1021940000000</v>
      </c>
      <c r="AF480" s="4">
        <v>1067180000000</v>
      </c>
    </row>
    <row r="481" spans="1:32" x14ac:dyDescent="0.2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t="s">
        <v>552</v>
      </c>
      <c r="B483">
        <v>0</v>
      </c>
      <c r="C483" s="4">
        <v>532563000</v>
      </c>
      <c r="D483" s="4">
        <v>1635430000</v>
      </c>
      <c r="E483" s="4">
        <v>3489150000</v>
      </c>
      <c r="F483" s="4">
        <v>6344530000</v>
      </c>
      <c r="G483" s="4">
        <v>10486900000</v>
      </c>
      <c r="H483" s="4">
        <v>16133700000</v>
      </c>
      <c r="I483" s="4">
        <v>23667900000</v>
      </c>
      <c r="J483" s="4">
        <v>33558100000</v>
      </c>
      <c r="K483" s="4">
        <v>46292100000</v>
      </c>
      <c r="L483" s="4">
        <v>62357000000</v>
      </c>
      <c r="M483" s="4">
        <v>82360700000</v>
      </c>
      <c r="N483" s="4">
        <v>106561000000</v>
      </c>
      <c r="O483" s="4">
        <v>135147000000</v>
      </c>
      <c r="P483" s="4">
        <v>167957000000</v>
      </c>
      <c r="Q483" s="4">
        <v>205170000000</v>
      </c>
      <c r="R483" s="4">
        <v>245762000000</v>
      </c>
      <c r="S483" s="4">
        <v>289344000000</v>
      </c>
      <c r="T483" s="4">
        <v>335486000000</v>
      </c>
      <c r="U483" s="4">
        <v>383402000000</v>
      </c>
      <c r="V483" s="4">
        <v>433229000000</v>
      </c>
      <c r="W483" s="4">
        <v>483719000000</v>
      </c>
      <c r="X483" s="4">
        <v>534203000000</v>
      </c>
      <c r="Y483" s="4">
        <v>571738000000</v>
      </c>
      <c r="Z483" s="4">
        <v>610416000000</v>
      </c>
      <c r="AA483" s="4">
        <v>650292000000</v>
      </c>
      <c r="AB483" s="4">
        <v>689854000000</v>
      </c>
      <c r="AC483" s="4">
        <v>726295000000</v>
      </c>
      <c r="AD483" s="4">
        <v>763879000000</v>
      </c>
      <c r="AE483" s="4">
        <v>800229000000</v>
      </c>
      <c r="AF483" s="4">
        <v>835336000000</v>
      </c>
    </row>
    <row r="484" spans="1:32" x14ac:dyDescent="0.2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554</v>
      </c>
      <c r="B485">
        <v>0</v>
      </c>
      <c r="C485" s="4">
        <v>27556500</v>
      </c>
      <c r="D485" s="4">
        <v>84622300</v>
      </c>
      <c r="E485" s="4">
        <v>165078000</v>
      </c>
      <c r="F485" s="4">
        <v>298527000</v>
      </c>
      <c r="G485" s="4">
        <v>482716000</v>
      </c>
      <c r="H485" s="4">
        <v>745593000</v>
      </c>
      <c r="I485" s="4">
        <v>1114180000</v>
      </c>
      <c r="J485" s="4">
        <v>1590990000</v>
      </c>
      <c r="K485" s="4">
        <v>2215370000</v>
      </c>
      <c r="L485" s="4">
        <v>3013750000</v>
      </c>
      <c r="M485" s="4">
        <v>4013650000</v>
      </c>
      <c r="N485" s="4">
        <v>5224810000</v>
      </c>
      <c r="O485" s="4">
        <v>6678310000</v>
      </c>
      <c r="P485" s="4">
        <v>8338890000</v>
      </c>
      <c r="Q485" s="4">
        <v>9987990000</v>
      </c>
      <c r="R485" s="4">
        <v>11836800000</v>
      </c>
      <c r="S485" s="4">
        <v>13943800000</v>
      </c>
      <c r="T485" s="4">
        <v>16129700000</v>
      </c>
      <c r="U485" s="4">
        <v>18367300000</v>
      </c>
      <c r="V485" s="4">
        <v>20182700000</v>
      </c>
      <c r="W485" s="4">
        <v>22045900000</v>
      </c>
      <c r="X485" s="4">
        <v>24380700000</v>
      </c>
      <c r="Y485" s="4">
        <v>25750100000</v>
      </c>
      <c r="Z485" s="4">
        <v>26719600000</v>
      </c>
      <c r="AA485" s="4">
        <v>27253200000</v>
      </c>
      <c r="AB485" s="4">
        <v>28302000000</v>
      </c>
      <c r="AC485" s="4">
        <v>31981200000</v>
      </c>
      <c r="AD485" s="4">
        <v>33906400000</v>
      </c>
      <c r="AE485" s="4">
        <v>35903800000</v>
      </c>
      <c r="AF485" s="4">
        <v>37814800000</v>
      </c>
    </row>
    <row r="486" spans="1:32" x14ac:dyDescent="0.2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567</v>
      </c>
      <c r="B498" s="4">
        <v>1147830000000</v>
      </c>
      <c r="C498" s="4">
        <v>1399520000000</v>
      </c>
      <c r="D498" s="4">
        <v>1576100000000</v>
      </c>
      <c r="E498" s="4">
        <v>1702950000000</v>
      </c>
      <c r="F498" s="4">
        <v>1797450000000</v>
      </c>
      <c r="G498" s="4">
        <v>1872170000000</v>
      </c>
      <c r="H498" s="4">
        <v>1936060000000</v>
      </c>
      <c r="I498" s="4">
        <v>1995860000000</v>
      </c>
      <c r="J498" s="4">
        <v>2053380000000</v>
      </c>
      <c r="K498" s="4">
        <v>2113680000000</v>
      </c>
      <c r="L498" s="4">
        <v>2179710000000</v>
      </c>
      <c r="M498" s="4">
        <v>2249620000000</v>
      </c>
      <c r="N498" s="4">
        <v>2327280000000</v>
      </c>
      <c r="O498" s="4">
        <v>2411920000000</v>
      </c>
      <c r="P498" s="4">
        <v>2503750000000</v>
      </c>
      <c r="Q498" s="4">
        <v>2599100000000</v>
      </c>
      <c r="R498" s="4">
        <v>2700620000000</v>
      </c>
      <c r="S498" s="4">
        <v>2806890000000</v>
      </c>
      <c r="T498" s="4">
        <v>2917500000000</v>
      </c>
      <c r="U498" s="4">
        <v>3033530000000</v>
      </c>
      <c r="V498" s="4">
        <v>3156390000000</v>
      </c>
      <c r="W498" s="4">
        <v>3285150000000</v>
      </c>
      <c r="X498" s="4">
        <v>3420440000000</v>
      </c>
      <c r="Y498" s="4">
        <v>3568020000000</v>
      </c>
      <c r="Z498" s="4">
        <v>3723740000000</v>
      </c>
      <c r="AA498" s="4">
        <v>3882530000000</v>
      </c>
      <c r="AB498" s="4">
        <v>4040570000000</v>
      </c>
      <c r="AC498" s="4">
        <v>4197980000000</v>
      </c>
      <c r="AD498" s="4">
        <v>4354250000000</v>
      </c>
      <c r="AE498" s="4">
        <v>4511120000000</v>
      </c>
      <c r="AF498" s="4">
        <v>4668370000000</v>
      </c>
    </row>
    <row r="499" spans="1:32" x14ac:dyDescent="0.2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578</v>
      </c>
      <c r="B509" s="4">
        <v>5123190000</v>
      </c>
      <c r="C509" s="4">
        <v>6122520000</v>
      </c>
      <c r="D509" s="4">
        <v>6877090000</v>
      </c>
      <c r="E509" s="4">
        <v>7548680000</v>
      </c>
      <c r="F509" s="4">
        <v>8244390000</v>
      </c>
      <c r="G509" s="4">
        <v>9248370000</v>
      </c>
      <c r="H509" s="4">
        <v>10841900000</v>
      </c>
      <c r="I509" s="4">
        <v>13282900000</v>
      </c>
      <c r="J509" s="4">
        <v>16844600000</v>
      </c>
      <c r="K509" s="4">
        <v>21776900000</v>
      </c>
      <c r="L509" s="4">
        <v>28828800000</v>
      </c>
      <c r="M509" s="4">
        <v>38443500000</v>
      </c>
      <c r="N509" s="4">
        <v>51078700000</v>
      </c>
      <c r="O509" s="4">
        <v>67274300000</v>
      </c>
      <c r="P509" s="4">
        <v>87311100000</v>
      </c>
      <c r="Q509" s="4">
        <v>111388000000</v>
      </c>
      <c r="R509" s="4">
        <v>139702000000</v>
      </c>
      <c r="S509" s="4">
        <v>172205000000</v>
      </c>
      <c r="T509" s="4">
        <v>208553000000</v>
      </c>
      <c r="U509" s="4">
        <v>248623000000</v>
      </c>
      <c r="V509" s="4">
        <v>292386000000</v>
      </c>
      <c r="W509" s="4">
        <v>339414000000</v>
      </c>
      <c r="X509" s="4">
        <v>389176000000</v>
      </c>
      <c r="Y509" s="4">
        <v>431986000000</v>
      </c>
      <c r="Z509" s="4">
        <v>477940000000</v>
      </c>
      <c r="AA509" s="4">
        <v>526451000000</v>
      </c>
      <c r="AB509" s="4">
        <v>577374000000</v>
      </c>
      <c r="AC509" s="4">
        <v>630470000000</v>
      </c>
      <c r="AD509" s="4">
        <v>685426000000</v>
      </c>
      <c r="AE509" s="4">
        <v>742550000000</v>
      </c>
      <c r="AF509" s="4">
        <v>801283000000</v>
      </c>
    </row>
    <row r="510" spans="1:32" x14ac:dyDescent="0.2">
      <c r="A510" t="s">
        <v>579</v>
      </c>
      <c r="B510" s="4">
        <v>56270500000</v>
      </c>
      <c r="C510" s="4">
        <v>119747000000</v>
      </c>
      <c r="D510" s="4">
        <v>199333000000</v>
      </c>
      <c r="E510" s="4">
        <v>293400000000</v>
      </c>
      <c r="F510" s="4">
        <v>405681000000</v>
      </c>
      <c r="G510" s="4">
        <v>538036000000</v>
      </c>
      <c r="H510" s="4">
        <v>688821000000</v>
      </c>
      <c r="I510" s="4">
        <v>864362000000</v>
      </c>
      <c r="J510" s="4">
        <v>1072370000000</v>
      </c>
      <c r="K510" s="4">
        <v>1320120000000</v>
      </c>
      <c r="L510" s="4">
        <v>1623700000000</v>
      </c>
      <c r="M510" s="4">
        <v>1991520000000</v>
      </c>
      <c r="N510" s="4">
        <v>2437220000000</v>
      </c>
      <c r="O510" s="4">
        <v>2967110000000</v>
      </c>
      <c r="P510" s="4">
        <v>3599990000000</v>
      </c>
      <c r="Q510" s="4">
        <v>4345710000000</v>
      </c>
      <c r="R510" s="4">
        <v>5196820000000</v>
      </c>
      <c r="S510" s="4">
        <v>6150270000000</v>
      </c>
      <c r="T510" s="4">
        <v>7213020000000</v>
      </c>
      <c r="U510" s="4">
        <v>8371660000000</v>
      </c>
      <c r="V510" s="4">
        <v>9612170000000</v>
      </c>
      <c r="W510" s="4">
        <v>10945700000000</v>
      </c>
      <c r="X510" s="4">
        <v>12360100000000</v>
      </c>
      <c r="Y510" s="4">
        <v>13866400000000</v>
      </c>
      <c r="Z510" s="4">
        <v>15400100000000</v>
      </c>
      <c r="AA510" s="4">
        <v>16991100000000</v>
      </c>
      <c r="AB510" s="4">
        <v>18586700000000</v>
      </c>
      <c r="AC510" s="4">
        <v>20201900000000</v>
      </c>
      <c r="AD510" s="4">
        <v>21736900000000</v>
      </c>
      <c r="AE510" s="4">
        <v>23315300000000</v>
      </c>
      <c r="AF510" s="4">
        <v>24954900000000</v>
      </c>
    </row>
    <row r="511" spans="1:32" x14ac:dyDescent="0.2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590</v>
      </c>
      <c r="B521" s="4">
        <v>17871200000000</v>
      </c>
      <c r="C521" s="4">
        <v>19565100000000</v>
      </c>
      <c r="D521" s="4">
        <v>21695900000000</v>
      </c>
      <c r="E521" s="4">
        <v>23772500000000</v>
      </c>
      <c r="F521" s="4">
        <v>26092100000000</v>
      </c>
      <c r="G521" s="4">
        <v>28583400000000</v>
      </c>
      <c r="H521" s="4">
        <v>30933500000000</v>
      </c>
      <c r="I521" s="4">
        <v>33269000000000</v>
      </c>
      <c r="J521" s="4">
        <v>35885400000000</v>
      </c>
      <c r="K521" s="4">
        <v>38832500000000</v>
      </c>
      <c r="L521" s="4">
        <v>42261500000000</v>
      </c>
      <c r="M521" s="4">
        <v>46336800000000</v>
      </c>
      <c r="N521" s="4">
        <v>51167200000000</v>
      </c>
      <c r="O521" s="4">
        <v>56802400000000</v>
      </c>
      <c r="P521" s="4">
        <v>63517600000000</v>
      </c>
      <c r="Q521" s="4">
        <v>71441700000000</v>
      </c>
      <c r="R521" s="4">
        <v>80432800000000</v>
      </c>
      <c r="S521" s="4">
        <v>90403100000000</v>
      </c>
      <c r="T521" s="4">
        <v>101453000000000</v>
      </c>
      <c r="U521" s="4">
        <v>113461000000000</v>
      </c>
      <c r="V521" s="4">
        <v>126234000000000</v>
      </c>
      <c r="W521" s="4">
        <v>139958000000000</v>
      </c>
      <c r="X521" s="4">
        <v>154470000000000</v>
      </c>
      <c r="Y521" s="4">
        <v>169923000000000</v>
      </c>
      <c r="Z521" s="4">
        <v>185524000000000</v>
      </c>
      <c r="AA521" s="4">
        <v>201686000000000</v>
      </c>
      <c r="AB521" s="4">
        <v>217786000000000</v>
      </c>
      <c r="AC521" s="4">
        <v>234005000000000</v>
      </c>
      <c r="AD521" s="4">
        <v>248735000000000</v>
      </c>
      <c r="AE521" s="4">
        <v>263721000000000</v>
      </c>
      <c r="AF521" s="4">
        <v>279132000000000</v>
      </c>
    </row>
    <row r="522" spans="1:32" x14ac:dyDescent="0.2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603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612</v>
      </c>
      <c r="B543" s="4">
        <v>5020730000000000</v>
      </c>
      <c r="C543" s="4">
        <v>5134720000000000</v>
      </c>
      <c r="D543" s="4">
        <v>5289120000000000</v>
      </c>
      <c r="E543" s="4">
        <v>5407240000000000</v>
      </c>
      <c r="F543" s="4">
        <v>5528860000000000</v>
      </c>
      <c r="G543" s="4">
        <v>5650080000000000</v>
      </c>
      <c r="H543" s="4">
        <v>5720980000000000</v>
      </c>
      <c r="I543" s="4">
        <v>5765630000000000</v>
      </c>
      <c r="J543" s="4">
        <v>5781710000000000</v>
      </c>
      <c r="K543" s="4">
        <v>5752910000000000</v>
      </c>
      <c r="L543" s="4">
        <v>5724200000000000</v>
      </c>
      <c r="M543" s="4">
        <v>5696420000000000</v>
      </c>
      <c r="N543" s="4">
        <v>5669920000000000</v>
      </c>
      <c r="O543" s="4">
        <v>5634300000000000</v>
      </c>
      <c r="P543" s="4">
        <v>5610090000000000</v>
      </c>
      <c r="Q543" s="4">
        <v>5608570000000000</v>
      </c>
      <c r="R543" s="4">
        <v>5599270000000000</v>
      </c>
      <c r="S543" s="4">
        <v>5580320000000000</v>
      </c>
      <c r="T543" s="4">
        <v>5566070000000000</v>
      </c>
      <c r="U543" s="4">
        <v>5557120000000000</v>
      </c>
      <c r="V543" s="4">
        <v>5548410000000000</v>
      </c>
      <c r="W543" s="4">
        <v>5547380000000000</v>
      </c>
      <c r="X543" s="4">
        <v>5546270000000000</v>
      </c>
      <c r="Y543" s="4">
        <v>5559640000000000</v>
      </c>
      <c r="Z543" s="4">
        <v>5564500000000000</v>
      </c>
      <c r="AA543" s="4">
        <v>5575570000000000</v>
      </c>
      <c r="AB543" s="4">
        <v>5571080000000000</v>
      </c>
      <c r="AC543" s="4">
        <v>5544280000000000</v>
      </c>
      <c r="AD543" s="4">
        <v>5545380000000000</v>
      </c>
      <c r="AE543" s="4">
        <v>5552120000000000</v>
      </c>
      <c r="AF543" s="4">
        <v>5563380000000000</v>
      </c>
    </row>
    <row r="544" spans="1:32" x14ac:dyDescent="0.2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614</v>
      </c>
      <c r="B545" s="4">
        <v>404407000000000</v>
      </c>
      <c r="C545" s="4">
        <v>438224000000000</v>
      </c>
      <c r="D545" s="4">
        <v>461672000000000</v>
      </c>
      <c r="E545" s="4">
        <v>433674000000000</v>
      </c>
      <c r="F545" s="4">
        <v>413879000000000</v>
      </c>
      <c r="G545" s="4">
        <v>385626000000000</v>
      </c>
      <c r="H545" s="4">
        <v>349997000000000</v>
      </c>
      <c r="I545" s="4">
        <v>304031000000000</v>
      </c>
      <c r="J545" s="4">
        <v>274111000000000</v>
      </c>
      <c r="K545" s="4">
        <v>275313000000000</v>
      </c>
      <c r="L545" s="4">
        <v>276654000000000</v>
      </c>
      <c r="M545" s="4">
        <v>277601000000000</v>
      </c>
      <c r="N545" s="4">
        <v>278002000000000</v>
      </c>
      <c r="O545" s="4">
        <v>278419000000000</v>
      </c>
      <c r="P545" s="4">
        <v>278535000000000</v>
      </c>
      <c r="Q545" s="4">
        <v>273033000000000</v>
      </c>
      <c r="R545" s="4">
        <v>269682000000000</v>
      </c>
      <c r="S545" s="4">
        <v>268922000000000</v>
      </c>
      <c r="T545" s="4">
        <v>267610000000000</v>
      </c>
      <c r="U545" s="4">
        <v>266220000000000</v>
      </c>
      <c r="V545" s="4">
        <v>258482000000000</v>
      </c>
      <c r="W545" s="4">
        <v>252826000000000</v>
      </c>
      <c r="X545" s="4">
        <v>253129000000000</v>
      </c>
      <c r="Y545" s="4">
        <v>250397000000000</v>
      </c>
      <c r="Z545" s="4">
        <v>243573000000000</v>
      </c>
      <c r="AA545" s="4">
        <v>233668000000000</v>
      </c>
      <c r="AB545" s="4">
        <v>228559000000000</v>
      </c>
      <c r="AC545" s="4">
        <v>244133000000000</v>
      </c>
      <c r="AD545" s="4">
        <v>246143000000000</v>
      </c>
      <c r="AE545" s="4">
        <v>249107000000000</v>
      </c>
      <c r="AF545" s="4">
        <v>251848000000000</v>
      </c>
    </row>
    <row r="546" spans="1:32" x14ac:dyDescent="0.2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619</v>
      </c>
      <c r="B550" s="4">
        <v>125856000000</v>
      </c>
      <c r="C550" s="4">
        <v>289451000000</v>
      </c>
      <c r="D550" s="4">
        <v>485605000000</v>
      </c>
      <c r="E550" s="4">
        <v>710335000000</v>
      </c>
      <c r="F550" s="4">
        <v>969598000000</v>
      </c>
      <c r="G550" s="4">
        <v>1266500000000</v>
      </c>
      <c r="H550" s="4">
        <v>1594300000000</v>
      </c>
      <c r="I550" s="4">
        <v>1962680000000</v>
      </c>
      <c r="J550" s="4">
        <v>2388100000000</v>
      </c>
      <c r="K550" s="4">
        <v>2883620000000</v>
      </c>
      <c r="L550" s="4">
        <v>3474400000000</v>
      </c>
      <c r="M550" s="4">
        <v>4178520000000</v>
      </c>
      <c r="N550" s="4">
        <v>5016220000000</v>
      </c>
      <c r="O550" s="4">
        <v>5997230000000</v>
      </c>
      <c r="P550" s="4">
        <v>7152990000000</v>
      </c>
      <c r="Q550" s="4">
        <v>8506880000000</v>
      </c>
      <c r="R550" s="4">
        <v>10034700000000</v>
      </c>
      <c r="S550" s="4">
        <v>11727200000000</v>
      </c>
      <c r="T550" s="4">
        <v>13593500000000</v>
      </c>
      <c r="U550" s="4">
        <v>15622400000000</v>
      </c>
      <c r="V550" s="4">
        <v>17774300000000</v>
      </c>
      <c r="W550" s="4">
        <v>20072900000000</v>
      </c>
      <c r="X550" s="4">
        <v>22497400000000</v>
      </c>
      <c r="Y550" s="4">
        <v>25065200000000</v>
      </c>
      <c r="Z550" s="4">
        <v>27659800000000</v>
      </c>
      <c r="AA550" s="4">
        <v>30334100000000</v>
      </c>
      <c r="AB550" s="4">
        <v>32999500000000</v>
      </c>
      <c r="AC550" s="4">
        <v>35681400000000</v>
      </c>
      <c r="AD550" s="4">
        <v>38175100000000</v>
      </c>
      <c r="AE550" s="4">
        <v>40694700000000</v>
      </c>
      <c r="AF550" s="4">
        <v>43304100000000</v>
      </c>
    </row>
    <row r="551" spans="1:32" x14ac:dyDescent="0.2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622</v>
      </c>
      <c r="B553" s="4">
        <v>98538800000</v>
      </c>
      <c r="C553" s="4">
        <v>225172000000</v>
      </c>
      <c r="D553" s="4">
        <v>377766000000</v>
      </c>
      <c r="E553" s="4">
        <v>554929000000</v>
      </c>
      <c r="F553" s="4">
        <v>757657000000</v>
      </c>
      <c r="G553" s="4">
        <v>990628000000</v>
      </c>
      <c r="H553" s="4">
        <v>1246810000000</v>
      </c>
      <c r="I553" s="4">
        <v>1533630000000</v>
      </c>
      <c r="J553" s="4">
        <v>1865460000000</v>
      </c>
      <c r="K553" s="4">
        <v>2251580000000</v>
      </c>
      <c r="L553" s="4">
        <v>2711630000000</v>
      </c>
      <c r="M553" s="4">
        <v>3259930000000</v>
      </c>
      <c r="N553" s="4">
        <v>3912350000000</v>
      </c>
      <c r="O553" s="4">
        <v>4675770000000</v>
      </c>
      <c r="P553" s="4">
        <v>5575630000000</v>
      </c>
      <c r="Q553" s="4">
        <v>6637070000000</v>
      </c>
      <c r="R553" s="4">
        <v>7832960000000</v>
      </c>
      <c r="S553" s="4">
        <v>9153860000000</v>
      </c>
      <c r="T553" s="4">
        <v>10611800000000</v>
      </c>
      <c r="U553" s="4">
        <v>12197600000000</v>
      </c>
      <c r="V553" s="4">
        <v>13895300000000</v>
      </c>
      <c r="W553" s="4">
        <v>15707400000000</v>
      </c>
      <c r="X553" s="4">
        <v>17603500000000</v>
      </c>
      <c r="Y553" s="4">
        <v>19624100000000</v>
      </c>
      <c r="Z553" s="4">
        <v>21681600000000</v>
      </c>
      <c r="AA553" s="4">
        <v>23820500000000</v>
      </c>
      <c r="AB553" s="4">
        <v>25935600000000</v>
      </c>
      <c r="AC553" s="4">
        <v>27962600000000</v>
      </c>
      <c r="AD553" s="4">
        <v>29906700000000</v>
      </c>
      <c r="AE553" s="4">
        <v>31866000000000</v>
      </c>
      <c r="AF553" s="4">
        <v>33896200000000</v>
      </c>
    </row>
    <row r="554" spans="1:32" x14ac:dyDescent="0.2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624</v>
      </c>
      <c r="B555" s="4">
        <v>4434440000</v>
      </c>
      <c r="C555" s="4">
        <v>11651100000</v>
      </c>
      <c r="D555" s="4">
        <v>19546800000</v>
      </c>
      <c r="E555" s="4">
        <v>26254700000</v>
      </c>
      <c r="F555" s="4">
        <v>35649900000</v>
      </c>
      <c r="G555" s="4">
        <v>45599100000</v>
      </c>
      <c r="H555" s="4">
        <v>57618900000</v>
      </c>
      <c r="I555" s="4">
        <v>72196800000</v>
      </c>
      <c r="J555" s="4">
        <v>88441600000</v>
      </c>
      <c r="K555" s="4">
        <v>107752000000</v>
      </c>
      <c r="L555" s="4">
        <v>131055000000</v>
      </c>
      <c r="M555" s="4">
        <v>158865000000</v>
      </c>
      <c r="N555" s="4">
        <v>191827000000</v>
      </c>
      <c r="O555" s="4">
        <v>231053000000</v>
      </c>
      <c r="P555" s="4">
        <v>276824000000</v>
      </c>
      <c r="Q555" s="4">
        <v>323102000000</v>
      </c>
      <c r="R555" s="4">
        <v>377265000000</v>
      </c>
      <c r="S555" s="4">
        <v>441134000000</v>
      </c>
      <c r="T555" s="4">
        <v>510200000000</v>
      </c>
      <c r="U555" s="4">
        <v>584341000000</v>
      </c>
      <c r="V555" s="4">
        <v>647335000000</v>
      </c>
      <c r="W555" s="4">
        <v>715878000000</v>
      </c>
      <c r="X555" s="4">
        <v>803415000000</v>
      </c>
      <c r="Y555" s="4">
        <v>883838000000</v>
      </c>
      <c r="Z555" s="4">
        <v>949065000000</v>
      </c>
      <c r="AA555" s="4">
        <v>998296000000</v>
      </c>
      <c r="AB555" s="4">
        <v>1064030000000</v>
      </c>
      <c r="AC555" s="4">
        <v>1231290000000</v>
      </c>
      <c r="AD555" s="4">
        <v>1327470000000</v>
      </c>
      <c r="AE555" s="4">
        <v>1429730000000</v>
      </c>
      <c r="AF555" s="4">
        <v>1534450000000</v>
      </c>
    </row>
    <row r="556" spans="1:32" x14ac:dyDescent="0.2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637</v>
      </c>
      <c r="B568" s="4">
        <v>3764760000000</v>
      </c>
      <c r="C568" s="4">
        <v>3893050000000</v>
      </c>
      <c r="D568" s="4">
        <v>4085110000000</v>
      </c>
      <c r="E568" s="4">
        <v>4271160000000</v>
      </c>
      <c r="F568" s="4">
        <v>4515710000000</v>
      </c>
      <c r="G568" s="4">
        <v>4805830000000</v>
      </c>
      <c r="H568" s="4">
        <v>5101680000000</v>
      </c>
      <c r="I568" s="4">
        <v>5417190000000</v>
      </c>
      <c r="J568" s="4">
        <v>5768180000000</v>
      </c>
      <c r="K568" s="4">
        <v>6150070000000</v>
      </c>
      <c r="L568" s="4">
        <v>6574740000000</v>
      </c>
      <c r="M568" s="4">
        <v>7045700000000</v>
      </c>
      <c r="N568" s="4">
        <v>7568690000000</v>
      </c>
      <c r="O568" s="4">
        <v>8130160000000</v>
      </c>
      <c r="P568" s="4">
        <v>8757120000000</v>
      </c>
      <c r="Q568" s="4">
        <v>9459290000000</v>
      </c>
      <c r="R568" s="4">
        <v>10202000000000</v>
      </c>
      <c r="S568" s="4">
        <v>10981800000000</v>
      </c>
      <c r="T568" s="4">
        <v>11818500000000</v>
      </c>
      <c r="U568" s="4">
        <v>12714200000000</v>
      </c>
      <c r="V568" s="4">
        <v>13655500000000</v>
      </c>
      <c r="W568" s="4">
        <v>14674500000000</v>
      </c>
      <c r="X568" s="4">
        <v>15762900000000</v>
      </c>
      <c r="Y568" s="4">
        <v>16947500000000</v>
      </c>
      <c r="Z568" s="4">
        <v>18154600000000</v>
      </c>
      <c r="AA568" s="4">
        <v>19432400000000</v>
      </c>
      <c r="AB568" s="4">
        <v>20725500000000</v>
      </c>
      <c r="AC568" s="4">
        <v>22057700000000</v>
      </c>
      <c r="AD568" s="4">
        <v>23418400000000</v>
      </c>
      <c r="AE568" s="4">
        <v>24825600000000</v>
      </c>
      <c r="AF568" s="4">
        <v>26284800000000</v>
      </c>
    </row>
    <row r="569" spans="1:32" x14ac:dyDescent="0.2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648</v>
      </c>
      <c r="B579" s="4">
        <v>13431200000</v>
      </c>
      <c r="C579" s="4">
        <v>17533000000</v>
      </c>
      <c r="D579" s="4">
        <v>24584100000</v>
      </c>
      <c r="E579" s="4">
        <v>35152600000</v>
      </c>
      <c r="F579" s="4">
        <v>51313400000</v>
      </c>
      <c r="G579" s="4">
        <v>75807500000</v>
      </c>
      <c r="H579" s="4">
        <v>110993000000</v>
      </c>
      <c r="I579" s="4">
        <v>161563000000</v>
      </c>
      <c r="J579" s="4">
        <v>233889000000</v>
      </c>
      <c r="K579" s="4">
        <v>336410000000</v>
      </c>
      <c r="L579" s="4">
        <v>483286000000</v>
      </c>
      <c r="M579" s="4">
        <v>675725000000</v>
      </c>
      <c r="N579" s="4">
        <v>924020000000</v>
      </c>
      <c r="O579" s="4">
        <v>1237430000000</v>
      </c>
      <c r="P579" s="4">
        <v>1628610000000</v>
      </c>
      <c r="Q579" s="4">
        <v>2106380000000</v>
      </c>
      <c r="R579" s="4">
        <v>2673740000000</v>
      </c>
      <c r="S579" s="4">
        <v>3329060000000</v>
      </c>
      <c r="T579" s="4">
        <v>4076790000000</v>
      </c>
      <c r="U579" s="4">
        <v>4910060000000</v>
      </c>
      <c r="V579" s="4">
        <v>5825690000000</v>
      </c>
      <c r="W579" s="4">
        <v>6829960000000</v>
      </c>
      <c r="X579" s="4">
        <v>7913470000000</v>
      </c>
      <c r="Y579" s="4">
        <v>9081340000000</v>
      </c>
      <c r="Z579" s="4">
        <v>10294500000000</v>
      </c>
      <c r="AA579" s="4">
        <v>11572800000000</v>
      </c>
      <c r="AB579" s="4">
        <v>12875100000000</v>
      </c>
      <c r="AC579" s="4">
        <v>14213400000000</v>
      </c>
      <c r="AD579" s="4">
        <v>15555100000000</v>
      </c>
      <c r="AE579" s="4">
        <v>16954100000000</v>
      </c>
      <c r="AF579" s="4">
        <v>18424800000000</v>
      </c>
    </row>
    <row r="580" spans="1:32" x14ac:dyDescent="0.2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685</v>
      </c>
      <c r="B616" s="4">
        <v>965977000000000</v>
      </c>
      <c r="C616" s="4">
        <v>1718620000000000</v>
      </c>
      <c r="D616" s="4">
        <v>2085490000000000</v>
      </c>
      <c r="E616" s="4">
        <v>2270250000000000</v>
      </c>
      <c r="F616" s="4">
        <v>2378070000000000</v>
      </c>
      <c r="G616" s="4">
        <v>2445980000000000</v>
      </c>
      <c r="H616" s="4">
        <v>2473750000000000</v>
      </c>
      <c r="I616" s="4">
        <v>2484520000000000</v>
      </c>
      <c r="J616" s="4">
        <v>2489620000000000</v>
      </c>
      <c r="K616" s="4">
        <v>2492020000000000</v>
      </c>
      <c r="L616" s="4">
        <v>2496260000000000</v>
      </c>
      <c r="M616" s="4">
        <v>2505820000000000</v>
      </c>
      <c r="N616" s="4">
        <v>2526080000000000</v>
      </c>
      <c r="O616" s="4">
        <v>2547160000000000</v>
      </c>
      <c r="P616" s="4">
        <v>2574360000000000</v>
      </c>
      <c r="Q616" s="4">
        <v>2606810000000000</v>
      </c>
      <c r="R616" s="4">
        <v>2633960000000000</v>
      </c>
      <c r="S616" s="4">
        <v>2656290000000000</v>
      </c>
      <c r="T616" s="4">
        <v>2680720000000000</v>
      </c>
      <c r="U616" s="4">
        <v>2711420000000000</v>
      </c>
      <c r="V616" s="4">
        <v>2749050000000000</v>
      </c>
      <c r="W616" s="4">
        <v>2785910000000000</v>
      </c>
      <c r="X616" s="4">
        <v>2822680000000000</v>
      </c>
      <c r="Y616" s="4">
        <v>2858670000000000</v>
      </c>
      <c r="Z616" s="4">
        <v>2904140000000000</v>
      </c>
      <c r="AA616" s="4">
        <v>2945770000000000</v>
      </c>
      <c r="AB616" s="4">
        <v>2978830000000000</v>
      </c>
      <c r="AC616" s="4">
        <v>3007780000000000</v>
      </c>
      <c r="AD616" s="4">
        <v>3044240000000000</v>
      </c>
      <c r="AE616" s="4">
        <v>3079880000000000</v>
      </c>
      <c r="AF616" s="4">
        <v>3116180000000000</v>
      </c>
    </row>
    <row r="617" spans="1:32" x14ac:dyDescent="0.2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755</v>
      </c>
      <c r="B686" s="4">
        <v>382787000000000</v>
      </c>
      <c r="C686" s="4">
        <v>394609000000000</v>
      </c>
      <c r="D686" s="4">
        <v>411928000000000</v>
      </c>
      <c r="E686" s="4">
        <v>426524000000000</v>
      </c>
      <c r="F686" s="4">
        <v>439156000000000</v>
      </c>
      <c r="G686" s="4">
        <v>450904000000000</v>
      </c>
      <c r="H686" s="4">
        <v>460354000000000</v>
      </c>
      <c r="I686" s="4">
        <v>468177000000000</v>
      </c>
      <c r="J686" s="4">
        <v>475463000000000</v>
      </c>
      <c r="K686" s="4">
        <v>482551000000000</v>
      </c>
      <c r="L686" s="4">
        <v>489952000000000</v>
      </c>
      <c r="M686" s="4">
        <v>498123000000000</v>
      </c>
      <c r="N686" s="4">
        <v>507915000000000</v>
      </c>
      <c r="O686" s="4">
        <v>518015000000000</v>
      </c>
      <c r="P686" s="4">
        <v>528777000000000</v>
      </c>
      <c r="Q686" s="4">
        <v>540405000000000</v>
      </c>
      <c r="R686" s="4">
        <v>551514000000000</v>
      </c>
      <c r="S686" s="4">
        <v>562125000000000</v>
      </c>
      <c r="T686" s="4">
        <v>573114000000000</v>
      </c>
      <c r="U686" s="4">
        <v>585126000000000</v>
      </c>
      <c r="V686" s="4">
        <v>597922000000000</v>
      </c>
      <c r="W686" s="4">
        <v>610931000000000</v>
      </c>
      <c r="X686" s="4">
        <v>624087000000000</v>
      </c>
      <c r="Y686" s="4">
        <v>637015000000000</v>
      </c>
      <c r="Z686" s="4">
        <v>649810000000000</v>
      </c>
      <c r="AA686" s="4">
        <v>663237000000000</v>
      </c>
      <c r="AB686" s="4">
        <v>675856000000000</v>
      </c>
      <c r="AC686" s="4">
        <v>688566000000000</v>
      </c>
      <c r="AD686" s="4">
        <v>702200000000000</v>
      </c>
      <c r="AE686" s="4">
        <v>715832000000000</v>
      </c>
      <c r="AF686" s="4">
        <v>729978000000000</v>
      </c>
    </row>
    <row r="687" spans="1:32" x14ac:dyDescent="0.2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789</v>
      </c>
      <c r="B720" s="4">
        <v>15181100000000</v>
      </c>
      <c r="C720" s="4">
        <v>18096100000000</v>
      </c>
      <c r="D720" s="4">
        <v>20529300000000</v>
      </c>
      <c r="E720" s="4">
        <v>22415100000000</v>
      </c>
      <c r="F720" s="4">
        <v>23889900000000</v>
      </c>
      <c r="G720" s="4">
        <v>25048300000000</v>
      </c>
      <c r="H720" s="4">
        <v>25929400000000</v>
      </c>
      <c r="I720" s="4">
        <v>26630600000000</v>
      </c>
      <c r="J720" s="4">
        <v>26957800000000</v>
      </c>
      <c r="K720" s="4">
        <v>27253000000000</v>
      </c>
      <c r="L720" s="4">
        <v>27697900000000</v>
      </c>
      <c r="M720" s="4">
        <v>28006100000000</v>
      </c>
      <c r="N720" s="4">
        <v>28481000000000</v>
      </c>
      <c r="O720" s="4">
        <v>28949800000000</v>
      </c>
      <c r="P720" s="4">
        <v>29481900000000</v>
      </c>
      <c r="Q720" s="4">
        <v>29962700000000</v>
      </c>
      <c r="R720" s="4">
        <v>30476700000000</v>
      </c>
      <c r="S720" s="4">
        <v>30979700000000</v>
      </c>
      <c r="T720" s="4">
        <v>31482600000000</v>
      </c>
      <c r="U720" s="4">
        <v>31999300000000</v>
      </c>
      <c r="V720" s="4">
        <v>32630900000000</v>
      </c>
      <c r="W720" s="4">
        <v>33226400000000</v>
      </c>
      <c r="X720" s="4">
        <v>33813600000000</v>
      </c>
      <c r="Y720" s="4">
        <v>34417500000000</v>
      </c>
      <c r="Z720" s="4">
        <v>35009300000000</v>
      </c>
      <c r="AA720" s="4">
        <v>35655500000000</v>
      </c>
      <c r="AB720" s="4">
        <v>36262200000000</v>
      </c>
      <c r="AC720" s="4">
        <v>36830100000000</v>
      </c>
      <c r="AD720" s="4">
        <v>37434900000000</v>
      </c>
      <c r="AE720" s="4">
        <v>38090800000000</v>
      </c>
      <c r="AF720" s="4">
        <v>38732100000000</v>
      </c>
    </row>
    <row r="721" spans="1:32" x14ac:dyDescent="0.2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t="s">
        <v>822</v>
      </c>
      <c r="B753" s="4">
        <v>14333300000000</v>
      </c>
      <c r="C753" s="4">
        <v>16666900000000</v>
      </c>
      <c r="D753" s="4">
        <v>18377000000000</v>
      </c>
      <c r="E753" s="4">
        <v>19494600000000</v>
      </c>
      <c r="F753" s="4">
        <v>20165600000000</v>
      </c>
      <c r="G753" s="4">
        <v>20499200000000</v>
      </c>
      <c r="H753" s="4">
        <v>20570400000000</v>
      </c>
      <c r="I753" s="4">
        <v>20499700000000</v>
      </c>
      <c r="J753" s="4">
        <v>20103600000000</v>
      </c>
      <c r="K753" s="4">
        <v>19639200000000</v>
      </c>
      <c r="L753" s="4">
        <v>19273000000000</v>
      </c>
      <c r="M753" s="4">
        <v>18812500000000</v>
      </c>
      <c r="N753" s="4">
        <v>18500500000000</v>
      </c>
      <c r="O753" s="4">
        <v>18171300000000</v>
      </c>
      <c r="P753" s="4">
        <v>17916600000000</v>
      </c>
      <c r="Q753" s="4">
        <v>17620600000000</v>
      </c>
      <c r="R753" s="4">
        <v>17343900000000</v>
      </c>
      <c r="S753" s="4">
        <v>17052400000000</v>
      </c>
      <c r="T753" s="4">
        <v>16753400000000</v>
      </c>
      <c r="U753" s="4">
        <v>16455300000000</v>
      </c>
      <c r="V753" s="4">
        <v>16208500000000</v>
      </c>
      <c r="W753" s="4">
        <v>15934300000000</v>
      </c>
      <c r="X753" s="4">
        <v>15650900000000</v>
      </c>
      <c r="Y753" s="4">
        <v>15370400000000</v>
      </c>
      <c r="Z753" s="4">
        <v>15054900000000</v>
      </c>
      <c r="AA753" s="4">
        <v>14749300000000</v>
      </c>
      <c r="AB753" s="4">
        <v>14414400000000</v>
      </c>
      <c r="AC753" s="4">
        <v>14065300000000</v>
      </c>
      <c r="AD753" s="4">
        <v>13718300000000</v>
      </c>
      <c r="AE753" s="4">
        <v>13376900000000</v>
      </c>
      <c r="AF753" s="4">
        <v>13069500000000</v>
      </c>
    </row>
    <row r="754" spans="1:32" x14ac:dyDescent="0.2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824</v>
      </c>
      <c r="B755">
        <v>0</v>
      </c>
      <c r="C755" s="4">
        <v>32597700000</v>
      </c>
      <c r="D755" s="4">
        <v>76067900000</v>
      </c>
      <c r="E755" s="4">
        <v>110442000000</v>
      </c>
      <c r="F755" s="4">
        <v>129345000000</v>
      </c>
      <c r="G755" s="4">
        <v>131498000000</v>
      </c>
      <c r="H755" s="4">
        <v>107317000000</v>
      </c>
      <c r="I755" s="4">
        <v>47599600000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892</v>
      </c>
      <c r="B823" s="4">
        <v>431912000000000</v>
      </c>
      <c r="C823" s="4">
        <v>454145000000000</v>
      </c>
      <c r="D823" s="4">
        <v>454349000000000</v>
      </c>
      <c r="E823" s="4">
        <v>450874000000000</v>
      </c>
      <c r="F823" s="4">
        <v>447305000000000</v>
      </c>
      <c r="G823" s="4">
        <v>430427000000000</v>
      </c>
      <c r="H823" s="4">
        <v>433161000000000</v>
      </c>
      <c r="I823" s="4">
        <v>431165000000000</v>
      </c>
      <c r="J823" s="4">
        <v>434509000000000</v>
      </c>
      <c r="K823" s="4">
        <v>436223000000000</v>
      </c>
      <c r="L823" s="4">
        <v>438003000000000</v>
      </c>
      <c r="M823" s="4">
        <v>438370000000000</v>
      </c>
      <c r="N823" s="4">
        <v>438072000000000</v>
      </c>
      <c r="O823" s="4">
        <v>438677000000000</v>
      </c>
      <c r="P823" s="4">
        <v>437872000000000</v>
      </c>
      <c r="Q823" s="4">
        <v>438645000000000</v>
      </c>
      <c r="R823" s="4">
        <v>439166000000000</v>
      </c>
      <c r="S823" s="4">
        <v>439183000000000</v>
      </c>
      <c r="T823" s="4">
        <v>437301000000000</v>
      </c>
      <c r="U823" s="4">
        <v>438782000000000</v>
      </c>
      <c r="V823" s="4">
        <v>437361000000000</v>
      </c>
      <c r="W823" s="4">
        <v>437525000000000</v>
      </c>
      <c r="X823" s="4">
        <v>438952000000000</v>
      </c>
      <c r="Y823" s="4">
        <v>441334000000000</v>
      </c>
      <c r="Z823" s="4">
        <v>439382000000000</v>
      </c>
      <c r="AA823" s="4">
        <v>439964000000000</v>
      </c>
      <c r="AB823" s="4">
        <v>439498000000000</v>
      </c>
      <c r="AC823" s="4">
        <v>440108000000000</v>
      </c>
      <c r="AD823" s="4">
        <v>440678000000000</v>
      </c>
      <c r="AE823" s="4">
        <v>441433000000000</v>
      </c>
      <c r="AF823" s="4">
        <v>443963000000000</v>
      </c>
    </row>
    <row r="824" spans="1:32" x14ac:dyDescent="0.2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894</v>
      </c>
      <c r="B825">
        <v>0</v>
      </c>
      <c r="C825" s="4">
        <v>888230000000</v>
      </c>
      <c r="D825" s="4">
        <v>1880690000000</v>
      </c>
      <c r="E825" s="4">
        <v>2554330000000</v>
      </c>
      <c r="F825" s="4">
        <v>2869080000000</v>
      </c>
      <c r="G825" s="4">
        <v>2761090000000</v>
      </c>
      <c r="H825" s="4">
        <v>2259820000000</v>
      </c>
      <c r="I825" s="4">
        <v>1001150000000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951</v>
      </c>
      <c r="B882" s="4">
        <v>151011000000000</v>
      </c>
      <c r="C882" s="4">
        <v>150401000000000</v>
      </c>
      <c r="D882" s="4">
        <v>151398000000000</v>
      </c>
      <c r="E882" s="4">
        <v>151418000000000</v>
      </c>
      <c r="F882" s="4">
        <v>150630000000000</v>
      </c>
      <c r="G882" s="4">
        <v>149511000000000</v>
      </c>
      <c r="H882" s="4">
        <v>147676000000000</v>
      </c>
      <c r="I882" s="4">
        <v>145417000000000</v>
      </c>
      <c r="J882" s="4">
        <v>142796000000000</v>
      </c>
      <c r="K882" s="4">
        <v>139647000000000</v>
      </c>
      <c r="L882" s="4">
        <v>136488000000000</v>
      </c>
      <c r="M882" s="4">
        <v>133433000000000</v>
      </c>
      <c r="N882" s="4">
        <v>130625000000000</v>
      </c>
      <c r="O882" s="4">
        <v>127732000000000</v>
      </c>
      <c r="P882" s="4">
        <v>124924000000000</v>
      </c>
      <c r="Q882" s="4">
        <v>122213000000000</v>
      </c>
      <c r="R882" s="4">
        <v>119297000000000</v>
      </c>
      <c r="S882" s="4">
        <v>116190000000000</v>
      </c>
      <c r="T882" s="4">
        <v>113084000000000</v>
      </c>
      <c r="U882" s="4">
        <v>110097000000000</v>
      </c>
      <c r="V882" s="4">
        <v>107251000000000</v>
      </c>
      <c r="W882" s="4">
        <v>104346000000000</v>
      </c>
      <c r="X882" s="4">
        <v>101380000000000</v>
      </c>
      <c r="Y882" s="4">
        <v>98396700000000</v>
      </c>
      <c r="Z882" s="4">
        <v>95327300000000</v>
      </c>
      <c r="AA882" s="4">
        <v>92354600000000</v>
      </c>
      <c r="AB882" s="4">
        <v>89312300000000</v>
      </c>
      <c r="AC882" s="4">
        <v>86145800000000</v>
      </c>
      <c r="AD882" s="4">
        <v>83121200000000</v>
      </c>
      <c r="AE882" s="4">
        <v>80085900000000</v>
      </c>
      <c r="AF882" s="4">
        <v>77050100000000</v>
      </c>
    </row>
    <row r="883" spans="1:32" x14ac:dyDescent="0.2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953</v>
      </c>
      <c r="B884">
        <v>0</v>
      </c>
      <c r="C884" s="4">
        <v>294158000000</v>
      </c>
      <c r="D884" s="4">
        <v>626683000000</v>
      </c>
      <c r="E884" s="4">
        <v>857823000000</v>
      </c>
      <c r="F884" s="4">
        <v>966162000000</v>
      </c>
      <c r="G884" s="4">
        <v>959080000000</v>
      </c>
      <c r="H884" s="4">
        <v>770432000000</v>
      </c>
      <c r="I884" s="4">
        <v>337654000000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962</v>
      </c>
      <c r="B893" s="4">
        <v>43558200000000</v>
      </c>
      <c r="C893" s="4">
        <v>43362600000000</v>
      </c>
      <c r="D893" s="4">
        <v>43710800000000</v>
      </c>
      <c r="E893" s="4">
        <v>43861600000000</v>
      </c>
      <c r="F893" s="4">
        <v>43875300000000</v>
      </c>
      <c r="G893" s="4">
        <v>43889400000000</v>
      </c>
      <c r="H893" s="4">
        <v>43791100000000</v>
      </c>
      <c r="I893" s="4">
        <v>43657400000000</v>
      </c>
      <c r="J893" s="4">
        <v>43502100000000</v>
      </c>
      <c r="K893" s="4">
        <v>43265100000000</v>
      </c>
      <c r="L893" s="4">
        <v>43090600000000</v>
      </c>
      <c r="M893" s="4">
        <v>43016000000000</v>
      </c>
      <c r="N893" s="4">
        <v>43083900000000</v>
      </c>
      <c r="O893" s="4">
        <v>43185800000000</v>
      </c>
      <c r="P893" s="4">
        <v>43376300000000</v>
      </c>
      <c r="Q893" s="4">
        <v>43663900000000</v>
      </c>
      <c r="R893" s="4">
        <v>43937300000000</v>
      </c>
      <c r="S893" s="4">
        <v>44190900000000</v>
      </c>
      <c r="T893" s="4">
        <v>44491500000000</v>
      </c>
      <c r="U893" s="4">
        <v>44887800000000</v>
      </c>
      <c r="V893" s="4">
        <v>45386800000000</v>
      </c>
      <c r="W893" s="4">
        <v>45909200000000</v>
      </c>
      <c r="X893" s="4">
        <v>46450200000000</v>
      </c>
      <c r="Y893" s="4">
        <v>47026400000000</v>
      </c>
      <c r="Z893" s="4">
        <v>47600600000000</v>
      </c>
      <c r="AA893" s="4">
        <v>48260000000000</v>
      </c>
      <c r="AB893" s="4">
        <v>48920200000000</v>
      </c>
      <c r="AC893" s="4">
        <v>49544200000000</v>
      </c>
      <c r="AD893" s="4">
        <v>50279700000000</v>
      </c>
      <c r="AE893" s="4">
        <v>51039200000000</v>
      </c>
      <c r="AF893" s="4">
        <v>51826400000000</v>
      </c>
    </row>
    <row r="894" spans="1:32" x14ac:dyDescent="0.2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 t="s">
        <v>964</v>
      </c>
      <c r="B895">
        <v>0</v>
      </c>
      <c r="C895" s="4">
        <v>84809800000</v>
      </c>
      <c r="D895" s="4">
        <v>180932000000</v>
      </c>
      <c r="E895" s="4">
        <v>248488000000</v>
      </c>
      <c r="F895" s="4">
        <v>281423000000</v>
      </c>
      <c r="G895" s="4">
        <v>281540000000</v>
      </c>
      <c r="H895" s="4">
        <v>228460000000</v>
      </c>
      <c r="I895" s="4">
        <v>101371000000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 t="s">
        <v>1032</v>
      </c>
      <c r="B963" s="4">
        <v>537516000000000</v>
      </c>
      <c r="C963" s="4">
        <v>474271000000000</v>
      </c>
      <c r="D963" s="4">
        <v>308243000000000</v>
      </c>
      <c r="E963" s="4">
        <v>276352000000000</v>
      </c>
      <c r="F963" s="4">
        <v>359743000000000</v>
      </c>
      <c r="G963" s="4">
        <v>353209000000000</v>
      </c>
      <c r="H963" s="4">
        <v>334684000000000</v>
      </c>
      <c r="I963" s="4">
        <v>366874000000000</v>
      </c>
      <c r="J963" s="4">
        <v>366103000000000</v>
      </c>
      <c r="K963" s="4">
        <v>375563000000000</v>
      </c>
      <c r="L963" s="4">
        <v>373341000000000</v>
      </c>
      <c r="M963" s="4">
        <v>349295000000000</v>
      </c>
      <c r="N963" s="4">
        <v>368952000000000</v>
      </c>
      <c r="O963" s="4">
        <v>367527000000000</v>
      </c>
      <c r="P963" s="4">
        <v>370168000000000</v>
      </c>
      <c r="Q963" s="4">
        <v>350208000000000</v>
      </c>
      <c r="R963" s="4">
        <v>369989000000000</v>
      </c>
      <c r="S963" s="4">
        <v>369937000000000</v>
      </c>
      <c r="T963" s="4">
        <v>354806000000000</v>
      </c>
      <c r="U963" s="4">
        <v>373000000000000</v>
      </c>
      <c r="V963" s="4">
        <v>372980000000000</v>
      </c>
      <c r="W963" s="4">
        <v>354766000000000</v>
      </c>
      <c r="X963" s="4">
        <v>375504000000000</v>
      </c>
      <c r="Y963" s="4">
        <v>375795000000000</v>
      </c>
      <c r="Z963" s="4">
        <v>383274000000000</v>
      </c>
      <c r="AA963" s="4">
        <v>380754000000000</v>
      </c>
      <c r="AB963" s="4">
        <v>384721000000000</v>
      </c>
      <c r="AC963" s="4">
        <v>386879000000000</v>
      </c>
      <c r="AD963" s="4">
        <v>385668000000000</v>
      </c>
      <c r="AE963" s="4">
        <v>386114000000000</v>
      </c>
      <c r="AF963" s="4">
        <v>388224000000000</v>
      </c>
    </row>
    <row r="964" spans="1:32" x14ac:dyDescent="0.2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 t="s">
        <v>1034</v>
      </c>
      <c r="B965">
        <v>0</v>
      </c>
      <c r="C965" s="4">
        <v>1919360000000</v>
      </c>
      <c r="D965" s="4">
        <v>4051440000000</v>
      </c>
      <c r="E965" s="4">
        <v>5534250000000</v>
      </c>
      <c r="F965" s="4">
        <v>6258620000000</v>
      </c>
      <c r="G965" s="4">
        <v>6256860000000</v>
      </c>
      <c r="H965" s="4">
        <v>5140790000000</v>
      </c>
      <c r="I965" s="4">
        <v>2237590000000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 t="s">
        <v>1036</v>
      </c>
      <c r="B967" s="4">
        <v>446237000000000</v>
      </c>
      <c r="C967" s="4">
        <v>507085000000000</v>
      </c>
      <c r="D967" s="4">
        <v>670532000000000</v>
      </c>
      <c r="E967" s="4">
        <v>700520000000000</v>
      </c>
      <c r="F967" s="4">
        <v>616009000000000</v>
      </c>
      <c r="G967" s="4">
        <v>622175000000000</v>
      </c>
      <c r="H967" s="4">
        <v>650700000000000</v>
      </c>
      <c r="I967" s="4">
        <v>596787000000000</v>
      </c>
      <c r="J967" s="4">
        <v>598037000000000</v>
      </c>
      <c r="K967" s="4">
        <v>578116000000000</v>
      </c>
      <c r="L967" s="4">
        <v>580032000000000</v>
      </c>
      <c r="M967" s="4">
        <v>618705000000000</v>
      </c>
      <c r="N967" s="4">
        <v>583277000000000</v>
      </c>
      <c r="O967" s="4">
        <v>583472000000000</v>
      </c>
      <c r="P967" s="4">
        <v>577094000000000</v>
      </c>
      <c r="Q967" s="4">
        <v>609701000000000</v>
      </c>
      <c r="R967" s="4">
        <v>574760000000000</v>
      </c>
      <c r="S967" s="4">
        <v>572822000000000</v>
      </c>
      <c r="T967" s="4">
        <v>596064000000000</v>
      </c>
      <c r="U967" s="4">
        <v>563619000000000</v>
      </c>
      <c r="V967" s="4">
        <v>560500000000000</v>
      </c>
      <c r="W967" s="4">
        <v>589848000000000</v>
      </c>
      <c r="X967" s="4">
        <v>553136000000000</v>
      </c>
      <c r="Y967" s="4">
        <v>551426000000000</v>
      </c>
      <c r="Z967" s="4">
        <v>536957000000000</v>
      </c>
      <c r="AA967" s="4">
        <v>539108000000000</v>
      </c>
      <c r="AB967" s="4">
        <v>530691000000000</v>
      </c>
      <c r="AC967" s="4">
        <v>525551000000000</v>
      </c>
      <c r="AD967" s="4">
        <v>526360000000000</v>
      </c>
      <c r="AE967" s="4">
        <v>523834000000000</v>
      </c>
      <c r="AF967" s="4">
        <v>518682000000000</v>
      </c>
    </row>
    <row r="968" spans="1:32" x14ac:dyDescent="0.2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 t="s">
        <v>1069</v>
      </c>
      <c r="B1000">
        <v>0</v>
      </c>
      <c r="C1000" s="4">
        <v>4296310000</v>
      </c>
      <c r="D1000" s="4">
        <v>10210300000</v>
      </c>
      <c r="E1000" s="4">
        <v>18277000000</v>
      </c>
      <c r="F1000" s="4">
        <v>28964500000</v>
      </c>
      <c r="G1000" s="4">
        <v>42854700000</v>
      </c>
      <c r="H1000" s="4">
        <v>60623500000</v>
      </c>
      <c r="I1000" s="4">
        <v>83018800000</v>
      </c>
      <c r="J1000" s="4">
        <v>110858000000</v>
      </c>
      <c r="K1000" s="4">
        <v>144696000000</v>
      </c>
      <c r="L1000" s="4">
        <v>185456000000</v>
      </c>
      <c r="M1000" s="4">
        <v>233258000000</v>
      </c>
      <c r="N1000" s="4">
        <v>288588000000</v>
      </c>
      <c r="O1000" s="4">
        <v>351914000000</v>
      </c>
      <c r="P1000" s="4">
        <v>423411000000</v>
      </c>
      <c r="Q1000" s="4">
        <v>503444000000</v>
      </c>
      <c r="R1000" s="4">
        <v>592167000000</v>
      </c>
      <c r="S1000" s="4">
        <v>681291000000</v>
      </c>
      <c r="T1000" s="4">
        <v>774035000000</v>
      </c>
      <c r="U1000" s="4">
        <v>871018000000</v>
      </c>
      <c r="V1000" s="4">
        <v>972026000000</v>
      </c>
      <c r="W1000" s="4">
        <v>1074600000000</v>
      </c>
      <c r="X1000" s="4">
        <v>1177690000000</v>
      </c>
      <c r="Y1000" s="4">
        <v>1279230000000</v>
      </c>
      <c r="Z1000" s="4">
        <v>1376760000000</v>
      </c>
      <c r="AA1000" s="4">
        <v>1468380000000</v>
      </c>
      <c r="AB1000" s="4">
        <v>1552960000000</v>
      </c>
      <c r="AC1000" s="4">
        <v>1628040000000</v>
      </c>
      <c r="AD1000" s="4">
        <v>1694080000000</v>
      </c>
      <c r="AE1000" s="4">
        <v>1750760000000</v>
      </c>
      <c r="AF1000" s="4">
        <v>1797960000000</v>
      </c>
    </row>
    <row r="1001" spans="1:32" x14ac:dyDescent="0.2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 t="s">
        <v>1091</v>
      </c>
      <c r="B1022" s="4">
        <v>14140800000000</v>
      </c>
      <c r="C1022" s="4">
        <v>14467900000000</v>
      </c>
      <c r="D1022" s="4">
        <v>14071000000000</v>
      </c>
      <c r="E1022" s="4">
        <v>13816100000000</v>
      </c>
      <c r="F1022" s="4">
        <v>13542900000000</v>
      </c>
      <c r="G1022" s="4">
        <v>13236800000000</v>
      </c>
      <c r="H1022" s="4">
        <v>12923300000000</v>
      </c>
      <c r="I1022" s="4">
        <v>12617300000000</v>
      </c>
      <c r="J1022" s="4">
        <v>12230200000000</v>
      </c>
      <c r="K1022" s="4">
        <v>11721900000000</v>
      </c>
      <c r="L1022" s="4">
        <v>11222900000000</v>
      </c>
      <c r="M1022" s="4">
        <v>10717700000000</v>
      </c>
      <c r="N1022" s="4">
        <v>10219500000000</v>
      </c>
      <c r="O1022" s="4">
        <v>9736030000000</v>
      </c>
      <c r="P1022" s="4">
        <v>9262480000000</v>
      </c>
      <c r="Q1022" s="4">
        <v>8799840000000</v>
      </c>
      <c r="R1022" s="4">
        <v>8340430000000</v>
      </c>
      <c r="S1022" s="4">
        <v>7904720000000</v>
      </c>
      <c r="T1022" s="4">
        <v>7479340000000</v>
      </c>
      <c r="U1022" s="4">
        <v>7063670000000</v>
      </c>
      <c r="V1022" s="4">
        <v>6659440000000</v>
      </c>
      <c r="W1022" s="4">
        <v>6258990000000</v>
      </c>
      <c r="X1022" s="4">
        <v>5870130000000</v>
      </c>
      <c r="Y1022" s="4">
        <v>5494500000000</v>
      </c>
      <c r="Z1022" s="4">
        <v>5135240000000</v>
      </c>
      <c r="AA1022" s="4">
        <v>4797300000000</v>
      </c>
      <c r="AB1022" s="4">
        <v>4488970000000</v>
      </c>
      <c r="AC1022" s="4">
        <v>4210560000000</v>
      </c>
      <c r="AD1022" s="4">
        <v>3967600000000</v>
      </c>
      <c r="AE1022" s="4">
        <v>3759770000000</v>
      </c>
      <c r="AF1022" s="4">
        <v>3585210000000</v>
      </c>
    </row>
    <row r="1023" spans="1:32" x14ac:dyDescent="0.2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 t="s">
        <v>1093</v>
      </c>
      <c r="B1024" s="4">
        <v>772908000000</v>
      </c>
      <c r="C1024" s="4">
        <v>769334000000</v>
      </c>
      <c r="D1024" s="4">
        <v>789317000000</v>
      </c>
      <c r="E1024" s="4">
        <v>706531000000</v>
      </c>
      <c r="F1024" s="4">
        <v>587815000000</v>
      </c>
      <c r="G1024" s="4">
        <v>461661000000</v>
      </c>
      <c r="H1024" s="4">
        <v>311592000000</v>
      </c>
      <c r="I1024" s="4">
        <v>131363000000</v>
      </c>
      <c r="J1024" s="4">
        <v>25737400000</v>
      </c>
      <c r="K1024" s="4">
        <v>24667800000</v>
      </c>
      <c r="L1024" s="4">
        <v>22490900000</v>
      </c>
      <c r="M1024" s="4">
        <v>21478400000</v>
      </c>
      <c r="N1024" s="4">
        <v>20480000000</v>
      </c>
      <c r="O1024" s="4">
        <v>19511100000</v>
      </c>
      <c r="P1024" s="4">
        <v>18562100000</v>
      </c>
      <c r="Q1024" s="4">
        <v>17635000000</v>
      </c>
      <c r="R1024" s="4">
        <v>16714300000</v>
      </c>
      <c r="S1024" s="4">
        <v>16634800000</v>
      </c>
      <c r="T1024" s="4">
        <v>15739700000</v>
      </c>
      <c r="U1024" s="4">
        <v>14864900000</v>
      </c>
      <c r="V1024" s="4">
        <v>14014300000</v>
      </c>
      <c r="W1024" s="4">
        <v>13800100000</v>
      </c>
      <c r="X1024" s="4">
        <v>12942800000</v>
      </c>
      <c r="Y1024" s="4">
        <v>12114600000</v>
      </c>
      <c r="Z1024" s="4">
        <v>11322400000</v>
      </c>
      <c r="AA1024" s="4">
        <v>11059200000</v>
      </c>
      <c r="AB1024" s="4">
        <v>10348400000</v>
      </c>
      <c r="AC1024" s="4">
        <v>9706610000</v>
      </c>
      <c r="AD1024" s="4">
        <v>9146510000</v>
      </c>
      <c r="AE1024" s="4">
        <v>9045150000</v>
      </c>
      <c r="AF1024" s="4">
        <v>8625200000</v>
      </c>
    </row>
    <row r="1025" spans="1:32" x14ac:dyDescent="0.2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 t="s">
        <v>1209</v>
      </c>
      <c r="B1140" s="4">
        <v>520000000000000</v>
      </c>
      <c r="C1140" s="4">
        <v>559500000000000</v>
      </c>
      <c r="D1140" s="4">
        <v>566000000000000</v>
      </c>
      <c r="E1140" s="4">
        <v>563100000000000</v>
      </c>
      <c r="F1140" s="4">
        <v>561600000000000</v>
      </c>
      <c r="G1140" s="4">
        <v>560500000000000</v>
      </c>
      <c r="H1140" s="4">
        <v>558600000000000</v>
      </c>
      <c r="I1140" s="4">
        <v>555900000000000</v>
      </c>
      <c r="J1140" s="4">
        <v>553000000000000</v>
      </c>
      <c r="K1140" s="4">
        <v>549900000000000</v>
      </c>
      <c r="L1140" s="4">
        <v>546600000000000</v>
      </c>
      <c r="M1140" s="4">
        <v>543100000000000</v>
      </c>
      <c r="N1140" s="4">
        <v>539500000000000</v>
      </c>
      <c r="O1140" s="4">
        <v>536100000000000</v>
      </c>
      <c r="P1140" s="4">
        <v>532800000000000</v>
      </c>
      <c r="Q1140" s="4">
        <v>530000000000000</v>
      </c>
      <c r="R1140" s="4">
        <v>527200000000000</v>
      </c>
      <c r="S1140" s="4">
        <v>524400000000000</v>
      </c>
      <c r="T1140" s="4">
        <v>521400000000000</v>
      </c>
      <c r="U1140" s="4">
        <v>518400000000000</v>
      </c>
      <c r="V1140" s="4">
        <v>515600000000000</v>
      </c>
      <c r="W1140" s="4">
        <v>512600000000000</v>
      </c>
      <c r="X1140" s="4">
        <v>509500000000000</v>
      </c>
      <c r="Y1140" s="4">
        <v>506700000000000</v>
      </c>
      <c r="Z1140" s="4">
        <v>503900000000000</v>
      </c>
      <c r="AA1140" s="4">
        <v>501000000000000</v>
      </c>
      <c r="AB1140" s="4">
        <v>498300000000000</v>
      </c>
      <c r="AC1140" s="4">
        <v>495500000000000</v>
      </c>
      <c r="AD1140" s="4">
        <v>493000000000000</v>
      </c>
      <c r="AE1140" s="4">
        <v>490800000000000</v>
      </c>
      <c r="AF1140" s="4">
        <v>488700000000000</v>
      </c>
    </row>
    <row r="1141" spans="1:32" x14ac:dyDescent="0.2">
      <c r="A1141" t="s">
        <v>1210</v>
      </c>
      <c r="B1141" s="4">
        <v>707900000000000</v>
      </c>
      <c r="C1141" s="4">
        <v>681400000000000</v>
      </c>
      <c r="D1141" s="4">
        <v>758800000000000</v>
      </c>
      <c r="E1141" s="4">
        <v>771500000000000</v>
      </c>
      <c r="F1141" s="4">
        <v>785200000000000</v>
      </c>
      <c r="G1141" s="4">
        <v>799500000000000</v>
      </c>
      <c r="H1141" s="4">
        <v>813300000000000</v>
      </c>
      <c r="I1141" s="4">
        <v>826600000000000</v>
      </c>
      <c r="J1141" s="4">
        <v>839700000000000</v>
      </c>
      <c r="K1141" s="4">
        <v>852800000000000</v>
      </c>
      <c r="L1141" s="4">
        <v>865400000000000</v>
      </c>
      <c r="M1141" s="4">
        <v>878100000000000</v>
      </c>
      <c r="N1141" s="4">
        <v>891300000000000</v>
      </c>
      <c r="O1141" s="4">
        <v>905000000000000</v>
      </c>
      <c r="P1141" s="4">
        <v>919400000000000</v>
      </c>
      <c r="Q1141" s="4">
        <v>935100000000000</v>
      </c>
      <c r="R1141" s="4">
        <v>951200000000000</v>
      </c>
      <c r="S1141" s="4">
        <v>968100000000000</v>
      </c>
      <c r="T1141" s="4">
        <v>984800000000000</v>
      </c>
      <c r="U1141" s="4">
        <v>1001000000000000</v>
      </c>
      <c r="V1141" s="4">
        <v>1018000000000000</v>
      </c>
      <c r="W1141" s="4">
        <v>1035000000000000</v>
      </c>
      <c r="X1141" s="4">
        <v>1053000000000000</v>
      </c>
      <c r="Y1141" s="4">
        <v>1071000000000000</v>
      </c>
      <c r="Z1141" s="4">
        <v>1090000000000000</v>
      </c>
      <c r="AA1141" s="4">
        <v>1108000000000000</v>
      </c>
      <c r="AB1141" s="4">
        <v>1128000000000000</v>
      </c>
      <c r="AC1141" s="4">
        <v>1147000000000000</v>
      </c>
      <c r="AD1141" s="4">
        <v>1168000000000000</v>
      </c>
      <c r="AE1141" s="4">
        <v>1190000000000000</v>
      </c>
      <c r="AF1141" s="4">
        <v>1213000000000000</v>
      </c>
    </row>
    <row r="1142" spans="1:32" x14ac:dyDescent="0.2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">
      <c r="A1143" t="s">
        <v>1212</v>
      </c>
      <c r="B1143" s="4">
        <v>169200000000000</v>
      </c>
      <c r="C1143" s="4">
        <v>164000000000000</v>
      </c>
      <c r="D1143" s="4">
        <v>162300000000000</v>
      </c>
      <c r="E1143" s="4">
        <v>161800000000000</v>
      </c>
      <c r="F1143" s="4">
        <v>162200000000000</v>
      </c>
      <c r="G1143" s="4">
        <v>161400000000000</v>
      </c>
      <c r="H1143" s="4">
        <v>160900000000000</v>
      </c>
      <c r="I1143" s="4">
        <v>160900000000000</v>
      </c>
      <c r="J1143" s="4">
        <v>161300000000000</v>
      </c>
      <c r="K1143" s="4">
        <v>162000000000000</v>
      </c>
      <c r="L1143" s="4">
        <v>160600000000000</v>
      </c>
      <c r="M1143" s="4">
        <v>159600000000000</v>
      </c>
      <c r="N1143" s="4">
        <v>158900000000000</v>
      </c>
      <c r="O1143" s="4">
        <v>158600000000000</v>
      </c>
      <c r="P1143" s="4">
        <v>158600000000000</v>
      </c>
      <c r="Q1143" s="4">
        <v>158900000000000</v>
      </c>
      <c r="R1143" s="4">
        <v>159200000000000</v>
      </c>
      <c r="S1143" s="4">
        <v>159600000000000</v>
      </c>
      <c r="T1143" s="4">
        <v>160000000000000</v>
      </c>
      <c r="U1143" s="4">
        <v>160500000000000</v>
      </c>
      <c r="V1143" s="4">
        <v>158200000000000</v>
      </c>
      <c r="W1143" s="4">
        <v>156500000000000</v>
      </c>
      <c r="X1143" s="4">
        <v>155100000000000</v>
      </c>
      <c r="Y1143" s="4">
        <v>154200000000000</v>
      </c>
      <c r="Z1143" s="4">
        <v>153500000000000</v>
      </c>
      <c r="AA1143" s="4">
        <v>153100000000000</v>
      </c>
      <c r="AB1143" s="4">
        <v>152700000000000</v>
      </c>
      <c r="AC1143" s="4">
        <v>152500000000000</v>
      </c>
      <c r="AD1143" s="4">
        <v>152300000000000</v>
      </c>
      <c r="AE1143" s="4">
        <v>152200000000000</v>
      </c>
      <c r="AF1143" s="4">
        <v>152400000000000</v>
      </c>
    </row>
    <row r="1144" spans="1:32" x14ac:dyDescent="0.2">
      <c r="A1144" t="s">
        <v>1213</v>
      </c>
      <c r="B1144" s="4">
        <v>1049000000000000</v>
      </c>
      <c r="C1144" s="4">
        <v>1053000000000000</v>
      </c>
      <c r="D1144" s="4">
        <v>1058000000000000</v>
      </c>
      <c r="E1144" s="4">
        <v>1061000000000000</v>
      </c>
      <c r="F1144" s="4">
        <v>1066000000000000</v>
      </c>
      <c r="G1144" s="4">
        <v>1071000000000000</v>
      </c>
      <c r="H1144" s="4">
        <v>1075000000000000</v>
      </c>
      <c r="I1144" s="4">
        <v>1079000000000000</v>
      </c>
      <c r="J1144" s="4">
        <v>1082000000000000</v>
      </c>
      <c r="K1144" s="4">
        <v>1085000000000000</v>
      </c>
      <c r="L1144" s="4">
        <v>1088000000000000</v>
      </c>
      <c r="M1144" s="4">
        <v>1092000000000000</v>
      </c>
      <c r="N1144" s="4">
        <v>1096000000000000</v>
      </c>
      <c r="O1144" s="4">
        <v>1100000000000000</v>
      </c>
      <c r="P1144" s="4">
        <v>1106000000000000</v>
      </c>
      <c r="Q1144" s="4">
        <v>1112000000000000</v>
      </c>
      <c r="R1144" s="4">
        <v>1119000000000000</v>
      </c>
      <c r="S1144" s="4">
        <v>1126000000000000</v>
      </c>
      <c r="T1144" s="4">
        <v>1134000000000000</v>
      </c>
      <c r="U1144" s="4">
        <v>1142000000000000</v>
      </c>
      <c r="V1144" s="4">
        <v>1149000000000000</v>
      </c>
      <c r="W1144" s="4">
        <v>1157000000000000</v>
      </c>
      <c r="X1144" s="4">
        <v>1166000000000000</v>
      </c>
      <c r="Y1144" s="4">
        <v>1174000000000000</v>
      </c>
      <c r="Z1144" s="4">
        <v>1183000000000000</v>
      </c>
      <c r="AA1144" s="4">
        <v>1191000000000000</v>
      </c>
      <c r="AB1144" s="4">
        <v>1200000000000000</v>
      </c>
      <c r="AC1144" s="4">
        <v>1210000000000000</v>
      </c>
      <c r="AD1144" s="4">
        <v>1219000000000000</v>
      </c>
      <c r="AE1144" s="4">
        <v>1229000000000000</v>
      </c>
      <c r="AF1144" s="4">
        <v>1239000000000000</v>
      </c>
    </row>
    <row r="1145" spans="1:32" x14ac:dyDescent="0.2">
      <c r="A1145" t="s">
        <v>1214</v>
      </c>
      <c r="B1145" s="4">
        <v>1665000000000000</v>
      </c>
      <c r="C1145" s="4">
        <v>1689000000000000</v>
      </c>
      <c r="D1145" s="4">
        <v>1617000000000000</v>
      </c>
      <c r="E1145" s="4">
        <v>1628000000000000</v>
      </c>
      <c r="F1145" s="4">
        <v>1639000000000000</v>
      </c>
      <c r="G1145" s="4">
        <v>1652000000000000</v>
      </c>
      <c r="H1145" s="4">
        <v>1672000000000000</v>
      </c>
      <c r="I1145" s="4">
        <v>1691000000000000</v>
      </c>
      <c r="J1145" s="4">
        <v>1711000000000000</v>
      </c>
      <c r="K1145" s="4">
        <v>1731000000000000</v>
      </c>
      <c r="L1145" s="4">
        <v>1752000000000000</v>
      </c>
      <c r="M1145" s="4">
        <v>1771000000000000</v>
      </c>
      <c r="N1145" s="4">
        <v>1792000000000000</v>
      </c>
      <c r="O1145" s="4">
        <v>1813000000000000</v>
      </c>
      <c r="P1145" s="4">
        <v>1838000000000000</v>
      </c>
      <c r="Q1145" s="4">
        <v>1864000000000000</v>
      </c>
      <c r="R1145" s="4">
        <v>1889000000000000</v>
      </c>
      <c r="S1145" s="4">
        <v>1915000000000000</v>
      </c>
      <c r="T1145" s="4">
        <v>1940000000000000</v>
      </c>
      <c r="U1145" s="4">
        <v>1966000000000000</v>
      </c>
      <c r="V1145" s="4">
        <v>1992000000000000</v>
      </c>
      <c r="W1145" s="4">
        <v>2017000000000000</v>
      </c>
      <c r="X1145" s="4">
        <v>2042000000000000</v>
      </c>
      <c r="Y1145" s="4">
        <v>2068000000000000</v>
      </c>
      <c r="Z1145" s="4">
        <v>2093000000000000</v>
      </c>
      <c r="AA1145" s="4">
        <v>2119000000000000</v>
      </c>
      <c r="AB1145" s="4">
        <v>2144000000000000</v>
      </c>
      <c r="AC1145" s="4">
        <v>2169000000000000</v>
      </c>
      <c r="AD1145" s="4">
        <v>2197000000000000</v>
      </c>
      <c r="AE1145" s="4">
        <v>2225000000000000</v>
      </c>
      <c r="AF1145" s="4">
        <v>2253000000000000</v>
      </c>
    </row>
    <row r="1146" spans="1:32" x14ac:dyDescent="0.2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 t="s">
        <v>1221</v>
      </c>
      <c r="B1152" s="4">
        <v>2826000000000000</v>
      </c>
      <c r="C1152" s="4">
        <v>2729000000000000</v>
      </c>
      <c r="D1152" s="4">
        <v>2835000000000000</v>
      </c>
      <c r="E1152" s="4">
        <v>2833000000000000</v>
      </c>
      <c r="F1152" s="4">
        <v>2836000000000000</v>
      </c>
      <c r="G1152" s="4">
        <v>2833000000000000</v>
      </c>
      <c r="H1152" s="4">
        <v>2823000000000000</v>
      </c>
      <c r="I1152" s="4">
        <v>2808000000000000</v>
      </c>
      <c r="J1152" s="4">
        <v>2795000000000000</v>
      </c>
      <c r="K1152" s="4">
        <v>2780000000000000</v>
      </c>
      <c r="L1152" s="4">
        <v>2762000000000000</v>
      </c>
      <c r="M1152" s="4">
        <v>2747000000000000</v>
      </c>
      <c r="N1152" s="4">
        <v>2733000000000000</v>
      </c>
      <c r="O1152" s="4">
        <v>2720000000000000</v>
      </c>
      <c r="P1152" s="4">
        <v>2708000000000000</v>
      </c>
      <c r="Q1152" s="4">
        <v>2698000000000000</v>
      </c>
      <c r="R1152" s="4">
        <v>2688000000000000</v>
      </c>
      <c r="S1152" s="4">
        <v>2679000000000000</v>
      </c>
      <c r="T1152" s="4">
        <v>2670000000000000</v>
      </c>
      <c r="U1152" s="4">
        <v>2663000000000000</v>
      </c>
      <c r="V1152" s="4">
        <v>2656000000000000</v>
      </c>
      <c r="W1152" s="4">
        <v>2650000000000000</v>
      </c>
      <c r="X1152" s="4">
        <v>2642000000000000</v>
      </c>
      <c r="Y1152" s="4">
        <v>2635000000000000</v>
      </c>
      <c r="Z1152" s="4">
        <v>2627000000000000</v>
      </c>
      <c r="AA1152" s="4">
        <v>2620000000000000</v>
      </c>
      <c r="AB1152" s="4">
        <v>2612000000000000</v>
      </c>
      <c r="AC1152" s="4">
        <v>2605000000000000</v>
      </c>
      <c r="AD1152" s="4">
        <v>2598000000000000</v>
      </c>
      <c r="AE1152" s="4">
        <v>2591000000000000</v>
      </c>
      <c r="AF1152" s="4">
        <v>2584000000000000</v>
      </c>
    </row>
    <row r="1153" spans="1:32" x14ac:dyDescent="0.2">
      <c r="A1153" t="s">
        <v>1222</v>
      </c>
      <c r="B1153" s="4">
        <v>46960000000000</v>
      </c>
      <c r="C1153" s="4">
        <v>44400000000000</v>
      </c>
      <c r="D1153" s="4">
        <v>48310000000000</v>
      </c>
      <c r="E1153" s="4">
        <v>48220000000000</v>
      </c>
      <c r="F1153" s="4">
        <v>48200000000000</v>
      </c>
      <c r="G1153" s="4">
        <v>48090000000000</v>
      </c>
      <c r="H1153" s="4">
        <v>47910000000000</v>
      </c>
      <c r="I1153" s="4">
        <v>47700000000000</v>
      </c>
      <c r="J1153" s="4">
        <v>47530000000000</v>
      </c>
      <c r="K1153" s="4">
        <v>47350000000000</v>
      </c>
      <c r="L1153" s="4">
        <v>47120000000000</v>
      </c>
      <c r="M1153" s="4">
        <v>46900000000000</v>
      </c>
      <c r="N1153" s="4">
        <v>46690000000000</v>
      </c>
      <c r="O1153" s="4">
        <v>46490000000000</v>
      </c>
      <c r="P1153" s="4">
        <v>46320000000000</v>
      </c>
      <c r="Q1153" s="4">
        <v>46240000000000</v>
      </c>
      <c r="R1153" s="4">
        <v>46240000000000</v>
      </c>
      <c r="S1153" s="4">
        <v>46350000000000</v>
      </c>
      <c r="T1153" s="4">
        <v>46470000000000</v>
      </c>
      <c r="U1153" s="4">
        <v>46620000000000</v>
      </c>
      <c r="V1153" s="4">
        <v>46780000000000</v>
      </c>
      <c r="W1153" s="4">
        <v>46900000000000</v>
      </c>
      <c r="X1153" s="4">
        <v>47040000000000</v>
      </c>
      <c r="Y1153" s="4">
        <v>47160000000000</v>
      </c>
      <c r="Z1153" s="4">
        <v>47300000000000</v>
      </c>
      <c r="AA1153" s="4">
        <v>47430000000000</v>
      </c>
      <c r="AB1153" s="4">
        <v>47570000000000</v>
      </c>
      <c r="AC1153" s="4">
        <v>47700000000000</v>
      </c>
      <c r="AD1153" s="4">
        <v>47860000000000</v>
      </c>
      <c r="AE1153" s="4">
        <v>48010000000000</v>
      </c>
      <c r="AF1153" s="4">
        <v>48180000000000</v>
      </c>
    </row>
    <row r="1154" spans="1:32" x14ac:dyDescent="0.2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">
      <c r="A1156" t="s">
        <v>1225</v>
      </c>
      <c r="B1156" s="4">
        <v>921500000000000</v>
      </c>
      <c r="C1156" s="4">
        <v>919200000000000</v>
      </c>
      <c r="D1156" s="4">
        <v>922300000000000</v>
      </c>
      <c r="E1156" s="4">
        <v>928400000000000</v>
      </c>
      <c r="F1156" s="4">
        <v>937000000000000</v>
      </c>
      <c r="G1156" s="4">
        <v>945300000000000</v>
      </c>
      <c r="H1156" s="4">
        <v>952800000000000</v>
      </c>
      <c r="I1156" s="4">
        <v>959500000000000</v>
      </c>
      <c r="J1156" s="4">
        <v>966400000000000</v>
      </c>
      <c r="K1156" s="4">
        <v>973600000000000</v>
      </c>
      <c r="L1156" s="4">
        <v>978900000000000</v>
      </c>
      <c r="M1156" s="4">
        <v>984300000000000</v>
      </c>
      <c r="N1156" s="4">
        <v>990300000000000</v>
      </c>
      <c r="O1156" s="4">
        <v>996600000000000</v>
      </c>
      <c r="P1156" s="4">
        <v>1003000000000000</v>
      </c>
      <c r="Q1156" s="4">
        <v>1009000000000000</v>
      </c>
      <c r="R1156" s="4">
        <v>1015000000000000</v>
      </c>
      <c r="S1156" s="4">
        <v>1021000000000000</v>
      </c>
      <c r="T1156" s="4">
        <v>1026000000000000</v>
      </c>
      <c r="U1156" s="4">
        <v>1031000000000000</v>
      </c>
      <c r="V1156" s="4">
        <v>1037000000000000</v>
      </c>
      <c r="W1156" s="4">
        <v>1042000000000000</v>
      </c>
      <c r="X1156" s="4">
        <v>1047000000000000</v>
      </c>
      <c r="Y1156" s="4">
        <v>1053000000000000</v>
      </c>
      <c r="Z1156" s="4">
        <v>1058000000000000</v>
      </c>
      <c r="AA1156" s="4">
        <v>1064000000000000</v>
      </c>
      <c r="AB1156" s="4">
        <v>1071000000000000</v>
      </c>
      <c r="AC1156" s="4">
        <v>1077000000000000</v>
      </c>
      <c r="AD1156" s="4">
        <v>1084000000000000</v>
      </c>
      <c r="AE1156" s="4">
        <v>1091000000000000</v>
      </c>
      <c r="AF1156" s="4">
        <v>1098000000000000</v>
      </c>
    </row>
    <row r="1157" spans="1:32" x14ac:dyDescent="0.2">
      <c r="A1157" t="s">
        <v>1226</v>
      </c>
      <c r="B1157" s="4">
        <v>187000000000000</v>
      </c>
      <c r="C1157" s="4">
        <v>185800000000000</v>
      </c>
      <c r="D1157" s="4">
        <v>185500000000000</v>
      </c>
      <c r="E1157" s="4">
        <v>185700000000000</v>
      </c>
      <c r="F1157" s="4">
        <v>186200000000000</v>
      </c>
      <c r="G1157" s="4">
        <v>186400000000000</v>
      </c>
      <c r="H1157" s="4">
        <v>186300000000000</v>
      </c>
      <c r="I1157" s="4">
        <v>185900000000000</v>
      </c>
      <c r="J1157" s="4">
        <v>185500000000000</v>
      </c>
      <c r="K1157" s="4">
        <v>184900000000000</v>
      </c>
      <c r="L1157" s="4">
        <v>183800000000000</v>
      </c>
      <c r="M1157" s="4">
        <v>182900000000000</v>
      </c>
      <c r="N1157" s="4">
        <v>182300000000000</v>
      </c>
      <c r="O1157" s="4">
        <v>181800000000000</v>
      </c>
      <c r="P1157" s="4">
        <v>181400000000000</v>
      </c>
      <c r="Q1157" s="4">
        <v>181100000000000</v>
      </c>
      <c r="R1157" s="4">
        <v>180800000000000</v>
      </c>
      <c r="S1157" s="4">
        <v>180600000000000</v>
      </c>
      <c r="T1157" s="4">
        <v>180300000000000</v>
      </c>
      <c r="U1157" s="4">
        <v>180000000000000</v>
      </c>
      <c r="V1157" s="4">
        <v>179800000000000</v>
      </c>
      <c r="W1157" s="4">
        <v>179500000000000</v>
      </c>
      <c r="X1157" s="4">
        <v>179300000000000</v>
      </c>
      <c r="Y1157" s="4">
        <v>179000000000000</v>
      </c>
      <c r="Z1157" s="4">
        <v>178700000000000</v>
      </c>
      <c r="AA1157" s="4">
        <v>178400000000000</v>
      </c>
      <c r="AB1157" s="4">
        <v>178100000000000</v>
      </c>
      <c r="AC1157" s="4">
        <v>177800000000000</v>
      </c>
      <c r="AD1157" s="4">
        <v>177600000000000</v>
      </c>
      <c r="AE1157" s="4">
        <v>177400000000000</v>
      </c>
      <c r="AF1157" s="4">
        <v>177100000000000</v>
      </c>
    </row>
    <row r="1158" spans="1:32" x14ac:dyDescent="0.2">
      <c r="A1158" t="s">
        <v>1227</v>
      </c>
      <c r="B1158" s="4">
        <v>298600000000000</v>
      </c>
      <c r="C1158" s="4">
        <v>320400000000000</v>
      </c>
      <c r="D1158" s="4">
        <v>320200000000000</v>
      </c>
      <c r="E1158" s="4">
        <v>311900000000000</v>
      </c>
      <c r="F1158" s="4">
        <v>304100000000000</v>
      </c>
      <c r="G1158" s="4">
        <v>297400000000000</v>
      </c>
      <c r="H1158" s="4">
        <v>291000000000000</v>
      </c>
      <c r="I1158" s="4">
        <v>285100000000000</v>
      </c>
      <c r="J1158" s="4">
        <v>279800000000000</v>
      </c>
      <c r="K1158" s="4">
        <v>274800000000000</v>
      </c>
      <c r="L1158" s="4">
        <v>270000000000000</v>
      </c>
      <c r="M1158" s="4">
        <v>265600000000000</v>
      </c>
      <c r="N1158" s="4">
        <v>261200000000000</v>
      </c>
      <c r="O1158" s="4">
        <v>257100000000000</v>
      </c>
      <c r="P1158" s="4">
        <v>253100000000000</v>
      </c>
      <c r="Q1158" s="4">
        <v>249500000000000</v>
      </c>
      <c r="R1158" s="4">
        <v>246000000000000</v>
      </c>
      <c r="S1158" s="4">
        <v>242600000000000</v>
      </c>
      <c r="T1158" s="4">
        <v>239000000000000</v>
      </c>
      <c r="U1158" s="4">
        <v>235800000000000</v>
      </c>
      <c r="V1158" s="4">
        <v>232400000000000</v>
      </c>
      <c r="W1158" s="4">
        <v>229000000000000</v>
      </c>
      <c r="X1158" s="4">
        <v>225600000000000</v>
      </c>
      <c r="Y1158" s="4">
        <v>222300000000000</v>
      </c>
      <c r="Z1158" s="4">
        <v>218900000000000</v>
      </c>
      <c r="AA1158" s="4">
        <v>215400000000000</v>
      </c>
      <c r="AB1158" s="4">
        <v>212000000000000</v>
      </c>
      <c r="AC1158" s="4">
        <v>208600000000000</v>
      </c>
      <c r="AD1158" s="4">
        <v>205400000000000</v>
      </c>
      <c r="AE1158" s="4">
        <v>202000000000000</v>
      </c>
      <c r="AF1158" s="4">
        <v>198700000000000</v>
      </c>
    </row>
    <row r="1159" spans="1:32" x14ac:dyDescent="0.2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">
      <c r="A1162" t="s">
        <v>1231</v>
      </c>
      <c r="B1162" s="4">
        <v>39060000000000</v>
      </c>
      <c r="C1162" s="4">
        <v>37740000000000</v>
      </c>
      <c r="D1162" s="4">
        <v>36240000000000</v>
      </c>
      <c r="E1162" s="4">
        <v>34540000000000</v>
      </c>
      <c r="F1162" s="4">
        <v>33040000000000</v>
      </c>
      <c r="G1162" s="4">
        <v>31820000000000</v>
      </c>
      <c r="H1162" s="4">
        <v>30770000000000</v>
      </c>
      <c r="I1162" s="4">
        <v>29910000000000</v>
      </c>
      <c r="J1162" s="4">
        <v>29240000000000</v>
      </c>
      <c r="K1162" s="4">
        <v>28740000000000</v>
      </c>
      <c r="L1162" s="4">
        <v>28370000000000</v>
      </c>
      <c r="M1162" s="4">
        <v>27990000000000</v>
      </c>
      <c r="N1162" s="4">
        <v>27580000000000</v>
      </c>
      <c r="O1162" s="4">
        <v>27160000000000</v>
      </c>
      <c r="P1162" s="4">
        <v>26730000000000</v>
      </c>
      <c r="Q1162" s="4">
        <v>26310000000000</v>
      </c>
      <c r="R1162" s="4">
        <v>25900000000000</v>
      </c>
      <c r="S1162" s="4">
        <v>25480000000000</v>
      </c>
      <c r="T1162" s="4">
        <v>25030000000000</v>
      </c>
      <c r="U1162" s="4">
        <v>24610000000000</v>
      </c>
      <c r="V1162" s="4">
        <v>24180000000000</v>
      </c>
      <c r="W1162" s="4">
        <v>23750000000000</v>
      </c>
      <c r="X1162" s="4">
        <v>23340000000000</v>
      </c>
      <c r="Y1162" s="4">
        <v>22960000000000</v>
      </c>
      <c r="Z1162" s="4">
        <v>22590000000000</v>
      </c>
      <c r="AA1162" s="4">
        <v>22230000000000</v>
      </c>
      <c r="AB1162" s="4">
        <v>21900000000000</v>
      </c>
      <c r="AC1162" s="4">
        <v>21580000000000</v>
      </c>
      <c r="AD1162" s="4">
        <v>21280000000000</v>
      </c>
      <c r="AE1162" s="4">
        <v>20990000000000</v>
      </c>
      <c r="AF1162" s="4">
        <v>20690000000000</v>
      </c>
    </row>
    <row r="1163" spans="1:32" x14ac:dyDescent="0.2">
      <c r="A1163" t="s">
        <v>1232</v>
      </c>
      <c r="B1163" s="4">
        <v>6290000000000</v>
      </c>
      <c r="C1163" s="4">
        <v>6331000000000</v>
      </c>
      <c r="D1163" s="4">
        <v>6322000000000</v>
      </c>
      <c r="E1163" s="4">
        <v>6260000000000</v>
      </c>
      <c r="F1163" s="4">
        <v>6200000000000</v>
      </c>
      <c r="G1163" s="4">
        <v>6160000000000</v>
      </c>
      <c r="H1163" s="4">
        <v>6121000000000</v>
      </c>
      <c r="I1163" s="4">
        <v>6088000000000</v>
      </c>
      <c r="J1163" s="4">
        <v>6062000000000</v>
      </c>
      <c r="K1163" s="4">
        <v>6038000000000</v>
      </c>
      <c r="L1163" s="4">
        <v>6013000000000</v>
      </c>
      <c r="M1163" s="4">
        <v>5992000000000</v>
      </c>
      <c r="N1163" s="4">
        <v>5972000000000</v>
      </c>
      <c r="O1163" s="4">
        <v>5953000000000</v>
      </c>
      <c r="P1163" s="4">
        <v>5935000000000</v>
      </c>
      <c r="Q1163" s="4">
        <v>5922000000000</v>
      </c>
      <c r="R1163" s="4">
        <v>5913000000000</v>
      </c>
      <c r="S1163" s="4">
        <v>5899000000000</v>
      </c>
      <c r="T1163" s="4">
        <v>5882000000000</v>
      </c>
      <c r="U1163" s="4">
        <v>5869000000000</v>
      </c>
      <c r="V1163" s="4">
        <v>5850000000000</v>
      </c>
      <c r="W1163" s="4">
        <v>5832000000000</v>
      </c>
      <c r="X1163" s="4">
        <v>5813000000000</v>
      </c>
      <c r="Y1163" s="4">
        <v>5797000000000</v>
      </c>
      <c r="Z1163" s="4">
        <v>5780000000000</v>
      </c>
      <c r="AA1163" s="4">
        <v>5761000000000</v>
      </c>
      <c r="AB1163" s="4">
        <v>5743000000000</v>
      </c>
      <c r="AC1163" s="4">
        <v>5727000000000</v>
      </c>
      <c r="AD1163" s="4">
        <v>5713000000000</v>
      </c>
      <c r="AE1163" s="4">
        <v>5698000000000</v>
      </c>
      <c r="AF1163" s="4">
        <v>5682000000000</v>
      </c>
    </row>
    <row r="1164" spans="1:32" x14ac:dyDescent="0.2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 t="s">
        <v>1239</v>
      </c>
      <c r="B1170" s="4">
        <v>366600000000000</v>
      </c>
      <c r="C1170" s="4">
        <v>363900000000000</v>
      </c>
      <c r="D1170" s="4">
        <v>354700000000000</v>
      </c>
      <c r="E1170" s="4">
        <v>355900000000000</v>
      </c>
      <c r="F1170" s="4">
        <v>357000000000000</v>
      </c>
      <c r="G1170" s="4">
        <v>354500000000000</v>
      </c>
      <c r="H1170" s="4">
        <v>351900000000000</v>
      </c>
      <c r="I1170" s="4">
        <v>349100000000000</v>
      </c>
      <c r="J1170" s="4">
        <v>345800000000000</v>
      </c>
      <c r="K1170" s="4">
        <v>342200000000000</v>
      </c>
      <c r="L1170" s="4">
        <v>338400000000000</v>
      </c>
      <c r="M1170" s="4">
        <v>333900000000000</v>
      </c>
      <c r="N1170" s="4">
        <v>329200000000000</v>
      </c>
      <c r="O1170" s="4">
        <v>324300000000000</v>
      </c>
      <c r="P1170" s="4">
        <v>319000000000000</v>
      </c>
      <c r="Q1170" s="4">
        <v>313000000000000</v>
      </c>
      <c r="R1170" s="4">
        <v>306300000000000</v>
      </c>
      <c r="S1170" s="4">
        <v>300600000000000</v>
      </c>
      <c r="T1170" s="4">
        <v>295900000000000</v>
      </c>
      <c r="U1170" s="4">
        <v>290700000000000</v>
      </c>
      <c r="V1170" s="4">
        <v>286800000000000</v>
      </c>
      <c r="W1170" s="4">
        <v>283200000000000</v>
      </c>
      <c r="X1170" s="4">
        <v>279700000000000</v>
      </c>
      <c r="Y1170" s="4">
        <v>276200000000000</v>
      </c>
      <c r="Z1170" s="4">
        <v>273300000000000</v>
      </c>
      <c r="AA1170" s="4">
        <v>271000000000000</v>
      </c>
      <c r="AB1170" s="4">
        <v>268800000000000</v>
      </c>
      <c r="AC1170" s="4">
        <v>266200000000000</v>
      </c>
      <c r="AD1170" s="4">
        <v>263300000000000</v>
      </c>
      <c r="AE1170" s="4">
        <v>260600000000000</v>
      </c>
      <c r="AF1170" s="4">
        <v>258100000000000</v>
      </c>
    </row>
    <row r="1171" spans="1:32" x14ac:dyDescent="0.2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1257</v>
      </c>
      <c r="B1188" s="4">
        <v>241000000000000</v>
      </c>
      <c r="C1188" s="4">
        <v>255800000000000</v>
      </c>
      <c r="D1188" s="4">
        <v>253500000000000</v>
      </c>
      <c r="E1188" s="4">
        <v>251400000000000</v>
      </c>
      <c r="F1188" s="4">
        <v>249400000000000</v>
      </c>
      <c r="G1188" s="4">
        <v>247400000000000</v>
      </c>
      <c r="H1188" s="4">
        <v>245400000000000</v>
      </c>
      <c r="I1188" s="4">
        <v>243600000000000</v>
      </c>
      <c r="J1188" s="4">
        <v>241600000000000</v>
      </c>
      <c r="K1188" s="4">
        <v>239400000000000</v>
      </c>
      <c r="L1188" s="4">
        <v>236900000000000</v>
      </c>
      <c r="M1188" s="4">
        <v>234300000000000</v>
      </c>
      <c r="N1188" s="4">
        <v>232000000000000</v>
      </c>
      <c r="O1188" s="4">
        <v>229800000000000</v>
      </c>
      <c r="P1188" s="4">
        <v>227700000000000</v>
      </c>
      <c r="Q1188" s="4">
        <v>225800000000000</v>
      </c>
      <c r="R1188" s="4">
        <v>224000000000000</v>
      </c>
      <c r="S1188" s="4">
        <v>222100000000000</v>
      </c>
      <c r="T1188" s="4">
        <v>220300000000000</v>
      </c>
      <c r="U1188" s="4">
        <v>218500000000000</v>
      </c>
      <c r="V1188" s="4">
        <v>216800000000000</v>
      </c>
      <c r="W1188" s="4">
        <v>215200000000000</v>
      </c>
      <c r="X1188" s="4">
        <v>213600000000000</v>
      </c>
      <c r="Y1188" s="4">
        <v>212100000000000</v>
      </c>
      <c r="Z1188" s="4">
        <v>210600000000000</v>
      </c>
      <c r="AA1188" s="4">
        <v>209100000000000</v>
      </c>
      <c r="AB1188" s="4">
        <v>207500000000000</v>
      </c>
      <c r="AC1188" s="4">
        <v>205900000000000</v>
      </c>
      <c r="AD1188" s="4">
        <v>204300000000000</v>
      </c>
      <c r="AE1188" s="4">
        <v>202600000000000</v>
      </c>
      <c r="AF1188" s="4">
        <v>201000000000000</v>
      </c>
    </row>
    <row r="1189" spans="1:32" x14ac:dyDescent="0.2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t="s">
        <v>1261</v>
      </c>
      <c r="B1192" s="4">
        <v>66030000000000</v>
      </c>
      <c r="C1192" s="4">
        <v>64560000000000</v>
      </c>
      <c r="D1192" s="4">
        <v>63090000000000</v>
      </c>
      <c r="E1192" s="4">
        <v>61690000000000</v>
      </c>
      <c r="F1192" s="4">
        <v>60460000000000</v>
      </c>
      <c r="G1192" s="4">
        <v>59390000000000</v>
      </c>
      <c r="H1192" s="4">
        <v>58470000000000</v>
      </c>
      <c r="I1192" s="4">
        <v>57650000000000</v>
      </c>
      <c r="J1192" s="4">
        <v>56890000000000</v>
      </c>
      <c r="K1192" s="4">
        <v>56180000000000</v>
      </c>
      <c r="L1192" s="4">
        <v>55450000000000</v>
      </c>
      <c r="M1192" s="4">
        <v>54640000000000</v>
      </c>
      <c r="N1192" s="4">
        <v>53790000000000</v>
      </c>
      <c r="O1192" s="4">
        <v>52970000000000</v>
      </c>
      <c r="P1192" s="4">
        <v>52150000000000</v>
      </c>
      <c r="Q1192" s="4">
        <v>51380000000000</v>
      </c>
      <c r="R1192" s="4">
        <v>50640000000000</v>
      </c>
      <c r="S1192" s="4">
        <v>49910000000000</v>
      </c>
      <c r="T1192" s="4">
        <v>49170000000000</v>
      </c>
      <c r="U1192" s="4">
        <v>48450000000000</v>
      </c>
      <c r="V1192" s="4">
        <v>47770000000000</v>
      </c>
      <c r="W1192" s="4">
        <v>47130000000000</v>
      </c>
      <c r="X1192" s="4">
        <v>46510000000000</v>
      </c>
      <c r="Y1192" s="4">
        <v>45940000000000</v>
      </c>
      <c r="Z1192" s="4">
        <v>45410000000000</v>
      </c>
      <c r="AA1192" s="4">
        <v>44920000000000</v>
      </c>
      <c r="AB1192" s="4">
        <v>44450000000000</v>
      </c>
      <c r="AC1192" s="4">
        <v>44000000000000</v>
      </c>
      <c r="AD1192" s="4">
        <v>43560000000000</v>
      </c>
      <c r="AE1192" s="4">
        <v>43150000000000</v>
      </c>
      <c r="AF1192" s="4">
        <v>42740000000000</v>
      </c>
    </row>
    <row r="1193" spans="1:32" x14ac:dyDescent="0.2">
      <c r="A1193" t="s">
        <v>1262</v>
      </c>
      <c r="B1193" s="4">
        <v>57640000000000</v>
      </c>
      <c r="C1193" s="4">
        <v>59460000000000</v>
      </c>
      <c r="D1193" s="4">
        <v>61110000000000</v>
      </c>
      <c r="E1193" s="4">
        <v>62640000000000</v>
      </c>
      <c r="F1193" s="4">
        <v>64200000000000</v>
      </c>
      <c r="G1193" s="4">
        <v>65790000000000</v>
      </c>
      <c r="H1193" s="4">
        <v>67430000000000</v>
      </c>
      <c r="I1193" s="4">
        <v>69070000000000</v>
      </c>
      <c r="J1193" s="4">
        <v>70670000000000</v>
      </c>
      <c r="K1193" s="4">
        <v>72200000000000</v>
      </c>
      <c r="L1193" s="4">
        <v>73540000000000</v>
      </c>
      <c r="M1193" s="4">
        <v>74870000000000</v>
      </c>
      <c r="N1193" s="4">
        <v>76230000000000</v>
      </c>
      <c r="O1193" s="4">
        <v>77650000000000</v>
      </c>
      <c r="P1193" s="4">
        <v>79080000000000</v>
      </c>
      <c r="Q1193" s="4">
        <v>80550000000000</v>
      </c>
      <c r="R1193" s="4">
        <v>82040000000000</v>
      </c>
      <c r="S1193" s="4">
        <v>83480000000000</v>
      </c>
      <c r="T1193" s="4">
        <v>84910000000000</v>
      </c>
      <c r="U1193" s="4">
        <v>86360000000000</v>
      </c>
      <c r="V1193" s="4">
        <v>87840000000000</v>
      </c>
      <c r="W1193" s="4">
        <v>89340000000000</v>
      </c>
      <c r="X1193" s="4">
        <v>90850000000000</v>
      </c>
      <c r="Y1193" s="4">
        <v>92410000000000</v>
      </c>
      <c r="Z1193" s="4">
        <v>93980000000000</v>
      </c>
      <c r="AA1193" s="4">
        <v>95570000000000</v>
      </c>
      <c r="AB1193" s="4">
        <v>97150000000000</v>
      </c>
      <c r="AC1193" s="4">
        <v>98730000000000</v>
      </c>
      <c r="AD1193" s="4">
        <v>100300000000000</v>
      </c>
      <c r="AE1193" s="4">
        <v>101900000000000</v>
      </c>
      <c r="AF1193" s="4">
        <v>103400000000000</v>
      </c>
    </row>
    <row r="1194" spans="1:32" x14ac:dyDescent="0.2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">
      <c r="A1200" t="s">
        <v>1269</v>
      </c>
      <c r="B1200" s="4">
        <v>129000000000000</v>
      </c>
      <c r="C1200" s="4">
        <v>138800000000000</v>
      </c>
      <c r="D1200" s="4">
        <v>140500000000000</v>
      </c>
      <c r="E1200" s="4">
        <v>139700000000000</v>
      </c>
      <c r="F1200" s="4">
        <v>139400000000000</v>
      </c>
      <c r="G1200" s="4">
        <v>139100000000000</v>
      </c>
      <c r="H1200" s="4">
        <v>138600000000000</v>
      </c>
      <c r="I1200" s="4">
        <v>137900000000000</v>
      </c>
      <c r="J1200" s="4">
        <v>137200000000000</v>
      </c>
      <c r="K1200" s="4">
        <v>136500000000000</v>
      </c>
      <c r="L1200" s="4">
        <v>135600000000000</v>
      </c>
      <c r="M1200" s="4">
        <v>134800000000000</v>
      </c>
      <c r="N1200" s="4">
        <v>133900000000000</v>
      </c>
      <c r="O1200" s="4">
        <v>133000000000000</v>
      </c>
      <c r="P1200" s="4">
        <v>132200000000000</v>
      </c>
      <c r="Q1200" s="4">
        <v>131500000000000</v>
      </c>
      <c r="R1200" s="4">
        <v>130800000000000</v>
      </c>
      <c r="S1200" s="4">
        <v>130100000000000</v>
      </c>
      <c r="T1200" s="4">
        <v>129400000000000</v>
      </c>
      <c r="U1200" s="4">
        <v>128600000000000</v>
      </c>
      <c r="V1200" s="4">
        <v>127900000000000</v>
      </c>
      <c r="W1200" s="4">
        <v>127200000000000</v>
      </c>
      <c r="X1200" s="4">
        <v>126400000000000</v>
      </c>
      <c r="Y1200" s="4">
        <v>125700000000000</v>
      </c>
      <c r="Z1200" s="4">
        <v>125000000000000</v>
      </c>
      <c r="AA1200" s="4">
        <v>124300000000000</v>
      </c>
      <c r="AB1200" s="4">
        <v>123600000000000</v>
      </c>
      <c r="AC1200" s="4">
        <v>123000000000000</v>
      </c>
      <c r="AD1200" s="4">
        <v>122300000000000</v>
      </c>
      <c r="AE1200" s="4">
        <v>121800000000000</v>
      </c>
      <c r="AF1200" s="4">
        <v>121300000000000</v>
      </c>
    </row>
    <row r="1201" spans="1:32" x14ac:dyDescent="0.2">
      <c r="A1201" t="s">
        <v>1270</v>
      </c>
      <c r="B1201" s="4">
        <v>175700000000000</v>
      </c>
      <c r="C1201" s="4">
        <v>169100000000000</v>
      </c>
      <c r="D1201" s="4">
        <v>188300000000000</v>
      </c>
      <c r="E1201" s="4">
        <v>191400000000000</v>
      </c>
      <c r="F1201" s="4">
        <v>194900000000000</v>
      </c>
      <c r="G1201" s="4">
        <v>198400000000000</v>
      </c>
      <c r="H1201" s="4">
        <v>201800000000000</v>
      </c>
      <c r="I1201" s="4">
        <v>205100000000000</v>
      </c>
      <c r="J1201" s="4">
        <v>208400000000000</v>
      </c>
      <c r="K1201" s="4">
        <v>211600000000000</v>
      </c>
      <c r="L1201" s="4">
        <v>214700000000000</v>
      </c>
      <c r="M1201" s="4">
        <v>217900000000000</v>
      </c>
      <c r="N1201" s="4">
        <v>221200000000000</v>
      </c>
      <c r="O1201" s="4">
        <v>224600000000000</v>
      </c>
      <c r="P1201" s="4">
        <v>228200000000000</v>
      </c>
      <c r="Q1201" s="4">
        <v>232100000000000</v>
      </c>
      <c r="R1201" s="4">
        <v>236000000000000</v>
      </c>
      <c r="S1201" s="4">
        <v>240200000000000</v>
      </c>
      <c r="T1201" s="4">
        <v>244400000000000</v>
      </c>
      <c r="U1201" s="4">
        <v>248500000000000</v>
      </c>
      <c r="V1201" s="4">
        <v>252700000000000</v>
      </c>
      <c r="W1201" s="4">
        <v>256900000000000</v>
      </c>
      <c r="X1201" s="4">
        <v>261300000000000</v>
      </c>
      <c r="Y1201" s="4">
        <v>265800000000000</v>
      </c>
      <c r="Z1201" s="4">
        <v>270400000000000</v>
      </c>
      <c r="AA1201" s="4">
        <v>275000000000000</v>
      </c>
      <c r="AB1201" s="4">
        <v>279800000000000</v>
      </c>
      <c r="AC1201" s="4">
        <v>284700000000000</v>
      </c>
      <c r="AD1201" s="4">
        <v>289900000000000</v>
      </c>
      <c r="AE1201" s="4">
        <v>295300000000000</v>
      </c>
      <c r="AF1201" s="4">
        <v>300900000000000</v>
      </c>
    </row>
    <row r="1202" spans="1:32" x14ac:dyDescent="0.2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">
      <c r="A1203" t="s">
        <v>1272</v>
      </c>
      <c r="B1203" s="4">
        <v>42000000000000</v>
      </c>
      <c r="C1203" s="4">
        <v>40690000000000</v>
      </c>
      <c r="D1203" s="4">
        <v>40260000000000</v>
      </c>
      <c r="E1203" s="4">
        <v>40150000000000</v>
      </c>
      <c r="F1203" s="4">
        <v>40240000000000</v>
      </c>
      <c r="G1203" s="4">
        <v>40060000000000</v>
      </c>
      <c r="H1203" s="4">
        <v>39940000000000</v>
      </c>
      <c r="I1203" s="4">
        <v>39930000000000</v>
      </c>
      <c r="J1203" s="4">
        <v>40040000000000</v>
      </c>
      <c r="K1203" s="4">
        <v>40200000000000</v>
      </c>
      <c r="L1203" s="4">
        <v>39860000000000</v>
      </c>
      <c r="M1203" s="4">
        <v>39600000000000</v>
      </c>
      <c r="N1203" s="4">
        <v>39440000000000</v>
      </c>
      <c r="O1203" s="4">
        <v>39360000000000</v>
      </c>
      <c r="P1203" s="4">
        <v>39350000000000</v>
      </c>
      <c r="Q1203" s="4">
        <v>39420000000000</v>
      </c>
      <c r="R1203" s="4">
        <v>39510000000000</v>
      </c>
      <c r="S1203" s="4">
        <v>39610000000000</v>
      </c>
      <c r="T1203" s="4">
        <v>39710000000000</v>
      </c>
      <c r="U1203" s="4">
        <v>39820000000000</v>
      </c>
      <c r="V1203" s="4">
        <v>39270000000000</v>
      </c>
      <c r="W1203" s="4">
        <v>38830000000000</v>
      </c>
      <c r="X1203" s="4">
        <v>38500000000000</v>
      </c>
      <c r="Y1203" s="4">
        <v>38260000000000</v>
      </c>
      <c r="Z1203" s="4">
        <v>38100000000000</v>
      </c>
      <c r="AA1203" s="4">
        <v>37980000000000</v>
      </c>
      <c r="AB1203" s="4">
        <v>37900000000000</v>
      </c>
      <c r="AC1203" s="4">
        <v>37840000000000</v>
      </c>
      <c r="AD1203" s="4">
        <v>37790000000000</v>
      </c>
      <c r="AE1203" s="4">
        <v>37780000000000</v>
      </c>
      <c r="AF1203" s="4">
        <v>37810000000000</v>
      </c>
    </row>
    <row r="1204" spans="1:32" x14ac:dyDescent="0.2">
      <c r="A1204" t="s">
        <v>1273</v>
      </c>
      <c r="B1204" s="4">
        <v>260300000000000</v>
      </c>
      <c r="C1204" s="4">
        <v>261200000000000</v>
      </c>
      <c r="D1204" s="4">
        <v>262400000000000</v>
      </c>
      <c r="E1204" s="4">
        <v>263400000000000</v>
      </c>
      <c r="F1204" s="4">
        <v>264600000000000</v>
      </c>
      <c r="G1204" s="4">
        <v>265800000000000</v>
      </c>
      <c r="H1204" s="4">
        <v>266800000000000</v>
      </c>
      <c r="I1204" s="4">
        <v>267700000000000</v>
      </c>
      <c r="J1204" s="4">
        <v>268500000000000</v>
      </c>
      <c r="K1204" s="4">
        <v>269300000000000</v>
      </c>
      <c r="L1204" s="4">
        <v>270100000000000</v>
      </c>
      <c r="M1204" s="4">
        <v>270900000000000</v>
      </c>
      <c r="N1204" s="4">
        <v>271900000000000</v>
      </c>
      <c r="O1204" s="4">
        <v>273000000000000</v>
      </c>
      <c r="P1204" s="4">
        <v>274300000000000</v>
      </c>
      <c r="Q1204" s="4">
        <v>275900000000000</v>
      </c>
      <c r="R1204" s="4">
        <v>277700000000000</v>
      </c>
      <c r="S1204" s="4">
        <v>279500000000000</v>
      </c>
      <c r="T1204" s="4">
        <v>281400000000000</v>
      </c>
      <c r="U1204" s="4">
        <v>283300000000000</v>
      </c>
      <c r="V1204" s="4">
        <v>285200000000000</v>
      </c>
      <c r="W1204" s="4">
        <v>287200000000000</v>
      </c>
      <c r="X1204" s="4">
        <v>289300000000000</v>
      </c>
      <c r="Y1204" s="4">
        <v>291400000000000</v>
      </c>
      <c r="Z1204" s="4">
        <v>293500000000000</v>
      </c>
      <c r="AA1204" s="4">
        <v>295700000000000</v>
      </c>
      <c r="AB1204" s="4">
        <v>297900000000000</v>
      </c>
      <c r="AC1204" s="4">
        <v>300200000000000</v>
      </c>
      <c r="AD1204" s="4">
        <v>302500000000000</v>
      </c>
      <c r="AE1204" s="4">
        <v>305000000000000</v>
      </c>
      <c r="AF1204" s="4">
        <v>307500000000000</v>
      </c>
    </row>
    <row r="1205" spans="1:32" x14ac:dyDescent="0.2">
      <c r="A1205" t="s">
        <v>1274</v>
      </c>
      <c r="B1205" s="4">
        <v>413100000000000</v>
      </c>
      <c r="C1205" s="4">
        <v>419100000000000</v>
      </c>
      <c r="D1205" s="4">
        <v>401400000000000</v>
      </c>
      <c r="E1205" s="4">
        <v>404100000000000</v>
      </c>
      <c r="F1205" s="4">
        <v>406700000000000</v>
      </c>
      <c r="G1205" s="4">
        <v>409900000000000</v>
      </c>
      <c r="H1205" s="4">
        <v>414800000000000</v>
      </c>
      <c r="I1205" s="4">
        <v>419500000000000</v>
      </c>
      <c r="J1205" s="4">
        <v>424500000000000</v>
      </c>
      <c r="K1205" s="4">
        <v>429500000000000</v>
      </c>
      <c r="L1205" s="4">
        <v>434700000000000</v>
      </c>
      <c r="M1205" s="4">
        <v>439600000000000</v>
      </c>
      <c r="N1205" s="4">
        <v>444700000000000</v>
      </c>
      <c r="O1205" s="4">
        <v>450000000000000</v>
      </c>
      <c r="P1205" s="4">
        <v>456200000000000</v>
      </c>
      <c r="Q1205" s="4">
        <v>462500000000000</v>
      </c>
      <c r="R1205" s="4">
        <v>468900000000000</v>
      </c>
      <c r="S1205" s="4">
        <v>475200000000000</v>
      </c>
      <c r="T1205" s="4">
        <v>481400000000000</v>
      </c>
      <c r="U1205" s="4">
        <v>487800000000000</v>
      </c>
      <c r="V1205" s="4">
        <v>494200000000000</v>
      </c>
      <c r="W1205" s="4">
        <v>500500000000000</v>
      </c>
      <c r="X1205" s="4">
        <v>506800000000000</v>
      </c>
      <c r="Y1205" s="4">
        <v>513100000000000</v>
      </c>
      <c r="Z1205" s="4">
        <v>519300000000000</v>
      </c>
      <c r="AA1205" s="4">
        <v>525700000000000</v>
      </c>
      <c r="AB1205" s="4">
        <v>532000000000000</v>
      </c>
      <c r="AC1205" s="4">
        <v>538300000000000</v>
      </c>
      <c r="AD1205" s="4">
        <v>545100000000000</v>
      </c>
      <c r="AE1205" s="4">
        <v>552100000000000</v>
      </c>
      <c r="AF1205" s="4">
        <v>559000000000000</v>
      </c>
    </row>
    <row r="1206" spans="1:32" x14ac:dyDescent="0.2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 t="s">
        <v>1281</v>
      </c>
      <c r="B1212" s="4">
        <v>701300000000000</v>
      </c>
      <c r="C1212" s="4">
        <v>677300000000000</v>
      </c>
      <c r="D1212" s="4">
        <v>703400000000000</v>
      </c>
      <c r="E1212" s="4">
        <v>702900000000000</v>
      </c>
      <c r="F1212" s="4">
        <v>703800000000000</v>
      </c>
      <c r="G1212" s="4">
        <v>703000000000000</v>
      </c>
      <c r="H1212" s="4">
        <v>700400000000000</v>
      </c>
      <c r="I1212" s="4">
        <v>696900000000000</v>
      </c>
      <c r="J1212" s="4">
        <v>693500000000000</v>
      </c>
      <c r="K1212" s="4">
        <v>689800000000000</v>
      </c>
      <c r="L1212" s="4">
        <v>685400000000000</v>
      </c>
      <c r="M1212" s="4">
        <v>681600000000000</v>
      </c>
      <c r="N1212" s="4">
        <v>678200000000000</v>
      </c>
      <c r="O1212" s="4">
        <v>675000000000000</v>
      </c>
      <c r="P1212" s="4">
        <v>672000000000000</v>
      </c>
      <c r="Q1212" s="4">
        <v>669500000000000</v>
      </c>
      <c r="R1212" s="4">
        <v>667100000000000</v>
      </c>
      <c r="S1212" s="4">
        <v>664700000000000</v>
      </c>
      <c r="T1212" s="4">
        <v>662700000000000</v>
      </c>
      <c r="U1212" s="4">
        <v>660800000000000</v>
      </c>
      <c r="V1212" s="4">
        <v>659200000000000</v>
      </c>
      <c r="W1212" s="4">
        <v>657500000000000</v>
      </c>
      <c r="X1212" s="4">
        <v>655700000000000</v>
      </c>
      <c r="Y1212" s="4">
        <v>653800000000000</v>
      </c>
      <c r="Z1212" s="4">
        <v>651900000000000</v>
      </c>
      <c r="AA1212" s="4">
        <v>650100000000000</v>
      </c>
      <c r="AB1212" s="4">
        <v>648300000000000</v>
      </c>
      <c r="AC1212" s="4">
        <v>646500000000000</v>
      </c>
      <c r="AD1212" s="4">
        <v>644800000000000</v>
      </c>
      <c r="AE1212" s="4">
        <v>643000000000000</v>
      </c>
      <c r="AF1212" s="4">
        <v>641100000000000</v>
      </c>
    </row>
    <row r="1213" spans="1:32" x14ac:dyDescent="0.2">
      <c r="A1213" t="s">
        <v>1282</v>
      </c>
      <c r="B1213" s="4">
        <v>11650000000000</v>
      </c>
      <c r="C1213" s="4">
        <v>11020000000000</v>
      </c>
      <c r="D1213" s="4">
        <v>11990000000000</v>
      </c>
      <c r="E1213" s="4">
        <v>11970000000000</v>
      </c>
      <c r="F1213" s="4">
        <v>11960000000000</v>
      </c>
      <c r="G1213" s="4">
        <v>11930000000000</v>
      </c>
      <c r="H1213" s="4">
        <v>11890000000000</v>
      </c>
      <c r="I1213" s="4">
        <v>11840000000000</v>
      </c>
      <c r="J1213" s="4">
        <v>11790000000000</v>
      </c>
      <c r="K1213" s="4">
        <v>11750000000000</v>
      </c>
      <c r="L1213" s="4">
        <v>11690000000000</v>
      </c>
      <c r="M1213" s="4">
        <v>11640000000000</v>
      </c>
      <c r="N1213" s="4">
        <v>11590000000000</v>
      </c>
      <c r="O1213" s="4">
        <v>11540000000000</v>
      </c>
      <c r="P1213" s="4">
        <v>11500000000000</v>
      </c>
      <c r="Q1213" s="4">
        <v>11480000000000</v>
      </c>
      <c r="R1213" s="4">
        <v>11480000000000</v>
      </c>
      <c r="S1213" s="4">
        <v>11500000000000</v>
      </c>
      <c r="T1213" s="4">
        <v>11530000000000</v>
      </c>
      <c r="U1213" s="4">
        <v>11570000000000</v>
      </c>
      <c r="V1213" s="4">
        <v>11610000000000</v>
      </c>
      <c r="W1213" s="4">
        <v>11640000000000</v>
      </c>
      <c r="X1213" s="4">
        <v>11670000000000</v>
      </c>
      <c r="Y1213" s="4">
        <v>11700000000000</v>
      </c>
      <c r="Z1213" s="4">
        <v>11740000000000</v>
      </c>
      <c r="AA1213" s="4">
        <v>11770000000000</v>
      </c>
      <c r="AB1213" s="4">
        <v>11800000000000</v>
      </c>
      <c r="AC1213" s="4">
        <v>11840000000000</v>
      </c>
      <c r="AD1213" s="4">
        <v>11880000000000</v>
      </c>
      <c r="AE1213" s="4">
        <v>11920000000000</v>
      </c>
      <c r="AF1213" s="4">
        <v>11960000000000</v>
      </c>
    </row>
    <row r="1214" spans="1:32" x14ac:dyDescent="0.2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 t="s">
        <v>1285</v>
      </c>
      <c r="B1216" s="4">
        <v>228700000000000</v>
      </c>
      <c r="C1216" s="4">
        <v>228100000000000</v>
      </c>
      <c r="D1216" s="4">
        <v>228900000000000</v>
      </c>
      <c r="E1216" s="4">
        <v>230400000000000</v>
      </c>
      <c r="F1216" s="4">
        <v>232500000000000</v>
      </c>
      <c r="G1216" s="4">
        <v>234600000000000</v>
      </c>
      <c r="H1216" s="4">
        <v>236400000000000</v>
      </c>
      <c r="I1216" s="4">
        <v>238100000000000</v>
      </c>
      <c r="J1216" s="4">
        <v>239800000000000</v>
      </c>
      <c r="K1216" s="4">
        <v>241600000000000</v>
      </c>
      <c r="L1216" s="4">
        <v>242900000000000</v>
      </c>
      <c r="M1216" s="4">
        <v>244300000000000</v>
      </c>
      <c r="N1216" s="4">
        <v>245700000000000</v>
      </c>
      <c r="O1216" s="4">
        <v>247300000000000</v>
      </c>
      <c r="P1216" s="4">
        <v>248800000000000</v>
      </c>
      <c r="Q1216" s="4">
        <v>250400000000000</v>
      </c>
      <c r="R1216" s="4">
        <v>251800000000000</v>
      </c>
      <c r="S1216" s="4">
        <v>253200000000000</v>
      </c>
      <c r="T1216" s="4">
        <v>254600000000000</v>
      </c>
      <c r="U1216" s="4">
        <v>255900000000000</v>
      </c>
      <c r="V1216" s="4">
        <v>257300000000000</v>
      </c>
      <c r="W1216" s="4">
        <v>258600000000000</v>
      </c>
      <c r="X1216" s="4">
        <v>259900000000000</v>
      </c>
      <c r="Y1216" s="4">
        <v>261200000000000</v>
      </c>
      <c r="Z1216" s="4">
        <v>262600000000000</v>
      </c>
      <c r="AA1216" s="4">
        <v>264100000000000</v>
      </c>
      <c r="AB1216" s="4">
        <v>265700000000000</v>
      </c>
      <c r="AC1216" s="4">
        <v>267300000000000</v>
      </c>
      <c r="AD1216" s="4">
        <v>269000000000000</v>
      </c>
      <c r="AE1216" s="4">
        <v>270700000000000</v>
      </c>
      <c r="AF1216" s="4">
        <v>272400000000000</v>
      </c>
    </row>
    <row r="1217" spans="1:32" x14ac:dyDescent="0.2">
      <c r="A1217" t="s">
        <v>1286</v>
      </c>
      <c r="B1217" s="4">
        <v>46400000000000</v>
      </c>
      <c r="C1217" s="4">
        <v>46100000000000</v>
      </c>
      <c r="D1217" s="4">
        <v>46030000000000</v>
      </c>
      <c r="E1217" s="4">
        <v>46080000000000</v>
      </c>
      <c r="F1217" s="4">
        <v>46210000000000</v>
      </c>
      <c r="G1217" s="4">
        <v>46260000000000</v>
      </c>
      <c r="H1217" s="4">
        <v>46230000000000</v>
      </c>
      <c r="I1217" s="4">
        <v>46130000000000</v>
      </c>
      <c r="J1217" s="4">
        <v>46020000000000</v>
      </c>
      <c r="K1217" s="4">
        <v>45890000000000</v>
      </c>
      <c r="L1217" s="4">
        <v>45610000000000</v>
      </c>
      <c r="M1217" s="4">
        <v>45400000000000</v>
      </c>
      <c r="N1217" s="4">
        <v>45230000000000</v>
      </c>
      <c r="O1217" s="4">
        <v>45120000000000</v>
      </c>
      <c r="P1217" s="4">
        <v>45020000000000</v>
      </c>
      <c r="Q1217" s="4">
        <v>44940000000000</v>
      </c>
      <c r="R1217" s="4">
        <v>44870000000000</v>
      </c>
      <c r="S1217" s="4">
        <v>44800000000000</v>
      </c>
      <c r="T1217" s="4">
        <v>44740000000000</v>
      </c>
      <c r="U1217" s="4">
        <v>44680000000000</v>
      </c>
      <c r="V1217" s="4">
        <v>44620000000000</v>
      </c>
      <c r="W1217" s="4">
        <v>44550000000000</v>
      </c>
      <c r="X1217" s="4">
        <v>44480000000000</v>
      </c>
      <c r="Y1217" s="4">
        <v>44410000000000</v>
      </c>
      <c r="Z1217" s="4">
        <v>44340000000000</v>
      </c>
      <c r="AA1217" s="4">
        <v>44260000000000</v>
      </c>
      <c r="AB1217" s="4">
        <v>44200000000000</v>
      </c>
      <c r="AC1217" s="4">
        <v>44130000000000</v>
      </c>
      <c r="AD1217" s="4">
        <v>44070000000000</v>
      </c>
      <c r="AE1217" s="4">
        <v>44010000000000</v>
      </c>
      <c r="AF1217" s="4">
        <v>43940000000000</v>
      </c>
    </row>
    <row r="1218" spans="1:32" x14ac:dyDescent="0.2">
      <c r="A1218" t="s">
        <v>1287</v>
      </c>
      <c r="B1218" s="4">
        <v>74090000000000</v>
      </c>
      <c r="C1218" s="4">
        <v>79520000000000</v>
      </c>
      <c r="D1218" s="4">
        <v>79460000000000</v>
      </c>
      <c r="E1218" s="4">
        <v>77400000000000</v>
      </c>
      <c r="F1218" s="4">
        <v>75450000000000</v>
      </c>
      <c r="G1218" s="4">
        <v>73810000000000</v>
      </c>
      <c r="H1218" s="4">
        <v>72210000000000</v>
      </c>
      <c r="I1218" s="4">
        <v>70750000000000</v>
      </c>
      <c r="J1218" s="4">
        <v>69430000000000</v>
      </c>
      <c r="K1218" s="4">
        <v>68200000000000</v>
      </c>
      <c r="L1218" s="4">
        <v>67010000000000</v>
      </c>
      <c r="M1218" s="4">
        <v>65900000000000</v>
      </c>
      <c r="N1218" s="4">
        <v>64830000000000</v>
      </c>
      <c r="O1218" s="4">
        <v>63800000000000</v>
      </c>
      <c r="P1218" s="4">
        <v>62810000000000</v>
      </c>
      <c r="Q1218" s="4">
        <v>61910000000000</v>
      </c>
      <c r="R1218" s="4">
        <v>61060000000000</v>
      </c>
      <c r="S1218" s="4">
        <v>60200000000000</v>
      </c>
      <c r="T1218" s="4">
        <v>59320000000000</v>
      </c>
      <c r="U1218" s="4">
        <v>58510000000000</v>
      </c>
      <c r="V1218" s="4">
        <v>57660000000000</v>
      </c>
      <c r="W1218" s="4">
        <v>56830000000000</v>
      </c>
      <c r="X1218" s="4">
        <v>55990000000000</v>
      </c>
      <c r="Y1218" s="4">
        <v>55160000000000</v>
      </c>
      <c r="Z1218" s="4">
        <v>54320000000000</v>
      </c>
      <c r="AA1218" s="4">
        <v>53460000000000</v>
      </c>
      <c r="AB1218" s="4">
        <v>52610000000000</v>
      </c>
      <c r="AC1218" s="4">
        <v>51780000000000</v>
      </c>
      <c r="AD1218" s="4">
        <v>50960000000000</v>
      </c>
      <c r="AE1218" s="4">
        <v>50130000000000</v>
      </c>
      <c r="AF1218" s="4">
        <v>49300000000000</v>
      </c>
    </row>
    <row r="1219" spans="1:32" x14ac:dyDescent="0.2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 t="s">
        <v>1291</v>
      </c>
      <c r="B1222" s="4">
        <v>9694000000000</v>
      </c>
      <c r="C1222" s="4">
        <v>9366000000000</v>
      </c>
      <c r="D1222" s="4">
        <v>8992000000000</v>
      </c>
      <c r="E1222" s="4">
        <v>8571000000000</v>
      </c>
      <c r="F1222" s="4">
        <v>8198000000000</v>
      </c>
      <c r="G1222" s="4">
        <v>7897000000000</v>
      </c>
      <c r="H1222" s="4">
        <v>7635000000000</v>
      </c>
      <c r="I1222" s="4">
        <v>7422000000000</v>
      </c>
      <c r="J1222" s="4">
        <v>7256000000000</v>
      </c>
      <c r="K1222" s="4">
        <v>7131000000000</v>
      </c>
      <c r="L1222" s="4">
        <v>7040000000000</v>
      </c>
      <c r="M1222" s="4">
        <v>6945000000000</v>
      </c>
      <c r="N1222" s="4">
        <v>6844000000000</v>
      </c>
      <c r="O1222" s="4">
        <v>6739000000000</v>
      </c>
      <c r="P1222" s="4">
        <v>6632000000000</v>
      </c>
      <c r="Q1222" s="4">
        <v>6529000000000</v>
      </c>
      <c r="R1222" s="4">
        <v>6428000000000</v>
      </c>
      <c r="S1222" s="4">
        <v>6322000000000</v>
      </c>
      <c r="T1222" s="4">
        <v>6212000000000</v>
      </c>
      <c r="U1222" s="4">
        <v>6108000000000</v>
      </c>
      <c r="V1222" s="4">
        <v>5999000000000</v>
      </c>
      <c r="W1222" s="4">
        <v>5894000000000</v>
      </c>
      <c r="X1222" s="4">
        <v>5793000000000</v>
      </c>
      <c r="Y1222" s="4">
        <v>5698000000000</v>
      </c>
      <c r="Z1222" s="4">
        <v>5606000000000</v>
      </c>
      <c r="AA1222" s="4">
        <v>5517000000000</v>
      </c>
      <c r="AB1222" s="4">
        <v>5434000000000</v>
      </c>
      <c r="AC1222" s="4">
        <v>5355000000000</v>
      </c>
      <c r="AD1222" s="4">
        <v>5281000000000</v>
      </c>
      <c r="AE1222" s="4">
        <v>5208000000000</v>
      </c>
      <c r="AF1222" s="4">
        <v>5135000000000</v>
      </c>
    </row>
    <row r="1223" spans="1:32" x14ac:dyDescent="0.2">
      <c r="A1223" t="s">
        <v>1292</v>
      </c>
      <c r="B1223" s="4">
        <v>1561000000000</v>
      </c>
      <c r="C1223" s="4">
        <v>1571000000000</v>
      </c>
      <c r="D1223" s="4">
        <v>1569000000000</v>
      </c>
      <c r="E1223" s="4">
        <v>1553000000000</v>
      </c>
      <c r="F1223" s="4">
        <v>1539000000000</v>
      </c>
      <c r="G1223" s="4">
        <v>1528000000000</v>
      </c>
      <c r="H1223" s="4">
        <v>1519000000000</v>
      </c>
      <c r="I1223" s="4">
        <v>1511000000000</v>
      </c>
      <c r="J1223" s="4">
        <v>1504000000000</v>
      </c>
      <c r="K1223" s="4">
        <v>1498000000000</v>
      </c>
      <c r="L1223" s="4">
        <v>1492000000000</v>
      </c>
      <c r="M1223" s="4">
        <v>1487000000000</v>
      </c>
      <c r="N1223" s="4">
        <v>1482000000000</v>
      </c>
      <c r="O1223" s="4">
        <v>1477000000000</v>
      </c>
      <c r="P1223" s="4">
        <v>1473000000000</v>
      </c>
      <c r="Q1223" s="4">
        <v>1470000000000</v>
      </c>
      <c r="R1223" s="4">
        <v>1467000000000</v>
      </c>
      <c r="S1223" s="4">
        <v>1464000000000</v>
      </c>
      <c r="T1223" s="4">
        <v>1460000000000</v>
      </c>
      <c r="U1223" s="4">
        <v>1457000000000</v>
      </c>
      <c r="V1223" s="4">
        <v>1452000000000</v>
      </c>
      <c r="W1223" s="4">
        <v>1447000000000</v>
      </c>
      <c r="X1223" s="4">
        <v>1443000000000</v>
      </c>
      <c r="Y1223" s="4">
        <v>1439000000000</v>
      </c>
      <c r="Z1223" s="4">
        <v>1434000000000</v>
      </c>
      <c r="AA1223" s="4">
        <v>1429000000000</v>
      </c>
      <c r="AB1223" s="4">
        <v>1425000000000</v>
      </c>
      <c r="AC1223" s="4">
        <v>1421000000000</v>
      </c>
      <c r="AD1223" s="4">
        <v>1418000000000</v>
      </c>
      <c r="AE1223" s="4">
        <v>1414000000000</v>
      </c>
      <c r="AF1223" s="4">
        <v>1410000000000</v>
      </c>
    </row>
    <row r="1224" spans="1:32" x14ac:dyDescent="0.2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t="s">
        <v>1299</v>
      </c>
      <c r="B1230" s="4">
        <v>90960000000000</v>
      </c>
      <c r="C1230" s="4">
        <v>90310000000000</v>
      </c>
      <c r="D1230" s="4">
        <v>88010000000000</v>
      </c>
      <c r="E1230" s="4">
        <v>88320000000000</v>
      </c>
      <c r="F1230" s="4">
        <v>88590000000000</v>
      </c>
      <c r="G1230" s="4">
        <v>87980000000000</v>
      </c>
      <c r="H1230" s="4">
        <v>87310000000000</v>
      </c>
      <c r="I1230" s="4">
        <v>86640000000000</v>
      </c>
      <c r="J1230" s="4">
        <v>85820000000000</v>
      </c>
      <c r="K1230" s="4">
        <v>84920000000000</v>
      </c>
      <c r="L1230" s="4">
        <v>83980000000000</v>
      </c>
      <c r="M1230" s="4">
        <v>82850000000000</v>
      </c>
      <c r="N1230" s="4">
        <v>81700000000000</v>
      </c>
      <c r="O1230" s="4">
        <v>80470000000000</v>
      </c>
      <c r="P1230" s="4">
        <v>79160000000000</v>
      </c>
      <c r="Q1230" s="4">
        <v>77660000000000</v>
      </c>
      <c r="R1230" s="4">
        <v>76010000000000</v>
      </c>
      <c r="S1230" s="4">
        <v>74580000000000</v>
      </c>
      <c r="T1230" s="4">
        <v>73420000000000</v>
      </c>
      <c r="U1230" s="4">
        <v>72140000000000</v>
      </c>
      <c r="V1230" s="4">
        <v>71180000000000</v>
      </c>
      <c r="W1230" s="4">
        <v>70290000000000</v>
      </c>
      <c r="X1230" s="4">
        <v>69410000000000</v>
      </c>
      <c r="Y1230" s="4">
        <v>68550000000000</v>
      </c>
      <c r="Z1230" s="4">
        <v>67810000000000</v>
      </c>
      <c r="AA1230" s="4">
        <v>67250000000000</v>
      </c>
      <c r="AB1230" s="4">
        <v>66700000000000</v>
      </c>
      <c r="AC1230" s="4">
        <v>66060000000000</v>
      </c>
      <c r="AD1230" s="4">
        <v>65330000000000</v>
      </c>
      <c r="AE1230" s="4">
        <v>64680000000000</v>
      </c>
      <c r="AF1230" s="4">
        <v>64060000000000</v>
      </c>
    </row>
    <row r="1231" spans="1:32" x14ac:dyDescent="0.2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t="s">
        <v>1317</v>
      </c>
      <c r="B1248" s="4">
        <v>59810000000000</v>
      </c>
      <c r="C1248" s="4">
        <v>63470000000000</v>
      </c>
      <c r="D1248" s="4">
        <v>62910000000000</v>
      </c>
      <c r="E1248" s="4">
        <v>62390000000000</v>
      </c>
      <c r="F1248" s="4">
        <v>61890000000000</v>
      </c>
      <c r="G1248" s="4">
        <v>61380000000000</v>
      </c>
      <c r="H1248" s="4">
        <v>60900000000000</v>
      </c>
      <c r="I1248" s="4">
        <v>60440000000000</v>
      </c>
      <c r="J1248" s="4">
        <v>59950000000000</v>
      </c>
      <c r="K1248" s="4">
        <v>59420000000000</v>
      </c>
      <c r="L1248" s="4">
        <v>58780000000000</v>
      </c>
      <c r="M1248" s="4">
        <v>58150000000000</v>
      </c>
      <c r="N1248" s="4">
        <v>57560000000000</v>
      </c>
      <c r="O1248" s="4">
        <v>57020000000000</v>
      </c>
      <c r="P1248" s="4">
        <v>56500000000000</v>
      </c>
      <c r="Q1248" s="4">
        <v>56040000000000</v>
      </c>
      <c r="R1248" s="4">
        <v>55590000000000</v>
      </c>
      <c r="S1248" s="4">
        <v>55120000000000</v>
      </c>
      <c r="T1248" s="4">
        <v>54660000000000</v>
      </c>
      <c r="U1248" s="4">
        <v>54220000000000</v>
      </c>
      <c r="V1248" s="4">
        <v>53810000000000</v>
      </c>
      <c r="W1248" s="4">
        <v>53410000000000</v>
      </c>
      <c r="X1248" s="4">
        <v>53020000000000</v>
      </c>
      <c r="Y1248" s="4">
        <v>52640000000000</v>
      </c>
      <c r="Z1248" s="4">
        <v>52260000000000</v>
      </c>
      <c r="AA1248" s="4">
        <v>51880000000000</v>
      </c>
      <c r="AB1248" s="4">
        <v>51490000000000</v>
      </c>
      <c r="AC1248" s="4">
        <v>51090000000000</v>
      </c>
      <c r="AD1248" s="4">
        <v>50690000000000</v>
      </c>
      <c r="AE1248" s="4">
        <v>50280000000000</v>
      </c>
      <c r="AF1248" s="4">
        <v>49880000000000</v>
      </c>
    </row>
    <row r="1249" spans="1:32" x14ac:dyDescent="0.2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 t="s">
        <v>1321</v>
      </c>
      <c r="B1252" s="4">
        <v>16380000000000</v>
      </c>
      <c r="C1252" s="4">
        <v>16020000000000</v>
      </c>
      <c r="D1252" s="4">
        <v>15660000000000</v>
      </c>
      <c r="E1252" s="4">
        <v>15310000000000</v>
      </c>
      <c r="F1252" s="4">
        <v>15000000000000</v>
      </c>
      <c r="G1252" s="4">
        <v>14740000000000</v>
      </c>
      <c r="H1252" s="4">
        <v>14510000000000</v>
      </c>
      <c r="I1252" s="4">
        <v>14310000000000</v>
      </c>
      <c r="J1252" s="4">
        <v>14120000000000</v>
      </c>
      <c r="K1252" s="4">
        <v>13940000000000</v>
      </c>
      <c r="L1252" s="4">
        <v>13760000000000</v>
      </c>
      <c r="M1252" s="4">
        <v>13560000000000</v>
      </c>
      <c r="N1252" s="4">
        <v>13350000000000</v>
      </c>
      <c r="O1252" s="4">
        <v>13140000000000</v>
      </c>
      <c r="P1252" s="4">
        <v>12940000000000</v>
      </c>
      <c r="Q1252" s="4">
        <v>12750000000000</v>
      </c>
      <c r="R1252" s="4">
        <v>12570000000000</v>
      </c>
      <c r="S1252" s="4">
        <v>12380000000000</v>
      </c>
      <c r="T1252" s="4">
        <v>12200000000000</v>
      </c>
      <c r="U1252" s="4">
        <v>12020000000000</v>
      </c>
      <c r="V1252" s="4">
        <v>11860000000000</v>
      </c>
      <c r="W1252" s="4">
        <v>11690000000000</v>
      </c>
      <c r="X1252" s="4">
        <v>11540000000000</v>
      </c>
      <c r="Y1252" s="4">
        <v>11400000000000</v>
      </c>
      <c r="Z1252" s="4">
        <v>11270000000000</v>
      </c>
      <c r="AA1252" s="4">
        <v>11150000000000</v>
      </c>
      <c r="AB1252" s="4">
        <v>11030000000000</v>
      </c>
      <c r="AC1252" s="4">
        <v>10920000000000</v>
      </c>
      <c r="AD1252" s="4">
        <v>10810000000000</v>
      </c>
      <c r="AE1252" s="4">
        <v>10710000000000</v>
      </c>
      <c r="AF1252" s="4">
        <v>10610000000000</v>
      </c>
    </row>
    <row r="1253" spans="1:32" x14ac:dyDescent="0.2">
      <c r="A1253" t="s">
        <v>1322</v>
      </c>
      <c r="B1253" s="4">
        <v>14300000000000</v>
      </c>
      <c r="C1253" s="4">
        <v>14760000000000</v>
      </c>
      <c r="D1253" s="4">
        <v>15160000000000</v>
      </c>
      <c r="E1253" s="4">
        <v>15540000000000</v>
      </c>
      <c r="F1253" s="4">
        <v>15930000000000</v>
      </c>
      <c r="G1253" s="4">
        <v>16330000000000</v>
      </c>
      <c r="H1253" s="4">
        <v>16730000000000</v>
      </c>
      <c r="I1253" s="4">
        <v>17140000000000</v>
      </c>
      <c r="J1253" s="4">
        <v>17540000000000</v>
      </c>
      <c r="K1253" s="4">
        <v>17920000000000</v>
      </c>
      <c r="L1253" s="4">
        <v>18250000000000</v>
      </c>
      <c r="M1253" s="4">
        <v>18580000000000</v>
      </c>
      <c r="N1253" s="4">
        <v>18920000000000</v>
      </c>
      <c r="O1253" s="4">
        <v>19270000000000</v>
      </c>
      <c r="P1253" s="4">
        <v>19620000000000</v>
      </c>
      <c r="Q1253" s="4">
        <v>19990000000000</v>
      </c>
      <c r="R1253" s="4">
        <v>20360000000000</v>
      </c>
      <c r="S1253" s="4">
        <v>20720000000000</v>
      </c>
      <c r="T1253" s="4">
        <v>21070000000000</v>
      </c>
      <c r="U1253" s="4">
        <v>21430000000000</v>
      </c>
      <c r="V1253" s="4">
        <v>21800000000000</v>
      </c>
      <c r="W1253" s="4">
        <v>22170000000000</v>
      </c>
      <c r="X1253" s="4">
        <v>22550000000000</v>
      </c>
      <c r="Y1253" s="4">
        <v>22930000000000</v>
      </c>
      <c r="Z1253" s="4">
        <v>23320000000000</v>
      </c>
      <c r="AA1253" s="4">
        <v>23720000000000</v>
      </c>
      <c r="AB1253" s="4">
        <v>24110000000000</v>
      </c>
      <c r="AC1253" s="4">
        <v>24500000000000</v>
      </c>
      <c r="AD1253" s="4">
        <v>24890000000000</v>
      </c>
      <c r="AE1253" s="4">
        <v>25280000000000</v>
      </c>
      <c r="AF1253" s="4">
        <v>25670000000000</v>
      </c>
    </row>
    <row r="1254" spans="1:32" x14ac:dyDescent="0.2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t="s">
        <v>1329</v>
      </c>
      <c r="B1260" s="4">
        <v>113100000000000</v>
      </c>
      <c r="C1260" s="4">
        <v>115900000000000</v>
      </c>
      <c r="D1260" s="4">
        <v>114800000000000</v>
      </c>
      <c r="E1260" s="4">
        <v>114200000000000</v>
      </c>
      <c r="F1260" s="4">
        <v>113700000000000</v>
      </c>
      <c r="G1260" s="4">
        <v>113100000000000</v>
      </c>
      <c r="H1260" s="4">
        <v>112400000000000</v>
      </c>
      <c r="I1260" s="4">
        <v>111500000000000</v>
      </c>
      <c r="J1260" s="4">
        <v>110500000000000</v>
      </c>
      <c r="K1260" s="4">
        <v>109500000000000</v>
      </c>
      <c r="L1260" s="4">
        <v>108300000000000</v>
      </c>
      <c r="M1260" s="4">
        <v>107200000000000</v>
      </c>
      <c r="N1260" s="4">
        <v>106100000000000</v>
      </c>
      <c r="O1260" s="4">
        <v>105000000000000</v>
      </c>
      <c r="P1260" s="4">
        <v>103900000000000</v>
      </c>
      <c r="Q1260" s="4">
        <v>102700000000000</v>
      </c>
      <c r="R1260" s="4">
        <v>101500000000000</v>
      </c>
      <c r="S1260" s="4">
        <v>100300000000000</v>
      </c>
      <c r="T1260" s="4">
        <v>99070000000000</v>
      </c>
      <c r="U1260" s="4">
        <v>97780000000000</v>
      </c>
      <c r="V1260" s="4">
        <v>96480000000000</v>
      </c>
      <c r="W1260" s="4">
        <v>95220000000000</v>
      </c>
      <c r="X1260" s="4">
        <v>93930000000000</v>
      </c>
      <c r="Y1260" s="4">
        <v>92610000000000</v>
      </c>
      <c r="Z1260" s="4">
        <v>91310000000000</v>
      </c>
      <c r="AA1260" s="4">
        <v>89990000000000</v>
      </c>
      <c r="AB1260" s="4">
        <v>88690000000000</v>
      </c>
      <c r="AC1260" s="4">
        <v>87390000000000</v>
      </c>
      <c r="AD1260" s="4">
        <v>86100000000000</v>
      </c>
      <c r="AE1260" s="4">
        <v>84830000000000</v>
      </c>
      <c r="AF1260" s="4">
        <v>83560000000000</v>
      </c>
    </row>
    <row r="1261" spans="1:32" x14ac:dyDescent="0.2">
      <c r="A1261" t="s">
        <v>1330</v>
      </c>
      <c r="B1261" s="4">
        <v>1036000000000000</v>
      </c>
      <c r="C1261" s="4">
        <v>1001000000000000</v>
      </c>
      <c r="D1261" s="4">
        <v>1039000000000000</v>
      </c>
      <c r="E1261" s="4">
        <v>1043000000000000</v>
      </c>
      <c r="F1261" s="4">
        <v>1048000000000000</v>
      </c>
      <c r="G1261" s="4">
        <v>1054000000000000</v>
      </c>
      <c r="H1261" s="4">
        <v>1050000000000000</v>
      </c>
      <c r="I1261" s="4">
        <v>1045000000000000</v>
      </c>
      <c r="J1261" s="4">
        <v>1041000000000000</v>
      </c>
      <c r="K1261" s="4">
        <v>1038000000000000</v>
      </c>
      <c r="L1261" s="4">
        <v>1033000000000000</v>
      </c>
      <c r="M1261" s="4">
        <v>1031000000000000</v>
      </c>
      <c r="N1261" s="4">
        <v>1029000000000000</v>
      </c>
      <c r="O1261" s="4">
        <v>1029000000000000</v>
      </c>
      <c r="P1261" s="4">
        <v>1030000000000000</v>
      </c>
      <c r="Q1261" s="4">
        <v>1032000000000000</v>
      </c>
      <c r="R1261" s="4">
        <v>1034000000000000</v>
      </c>
      <c r="S1261" s="4">
        <v>1038000000000000</v>
      </c>
      <c r="T1261" s="4">
        <v>1041000000000000</v>
      </c>
      <c r="U1261" s="4">
        <v>1045000000000000</v>
      </c>
      <c r="V1261" s="4">
        <v>1048000000000000</v>
      </c>
      <c r="W1261" s="4">
        <v>1052000000000000</v>
      </c>
      <c r="X1261" s="4">
        <v>1057000000000000</v>
      </c>
      <c r="Y1261" s="4">
        <v>1063000000000000</v>
      </c>
      <c r="Z1261" s="4">
        <v>1069000000000000</v>
      </c>
      <c r="AA1261" s="4">
        <v>1076000000000000</v>
      </c>
      <c r="AB1261" s="4">
        <v>1084000000000000</v>
      </c>
      <c r="AC1261" s="4">
        <v>1092000000000000</v>
      </c>
      <c r="AD1261" s="4">
        <v>1102000000000000</v>
      </c>
      <c r="AE1261" s="4">
        <v>1112000000000000</v>
      </c>
      <c r="AF1261" s="4">
        <v>1123000000000000</v>
      </c>
    </row>
    <row r="1262" spans="1:32" x14ac:dyDescent="0.2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t="s">
        <v>1332</v>
      </c>
      <c r="B1263" s="4">
        <v>534800000000000</v>
      </c>
      <c r="C1263" s="4">
        <v>518400000000000</v>
      </c>
      <c r="D1263" s="4">
        <v>505100000000000</v>
      </c>
      <c r="E1263" s="4">
        <v>495100000000000</v>
      </c>
      <c r="F1263" s="4">
        <v>487200000000000</v>
      </c>
      <c r="G1263" s="4">
        <v>480200000000000</v>
      </c>
      <c r="H1263" s="4">
        <v>474200000000000</v>
      </c>
      <c r="I1263" s="4">
        <v>468800000000000</v>
      </c>
      <c r="J1263" s="4">
        <v>461600000000000</v>
      </c>
      <c r="K1263" s="4">
        <v>454500000000000</v>
      </c>
      <c r="L1263" s="4">
        <v>440300000000000</v>
      </c>
      <c r="M1263" s="4">
        <v>428100000000000</v>
      </c>
      <c r="N1263" s="4">
        <v>417500000000000</v>
      </c>
      <c r="O1263" s="4">
        <v>408400000000000</v>
      </c>
      <c r="P1263" s="4">
        <v>400700000000000</v>
      </c>
      <c r="Q1263" s="4">
        <v>394200000000000</v>
      </c>
      <c r="R1263" s="4">
        <v>388700000000000</v>
      </c>
      <c r="S1263" s="4">
        <v>383900000000000</v>
      </c>
      <c r="T1263" s="4">
        <v>379700000000000</v>
      </c>
      <c r="U1263" s="4">
        <v>375900000000000</v>
      </c>
      <c r="V1263" s="4">
        <v>370400000000000</v>
      </c>
      <c r="W1263" s="4">
        <v>366200000000000</v>
      </c>
      <c r="X1263" s="4">
        <v>362700000000000</v>
      </c>
      <c r="Y1263" s="4">
        <v>359500000000000</v>
      </c>
      <c r="Z1263" s="4">
        <v>356800000000000</v>
      </c>
      <c r="AA1263" s="4">
        <v>354700000000000</v>
      </c>
      <c r="AB1263" s="4">
        <v>353100000000000</v>
      </c>
      <c r="AC1263" s="4">
        <v>351900000000000</v>
      </c>
      <c r="AD1263" s="4">
        <v>351300000000000</v>
      </c>
      <c r="AE1263" s="4">
        <v>351100000000000</v>
      </c>
      <c r="AF1263" s="4">
        <v>351200000000000</v>
      </c>
    </row>
    <row r="1264" spans="1:32" x14ac:dyDescent="0.2">
      <c r="A1264" t="s">
        <v>1333</v>
      </c>
      <c r="B1264" s="4">
        <v>762700000000000</v>
      </c>
      <c r="C1264" s="4">
        <v>757100000000000</v>
      </c>
      <c r="D1264" s="4">
        <v>752200000000000</v>
      </c>
      <c r="E1264" s="4">
        <v>750300000000000</v>
      </c>
      <c r="F1264" s="4">
        <v>750300000000000</v>
      </c>
      <c r="G1264" s="4">
        <v>751100000000000</v>
      </c>
      <c r="H1264" s="4">
        <v>752100000000000</v>
      </c>
      <c r="I1264" s="4">
        <v>753000000000000</v>
      </c>
      <c r="J1264" s="4">
        <v>753900000000000</v>
      </c>
      <c r="K1264" s="4">
        <v>754900000000000</v>
      </c>
      <c r="L1264" s="4">
        <v>754000000000000</v>
      </c>
      <c r="M1264" s="4">
        <v>754200000000000</v>
      </c>
      <c r="N1264" s="4">
        <v>754900000000000</v>
      </c>
      <c r="O1264" s="4">
        <v>756100000000000</v>
      </c>
      <c r="P1264" s="4">
        <v>757700000000000</v>
      </c>
      <c r="Q1264" s="4">
        <v>759700000000000</v>
      </c>
      <c r="R1264" s="4">
        <v>761800000000000</v>
      </c>
      <c r="S1264" s="4">
        <v>763900000000000</v>
      </c>
      <c r="T1264" s="4">
        <v>765900000000000</v>
      </c>
      <c r="U1264" s="4">
        <v>768000000000000</v>
      </c>
      <c r="V1264" s="4">
        <v>769800000000000</v>
      </c>
      <c r="W1264" s="4">
        <v>772700000000000</v>
      </c>
      <c r="X1264" s="4">
        <v>775800000000000</v>
      </c>
      <c r="Y1264" s="4">
        <v>779000000000000</v>
      </c>
      <c r="Z1264" s="4">
        <v>782300000000000</v>
      </c>
      <c r="AA1264" s="4">
        <v>785700000000000</v>
      </c>
      <c r="AB1264" s="4">
        <v>789300000000000</v>
      </c>
      <c r="AC1264" s="4">
        <v>792900000000000</v>
      </c>
      <c r="AD1264" s="4">
        <v>796600000000000</v>
      </c>
      <c r="AE1264" s="4">
        <v>800500000000000</v>
      </c>
      <c r="AF1264" s="4">
        <v>804400000000000</v>
      </c>
    </row>
    <row r="1265" spans="1:32" x14ac:dyDescent="0.2">
      <c r="A1265" t="s">
        <v>1334</v>
      </c>
      <c r="B1265" s="4">
        <v>1753000000000000</v>
      </c>
      <c r="C1265" s="4">
        <v>1878000000000000</v>
      </c>
      <c r="D1265" s="4">
        <v>1963000000000000</v>
      </c>
      <c r="E1265" s="4">
        <v>2049000000000000</v>
      </c>
      <c r="F1265" s="4">
        <v>2137000000000000</v>
      </c>
      <c r="G1265" s="4">
        <v>2225000000000000</v>
      </c>
      <c r="H1265" s="4">
        <v>2256000000000000</v>
      </c>
      <c r="I1265" s="4">
        <v>2288000000000000</v>
      </c>
      <c r="J1265" s="4">
        <v>2320000000000000</v>
      </c>
      <c r="K1265" s="4">
        <v>2352000000000000</v>
      </c>
      <c r="L1265" s="4">
        <v>2384000000000000</v>
      </c>
      <c r="M1265" s="4">
        <v>2416000000000000</v>
      </c>
      <c r="N1265" s="4">
        <v>2451000000000000</v>
      </c>
      <c r="O1265" s="4">
        <v>2486000000000000</v>
      </c>
      <c r="P1265" s="4">
        <v>2522000000000000</v>
      </c>
      <c r="Q1265" s="4">
        <v>2559000000000000</v>
      </c>
      <c r="R1265" s="4">
        <v>2597000000000000</v>
      </c>
      <c r="S1265" s="4">
        <v>2636000000000000</v>
      </c>
      <c r="T1265" s="4">
        <v>2676000000000000</v>
      </c>
      <c r="U1265" s="4">
        <v>2717000000000000</v>
      </c>
      <c r="V1265" s="4">
        <v>2761000000000000</v>
      </c>
      <c r="W1265" s="4">
        <v>2807000000000000</v>
      </c>
      <c r="X1265" s="4">
        <v>2854000000000000</v>
      </c>
      <c r="Y1265" s="4">
        <v>2904000000000000</v>
      </c>
      <c r="Z1265" s="4">
        <v>2955000000000000</v>
      </c>
      <c r="AA1265" s="4">
        <v>3009000000000000</v>
      </c>
      <c r="AB1265" s="4">
        <v>3065000000000000</v>
      </c>
      <c r="AC1265" s="4">
        <v>3125000000000000</v>
      </c>
      <c r="AD1265" s="4">
        <v>3187000000000000</v>
      </c>
      <c r="AE1265" s="4">
        <v>3252000000000000</v>
      </c>
      <c r="AF1265" s="4">
        <v>3320000000000000</v>
      </c>
    </row>
    <row r="1266" spans="1:32" x14ac:dyDescent="0.2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t="s">
        <v>1340</v>
      </c>
      <c r="B1271" s="4">
        <v>20540000000000</v>
      </c>
      <c r="C1271" s="4">
        <v>21690000000000</v>
      </c>
      <c r="D1271" s="4">
        <v>21820000000000</v>
      </c>
      <c r="E1271" s="4">
        <v>22100000000000</v>
      </c>
      <c r="F1271" s="4">
        <v>22380000000000</v>
      </c>
      <c r="G1271" s="4">
        <v>22670000000000</v>
      </c>
      <c r="H1271" s="4">
        <v>22770000000000</v>
      </c>
      <c r="I1271" s="4">
        <v>22850000000000</v>
      </c>
      <c r="J1271" s="4">
        <v>22930000000000</v>
      </c>
      <c r="K1271" s="4">
        <v>23010000000000</v>
      </c>
      <c r="L1271" s="4">
        <v>23040000000000</v>
      </c>
      <c r="M1271" s="4">
        <v>23130000000000</v>
      </c>
      <c r="N1271" s="4">
        <v>23210000000000</v>
      </c>
      <c r="O1271" s="4">
        <v>23290000000000</v>
      </c>
      <c r="P1271" s="4">
        <v>23370000000000</v>
      </c>
      <c r="Q1271" s="4">
        <v>23470000000000</v>
      </c>
      <c r="R1271" s="4">
        <v>23560000000000</v>
      </c>
      <c r="S1271" s="4">
        <v>23640000000000</v>
      </c>
      <c r="T1271" s="4">
        <v>23720000000000</v>
      </c>
      <c r="U1271" s="4">
        <v>23810000000000</v>
      </c>
      <c r="V1271" s="4">
        <v>23890000000000</v>
      </c>
      <c r="W1271" s="4">
        <v>23980000000000</v>
      </c>
      <c r="X1271" s="4">
        <v>24080000000000</v>
      </c>
      <c r="Y1271" s="4">
        <v>24170000000000</v>
      </c>
      <c r="Z1271" s="4">
        <v>24260000000000</v>
      </c>
      <c r="AA1271" s="4">
        <v>24340000000000</v>
      </c>
      <c r="AB1271" s="4">
        <v>24430000000000</v>
      </c>
      <c r="AC1271" s="4">
        <v>24520000000000</v>
      </c>
      <c r="AD1271" s="4">
        <v>24610000000000</v>
      </c>
      <c r="AE1271" s="4">
        <v>24690000000000</v>
      </c>
      <c r="AF1271" s="4">
        <v>24780000000000</v>
      </c>
    </row>
    <row r="1272" spans="1:32" x14ac:dyDescent="0.2">
      <c r="A1272" t="s">
        <v>1341</v>
      </c>
      <c r="B1272" s="4">
        <v>1773000000000000</v>
      </c>
      <c r="C1272" s="4">
        <v>1832000000000000</v>
      </c>
      <c r="D1272" s="4">
        <v>1827000000000000</v>
      </c>
      <c r="E1272" s="4">
        <v>1835000000000000</v>
      </c>
      <c r="F1272" s="4">
        <v>1855000000000000</v>
      </c>
      <c r="G1272" s="4">
        <v>1869000000000000</v>
      </c>
      <c r="H1272" s="4">
        <v>1874000000000000</v>
      </c>
      <c r="I1272" s="4">
        <v>1872000000000000</v>
      </c>
      <c r="J1272" s="4">
        <v>1869000000000000</v>
      </c>
      <c r="K1272" s="4">
        <v>1862000000000000</v>
      </c>
      <c r="L1272" s="4">
        <v>1853000000000000</v>
      </c>
      <c r="M1272" s="4">
        <v>1847000000000000</v>
      </c>
      <c r="N1272" s="4">
        <v>1844000000000000</v>
      </c>
      <c r="O1272" s="4">
        <v>1840000000000000</v>
      </c>
      <c r="P1272" s="4">
        <v>1838000000000000</v>
      </c>
      <c r="Q1272" s="4">
        <v>1836000000000000</v>
      </c>
      <c r="R1272" s="4">
        <v>1835000000000000</v>
      </c>
      <c r="S1272" s="4">
        <v>1833000000000000</v>
      </c>
      <c r="T1272" s="4">
        <v>1831000000000000</v>
      </c>
      <c r="U1272" s="4">
        <v>1829000000000000</v>
      </c>
      <c r="V1272" s="4">
        <v>1827000000000000</v>
      </c>
      <c r="W1272" s="4">
        <v>1825000000000000</v>
      </c>
      <c r="X1272" s="4">
        <v>1821000000000000</v>
      </c>
      <c r="Y1272" s="4">
        <v>1816000000000000</v>
      </c>
      <c r="Z1272" s="4">
        <v>1811000000000000</v>
      </c>
      <c r="AA1272" s="4">
        <v>1806000000000000</v>
      </c>
      <c r="AB1272" s="4">
        <v>1801000000000000</v>
      </c>
      <c r="AC1272" s="4">
        <v>1796000000000000</v>
      </c>
      <c r="AD1272" s="4">
        <v>1792000000000000</v>
      </c>
      <c r="AE1272" s="4">
        <v>1787000000000000</v>
      </c>
      <c r="AF1272" s="4">
        <v>1781000000000000</v>
      </c>
    </row>
    <row r="1273" spans="1:32" x14ac:dyDescent="0.2">
      <c r="A1273" t="s">
        <v>1342</v>
      </c>
      <c r="B1273" s="4">
        <v>27620000000000</v>
      </c>
      <c r="C1273" s="4">
        <v>23900000000000</v>
      </c>
      <c r="D1273" s="4">
        <v>26170000000000</v>
      </c>
      <c r="E1273" s="4">
        <v>26030000000000</v>
      </c>
      <c r="F1273" s="4">
        <v>26060000000000</v>
      </c>
      <c r="G1273" s="4">
        <v>26020000000000</v>
      </c>
      <c r="H1273" s="4">
        <v>25870000000000</v>
      </c>
      <c r="I1273" s="4">
        <v>25700000000000</v>
      </c>
      <c r="J1273" s="4">
        <v>25540000000000</v>
      </c>
      <c r="K1273" s="4">
        <v>25350000000000</v>
      </c>
      <c r="L1273" s="4">
        <v>25100000000000</v>
      </c>
      <c r="M1273" s="4">
        <v>24910000000000</v>
      </c>
      <c r="N1273" s="4">
        <v>24770000000000</v>
      </c>
      <c r="O1273" s="4">
        <v>24640000000000</v>
      </c>
      <c r="P1273" s="4">
        <v>24520000000000</v>
      </c>
      <c r="Q1273" s="4">
        <v>24440000000000</v>
      </c>
      <c r="R1273" s="4">
        <v>24370000000000</v>
      </c>
      <c r="S1273" s="4">
        <v>24310000000000</v>
      </c>
      <c r="T1273" s="4">
        <v>24270000000000</v>
      </c>
      <c r="U1273" s="4">
        <v>24240000000000</v>
      </c>
      <c r="V1273" s="4">
        <v>24220000000000</v>
      </c>
      <c r="W1273" s="4">
        <v>24190000000000</v>
      </c>
      <c r="X1273" s="4">
        <v>24160000000000</v>
      </c>
      <c r="Y1273" s="4">
        <v>24130000000000</v>
      </c>
      <c r="Z1273" s="4">
        <v>24110000000000</v>
      </c>
      <c r="AA1273" s="4">
        <v>24090000000000</v>
      </c>
      <c r="AB1273" s="4">
        <v>24080000000000</v>
      </c>
      <c r="AC1273" s="4">
        <v>24090000000000</v>
      </c>
      <c r="AD1273" s="4">
        <v>24140000000000</v>
      </c>
      <c r="AE1273" s="4">
        <v>24180000000000</v>
      </c>
      <c r="AF1273" s="4">
        <v>24210000000000</v>
      </c>
    </row>
    <row r="1274" spans="1:32" x14ac:dyDescent="0.2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">
      <c r="A1276" t="s">
        <v>1345</v>
      </c>
      <c r="B1276" s="4">
        <v>956900000000000</v>
      </c>
      <c r="C1276" s="4">
        <v>957300000000000</v>
      </c>
      <c r="D1276" s="4">
        <v>959300000000000</v>
      </c>
      <c r="E1276" s="4">
        <v>970000000000000</v>
      </c>
      <c r="F1276" s="4">
        <v>987200000000000</v>
      </c>
      <c r="G1276" s="4">
        <v>1002000000000000</v>
      </c>
      <c r="H1276" s="4">
        <v>1012000000000000</v>
      </c>
      <c r="I1276" s="4">
        <v>1020000000000000</v>
      </c>
      <c r="J1276" s="4">
        <v>1028000000000000</v>
      </c>
      <c r="K1276" s="4">
        <v>1034000000000000</v>
      </c>
      <c r="L1276" s="4">
        <v>1035000000000000</v>
      </c>
      <c r="M1276" s="4">
        <v>1039000000000000</v>
      </c>
      <c r="N1276" s="4">
        <v>1046000000000000</v>
      </c>
      <c r="O1276" s="4">
        <v>1054000000000000</v>
      </c>
      <c r="P1276" s="4">
        <v>1062000000000000</v>
      </c>
      <c r="Q1276" s="4">
        <v>1071000000000000</v>
      </c>
      <c r="R1276" s="4">
        <v>1080000000000000</v>
      </c>
      <c r="S1276" s="4">
        <v>1089000000000000</v>
      </c>
      <c r="T1276" s="4">
        <v>1099000000000000</v>
      </c>
      <c r="U1276" s="4">
        <v>1108000000000000</v>
      </c>
      <c r="V1276" s="4">
        <v>1117000000000000</v>
      </c>
      <c r="W1276" s="4">
        <v>1127000000000000</v>
      </c>
      <c r="X1276" s="4">
        <v>1137000000000000</v>
      </c>
      <c r="Y1276" s="4">
        <v>1146000000000000</v>
      </c>
      <c r="Z1276" s="4">
        <v>1155000000000000</v>
      </c>
      <c r="AA1276" s="4">
        <v>1164000000000000</v>
      </c>
      <c r="AB1276" s="4">
        <v>1174000000000000</v>
      </c>
      <c r="AC1276" s="4">
        <v>1183000000000000</v>
      </c>
      <c r="AD1276" s="4">
        <v>1193000000000000</v>
      </c>
      <c r="AE1276" s="4">
        <v>1203000000000000</v>
      </c>
      <c r="AF1276" s="4">
        <v>1212000000000000</v>
      </c>
    </row>
    <row r="1277" spans="1:32" x14ac:dyDescent="0.2">
      <c r="A1277" t="s">
        <v>1346</v>
      </c>
      <c r="B1277" s="4">
        <v>555700000000000</v>
      </c>
      <c r="C1277" s="4">
        <v>609100000000000</v>
      </c>
      <c r="D1277" s="4">
        <v>580600000000000</v>
      </c>
      <c r="E1277" s="4">
        <v>693500000000000</v>
      </c>
      <c r="F1277" s="4">
        <v>741600000000000</v>
      </c>
      <c r="G1277" s="4">
        <v>787200000000000</v>
      </c>
      <c r="H1277" s="4">
        <v>789500000000000</v>
      </c>
      <c r="I1277" s="4">
        <v>790000000000000</v>
      </c>
      <c r="J1277" s="4">
        <v>790200000000000</v>
      </c>
      <c r="K1277" s="4">
        <v>789700000000000</v>
      </c>
      <c r="L1277" s="4">
        <v>788700000000000</v>
      </c>
      <c r="M1277" s="4">
        <v>788500000000000</v>
      </c>
      <c r="N1277" s="4">
        <v>788800000000000</v>
      </c>
      <c r="O1277" s="4">
        <v>789700000000000</v>
      </c>
      <c r="P1277" s="4">
        <v>790600000000000</v>
      </c>
      <c r="Q1277" s="4">
        <v>792100000000000</v>
      </c>
      <c r="R1277" s="4">
        <v>793600000000000</v>
      </c>
      <c r="S1277" s="4">
        <v>795100000000000</v>
      </c>
      <c r="T1277" s="4">
        <v>796900000000000</v>
      </c>
      <c r="U1277" s="4">
        <v>798900000000000</v>
      </c>
      <c r="V1277" s="4">
        <v>801000000000000</v>
      </c>
      <c r="W1277" s="4">
        <v>802600000000000</v>
      </c>
      <c r="X1277" s="4">
        <v>803900000000000</v>
      </c>
      <c r="Y1277" s="4">
        <v>805400000000000</v>
      </c>
      <c r="Z1277" s="4">
        <v>806700000000000</v>
      </c>
      <c r="AA1277" s="4">
        <v>808000000000000</v>
      </c>
      <c r="AB1277" s="4">
        <v>809400000000000</v>
      </c>
      <c r="AC1277" s="4">
        <v>811000000000000</v>
      </c>
      <c r="AD1277" s="4">
        <v>812800000000000</v>
      </c>
      <c r="AE1277" s="4">
        <v>814700000000000</v>
      </c>
      <c r="AF1277" s="4">
        <v>816200000000000</v>
      </c>
    </row>
    <row r="1278" spans="1:32" x14ac:dyDescent="0.2">
      <c r="A1278" t="s">
        <v>1347</v>
      </c>
      <c r="B1278" s="4">
        <v>216500000000000</v>
      </c>
      <c r="C1278" s="4">
        <v>229000000000000</v>
      </c>
      <c r="D1278" s="4">
        <v>228300000000000</v>
      </c>
      <c r="E1278" s="4">
        <v>225800000000000</v>
      </c>
      <c r="F1278" s="4">
        <v>223900000000000</v>
      </c>
      <c r="G1278" s="4">
        <v>223300000000000</v>
      </c>
      <c r="H1278" s="4">
        <v>222500000000000</v>
      </c>
      <c r="I1278" s="4">
        <v>220800000000000</v>
      </c>
      <c r="J1278" s="4">
        <v>218500000000000</v>
      </c>
      <c r="K1278" s="4">
        <v>215800000000000</v>
      </c>
      <c r="L1278" s="4">
        <v>213200000000000</v>
      </c>
      <c r="M1278" s="4">
        <v>211000000000000</v>
      </c>
      <c r="N1278" s="4">
        <v>208800000000000</v>
      </c>
      <c r="O1278" s="4">
        <v>206700000000000</v>
      </c>
      <c r="P1278" s="4">
        <v>204600000000000</v>
      </c>
      <c r="Q1278" s="4">
        <v>202800000000000</v>
      </c>
      <c r="R1278" s="4">
        <v>201300000000000</v>
      </c>
      <c r="S1278" s="4">
        <v>199400000000000</v>
      </c>
      <c r="T1278" s="4">
        <v>197200000000000</v>
      </c>
      <c r="U1278" s="4">
        <v>195300000000000</v>
      </c>
      <c r="V1278" s="4">
        <v>192900000000000</v>
      </c>
      <c r="W1278" s="4">
        <v>190600000000000</v>
      </c>
      <c r="X1278" s="4">
        <v>188400000000000</v>
      </c>
      <c r="Y1278" s="4">
        <v>186300000000000</v>
      </c>
      <c r="Z1278" s="4">
        <v>184100000000000</v>
      </c>
      <c r="AA1278" s="4">
        <v>181700000000000</v>
      </c>
      <c r="AB1278" s="4">
        <v>179400000000000</v>
      </c>
      <c r="AC1278" s="4">
        <v>177300000000000</v>
      </c>
      <c r="AD1278" s="4">
        <v>175200000000000</v>
      </c>
      <c r="AE1278" s="4">
        <v>173000000000000</v>
      </c>
      <c r="AF1278" s="4">
        <v>170800000000000</v>
      </c>
    </row>
    <row r="1279" spans="1:32" x14ac:dyDescent="0.2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 t="s">
        <v>1351</v>
      </c>
      <c r="B1282" s="4">
        <v>6524000000000</v>
      </c>
      <c r="C1282" s="4">
        <v>6581000000000</v>
      </c>
      <c r="D1282" s="4">
        <v>6587000000000</v>
      </c>
      <c r="E1282" s="4">
        <v>6542000000000</v>
      </c>
      <c r="F1282" s="4">
        <v>6527000000000</v>
      </c>
      <c r="G1282" s="4">
        <v>6554000000000</v>
      </c>
      <c r="H1282" s="4">
        <v>6570000000000</v>
      </c>
      <c r="I1282" s="4">
        <v>6555000000000</v>
      </c>
      <c r="J1282" s="4">
        <v>6513000000000</v>
      </c>
      <c r="K1282" s="4">
        <v>6461000000000</v>
      </c>
      <c r="L1282" s="4">
        <v>6406000000000</v>
      </c>
      <c r="M1282" s="4">
        <v>6363000000000</v>
      </c>
      <c r="N1282" s="4">
        <v>6324000000000</v>
      </c>
      <c r="O1282" s="4">
        <v>6291000000000</v>
      </c>
      <c r="P1282" s="4">
        <v>6259000000000</v>
      </c>
      <c r="Q1282" s="4">
        <v>6236000000000</v>
      </c>
      <c r="R1282" s="4">
        <v>6221000000000</v>
      </c>
      <c r="S1282" s="4">
        <v>6193000000000</v>
      </c>
      <c r="T1282" s="4">
        <v>6155000000000</v>
      </c>
      <c r="U1282" s="4">
        <v>6126000000000</v>
      </c>
      <c r="V1282" s="4">
        <v>6088000000000</v>
      </c>
      <c r="W1282" s="4">
        <v>6053000000000</v>
      </c>
      <c r="X1282" s="4">
        <v>6020000000000</v>
      </c>
      <c r="Y1282" s="4">
        <v>5989000000000</v>
      </c>
      <c r="Z1282" s="4">
        <v>5956000000000</v>
      </c>
      <c r="AA1282" s="4">
        <v>5919000000000</v>
      </c>
      <c r="AB1282" s="4">
        <v>5885000000000</v>
      </c>
      <c r="AC1282" s="4">
        <v>5853000000000</v>
      </c>
      <c r="AD1282" s="4">
        <v>5827000000000</v>
      </c>
      <c r="AE1282" s="4">
        <v>5795000000000</v>
      </c>
      <c r="AF1282" s="4">
        <v>5763000000000</v>
      </c>
    </row>
    <row r="1283" spans="1:32" x14ac:dyDescent="0.2">
      <c r="A1283" t="s">
        <v>1352</v>
      </c>
      <c r="B1283" s="4">
        <v>86300000000000</v>
      </c>
      <c r="C1283" s="4">
        <v>85570000000000</v>
      </c>
      <c r="D1283" s="4">
        <v>98080000000000</v>
      </c>
      <c r="E1283" s="4">
        <v>100300000000000</v>
      </c>
      <c r="F1283" s="4">
        <v>102800000000000</v>
      </c>
      <c r="G1283" s="4">
        <v>106000000000000</v>
      </c>
      <c r="H1283" s="4">
        <v>107300000000000</v>
      </c>
      <c r="I1283" s="4">
        <v>107900000000000</v>
      </c>
      <c r="J1283" s="4">
        <v>108000000000000</v>
      </c>
      <c r="K1283" s="4">
        <v>108000000000000</v>
      </c>
      <c r="L1283" s="4">
        <v>107400000000000</v>
      </c>
      <c r="M1283" s="4">
        <v>107200000000000</v>
      </c>
      <c r="N1283" s="4">
        <v>107000000000000</v>
      </c>
      <c r="O1283" s="4">
        <v>107200000000000</v>
      </c>
      <c r="P1283" s="4">
        <v>107400000000000</v>
      </c>
      <c r="Q1283" s="4">
        <v>107800000000000</v>
      </c>
      <c r="R1283" s="4">
        <v>108300000000000</v>
      </c>
      <c r="S1283" s="4">
        <v>108700000000000</v>
      </c>
      <c r="T1283" s="4">
        <v>108900000000000</v>
      </c>
      <c r="U1283" s="4">
        <v>109300000000000</v>
      </c>
      <c r="V1283" s="4">
        <v>109500000000000</v>
      </c>
      <c r="W1283" s="4">
        <v>109600000000000</v>
      </c>
      <c r="X1283" s="4">
        <v>109800000000000</v>
      </c>
      <c r="Y1283" s="4">
        <v>110000000000000</v>
      </c>
      <c r="Z1283" s="4">
        <v>110200000000000</v>
      </c>
      <c r="AA1283" s="4">
        <v>110300000000000</v>
      </c>
      <c r="AB1283" s="4">
        <v>110500000000000</v>
      </c>
      <c r="AC1283" s="4">
        <v>110700000000000</v>
      </c>
      <c r="AD1283" s="4">
        <v>111000000000000</v>
      </c>
      <c r="AE1283" s="4">
        <v>111200000000000</v>
      </c>
      <c r="AF1283" s="4">
        <v>111400000000000</v>
      </c>
    </row>
    <row r="1284" spans="1:32" x14ac:dyDescent="0.2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">
      <c r="A1308" t="s">
        <v>1377</v>
      </c>
      <c r="B1308" s="4">
        <v>345100000000000</v>
      </c>
      <c r="C1308" s="4">
        <v>371200000000000</v>
      </c>
      <c r="D1308" s="4">
        <v>359100000000000</v>
      </c>
      <c r="E1308" s="4">
        <v>360100000000000</v>
      </c>
      <c r="F1308" s="4">
        <v>360900000000000</v>
      </c>
      <c r="G1308" s="4">
        <v>361800000000000</v>
      </c>
      <c r="H1308" s="4">
        <v>361500000000000</v>
      </c>
      <c r="I1308" s="4">
        <v>361200000000000</v>
      </c>
      <c r="J1308" s="4">
        <v>361100000000000</v>
      </c>
      <c r="K1308" s="4">
        <v>360800000000000</v>
      </c>
      <c r="L1308" s="4">
        <v>360500000000000</v>
      </c>
      <c r="M1308" s="4">
        <v>361000000000000</v>
      </c>
      <c r="N1308" s="4">
        <v>361000000000000</v>
      </c>
      <c r="O1308" s="4">
        <v>360900000000000</v>
      </c>
      <c r="P1308" s="4">
        <v>360600000000000</v>
      </c>
      <c r="Q1308" s="4">
        <v>360600000000000</v>
      </c>
      <c r="R1308" s="4">
        <v>360400000000000</v>
      </c>
      <c r="S1308" s="4">
        <v>359900000000000</v>
      </c>
      <c r="T1308" s="4">
        <v>359400000000000</v>
      </c>
      <c r="U1308" s="4">
        <v>359200000000000</v>
      </c>
      <c r="V1308" s="4">
        <v>358600000000000</v>
      </c>
      <c r="W1308" s="4">
        <v>358100000000000</v>
      </c>
      <c r="X1308" s="4">
        <v>357800000000000</v>
      </c>
      <c r="Y1308" s="4">
        <v>357400000000000</v>
      </c>
      <c r="Z1308" s="4">
        <v>356900000000000</v>
      </c>
      <c r="AA1308" s="4">
        <v>356300000000000</v>
      </c>
      <c r="AB1308" s="4">
        <v>355700000000000</v>
      </c>
      <c r="AC1308" s="4">
        <v>355000000000000</v>
      </c>
      <c r="AD1308" s="4">
        <v>354300000000000</v>
      </c>
      <c r="AE1308" s="4">
        <v>353500000000000</v>
      </c>
      <c r="AF1308" s="4">
        <v>352700000000000</v>
      </c>
    </row>
    <row r="1309" spans="1:32" x14ac:dyDescent="0.2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 t="s">
        <v>1381</v>
      </c>
      <c r="B1312" s="4">
        <v>10400000000000</v>
      </c>
      <c r="C1312" s="4">
        <v>10670000000000</v>
      </c>
      <c r="D1312" s="4">
        <v>10360000000000</v>
      </c>
      <c r="E1312" s="4">
        <v>10430000000000</v>
      </c>
      <c r="F1312" s="4">
        <v>10520000000000</v>
      </c>
      <c r="G1312" s="4">
        <v>10620000000000</v>
      </c>
      <c r="H1312" s="4">
        <v>10670000000000</v>
      </c>
      <c r="I1312" s="4">
        <v>10720000000000</v>
      </c>
      <c r="J1312" s="4">
        <v>10760000000000</v>
      </c>
      <c r="K1312" s="4">
        <v>10800000000000</v>
      </c>
      <c r="L1312" s="4">
        <v>10830000000000</v>
      </c>
      <c r="M1312" s="4">
        <v>10880000000000</v>
      </c>
      <c r="N1312" s="4">
        <v>10930000000000</v>
      </c>
      <c r="O1312" s="4">
        <v>10990000000000</v>
      </c>
      <c r="P1312" s="4">
        <v>11030000000000</v>
      </c>
      <c r="Q1312" s="4">
        <v>11090000000000</v>
      </c>
      <c r="R1312" s="4">
        <v>11140000000000</v>
      </c>
      <c r="S1312" s="4">
        <v>11180000000000</v>
      </c>
      <c r="T1312" s="4">
        <v>11220000000000</v>
      </c>
      <c r="U1312" s="4">
        <v>11270000000000</v>
      </c>
      <c r="V1312" s="4">
        <v>11320000000000</v>
      </c>
      <c r="W1312" s="4">
        <v>11370000000000</v>
      </c>
      <c r="X1312" s="4">
        <v>11430000000000</v>
      </c>
      <c r="Y1312" s="4">
        <v>11490000000000</v>
      </c>
      <c r="Z1312" s="4">
        <v>11550000000000</v>
      </c>
      <c r="AA1312" s="4">
        <v>11610000000000</v>
      </c>
      <c r="AB1312" s="4">
        <v>11670000000000</v>
      </c>
      <c r="AC1312" s="4">
        <v>11720000000000</v>
      </c>
      <c r="AD1312" s="4">
        <v>11780000000000</v>
      </c>
      <c r="AE1312" s="4">
        <v>11840000000000</v>
      </c>
      <c r="AF1312" s="4">
        <v>11900000000000</v>
      </c>
    </row>
    <row r="1313" spans="1:32" x14ac:dyDescent="0.2">
      <c r="A1313" t="s">
        <v>1382</v>
      </c>
      <c r="B1313" s="4">
        <v>137600000000000</v>
      </c>
      <c r="C1313" s="4">
        <v>138700000000000</v>
      </c>
      <c r="D1313" s="4">
        <v>154300000000000</v>
      </c>
      <c r="E1313" s="4">
        <v>159900000000000</v>
      </c>
      <c r="F1313" s="4">
        <v>165700000000000</v>
      </c>
      <c r="G1313" s="4">
        <v>171800000000000</v>
      </c>
      <c r="H1313" s="4">
        <v>174300000000000</v>
      </c>
      <c r="I1313" s="4">
        <v>176500000000000</v>
      </c>
      <c r="J1313" s="4">
        <v>178500000000000</v>
      </c>
      <c r="K1313" s="4">
        <v>180500000000000</v>
      </c>
      <c r="L1313" s="4">
        <v>181600000000000</v>
      </c>
      <c r="M1313" s="4">
        <v>183300000000000</v>
      </c>
      <c r="N1313" s="4">
        <v>185000000000000</v>
      </c>
      <c r="O1313" s="4">
        <v>187100000000000</v>
      </c>
      <c r="P1313" s="4">
        <v>189200000000000</v>
      </c>
      <c r="Q1313" s="4">
        <v>191600000000000</v>
      </c>
      <c r="R1313" s="4">
        <v>194000000000000</v>
      </c>
      <c r="S1313" s="4">
        <v>196300000000000</v>
      </c>
      <c r="T1313" s="4">
        <v>198600000000000</v>
      </c>
      <c r="U1313" s="4">
        <v>201100000000000</v>
      </c>
      <c r="V1313" s="4">
        <v>203500000000000</v>
      </c>
      <c r="W1313" s="4">
        <v>205900000000000</v>
      </c>
      <c r="X1313" s="4">
        <v>208500000000000</v>
      </c>
      <c r="Y1313" s="4">
        <v>211200000000000</v>
      </c>
      <c r="Z1313" s="4">
        <v>213700000000000</v>
      </c>
      <c r="AA1313" s="4">
        <v>216300000000000</v>
      </c>
      <c r="AB1313" s="4">
        <v>219000000000000</v>
      </c>
      <c r="AC1313" s="4">
        <v>221700000000000</v>
      </c>
      <c r="AD1313" s="4">
        <v>224400000000000</v>
      </c>
      <c r="AE1313" s="4">
        <v>227200000000000</v>
      </c>
      <c r="AF1313" s="4">
        <v>230100000000000</v>
      </c>
    </row>
    <row r="1314" spans="1:32" x14ac:dyDescent="0.2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A153" sqref="A153"/>
    </sheetView>
  </sheetViews>
  <sheetFormatPr defaultRowHeight="14.25" x14ac:dyDescent="0.2"/>
  <cols>
    <col min="1" max="1" width="39.625" customWidth="1"/>
    <col min="2" max="2" width="11.625" bestFit="1" customWidth="1"/>
  </cols>
  <sheetData>
    <row r="1" spans="1:32" s="3" customFormat="1" x14ac:dyDescent="0.2">
      <c r="A1" s="5" t="s">
        <v>22</v>
      </c>
    </row>
    <row r="2" spans="1:32" x14ac:dyDescent="0.2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2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">
      <c r="A4" t="s">
        <v>53</v>
      </c>
      <c r="B4">
        <f>'Pretax Fuel Prices'!B5+'Fuel Taxes'!B5</f>
        <v>1.704100495423333E-6</v>
      </c>
      <c r="C4">
        <f>'Pretax Fuel Prices'!C5+'Fuel Taxes'!C5</f>
        <v>1.7742939546152199E-6</v>
      </c>
      <c r="D4">
        <f>'Pretax Fuel Prices'!D5+'Fuel Taxes'!D5</f>
        <v>1.7785889513445248E-6</v>
      </c>
      <c r="E4">
        <f>'Pretax Fuel Prices'!E5+'Fuel Taxes'!E5</f>
        <v>1.7117289224500089E-6</v>
      </c>
      <c r="F4">
        <f>'Pretax Fuel Prices'!F5+'Fuel Taxes'!F5</f>
        <v>1.681694216880695E-6</v>
      </c>
      <c r="G4">
        <f>'Pretax Fuel Prices'!G5+'Fuel Taxes'!G5</f>
        <v>1.6098536300044765E-6</v>
      </c>
      <c r="H4">
        <f>'Pretax Fuel Prices'!H5+'Fuel Taxes'!H5</f>
        <v>1.5925703637297534E-6</v>
      </c>
      <c r="I4">
        <f>'Pretax Fuel Prices'!I5+'Fuel Taxes'!I5</f>
        <v>1.577068666371974E-6</v>
      </c>
      <c r="J4">
        <f>'Pretax Fuel Prices'!J5+'Fuel Taxes'!J5</f>
        <v>1.5408158312094878E-6</v>
      </c>
      <c r="K4">
        <f>'Pretax Fuel Prices'!K5+'Fuel Taxes'!K5</f>
        <v>1.5355245448159846E-6</v>
      </c>
      <c r="L4">
        <f>'Pretax Fuel Prices'!L5+'Fuel Taxes'!L5</f>
        <v>1.5316640336596277E-6</v>
      </c>
      <c r="M4">
        <f>'Pretax Fuel Prices'!M5+'Fuel Taxes'!M5</f>
        <v>1.5355129704052299E-6</v>
      </c>
      <c r="N4">
        <f>'Pretax Fuel Prices'!N5+'Fuel Taxes'!N5</f>
        <v>1.5139818953835097E-6</v>
      </c>
      <c r="O4">
        <f>'Pretax Fuel Prices'!O5+'Fuel Taxes'!O5</f>
        <v>1.5006294770689605E-6</v>
      </c>
      <c r="P4">
        <f>'Pretax Fuel Prices'!P5+'Fuel Taxes'!P5</f>
        <v>1.4959872480170129E-6</v>
      </c>
      <c r="Q4">
        <f>'Pretax Fuel Prices'!Q5+'Fuel Taxes'!Q5</f>
        <v>1.4830399340788804E-6</v>
      </c>
      <c r="R4">
        <f>'Pretax Fuel Prices'!R5+'Fuel Taxes'!R5</f>
        <v>1.4743074863340582E-6</v>
      </c>
      <c r="S4">
        <f>'Pretax Fuel Prices'!S5+'Fuel Taxes'!S5</f>
        <v>1.4730681340440101E-6</v>
      </c>
      <c r="T4">
        <f>'Pretax Fuel Prices'!T5+'Fuel Taxes'!T5</f>
        <v>1.484850884192356E-6</v>
      </c>
      <c r="U4">
        <f>'Pretax Fuel Prices'!U5+'Fuel Taxes'!U5</f>
        <v>1.4823000621298645E-6</v>
      </c>
      <c r="V4">
        <f>'Pretax Fuel Prices'!V5+'Fuel Taxes'!V5</f>
        <v>1.4813741092694839E-6</v>
      </c>
      <c r="W4">
        <f>'Pretax Fuel Prices'!W5+'Fuel Taxes'!W5</f>
        <v>1.4803849423195962E-6</v>
      </c>
      <c r="X4">
        <f>'Pretax Fuel Prices'!X5+'Fuel Taxes'!X5</f>
        <v>1.4759020840003488E-6</v>
      </c>
      <c r="Y4">
        <f>'Pretax Fuel Prices'!Y5+'Fuel Taxes'!Y5</f>
        <v>1.4745754784599957E-6</v>
      </c>
      <c r="Z4">
        <f>'Pretax Fuel Prices'!Z5+'Fuel Taxes'!Z5</f>
        <v>1.4724769487562284E-6</v>
      </c>
      <c r="AA4">
        <f>'Pretax Fuel Prices'!AA5+'Fuel Taxes'!AA5</f>
        <v>1.4682852313844279E-6</v>
      </c>
      <c r="AB4">
        <f>'Pretax Fuel Prices'!AB5+'Fuel Taxes'!AB5</f>
        <v>1.4663959314135353E-6</v>
      </c>
      <c r="AC4">
        <f>'Pretax Fuel Prices'!AC5+'Fuel Taxes'!AC5</f>
        <v>1.4643650674957194E-6</v>
      </c>
      <c r="AD4">
        <f>'Pretax Fuel Prices'!AD5+'Fuel Taxes'!AD5</f>
        <v>1.455067254302492E-6</v>
      </c>
      <c r="AE4">
        <f>'Pretax Fuel Prices'!AE5+'Fuel Taxes'!AE5</f>
        <v>1.4529455757772153E-6</v>
      </c>
      <c r="AF4">
        <f>'Pretax Fuel Prices'!AF5+'Fuel Taxes'!AF5</f>
        <v>1.45185580048769E-6</v>
      </c>
    </row>
    <row r="5" spans="1:32" x14ac:dyDescent="0.2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">
      <c r="A7" t="s">
        <v>56</v>
      </c>
      <c r="B7">
        <f>'Pretax Fuel Prices'!B8+'Fuel Taxes'!B8</f>
        <v>3.0348544852684979E-6</v>
      </c>
      <c r="C7">
        <f>'Pretax Fuel Prices'!C8+'Fuel Taxes'!C8</f>
        <v>2.8305357812323766E-6</v>
      </c>
      <c r="D7">
        <f>'Pretax Fuel Prices'!D8+'Fuel Taxes'!D8</f>
        <v>2.7670023851968153E-6</v>
      </c>
      <c r="E7">
        <f>'Pretax Fuel Prices'!E8+'Fuel Taxes'!E8</f>
        <v>2.7153261473652467E-6</v>
      </c>
      <c r="F7">
        <f>'Pretax Fuel Prices'!F8+'Fuel Taxes'!F8</f>
        <v>2.6723825268236624E-6</v>
      </c>
      <c r="G7">
        <f>'Pretax Fuel Prices'!G8+'Fuel Taxes'!G8</f>
        <v>2.6433633344574776E-6</v>
      </c>
      <c r="H7">
        <f>'Pretax Fuel Prices'!H8+'Fuel Taxes'!H8</f>
        <v>2.6182825842053525E-6</v>
      </c>
      <c r="I7">
        <f>'Pretax Fuel Prices'!I8+'Fuel Taxes'!I8</f>
        <v>2.6051654230414357E-6</v>
      </c>
      <c r="J7">
        <f>'Pretax Fuel Prices'!J8+'Fuel Taxes'!J8</f>
        <v>2.5991445300512931E-6</v>
      </c>
      <c r="K7">
        <f>'Pretax Fuel Prices'!K8+'Fuel Taxes'!K8</f>
        <v>2.6048524877056728E-6</v>
      </c>
      <c r="L7">
        <f>'Pretax Fuel Prices'!L8+'Fuel Taxes'!L8</f>
        <v>2.6222247956185076E-6</v>
      </c>
      <c r="M7">
        <f>'Pretax Fuel Prices'!M8+'Fuel Taxes'!M8</f>
        <v>2.6372345601570496E-6</v>
      </c>
      <c r="N7">
        <f>'Pretax Fuel Prices'!N8+'Fuel Taxes'!N8</f>
        <v>2.6465864896221972E-6</v>
      </c>
      <c r="O7">
        <f>'Pretax Fuel Prices'!O8+'Fuel Taxes'!O8</f>
        <v>2.6601074216905791E-6</v>
      </c>
      <c r="P7">
        <f>'Pretax Fuel Prices'!P8+'Fuel Taxes'!P8</f>
        <v>2.6751426157381978E-6</v>
      </c>
      <c r="Q7">
        <f>'Pretax Fuel Prices'!Q8+'Fuel Taxes'!Q8</f>
        <v>2.6919953068956975E-6</v>
      </c>
      <c r="R7">
        <f>'Pretax Fuel Prices'!R8+'Fuel Taxes'!R8</f>
        <v>2.7067132039374732E-6</v>
      </c>
      <c r="S7">
        <f>'Pretax Fuel Prices'!S8+'Fuel Taxes'!S8</f>
        <v>2.7237967786804432E-6</v>
      </c>
      <c r="T7">
        <f>'Pretax Fuel Prices'!T8+'Fuel Taxes'!T8</f>
        <v>2.7401709025520187E-6</v>
      </c>
      <c r="U7">
        <f>'Pretax Fuel Prices'!U8+'Fuel Taxes'!U8</f>
        <v>2.7573808148530042E-6</v>
      </c>
      <c r="V7">
        <f>'Pretax Fuel Prices'!V8+'Fuel Taxes'!V8</f>
        <v>2.7752950963065056E-6</v>
      </c>
      <c r="W7">
        <f>'Pretax Fuel Prices'!W8+'Fuel Taxes'!W8</f>
        <v>2.7913019033054325E-6</v>
      </c>
      <c r="X7">
        <f>'Pretax Fuel Prices'!X8+'Fuel Taxes'!X8</f>
        <v>2.8089319591085357E-6</v>
      </c>
      <c r="Y7">
        <f>'Pretax Fuel Prices'!Y8+'Fuel Taxes'!Y8</f>
        <v>2.8295845578526202E-6</v>
      </c>
      <c r="Z7">
        <f>'Pretax Fuel Prices'!Z8+'Fuel Taxes'!Z8</f>
        <v>2.8416039035100789E-6</v>
      </c>
      <c r="AA7">
        <f>'Pretax Fuel Prices'!AA8+'Fuel Taxes'!AA8</f>
        <v>2.8660319090240682E-6</v>
      </c>
      <c r="AB7">
        <f>'Pretax Fuel Prices'!AB8+'Fuel Taxes'!AB8</f>
        <v>2.8840030925258038E-6</v>
      </c>
      <c r="AC7">
        <f>'Pretax Fuel Prices'!AC8+'Fuel Taxes'!AC8</f>
        <v>2.9030856638259706E-6</v>
      </c>
      <c r="AD7">
        <f>'Pretax Fuel Prices'!AD8+'Fuel Taxes'!AD8</f>
        <v>2.9250739519671687E-6</v>
      </c>
      <c r="AE7">
        <f>'Pretax Fuel Prices'!AE8+'Fuel Taxes'!AE8</f>
        <v>2.9469519216673111E-6</v>
      </c>
      <c r="AF7">
        <f>'Pretax Fuel Prices'!AF8+'Fuel Taxes'!AF8</f>
        <v>2.9745737240516151E-6</v>
      </c>
    </row>
    <row r="8" spans="1:32" x14ac:dyDescent="0.2">
      <c r="A8" t="s">
        <v>57</v>
      </c>
      <c r="B8">
        <f>'Pretax Fuel Prices'!B9+'Fuel Taxes'!B9</f>
        <v>1.704100495423333E-6</v>
      </c>
      <c r="C8">
        <f>'Pretax Fuel Prices'!C9+'Fuel Taxes'!C9</f>
        <v>1.7742939546152199E-6</v>
      </c>
      <c r="D8">
        <f>'Pretax Fuel Prices'!D9+'Fuel Taxes'!D9</f>
        <v>1.7785889513445248E-6</v>
      </c>
      <c r="E8">
        <f>'Pretax Fuel Prices'!E9+'Fuel Taxes'!E9</f>
        <v>1.7117289224500089E-6</v>
      </c>
      <c r="F8">
        <f>'Pretax Fuel Prices'!F9+'Fuel Taxes'!F9</f>
        <v>1.681694216880695E-6</v>
      </c>
      <c r="G8">
        <f>'Pretax Fuel Prices'!G9+'Fuel Taxes'!G9</f>
        <v>1.6098536300044765E-6</v>
      </c>
      <c r="H8">
        <f>'Pretax Fuel Prices'!H9+'Fuel Taxes'!H9</f>
        <v>1.5925703637297534E-6</v>
      </c>
      <c r="I8">
        <f>'Pretax Fuel Prices'!I9+'Fuel Taxes'!I9</f>
        <v>1.577068666371974E-6</v>
      </c>
      <c r="J8">
        <f>'Pretax Fuel Prices'!J9+'Fuel Taxes'!J9</f>
        <v>1.5408158312094878E-6</v>
      </c>
      <c r="K8">
        <f>'Pretax Fuel Prices'!K9+'Fuel Taxes'!K9</f>
        <v>1.5355245448159846E-6</v>
      </c>
      <c r="L8">
        <f>'Pretax Fuel Prices'!L9+'Fuel Taxes'!L9</f>
        <v>1.5316640336596277E-6</v>
      </c>
      <c r="M8">
        <f>'Pretax Fuel Prices'!M9+'Fuel Taxes'!M9</f>
        <v>1.5355129704052299E-6</v>
      </c>
      <c r="N8">
        <f>'Pretax Fuel Prices'!N9+'Fuel Taxes'!N9</f>
        <v>1.5139818953835097E-6</v>
      </c>
      <c r="O8">
        <f>'Pretax Fuel Prices'!O9+'Fuel Taxes'!O9</f>
        <v>1.5006294770689605E-6</v>
      </c>
      <c r="P8">
        <f>'Pretax Fuel Prices'!P9+'Fuel Taxes'!P9</f>
        <v>1.4959872480170129E-6</v>
      </c>
      <c r="Q8">
        <f>'Pretax Fuel Prices'!Q9+'Fuel Taxes'!Q9</f>
        <v>1.4830399340788804E-6</v>
      </c>
      <c r="R8">
        <f>'Pretax Fuel Prices'!R9+'Fuel Taxes'!R9</f>
        <v>1.4743074863340582E-6</v>
      </c>
      <c r="S8">
        <f>'Pretax Fuel Prices'!S9+'Fuel Taxes'!S9</f>
        <v>1.4730681340440101E-6</v>
      </c>
      <c r="T8">
        <f>'Pretax Fuel Prices'!T9+'Fuel Taxes'!T9</f>
        <v>1.484850884192356E-6</v>
      </c>
      <c r="U8">
        <f>'Pretax Fuel Prices'!U9+'Fuel Taxes'!U9</f>
        <v>1.4823000621298645E-6</v>
      </c>
      <c r="V8">
        <f>'Pretax Fuel Prices'!V9+'Fuel Taxes'!V9</f>
        <v>1.4813741092694839E-6</v>
      </c>
      <c r="W8">
        <f>'Pretax Fuel Prices'!W9+'Fuel Taxes'!W9</f>
        <v>1.4803849423195962E-6</v>
      </c>
      <c r="X8">
        <f>'Pretax Fuel Prices'!X9+'Fuel Taxes'!X9</f>
        <v>1.4759020840003488E-6</v>
      </c>
      <c r="Y8">
        <f>'Pretax Fuel Prices'!Y9+'Fuel Taxes'!Y9</f>
        <v>1.4745754784599957E-6</v>
      </c>
      <c r="Z8">
        <f>'Pretax Fuel Prices'!Z9+'Fuel Taxes'!Z9</f>
        <v>1.4724769487562284E-6</v>
      </c>
      <c r="AA8">
        <f>'Pretax Fuel Prices'!AA9+'Fuel Taxes'!AA9</f>
        <v>1.4682852313844279E-6</v>
      </c>
      <c r="AB8">
        <f>'Pretax Fuel Prices'!AB9+'Fuel Taxes'!AB9</f>
        <v>1.4663959314135353E-6</v>
      </c>
      <c r="AC8">
        <f>'Pretax Fuel Prices'!AC9+'Fuel Taxes'!AC9</f>
        <v>1.4643650674957194E-6</v>
      </c>
      <c r="AD8">
        <f>'Pretax Fuel Prices'!AD9+'Fuel Taxes'!AD9</f>
        <v>1.455067254302492E-6</v>
      </c>
      <c r="AE8">
        <f>'Pretax Fuel Prices'!AE9+'Fuel Taxes'!AE9</f>
        <v>1.4529455757772153E-6</v>
      </c>
      <c r="AF8">
        <f>'Pretax Fuel Prices'!AF9+'Fuel Taxes'!AF9</f>
        <v>1.45185580048769E-6</v>
      </c>
    </row>
    <row r="9" spans="1:32" x14ac:dyDescent="0.2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">
      <c r="A10" t="s">
        <v>59</v>
      </c>
      <c r="B10">
        <f>'Pretax Fuel Prices'!B11+'Fuel Taxes'!B11</f>
        <v>3.0348544852684979E-6</v>
      </c>
      <c r="C10">
        <f>'Pretax Fuel Prices'!C11+'Fuel Taxes'!C11</f>
        <v>2.8305357812323766E-6</v>
      </c>
      <c r="D10">
        <f>'Pretax Fuel Prices'!D11+'Fuel Taxes'!D11</f>
        <v>2.7670023851968153E-6</v>
      </c>
      <c r="E10">
        <f>'Pretax Fuel Prices'!E11+'Fuel Taxes'!E11</f>
        <v>2.7153261473652467E-6</v>
      </c>
      <c r="F10">
        <f>'Pretax Fuel Prices'!F11+'Fuel Taxes'!F11</f>
        <v>2.6723825268236624E-6</v>
      </c>
      <c r="G10">
        <f>'Pretax Fuel Prices'!G11+'Fuel Taxes'!G11</f>
        <v>2.6433633344574776E-6</v>
      </c>
      <c r="H10">
        <f>'Pretax Fuel Prices'!H11+'Fuel Taxes'!H11</f>
        <v>2.6182825842053525E-6</v>
      </c>
      <c r="I10">
        <f>'Pretax Fuel Prices'!I11+'Fuel Taxes'!I11</f>
        <v>2.6051654230414357E-6</v>
      </c>
      <c r="J10">
        <f>'Pretax Fuel Prices'!J11+'Fuel Taxes'!J11</f>
        <v>2.5991445300512931E-6</v>
      </c>
      <c r="K10">
        <f>'Pretax Fuel Prices'!K11+'Fuel Taxes'!K11</f>
        <v>2.6048524877056728E-6</v>
      </c>
      <c r="L10">
        <f>'Pretax Fuel Prices'!L11+'Fuel Taxes'!L11</f>
        <v>2.6222247956185076E-6</v>
      </c>
      <c r="M10">
        <f>'Pretax Fuel Prices'!M11+'Fuel Taxes'!M11</f>
        <v>2.6372345601570496E-6</v>
      </c>
      <c r="N10">
        <f>'Pretax Fuel Prices'!N11+'Fuel Taxes'!N11</f>
        <v>2.6465864896221972E-6</v>
      </c>
      <c r="O10">
        <f>'Pretax Fuel Prices'!O11+'Fuel Taxes'!O11</f>
        <v>2.6601074216905791E-6</v>
      </c>
      <c r="P10">
        <f>'Pretax Fuel Prices'!P11+'Fuel Taxes'!P11</f>
        <v>2.6751426157381978E-6</v>
      </c>
      <c r="Q10">
        <f>'Pretax Fuel Prices'!Q11+'Fuel Taxes'!Q11</f>
        <v>2.6919953068956975E-6</v>
      </c>
      <c r="R10">
        <f>'Pretax Fuel Prices'!R11+'Fuel Taxes'!R11</f>
        <v>2.7067132039374732E-6</v>
      </c>
      <c r="S10">
        <f>'Pretax Fuel Prices'!S11+'Fuel Taxes'!S11</f>
        <v>2.7237967786804432E-6</v>
      </c>
      <c r="T10">
        <f>'Pretax Fuel Prices'!T11+'Fuel Taxes'!T11</f>
        <v>2.7401709025520187E-6</v>
      </c>
      <c r="U10">
        <f>'Pretax Fuel Prices'!U11+'Fuel Taxes'!U11</f>
        <v>2.7573808148530042E-6</v>
      </c>
      <c r="V10">
        <f>'Pretax Fuel Prices'!V11+'Fuel Taxes'!V11</f>
        <v>2.7752950963065056E-6</v>
      </c>
      <c r="W10">
        <f>'Pretax Fuel Prices'!W11+'Fuel Taxes'!W11</f>
        <v>2.7913019033054325E-6</v>
      </c>
      <c r="X10">
        <f>'Pretax Fuel Prices'!X11+'Fuel Taxes'!X11</f>
        <v>2.8089319591085357E-6</v>
      </c>
      <c r="Y10">
        <f>'Pretax Fuel Prices'!Y11+'Fuel Taxes'!Y11</f>
        <v>2.8295845578526202E-6</v>
      </c>
      <c r="Z10">
        <f>'Pretax Fuel Prices'!Z11+'Fuel Taxes'!Z11</f>
        <v>2.8416039035100789E-6</v>
      </c>
      <c r="AA10">
        <f>'Pretax Fuel Prices'!AA11+'Fuel Taxes'!AA11</f>
        <v>2.8660319090240682E-6</v>
      </c>
      <c r="AB10">
        <f>'Pretax Fuel Prices'!AB11+'Fuel Taxes'!AB11</f>
        <v>2.8840030925258038E-6</v>
      </c>
      <c r="AC10">
        <f>'Pretax Fuel Prices'!AC11+'Fuel Taxes'!AC11</f>
        <v>2.9030856638259706E-6</v>
      </c>
      <c r="AD10">
        <f>'Pretax Fuel Prices'!AD11+'Fuel Taxes'!AD11</f>
        <v>2.9250739519671687E-6</v>
      </c>
      <c r="AE10">
        <f>'Pretax Fuel Prices'!AE11+'Fuel Taxes'!AE11</f>
        <v>2.9469519216673111E-6</v>
      </c>
      <c r="AF10">
        <f>'Pretax Fuel Prices'!AF11+'Fuel Taxes'!AF11</f>
        <v>2.9745737240516151E-6</v>
      </c>
    </row>
    <row r="11" spans="1:32" s="3" customFormat="1" x14ac:dyDescent="0.2">
      <c r="A11" s="5" t="s">
        <v>31</v>
      </c>
    </row>
    <row r="12" spans="1:32" x14ac:dyDescent="0.2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2">
      <c r="A13" t="s">
        <v>52</v>
      </c>
      <c r="B13">
        <f>'Pretax Fuel Prices'!B14+'Fuel Taxes'!B14</f>
        <v>1.1531731702215128E-5</v>
      </c>
      <c r="C13">
        <f>'Pretax Fuel Prices'!C14+'Fuel Taxes'!C14</f>
        <v>9.5732912654288963E-6</v>
      </c>
      <c r="D13">
        <f>'Pretax Fuel Prices'!D14+'Fuel Taxes'!D14</f>
        <v>8.4487111272866219E-6</v>
      </c>
      <c r="E13">
        <f>'Pretax Fuel Prices'!E14+'Fuel Taxes'!E14</f>
        <v>8.2222698795408887E-6</v>
      </c>
      <c r="F13">
        <f>'Pretax Fuel Prices'!F14+'Fuel Taxes'!F14</f>
        <v>8.3103057343917965E-6</v>
      </c>
      <c r="G13">
        <f>'Pretax Fuel Prices'!G14+'Fuel Taxes'!G14</f>
        <v>8.3995194187414729E-6</v>
      </c>
      <c r="H13">
        <f>'Pretax Fuel Prices'!H14+'Fuel Taxes'!H14</f>
        <v>9.5244871577558523E-6</v>
      </c>
      <c r="I13">
        <f>'Pretax Fuel Prices'!I14+'Fuel Taxes'!I14</f>
        <v>1.0649454896770232E-5</v>
      </c>
      <c r="J13">
        <f>'Pretax Fuel Prices'!J14+'Fuel Taxes'!J14</f>
        <v>1.042302522053545E-5</v>
      </c>
      <c r="K13">
        <f>'Pretax Fuel Prices'!K14+'Fuel Taxes'!K14</f>
        <v>1.0254974523370336E-5</v>
      </c>
      <c r="L13">
        <f>'Pretax Fuel Prices'!L14+'Fuel Taxes'!L14</f>
        <v>1.067731726874051E-5</v>
      </c>
      <c r="M13">
        <f>'Pretax Fuel Prices'!M14+'Fuel Taxes'!M14</f>
        <v>1.042963508214875E-5</v>
      </c>
      <c r="N13">
        <f>'Pretax Fuel Prices'!N14+'Fuel Taxes'!N14</f>
        <v>1.032411681621724E-5</v>
      </c>
      <c r="O13">
        <f>'Pretax Fuel Prices'!O14+'Fuel Taxes'!O14</f>
        <v>1.0172412907395745E-5</v>
      </c>
      <c r="P13">
        <f>'Pretax Fuel Prices'!P14+'Fuel Taxes'!P14</f>
        <v>1.0022525801229467E-5</v>
      </c>
      <c r="Q13">
        <f>'Pretax Fuel Prices'!Q14+'Fuel Taxes'!Q14</f>
        <v>9.8279620274254199E-6</v>
      </c>
      <c r="R13">
        <f>'Pretax Fuel Prices'!R14+'Fuel Taxes'!R14</f>
        <v>9.7019266658836001E-6</v>
      </c>
      <c r="S13">
        <f>'Pretax Fuel Prices'!S14+'Fuel Taxes'!S14</f>
        <v>9.5789420779410434E-6</v>
      </c>
      <c r="T13">
        <f>'Pretax Fuel Prices'!T14+'Fuel Taxes'!T14</f>
        <v>9.4632300232834008E-6</v>
      </c>
      <c r="U13">
        <f>'Pretax Fuel Prices'!U14+'Fuel Taxes'!U14</f>
        <v>9.3561158452538726E-6</v>
      </c>
      <c r="V13">
        <f>'Pretax Fuel Prices'!V14+'Fuel Taxes'!V14</f>
        <v>9.2774575162338549E-6</v>
      </c>
      <c r="W13">
        <f>'Pretax Fuel Prices'!W14+'Fuel Taxes'!W14</f>
        <v>9.201797621283487E-6</v>
      </c>
      <c r="X13">
        <f>'Pretax Fuel Prices'!X14+'Fuel Taxes'!X14</f>
        <v>9.1694313884340313E-6</v>
      </c>
      <c r="Y13">
        <f>'Pretax Fuel Prices'!Y14+'Fuel Taxes'!Y14</f>
        <v>9.1090910076696878E-6</v>
      </c>
      <c r="Z13">
        <f>'Pretax Fuel Prices'!Z14+'Fuel Taxes'!Z14</f>
        <v>9.0945858610800942E-6</v>
      </c>
      <c r="AA13">
        <f>'Pretax Fuel Prices'!AA14+'Fuel Taxes'!AA14</f>
        <v>9.0470855201749548E-6</v>
      </c>
      <c r="AB13">
        <f>'Pretax Fuel Prices'!AB14+'Fuel Taxes'!AB14</f>
        <v>9.0094409788301133E-6</v>
      </c>
      <c r="AC13">
        <f>'Pretax Fuel Prices'!AC14+'Fuel Taxes'!AC14</f>
        <v>8.9933958081148028E-6</v>
      </c>
      <c r="AD13">
        <f>'Pretax Fuel Prices'!AD14+'Fuel Taxes'!AD14</f>
        <v>8.936325317285587E-6</v>
      </c>
      <c r="AE13">
        <f>'Pretax Fuel Prices'!AE14+'Fuel Taxes'!AE14</f>
        <v>8.8986231137470984E-6</v>
      </c>
      <c r="AF13">
        <f>'Pretax Fuel Prices'!AF14+'Fuel Taxes'!AF14</f>
        <v>8.9024137376463927E-6</v>
      </c>
    </row>
    <row r="14" spans="1:32" x14ac:dyDescent="0.2">
      <c r="A14" t="s">
        <v>53</v>
      </c>
      <c r="B14">
        <f>'Pretax Fuel Prices'!B15+'Fuel Taxes'!B15</f>
        <v>2.1712353044654207E-6</v>
      </c>
      <c r="C14">
        <f>'Pretax Fuel Prices'!C15+'Fuel Taxes'!C15</f>
        <v>3.0105023008116855E-6</v>
      </c>
      <c r="D14">
        <f>'Pretax Fuel Prices'!D15+'Fuel Taxes'!D15</f>
        <v>2.6568568303609591E-6</v>
      </c>
      <c r="E14">
        <f>'Pretax Fuel Prices'!E15+'Fuel Taxes'!E15</f>
        <v>2.5856481019898742E-6</v>
      </c>
      <c r="F14">
        <f>'Pretax Fuel Prices'!F15+'Fuel Taxes'!F15</f>
        <v>2.6133326397558634E-6</v>
      </c>
      <c r="G14">
        <f>'Pretax Fuel Prices'!G15+'Fuel Taxes'!G15</f>
        <v>2.6413875682597601E-6</v>
      </c>
      <c r="H14">
        <f>'Pretax Fuel Prices'!H15+'Fuel Taxes'!H15</f>
        <v>2.540464747659251E-6</v>
      </c>
      <c r="I14">
        <f>'Pretax Fuel Prices'!I15+'Fuel Taxes'!I15</f>
        <v>2.439541927058742E-6</v>
      </c>
      <c r="J14">
        <f>'Pretax Fuel Prices'!J15+'Fuel Taxes'!J15</f>
        <v>2.48814051097519E-6</v>
      </c>
      <c r="K14">
        <f>'Pretax Fuel Prices'!K15+'Fuel Taxes'!K15</f>
        <v>2.5741104061496617E-6</v>
      </c>
      <c r="L14">
        <f>'Pretax Fuel Prices'!L15+'Fuel Taxes'!L15</f>
        <v>2.6270336545896424E-6</v>
      </c>
      <c r="M14">
        <f>'Pretax Fuel Prices'!M15+'Fuel Taxes'!M15</f>
        <v>2.6567536363060301E-6</v>
      </c>
      <c r="N14">
        <f>'Pretax Fuel Prices'!N15+'Fuel Taxes'!N15</f>
        <v>2.6733692191831102E-6</v>
      </c>
      <c r="O14">
        <f>'Pretax Fuel Prices'!O15+'Fuel Taxes'!O15</f>
        <v>2.7024416101093076E-6</v>
      </c>
      <c r="P14">
        <f>'Pretax Fuel Prices'!P15+'Fuel Taxes'!P15</f>
        <v>2.6966044218908783E-6</v>
      </c>
      <c r="Q14">
        <f>'Pretax Fuel Prices'!Q15+'Fuel Taxes'!Q15</f>
        <v>2.6785730103820938E-6</v>
      </c>
      <c r="R14">
        <f>'Pretax Fuel Prices'!R15+'Fuel Taxes'!R15</f>
        <v>2.6747690798227281E-6</v>
      </c>
      <c r="S14">
        <f>'Pretax Fuel Prices'!S15+'Fuel Taxes'!S15</f>
        <v>2.6529665608494229E-6</v>
      </c>
      <c r="T14">
        <f>'Pretax Fuel Prices'!T15+'Fuel Taxes'!T15</f>
        <v>2.6309014571173562E-6</v>
      </c>
      <c r="U14">
        <f>'Pretax Fuel Prices'!U15+'Fuel Taxes'!U15</f>
        <v>2.6059346143788324E-6</v>
      </c>
      <c r="V14">
        <f>'Pretax Fuel Prices'!V15+'Fuel Taxes'!V15</f>
        <v>2.5918233449273798E-6</v>
      </c>
      <c r="W14">
        <f>'Pretax Fuel Prices'!W15+'Fuel Taxes'!W15</f>
        <v>2.5924017410851931E-6</v>
      </c>
      <c r="X14">
        <f>'Pretax Fuel Prices'!X15+'Fuel Taxes'!X15</f>
        <v>2.5932400606697554E-6</v>
      </c>
      <c r="Y14">
        <f>'Pretax Fuel Prices'!Y15+'Fuel Taxes'!Y15</f>
        <v>2.5795617012259915E-6</v>
      </c>
      <c r="Z14">
        <f>'Pretax Fuel Prices'!Z15+'Fuel Taxes'!Z15</f>
        <v>2.5952724312181478E-6</v>
      </c>
      <c r="AA14">
        <f>'Pretax Fuel Prices'!AA15+'Fuel Taxes'!AA15</f>
        <v>2.5743845233471528E-6</v>
      </c>
      <c r="AB14">
        <f>'Pretax Fuel Prices'!AB15+'Fuel Taxes'!AB15</f>
        <v>2.5599609909393343E-6</v>
      </c>
      <c r="AC14">
        <f>'Pretax Fuel Prices'!AC15+'Fuel Taxes'!AC15</f>
        <v>2.5628281326296028E-6</v>
      </c>
      <c r="AD14">
        <f>'Pretax Fuel Prices'!AD15+'Fuel Taxes'!AD15</f>
        <v>2.5271973325090513E-6</v>
      </c>
      <c r="AE14">
        <f>'Pretax Fuel Prices'!AE15+'Fuel Taxes'!AE15</f>
        <v>2.4925228376923698E-6</v>
      </c>
      <c r="AF14">
        <f>'Pretax Fuel Prices'!AF15+'Fuel Taxes'!AF15</f>
        <v>2.5053903779823887E-6</v>
      </c>
    </row>
    <row r="15" spans="1:32" x14ac:dyDescent="0.2">
      <c r="A15" t="s">
        <v>54</v>
      </c>
      <c r="B15">
        <f>'Pretax Fuel Prices'!B16+'Fuel Taxes'!B16</f>
        <v>8.9968244908601252E-6</v>
      </c>
      <c r="C15">
        <f>'Pretax Fuel Prices'!C16+'Fuel Taxes'!C16</f>
        <v>9.5732912654288963E-6</v>
      </c>
      <c r="D15">
        <f>'Pretax Fuel Prices'!D16+'Fuel Taxes'!D16</f>
        <v>8.4487111272866219E-6</v>
      </c>
      <c r="E15">
        <f>'Pretax Fuel Prices'!E16+'Fuel Taxes'!E16</f>
        <v>8.2222698795408887E-6</v>
      </c>
      <c r="F15">
        <f>'Pretax Fuel Prices'!F16+'Fuel Taxes'!F16</f>
        <v>8.3103057343917965E-6</v>
      </c>
      <c r="G15">
        <f>'Pretax Fuel Prices'!G16+'Fuel Taxes'!G16</f>
        <v>8.3995194187414729E-6</v>
      </c>
      <c r="H15">
        <f>'Pretax Fuel Prices'!H16+'Fuel Taxes'!H16</f>
        <v>8.5688205735689359E-6</v>
      </c>
      <c r="I15">
        <f>'Pretax Fuel Prices'!I16+'Fuel Taxes'!I16</f>
        <v>8.738121728396399E-6</v>
      </c>
      <c r="J15">
        <f>'Pretax Fuel Prices'!J16+'Fuel Taxes'!J16</f>
        <v>8.8030759717631773E-6</v>
      </c>
      <c r="K15">
        <f>'Pretax Fuel Prices'!K16+'Fuel Taxes'!K16</f>
        <v>8.9296648903640104E-6</v>
      </c>
      <c r="L15">
        <f>'Pretax Fuel Prices'!L16+'Fuel Taxes'!L16</f>
        <v>9.2456750022062415E-6</v>
      </c>
      <c r="M15">
        <f>'Pretax Fuel Prices'!M16+'Fuel Taxes'!M16</f>
        <v>9.3129419430936077E-6</v>
      </c>
      <c r="N15">
        <f>'Pretax Fuel Prices'!N16+'Fuel Taxes'!N16</f>
        <v>9.385980426009715E-6</v>
      </c>
      <c r="O15">
        <f>'Pretax Fuel Prices'!O16+'Fuel Taxes'!O16</f>
        <v>9.4554669177971559E-6</v>
      </c>
      <c r="P15">
        <f>'Pretax Fuel Prices'!P16+'Fuel Taxes'!P16</f>
        <v>9.4865823245998041E-6</v>
      </c>
      <c r="Q15">
        <f>'Pretax Fuel Prices'!Q16+'Fuel Taxes'!Q16</f>
        <v>9.4928222610630931E-6</v>
      </c>
      <c r="R15">
        <f>'Pretax Fuel Prices'!R16+'Fuel Taxes'!R16</f>
        <v>9.5055611703057446E-6</v>
      </c>
      <c r="S15">
        <f>'Pretax Fuel Prices'!S16+'Fuel Taxes'!S16</f>
        <v>9.519919943634543E-6</v>
      </c>
      <c r="T15">
        <f>'Pretax Fuel Prices'!T16+'Fuel Taxes'!T16</f>
        <v>9.5138024284439225E-6</v>
      </c>
      <c r="U15">
        <f>'Pretax Fuel Prices'!U16+'Fuel Taxes'!U16</f>
        <v>9.5031384710618944E-6</v>
      </c>
      <c r="V15">
        <f>'Pretax Fuel Prices'!V16+'Fuel Taxes'!V16</f>
        <v>9.4998943073362425E-6</v>
      </c>
      <c r="W15">
        <f>'Pretax Fuel Prices'!W16+'Fuel Taxes'!W16</f>
        <v>9.5204371291560267E-6</v>
      </c>
      <c r="X15">
        <f>'Pretax Fuel Prices'!X16+'Fuel Taxes'!X16</f>
        <v>9.5430557899471046E-6</v>
      </c>
      <c r="Y15">
        <f>'Pretax Fuel Prices'!Y16+'Fuel Taxes'!Y16</f>
        <v>9.5588472470103667E-6</v>
      </c>
      <c r="Z15">
        <f>'Pretax Fuel Prices'!Z16+'Fuel Taxes'!Z16</f>
        <v>9.5830006092631312E-6</v>
      </c>
      <c r="AA15">
        <f>'Pretax Fuel Prices'!AA16+'Fuel Taxes'!AA16</f>
        <v>9.6015305769692939E-6</v>
      </c>
      <c r="AB15">
        <f>'Pretax Fuel Prices'!AB16+'Fuel Taxes'!AB16</f>
        <v>9.6100539363010087E-6</v>
      </c>
      <c r="AC15">
        <f>'Pretax Fuel Prices'!AC16+'Fuel Taxes'!AC16</f>
        <v>9.6194138409959405E-6</v>
      </c>
      <c r="AD15">
        <f>'Pretax Fuel Prices'!AD16+'Fuel Taxes'!AD16</f>
        <v>9.6034662524544929E-6</v>
      </c>
      <c r="AE15">
        <f>'Pretax Fuel Prices'!AE16+'Fuel Taxes'!AE16</f>
        <v>9.6094835241392361E-6</v>
      </c>
      <c r="AF15">
        <f>'Pretax Fuel Prices'!AF16+'Fuel Taxes'!AF16</f>
        <v>9.6335295460007492E-6</v>
      </c>
    </row>
    <row r="16" spans="1:32" x14ac:dyDescent="0.2">
      <c r="A16" t="s">
        <v>55</v>
      </c>
      <c r="B16">
        <f>'Pretax Fuel Prices'!B17+'Fuel Taxes'!B17</f>
        <v>6.4115622164591146E-6</v>
      </c>
      <c r="C16">
        <f>'Pretax Fuel Prices'!C17+'Fuel Taxes'!C17</f>
        <v>7.0346044108524032E-6</v>
      </c>
      <c r="D16">
        <f>'Pretax Fuel Prices'!D17+'Fuel Taxes'!D17</f>
        <v>6.2082453060478954E-6</v>
      </c>
      <c r="E16">
        <f>'Pretax Fuel Prices'!E17+'Fuel Taxes'!E17</f>
        <v>6.0418527294485138E-6</v>
      </c>
      <c r="F16">
        <f>'Pretax Fuel Prices'!F17+'Fuel Taxes'!F17</f>
        <v>6.1065428548898824E-6</v>
      </c>
      <c r="G16">
        <f>'Pretax Fuel Prices'!G17+'Fuel Taxes'!G17</f>
        <v>6.1720984679005258E-6</v>
      </c>
      <c r="H16">
        <f>'Pretax Fuel Prices'!H17+'Fuel Taxes'!H17</f>
        <v>6.3072434465416909E-6</v>
      </c>
      <c r="I16">
        <f>'Pretax Fuel Prices'!I17+'Fuel Taxes'!I17</f>
        <v>6.442388425182856E-6</v>
      </c>
      <c r="J16">
        <f>'Pretax Fuel Prices'!J17+'Fuel Taxes'!J17</f>
        <v>6.4791981953858227E-6</v>
      </c>
      <c r="K16">
        <f>'Pretax Fuel Prices'!K17+'Fuel Taxes'!K17</f>
        <v>6.5795623483159533E-6</v>
      </c>
      <c r="L16">
        <f>'Pretax Fuel Prices'!L17+'Fuel Taxes'!L17</f>
        <v>6.8027132635088928E-6</v>
      </c>
      <c r="M16">
        <f>'Pretax Fuel Prices'!M17+'Fuel Taxes'!M17</f>
        <v>6.838889636692413E-6</v>
      </c>
      <c r="N16">
        <f>'Pretax Fuel Prices'!N17+'Fuel Taxes'!N17</f>
        <v>6.8811161046555205E-6</v>
      </c>
      <c r="O16">
        <f>'Pretax Fuel Prices'!O17+'Fuel Taxes'!O17</f>
        <v>6.9322509379817704E-6</v>
      </c>
      <c r="P16">
        <f>'Pretax Fuel Prices'!P17+'Fuel Taxes'!P17</f>
        <v>6.9473806104841E-6</v>
      </c>
      <c r="Q16">
        <f>'Pretax Fuel Prices'!Q17+'Fuel Taxes'!Q17</f>
        <v>6.9401284807446366E-6</v>
      </c>
      <c r="R16">
        <f>'Pretax Fuel Prices'!R17+'Fuel Taxes'!R17</f>
        <v>6.9404540503610747E-6</v>
      </c>
      <c r="S16">
        <f>'Pretax Fuel Prices'!S17+'Fuel Taxes'!S17</f>
        <v>6.9422034326052609E-6</v>
      </c>
      <c r="T16">
        <f>'Pretax Fuel Prices'!T17+'Fuel Taxes'!T17</f>
        <v>6.9246004955508064E-6</v>
      </c>
      <c r="U16">
        <f>'Pretax Fuel Prices'!U17+'Fuel Taxes'!U17</f>
        <v>6.9034544384744081E-6</v>
      </c>
      <c r="V16">
        <f>'Pretax Fuel Prices'!V17+'Fuel Taxes'!V17</f>
        <v>6.8918678859940274E-6</v>
      </c>
      <c r="W16">
        <f>'Pretax Fuel Prices'!W17+'Fuel Taxes'!W17</f>
        <v>6.9044506637584943E-6</v>
      </c>
      <c r="X16">
        <f>'Pretax Fuel Prices'!X17+'Fuel Taxes'!X17</f>
        <v>6.9189948432176377E-6</v>
      </c>
      <c r="Y16">
        <f>'Pretax Fuel Prices'!Y17+'Fuel Taxes'!Y17</f>
        <v>6.9272130364783574E-6</v>
      </c>
      <c r="Z16">
        <f>'Pretax Fuel Prices'!Z17+'Fuel Taxes'!Z17</f>
        <v>6.9445542758847189E-6</v>
      </c>
      <c r="AA16">
        <f>'Pretax Fuel Prices'!AA17+'Fuel Taxes'!AA17</f>
        <v>6.9563173633887273E-6</v>
      </c>
      <c r="AB16">
        <f>'Pretax Fuel Prices'!AB17+'Fuel Taxes'!AB17</f>
        <v>6.9587755470594368E-6</v>
      </c>
      <c r="AC16">
        <f>'Pretax Fuel Prices'!AC17+'Fuel Taxes'!AC17</f>
        <v>6.9607218678726954E-6</v>
      </c>
      <c r="AD16">
        <f>'Pretax Fuel Prices'!AD17+'Fuel Taxes'!AD17</f>
        <v>6.9366811686752109E-6</v>
      </c>
      <c r="AE16">
        <f>'Pretax Fuel Prices'!AE17+'Fuel Taxes'!AE17</f>
        <v>6.9339453193643237E-6</v>
      </c>
      <c r="AF16">
        <f>'Pretax Fuel Prices'!AF17+'Fuel Taxes'!AF17</f>
        <v>6.9495176600917271E-6</v>
      </c>
    </row>
    <row r="17" spans="1:32" x14ac:dyDescent="0.2">
      <c r="A17" t="s">
        <v>56</v>
      </c>
      <c r="B17">
        <f>'Pretax Fuel Prices'!B18+'Fuel Taxes'!B18</f>
        <v>2.7131667781276687E-6</v>
      </c>
      <c r="C17">
        <f>'Pretax Fuel Prices'!C18+'Fuel Taxes'!C18</f>
        <v>3.575862469379938E-6</v>
      </c>
      <c r="D17">
        <f>'Pretax Fuel Prices'!D18+'Fuel Taxes'!D18</f>
        <v>3.1558038084348821E-6</v>
      </c>
      <c r="E17">
        <f>'Pretax Fuel Prices'!E18+'Fuel Taxes'!E18</f>
        <v>3.0712223685848684E-6</v>
      </c>
      <c r="F17">
        <f>'Pretax Fuel Prices'!F18+'Fuel Taxes'!F18</f>
        <v>3.1041059506877088E-6</v>
      </c>
      <c r="G17">
        <f>'Pretax Fuel Prices'!G18+'Fuel Taxes'!G18</f>
        <v>3.1374294814125236E-6</v>
      </c>
      <c r="H17">
        <f>'Pretax Fuel Prices'!H18+'Fuel Taxes'!H18</f>
        <v>3.0298667437277721E-6</v>
      </c>
      <c r="I17">
        <f>'Pretax Fuel Prices'!I18+'Fuel Taxes'!I18</f>
        <v>2.9223040060430203E-6</v>
      </c>
      <c r="J17">
        <f>'Pretax Fuel Prices'!J18+'Fuel Taxes'!J18</f>
        <v>2.9789655388526762E-6</v>
      </c>
      <c r="K17">
        <f>'Pretax Fuel Prices'!K18+'Fuel Taxes'!K18</f>
        <v>3.0719764314267946E-6</v>
      </c>
      <c r="L17">
        <f>'Pretax Fuel Prices'!L18+'Fuel Taxes'!L18</f>
        <v>3.1191946711383988E-6</v>
      </c>
      <c r="M17">
        <f>'Pretax Fuel Prices'!M18+'Fuel Taxes'!M18</f>
        <v>3.144679586509074E-6</v>
      </c>
      <c r="N17">
        <f>'Pretax Fuel Prices'!N18+'Fuel Taxes'!N18</f>
        <v>3.1650476475265736E-6</v>
      </c>
      <c r="O17">
        <f>'Pretax Fuel Prices'!O18+'Fuel Taxes'!O18</f>
        <v>3.2057145749291958E-6</v>
      </c>
      <c r="P17">
        <f>'Pretax Fuel Prices'!P18+'Fuel Taxes'!P18</f>
        <v>3.2063053906364101E-6</v>
      </c>
      <c r="Q17">
        <f>'Pretax Fuel Prices'!Q18+'Fuel Taxes'!Q18</f>
        <v>3.1886394687242816E-6</v>
      </c>
      <c r="R17">
        <f>'Pretax Fuel Prices'!R18+'Fuel Taxes'!R18</f>
        <v>3.1828351036006974E-6</v>
      </c>
      <c r="S17">
        <f>'Pretax Fuel Prices'!S18+'Fuel Taxes'!S18</f>
        <v>3.171445489689387E-6</v>
      </c>
      <c r="T17">
        <f>'Pretax Fuel Prices'!T18+'Fuel Taxes'!T18</f>
        <v>3.1556513712941106E-6</v>
      </c>
      <c r="U17">
        <f>'Pretax Fuel Prices'!U18+'Fuel Taxes'!U18</f>
        <v>3.1331595673290548E-6</v>
      </c>
      <c r="V17">
        <f>'Pretax Fuel Prices'!V18+'Fuel Taxes'!V18</f>
        <v>3.1153055779545691E-6</v>
      </c>
      <c r="W17">
        <f>'Pretax Fuel Prices'!W18+'Fuel Taxes'!W18</f>
        <v>3.11567993865794E-6</v>
      </c>
      <c r="X17">
        <f>'Pretax Fuel Prices'!X18+'Fuel Taxes'!X18</f>
        <v>3.1181567516527507E-6</v>
      </c>
      <c r="Y17">
        <f>'Pretax Fuel Prices'!Y18+'Fuel Taxes'!Y18</f>
        <v>3.1089858015308468E-6</v>
      </c>
      <c r="Z17">
        <f>'Pretax Fuel Prices'!Z18+'Fuel Taxes'!Z18</f>
        <v>3.1201004111339937E-6</v>
      </c>
      <c r="AA17">
        <f>'Pretax Fuel Prices'!AA18+'Fuel Taxes'!AA18</f>
        <v>3.1040774181854715E-6</v>
      </c>
      <c r="AB17">
        <f>'Pretax Fuel Prices'!AB18+'Fuel Taxes'!AB18</f>
        <v>3.0925609474481378E-6</v>
      </c>
      <c r="AC17">
        <f>'Pretax Fuel Prices'!AC18+'Fuel Taxes'!AC18</f>
        <v>3.1044535531101851E-6</v>
      </c>
      <c r="AD17">
        <f>'Pretax Fuel Prices'!AD18+'Fuel Taxes'!AD18</f>
        <v>3.0774108714003659E-6</v>
      </c>
      <c r="AE17">
        <f>'Pretax Fuel Prices'!AE18+'Fuel Taxes'!AE18</f>
        <v>3.0563100569682128E-6</v>
      </c>
      <c r="AF17">
        <f>'Pretax Fuel Prices'!AF18+'Fuel Taxes'!AF18</f>
        <v>3.0709367377198034E-6</v>
      </c>
    </row>
    <row r="18" spans="1:32" x14ac:dyDescent="0.2">
      <c r="A18" t="s">
        <v>57</v>
      </c>
      <c r="B18">
        <f>'Pretax Fuel Prices'!B19+'Fuel Taxes'!B19</f>
        <v>2.1712353044654207E-6</v>
      </c>
      <c r="C18">
        <f>'Pretax Fuel Prices'!C19+'Fuel Taxes'!C19</f>
        <v>3.0105023008116855E-6</v>
      </c>
      <c r="D18">
        <f>'Pretax Fuel Prices'!D19+'Fuel Taxes'!D19</f>
        <v>2.6568568303609591E-6</v>
      </c>
      <c r="E18">
        <f>'Pretax Fuel Prices'!E19+'Fuel Taxes'!E19</f>
        <v>2.5856481019898742E-6</v>
      </c>
      <c r="F18">
        <f>'Pretax Fuel Prices'!F19+'Fuel Taxes'!F19</f>
        <v>2.6133326397558634E-6</v>
      </c>
      <c r="G18">
        <f>'Pretax Fuel Prices'!G19+'Fuel Taxes'!G19</f>
        <v>2.6413875682597601E-6</v>
      </c>
      <c r="H18">
        <f>'Pretax Fuel Prices'!H19+'Fuel Taxes'!H19</f>
        <v>2.540464747659251E-6</v>
      </c>
      <c r="I18">
        <f>'Pretax Fuel Prices'!I19+'Fuel Taxes'!I19</f>
        <v>2.439541927058742E-6</v>
      </c>
      <c r="J18">
        <f>'Pretax Fuel Prices'!J19+'Fuel Taxes'!J19</f>
        <v>2.48814051097519E-6</v>
      </c>
      <c r="K18">
        <f>'Pretax Fuel Prices'!K19+'Fuel Taxes'!K19</f>
        <v>2.5741104061496617E-6</v>
      </c>
      <c r="L18">
        <f>'Pretax Fuel Prices'!L19+'Fuel Taxes'!L19</f>
        <v>2.6270336545896424E-6</v>
      </c>
      <c r="M18">
        <f>'Pretax Fuel Prices'!M19+'Fuel Taxes'!M19</f>
        <v>2.6567536363060301E-6</v>
      </c>
      <c r="N18">
        <f>'Pretax Fuel Prices'!N19+'Fuel Taxes'!N19</f>
        <v>2.6733692191831102E-6</v>
      </c>
      <c r="O18">
        <f>'Pretax Fuel Prices'!O19+'Fuel Taxes'!O19</f>
        <v>2.7024416101093076E-6</v>
      </c>
      <c r="P18">
        <f>'Pretax Fuel Prices'!P19+'Fuel Taxes'!P19</f>
        <v>2.6966044218908783E-6</v>
      </c>
      <c r="Q18">
        <f>'Pretax Fuel Prices'!Q19+'Fuel Taxes'!Q19</f>
        <v>2.6785730103820938E-6</v>
      </c>
      <c r="R18">
        <f>'Pretax Fuel Prices'!R19+'Fuel Taxes'!R19</f>
        <v>2.6747690798227281E-6</v>
      </c>
      <c r="S18">
        <f>'Pretax Fuel Prices'!S19+'Fuel Taxes'!S19</f>
        <v>2.6529665608494229E-6</v>
      </c>
      <c r="T18">
        <f>'Pretax Fuel Prices'!T19+'Fuel Taxes'!T19</f>
        <v>2.6309014571173562E-6</v>
      </c>
      <c r="U18">
        <f>'Pretax Fuel Prices'!U19+'Fuel Taxes'!U19</f>
        <v>2.6059346143788324E-6</v>
      </c>
      <c r="V18">
        <f>'Pretax Fuel Prices'!V19+'Fuel Taxes'!V19</f>
        <v>2.5918233449273798E-6</v>
      </c>
      <c r="W18">
        <f>'Pretax Fuel Prices'!W19+'Fuel Taxes'!W19</f>
        <v>2.5924017410851931E-6</v>
      </c>
      <c r="X18">
        <f>'Pretax Fuel Prices'!X19+'Fuel Taxes'!X19</f>
        <v>2.5932400606697554E-6</v>
      </c>
      <c r="Y18">
        <f>'Pretax Fuel Prices'!Y19+'Fuel Taxes'!Y19</f>
        <v>2.5795617012259915E-6</v>
      </c>
      <c r="Z18">
        <f>'Pretax Fuel Prices'!Z19+'Fuel Taxes'!Z19</f>
        <v>2.5952724312181478E-6</v>
      </c>
      <c r="AA18">
        <f>'Pretax Fuel Prices'!AA19+'Fuel Taxes'!AA19</f>
        <v>2.5743845233471528E-6</v>
      </c>
      <c r="AB18">
        <f>'Pretax Fuel Prices'!AB19+'Fuel Taxes'!AB19</f>
        <v>2.5599609909393343E-6</v>
      </c>
      <c r="AC18">
        <f>'Pretax Fuel Prices'!AC19+'Fuel Taxes'!AC19</f>
        <v>2.5628281326296028E-6</v>
      </c>
      <c r="AD18">
        <f>'Pretax Fuel Prices'!AD19+'Fuel Taxes'!AD19</f>
        <v>2.5271973325090513E-6</v>
      </c>
      <c r="AE18">
        <f>'Pretax Fuel Prices'!AE19+'Fuel Taxes'!AE19</f>
        <v>2.4925228376923698E-6</v>
      </c>
      <c r="AF18">
        <f>'Pretax Fuel Prices'!AF19+'Fuel Taxes'!AF19</f>
        <v>2.5053903779823887E-6</v>
      </c>
    </row>
    <row r="19" spans="1:32" x14ac:dyDescent="0.2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">
      <c r="A20" t="s">
        <v>59</v>
      </c>
      <c r="B20">
        <f>'Pretax Fuel Prices'!B21+'Fuel Taxes'!B21</f>
        <v>2.7131667781276687E-6</v>
      </c>
      <c r="C20">
        <f>'Pretax Fuel Prices'!C21+'Fuel Taxes'!C21</f>
        <v>3.575862469379938E-6</v>
      </c>
      <c r="D20">
        <f>'Pretax Fuel Prices'!D21+'Fuel Taxes'!D21</f>
        <v>3.1558038084348821E-6</v>
      </c>
      <c r="E20">
        <f>'Pretax Fuel Prices'!E21+'Fuel Taxes'!E21</f>
        <v>3.0712223685848684E-6</v>
      </c>
      <c r="F20">
        <f>'Pretax Fuel Prices'!F21+'Fuel Taxes'!F21</f>
        <v>3.1041059506877088E-6</v>
      </c>
      <c r="G20">
        <f>'Pretax Fuel Prices'!G21+'Fuel Taxes'!G21</f>
        <v>3.1374294814125236E-6</v>
      </c>
      <c r="H20">
        <f>'Pretax Fuel Prices'!H21+'Fuel Taxes'!H21</f>
        <v>3.0298667437277721E-6</v>
      </c>
      <c r="I20">
        <f>'Pretax Fuel Prices'!I21+'Fuel Taxes'!I21</f>
        <v>2.9223040060430203E-6</v>
      </c>
      <c r="J20">
        <f>'Pretax Fuel Prices'!J21+'Fuel Taxes'!J21</f>
        <v>2.9789655388526762E-6</v>
      </c>
      <c r="K20">
        <f>'Pretax Fuel Prices'!K21+'Fuel Taxes'!K21</f>
        <v>3.0719764314267946E-6</v>
      </c>
      <c r="L20">
        <f>'Pretax Fuel Prices'!L21+'Fuel Taxes'!L21</f>
        <v>3.1191946711383988E-6</v>
      </c>
      <c r="M20">
        <f>'Pretax Fuel Prices'!M21+'Fuel Taxes'!M21</f>
        <v>3.144679586509074E-6</v>
      </c>
      <c r="N20">
        <f>'Pretax Fuel Prices'!N21+'Fuel Taxes'!N21</f>
        <v>3.1650476475265736E-6</v>
      </c>
      <c r="O20">
        <f>'Pretax Fuel Prices'!O21+'Fuel Taxes'!O21</f>
        <v>3.2057145749291958E-6</v>
      </c>
      <c r="P20">
        <f>'Pretax Fuel Prices'!P21+'Fuel Taxes'!P21</f>
        <v>3.2063053906364101E-6</v>
      </c>
      <c r="Q20">
        <f>'Pretax Fuel Prices'!Q21+'Fuel Taxes'!Q21</f>
        <v>3.1886394687242816E-6</v>
      </c>
      <c r="R20">
        <f>'Pretax Fuel Prices'!R21+'Fuel Taxes'!R21</f>
        <v>3.1828351036006974E-6</v>
      </c>
      <c r="S20">
        <f>'Pretax Fuel Prices'!S21+'Fuel Taxes'!S21</f>
        <v>3.171445489689387E-6</v>
      </c>
      <c r="T20">
        <f>'Pretax Fuel Prices'!T21+'Fuel Taxes'!T21</f>
        <v>3.1556513712941106E-6</v>
      </c>
      <c r="U20">
        <f>'Pretax Fuel Prices'!U21+'Fuel Taxes'!U21</f>
        <v>3.1331595673290548E-6</v>
      </c>
      <c r="V20">
        <f>'Pretax Fuel Prices'!V21+'Fuel Taxes'!V21</f>
        <v>3.1153055779545691E-6</v>
      </c>
      <c r="W20">
        <f>'Pretax Fuel Prices'!W21+'Fuel Taxes'!W21</f>
        <v>3.11567993865794E-6</v>
      </c>
      <c r="X20">
        <f>'Pretax Fuel Prices'!X21+'Fuel Taxes'!X21</f>
        <v>3.1181567516527507E-6</v>
      </c>
      <c r="Y20">
        <f>'Pretax Fuel Prices'!Y21+'Fuel Taxes'!Y21</f>
        <v>3.1089858015308468E-6</v>
      </c>
      <c r="Z20">
        <f>'Pretax Fuel Prices'!Z21+'Fuel Taxes'!Z21</f>
        <v>3.1201004111339937E-6</v>
      </c>
      <c r="AA20">
        <f>'Pretax Fuel Prices'!AA21+'Fuel Taxes'!AA21</f>
        <v>3.1040774181854715E-6</v>
      </c>
      <c r="AB20">
        <f>'Pretax Fuel Prices'!AB21+'Fuel Taxes'!AB21</f>
        <v>3.0925609474481378E-6</v>
      </c>
      <c r="AC20">
        <f>'Pretax Fuel Prices'!AC21+'Fuel Taxes'!AC21</f>
        <v>3.1044535531101851E-6</v>
      </c>
      <c r="AD20">
        <f>'Pretax Fuel Prices'!AD21+'Fuel Taxes'!AD21</f>
        <v>3.0774108714003659E-6</v>
      </c>
      <c r="AE20">
        <f>'Pretax Fuel Prices'!AE21+'Fuel Taxes'!AE21</f>
        <v>3.0563100569682128E-6</v>
      </c>
      <c r="AF20">
        <f>'Pretax Fuel Prices'!AF21+'Fuel Taxes'!AF21</f>
        <v>3.0709367377198034E-6</v>
      </c>
    </row>
    <row r="21" spans="1:32" s="3" customFormat="1" x14ac:dyDescent="0.2">
      <c r="A21" s="5" t="s">
        <v>32</v>
      </c>
    </row>
    <row r="22" spans="1:32" x14ac:dyDescent="0.2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2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">
      <c r="A24" t="s">
        <v>53</v>
      </c>
      <c r="B24">
        <f>'Pretax Fuel Prices'!B25+'Fuel Taxes'!B25</f>
        <v>6.086670352573887E-7</v>
      </c>
      <c r="C24">
        <f>'Pretax Fuel Prices'!C25+'Fuel Taxes'!C25</f>
        <v>6.0955946859291151E-7</v>
      </c>
      <c r="D24">
        <f>'Pretax Fuel Prices'!D25+'Fuel Taxes'!D25</f>
        <v>6.1045190192843433E-7</v>
      </c>
      <c r="E24">
        <f>'Pretax Fuel Prices'!E25+'Fuel Taxes'!E25</f>
        <v>6.1223676859947996E-7</v>
      </c>
      <c r="F24">
        <f>'Pretax Fuel Prices'!F25+'Fuel Taxes'!F25</f>
        <v>6.1312920193500277E-7</v>
      </c>
      <c r="G24">
        <f>'Pretax Fuel Prices'!G25+'Fuel Taxes'!G25</f>
        <v>6.1491406860604851E-7</v>
      </c>
      <c r="H24">
        <f>'Pretax Fuel Prices'!H25+'Fuel Taxes'!H25</f>
        <v>6.1580650194157132E-7</v>
      </c>
      <c r="I24">
        <f>'Pretax Fuel Prices'!I25+'Fuel Taxes'!I25</f>
        <v>6.1759136861261695E-7</v>
      </c>
      <c r="J24">
        <f>'Pretax Fuel Prices'!J25+'Fuel Taxes'!J25</f>
        <v>6.1848380194813976E-7</v>
      </c>
      <c r="K24">
        <f>'Pretax Fuel Prices'!K25+'Fuel Taxes'!K25</f>
        <v>6.2026866861918539E-7</v>
      </c>
      <c r="L24">
        <f>'Pretax Fuel Prices'!L25+'Fuel Taxes'!L25</f>
        <v>6.2205353529023102E-7</v>
      </c>
      <c r="M24">
        <f>'Pretax Fuel Prices'!M25+'Fuel Taxes'!M25</f>
        <v>6.2294596862575405E-7</v>
      </c>
      <c r="N24">
        <f>'Pretax Fuel Prices'!N25+'Fuel Taxes'!N25</f>
        <v>6.2473083529679968E-7</v>
      </c>
      <c r="O24">
        <f>'Pretax Fuel Prices'!O25+'Fuel Taxes'!O25</f>
        <v>6.2651570196784531E-7</v>
      </c>
      <c r="P24">
        <f>'Pretax Fuel Prices'!P25+'Fuel Taxes'!P25</f>
        <v>6.2740902241403969E-7</v>
      </c>
      <c r="Q24">
        <f>'Pretax Fuel Prices'!Q25+'Fuel Taxes'!Q25</f>
        <v>6.2919388908508521E-7</v>
      </c>
      <c r="R24">
        <f>'Pretax Fuel Prices'!R25+'Fuel Taxes'!R25</f>
        <v>6.3097875575613095E-7</v>
      </c>
      <c r="S24">
        <f>'Pretax Fuel Prices'!S25+'Fuel Taxes'!S25</f>
        <v>6.3187118909165376E-7</v>
      </c>
      <c r="T24">
        <f>'Pretax Fuel Prices'!T25+'Fuel Taxes'!T25</f>
        <v>6.336560557626996E-7</v>
      </c>
      <c r="U24">
        <f>'Pretax Fuel Prices'!U25+'Fuel Taxes'!U25</f>
        <v>6.3544092243374523E-7</v>
      </c>
      <c r="V24">
        <f>'Pretax Fuel Prices'!V25+'Fuel Taxes'!V25</f>
        <v>6.3722578910479075E-7</v>
      </c>
      <c r="W24">
        <f>'Pretax Fuel Prices'!W25+'Fuel Taxes'!W25</f>
        <v>6.3901065577583628E-7</v>
      </c>
      <c r="X24">
        <f>'Pretax Fuel Prices'!X25+'Fuel Taxes'!X25</f>
        <v>6.4079552244688212E-7</v>
      </c>
      <c r="Y24">
        <f>'Pretax Fuel Prices'!Y25+'Fuel Taxes'!Y25</f>
        <v>6.4258038911792775E-7</v>
      </c>
      <c r="Z24">
        <f>'Pretax Fuel Prices'!Z25+'Fuel Taxes'!Z25</f>
        <v>6.4436525578897348E-7</v>
      </c>
      <c r="AA24">
        <f>'Pretax Fuel Prices'!AA25+'Fuel Taxes'!AA25</f>
        <v>6.4615012246001911E-7</v>
      </c>
      <c r="AB24">
        <f>'Pretax Fuel Prices'!AB25+'Fuel Taxes'!AB25</f>
        <v>6.479358762417362E-7</v>
      </c>
      <c r="AC24">
        <f>'Pretax Fuel Prices'!AC25+'Fuel Taxes'!AC25</f>
        <v>6.4972074291278183E-7</v>
      </c>
      <c r="AD24">
        <f>'Pretax Fuel Prices'!AD25+'Fuel Taxes'!AD25</f>
        <v>6.5150560958382757E-7</v>
      </c>
      <c r="AE24">
        <f>'Pretax Fuel Prices'!AE25+'Fuel Taxes'!AE25</f>
        <v>6.532904762548733E-7</v>
      </c>
      <c r="AF24">
        <f>'Pretax Fuel Prices'!AF25+'Fuel Taxes'!AF25</f>
        <v>6.5507534292591893E-7</v>
      </c>
    </row>
    <row r="25" spans="1:32" x14ac:dyDescent="0.2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2">
      <c r="A31" s="5" t="s">
        <v>33</v>
      </c>
    </row>
    <row r="32" spans="1:32" x14ac:dyDescent="0.2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2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2">
      <c r="A41" s="5" t="s">
        <v>34</v>
      </c>
    </row>
    <row r="42" spans="1:32" x14ac:dyDescent="0.2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2">
      <c r="A43" t="s">
        <v>52</v>
      </c>
      <c r="B43">
        <f>'Pretax Fuel Prices'!B44+'Fuel Taxes'!B44</f>
        <v>1.6636277394824797E-5</v>
      </c>
      <c r="C43">
        <f>'Pretax Fuel Prices'!C44+'Fuel Taxes'!C44</f>
        <v>1.7371066728469813E-5</v>
      </c>
      <c r="D43">
        <f>'Pretax Fuel Prices'!D44+'Fuel Taxes'!D44</f>
        <v>1.7611000003346069E-5</v>
      </c>
      <c r="E43">
        <f>'Pretax Fuel Prices'!E44+'Fuel Taxes'!E44</f>
        <v>1.7503931955071463E-5</v>
      </c>
      <c r="F43">
        <f>'Pretax Fuel Prices'!F44+'Fuel Taxes'!F44</f>
        <v>1.7342973707724948E-5</v>
      </c>
      <c r="G43">
        <f>'Pretax Fuel Prices'!G44+'Fuel Taxes'!G44</f>
        <v>1.7213802409959393E-5</v>
      </c>
      <c r="H43">
        <f>'Pretax Fuel Prices'!H44+'Fuel Taxes'!H44</f>
        <v>1.7182967330128937E-5</v>
      </c>
      <c r="I43">
        <f>'Pretax Fuel Prices'!I44+'Fuel Taxes'!I44</f>
        <v>1.7566589468909744E-5</v>
      </c>
      <c r="J43">
        <f>'Pretax Fuel Prices'!J44+'Fuel Taxes'!J44</f>
        <v>1.7729847994227449E-5</v>
      </c>
      <c r="K43">
        <f>'Pretax Fuel Prices'!K44+'Fuel Taxes'!K44</f>
        <v>1.7979640617106693E-5</v>
      </c>
      <c r="L43">
        <f>'Pretax Fuel Prices'!L44+'Fuel Taxes'!L44</f>
        <v>1.8851056526600495E-5</v>
      </c>
      <c r="M43">
        <f>'Pretax Fuel Prices'!M44+'Fuel Taxes'!M44</f>
        <v>1.8768425715993525E-5</v>
      </c>
      <c r="N43">
        <f>'Pretax Fuel Prices'!N44+'Fuel Taxes'!N44</f>
        <v>1.9008017453261267E-5</v>
      </c>
      <c r="O43">
        <f>'Pretax Fuel Prices'!O44+'Fuel Taxes'!O44</f>
        <v>1.9146325103832529E-5</v>
      </c>
      <c r="P43">
        <f>'Pretax Fuel Prices'!P44+'Fuel Taxes'!P44</f>
        <v>1.952061927390258E-5</v>
      </c>
      <c r="Q43">
        <f>'Pretax Fuel Prices'!Q44+'Fuel Taxes'!Q44</f>
        <v>1.9271569162655377E-5</v>
      </c>
      <c r="R43">
        <f>'Pretax Fuel Prices'!R44+'Fuel Taxes'!R44</f>
        <v>1.9314983471807612E-5</v>
      </c>
      <c r="S43">
        <f>'Pretax Fuel Prices'!S44+'Fuel Taxes'!S44</f>
        <v>1.952088008444E-5</v>
      </c>
      <c r="T43">
        <f>'Pretax Fuel Prices'!T44+'Fuel Taxes'!T44</f>
        <v>1.9707325908489208E-5</v>
      </c>
      <c r="U43">
        <f>'Pretax Fuel Prices'!U44+'Fuel Taxes'!U44</f>
        <v>1.9735300056404094E-5</v>
      </c>
      <c r="V43">
        <f>'Pretax Fuel Prices'!V44+'Fuel Taxes'!V44</f>
        <v>1.9866021136512746E-5</v>
      </c>
      <c r="W43">
        <f>'Pretax Fuel Prices'!W44+'Fuel Taxes'!W44</f>
        <v>2.0001994798907313E-5</v>
      </c>
      <c r="X43">
        <f>'Pretax Fuel Prices'!X44+'Fuel Taxes'!X44</f>
        <v>1.9981098019929603E-5</v>
      </c>
      <c r="Y43">
        <f>'Pretax Fuel Prices'!Y44+'Fuel Taxes'!Y44</f>
        <v>2.006913577007933E-5</v>
      </c>
      <c r="Z43">
        <f>'Pretax Fuel Prices'!Z44+'Fuel Taxes'!Z44</f>
        <v>2.0211650986565486E-5</v>
      </c>
      <c r="AA43">
        <f>'Pretax Fuel Prices'!AA44+'Fuel Taxes'!AA44</f>
        <v>2.040012208427772E-5</v>
      </c>
      <c r="AB43">
        <f>'Pretax Fuel Prices'!AB44+'Fuel Taxes'!AB44</f>
        <v>2.0469770030207373E-5</v>
      </c>
      <c r="AC43">
        <f>'Pretax Fuel Prices'!AC44+'Fuel Taxes'!AC44</f>
        <v>2.0557775844372921E-5</v>
      </c>
      <c r="AD43">
        <f>'Pretax Fuel Prices'!AD44+'Fuel Taxes'!AD44</f>
        <v>2.0634676807152707E-5</v>
      </c>
      <c r="AE43">
        <f>'Pretax Fuel Prices'!AE44+'Fuel Taxes'!AE44</f>
        <v>2.0783005259869174E-5</v>
      </c>
      <c r="AF43">
        <f>'Pretax Fuel Prices'!AF44+'Fuel Taxes'!AF44</f>
        <v>2.0933461891086554E-5</v>
      </c>
    </row>
    <row r="44" spans="1:32" x14ac:dyDescent="0.2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2">
      <c r="A51" s="5" t="s">
        <v>35</v>
      </c>
    </row>
    <row r="52" spans="1:32" x14ac:dyDescent="0.2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2">
      <c r="A53" t="s">
        <v>52</v>
      </c>
      <c r="B53">
        <f>'Pretax Fuel Prices'!B54+'Fuel Taxes'!B54</f>
        <v>1.6260056420376258E-5</v>
      </c>
      <c r="C53">
        <f>'Pretax Fuel Prices'!C54+'Fuel Taxes'!C54</f>
        <v>1.6210442981851625E-5</v>
      </c>
      <c r="D53">
        <f>'Pretax Fuel Prices'!D54+'Fuel Taxes'!D54</f>
        <v>1.6871625194640105E-5</v>
      </c>
      <c r="E53">
        <f>'Pretax Fuel Prices'!E54+'Fuel Taxes'!E54</f>
        <v>1.7906301403672949E-5</v>
      </c>
      <c r="F53">
        <f>'Pretax Fuel Prices'!F54+'Fuel Taxes'!F54</f>
        <v>1.8148936817654582E-5</v>
      </c>
      <c r="G53">
        <f>'Pretax Fuel Prices'!G54+'Fuel Taxes'!G54</f>
        <v>1.8333310351175181E-5</v>
      </c>
      <c r="H53">
        <f>'Pretax Fuel Prices'!H54+'Fuel Taxes'!H54</f>
        <v>1.842823651568906E-5</v>
      </c>
      <c r="I53">
        <f>'Pretax Fuel Prices'!I54+'Fuel Taxes'!I54</f>
        <v>1.8898587029268465E-5</v>
      </c>
      <c r="J53">
        <f>'Pretax Fuel Prices'!J54+'Fuel Taxes'!J54</f>
        <v>1.9103581450347939E-5</v>
      </c>
      <c r="K53">
        <f>'Pretax Fuel Prices'!K54+'Fuel Taxes'!K54</f>
        <v>1.9289741624760922E-5</v>
      </c>
      <c r="L53">
        <f>'Pretax Fuel Prices'!L54+'Fuel Taxes'!L54</f>
        <v>1.991191935554517E-5</v>
      </c>
      <c r="M53">
        <f>'Pretax Fuel Prices'!M54+'Fuel Taxes'!M54</f>
        <v>2.0043507142779869E-5</v>
      </c>
      <c r="N53">
        <f>'Pretax Fuel Prices'!N54+'Fuel Taxes'!N54</f>
        <v>2.0285594322366518E-5</v>
      </c>
      <c r="O53">
        <f>'Pretax Fuel Prices'!O54+'Fuel Taxes'!O54</f>
        <v>2.0425387883312534E-5</v>
      </c>
      <c r="P53">
        <f>'Pretax Fuel Prices'!P54+'Fuel Taxes'!P54</f>
        <v>2.0523104010888254E-5</v>
      </c>
      <c r="Q53">
        <f>'Pretax Fuel Prices'!Q54+'Fuel Taxes'!Q54</f>
        <v>2.0289715838546274E-5</v>
      </c>
      <c r="R53">
        <f>'Pretax Fuel Prices'!R54+'Fuel Taxes'!R54</f>
        <v>2.0217031312788096E-5</v>
      </c>
      <c r="S53">
        <f>'Pretax Fuel Prices'!S54+'Fuel Taxes'!S54</f>
        <v>2.0383571260479656E-5</v>
      </c>
      <c r="T53">
        <f>'Pretax Fuel Prices'!T54+'Fuel Taxes'!T54</f>
        <v>2.0540071776701919E-5</v>
      </c>
      <c r="U53">
        <f>'Pretax Fuel Prices'!U54+'Fuel Taxes'!U54</f>
        <v>2.0415886928020838E-5</v>
      </c>
      <c r="V53">
        <f>'Pretax Fuel Prices'!V54+'Fuel Taxes'!V54</f>
        <v>2.0716756722032681E-5</v>
      </c>
      <c r="W53">
        <f>'Pretax Fuel Prices'!W54+'Fuel Taxes'!W54</f>
        <v>2.0822187164007716E-5</v>
      </c>
      <c r="X53">
        <f>'Pretax Fuel Prices'!X54+'Fuel Taxes'!X54</f>
        <v>2.0888376265429211E-5</v>
      </c>
      <c r="Y53">
        <f>'Pretax Fuel Prices'!Y54+'Fuel Taxes'!Y54</f>
        <v>2.0988296863023597E-5</v>
      </c>
      <c r="Z53">
        <f>'Pretax Fuel Prices'!Z54+'Fuel Taxes'!Z54</f>
        <v>2.1133294215168602E-5</v>
      </c>
      <c r="AA53">
        <f>'Pretax Fuel Prices'!AA54+'Fuel Taxes'!AA54</f>
        <v>2.1321567487201085E-5</v>
      </c>
      <c r="AB53">
        <f>'Pretax Fuel Prices'!AB54+'Fuel Taxes'!AB54</f>
        <v>2.1447266633798411E-5</v>
      </c>
      <c r="AC53">
        <f>'Pretax Fuel Prices'!AC54+'Fuel Taxes'!AC54</f>
        <v>2.1544952599611303E-5</v>
      </c>
      <c r="AD53">
        <f>'Pretax Fuel Prices'!AD54+'Fuel Taxes'!AD54</f>
        <v>2.1613739161078937E-5</v>
      </c>
      <c r="AE53">
        <f>'Pretax Fuel Prices'!AE54+'Fuel Taxes'!AE54</f>
        <v>2.1745390820281986E-5</v>
      </c>
      <c r="AF53">
        <f>'Pretax Fuel Prices'!AF54+'Fuel Taxes'!AF54</f>
        <v>2.1873991705885765E-5</v>
      </c>
    </row>
    <row r="54" spans="1:32" x14ac:dyDescent="0.2">
      <c r="A54" t="s">
        <v>53</v>
      </c>
      <c r="B54">
        <f>'Pretax Fuel Prices'!B55+'Fuel Taxes'!B55</f>
        <v>1.570947739188829E-5</v>
      </c>
      <c r="C54">
        <f>'Pretax Fuel Prices'!C55+'Fuel Taxes'!C55</f>
        <v>1.5733608576374265E-5</v>
      </c>
      <c r="D54">
        <f>'Pretax Fuel Prices'!D55+'Fuel Taxes'!D55</f>
        <v>1.5766056423405496E-5</v>
      </c>
      <c r="E54">
        <f>'Pretax Fuel Prices'!E55+'Fuel Taxes'!E55</f>
        <v>1.5752573228309459E-5</v>
      </c>
      <c r="F54">
        <f>'Pretax Fuel Prices'!F55+'Fuel Taxes'!F55</f>
        <v>1.5471666085738244E-5</v>
      </c>
      <c r="G54">
        <f>'Pretax Fuel Prices'!G55+'Fuel Taxes'!G55</f>
        <v>1.4997992455583417E-5</v>
      </c>
      <c r="H54">
        <f>'Pretax Fuel Prices'!H55+'Fuel Taxes'!H55</f>
        <v>1.447916489224956E-5</v>
      </c>
      <c r="I54">
        <f>'Pretax Fuel Prices'!I55+'Fuel Taxes'!I55</f>
        <v>1.4851047895514492E-5</v>
      </c>
      <c r="J54">
        <f>'Pretax Fuel Prices'!J55+'Fuel Taxes'!J55</f>
        <v>1.498046492293604E-5</v>
      </c>
      <c r="K54">
        <f>'Pretax Fuel Prices'!K55+'Fuel Taxes'!K55</f>
        <v>1.516273334283319E-5</v>
      </c>
      <c r="L54">
        <f>'Pretax Fuel Prices'!L55+'Fuel Taxes'!L55</f>
        <v>1.5461002128356214E-5</v>
      </c>
      <c r="M54">
        <f>'Pretax Fuel Prices'!M55+'Fuel Taxes'!M55</f>
        <v>1.5420615527925784E-5</v>
      </c>
      <c r="N54">
        <f>'Pretax Fuel Prices'!N55+'Fuel Taxes'!N55</f>
        <v>1.5619975909130604E-5</v>
      </c>
      <c r="O54">
        <f>'Pretax Fuel Prices'!O55+'Fuel Taxes'!O55</f>
        <v>1.5749106399805268E-5</v>
      </c>
      <c r="P54">
        <f>'Pretax Fuel Prices'!P55+'Fuel Taxes'!P55</f>
        <v>1.586292890873263E-5</v>
      </c>
      <c r="Q54">
        <f>'Pretax Fuel Prices'!Q55+'Fuel Taxes'!Q55</f>
        <v>1.5754720036134481E-5</v>
      </c>
      <c r="R54">
        <f>'Pretax Fuel Prices'!R55+'Fuel Taxes'!R55</f>
        <v>1.5725089652595914E-5</v>
      </c>
      <c r="S54">
        <f>'Pretax Fuel Prices'!S55+'Fuel Taxes'!S55</f>
        <v>1.5876965660887677E-5</v>
      </c>
      <c r="T54">
        <f>'Pretax Fuel Prices'!T55+'Fuel Taxes'!T55</f>
        <v>1.5962026267623866E-5</v>
      </c>
      <c r="U54">
        <f>'Pretax Fuel Prices'!U55+'Fuel Taxes'!U55</f>
        <v>1.5888779313699962E-5</v>
      </c>
      <c r="V54">
        <f>'Pretax Fuel Prices'!V55+'Fuel Taxes'!V55</f>
        <v>1.6270310532628056E-5</v>
      </c>
      <c r="W54">
        <f>'Pretax Fuel Prices'!W55+'Fuel Taxes'!W55</f>
        <v>1.6402466070692514E-5</v>
      </c>
      <c r="X54">
        <f>'Pretax Fuel Prices'!X55+'Fuel Taxes'!X55</f>
        <v>1.6476552231311653E-5</v>
      </c>
      <c r="Y54">
        <f>'Pretax Fuel Prices'!Y55+'Fuel Taxes'!Y55</f>
        <v>1.6595206832066644E-5</v>
      </c>
      <c r="Z54">
        <f>'Pretax Fuel Prices'!Z55+'Fuel Taxes'!Z55</f>
        <v>1.6775371025451008E-5</v>
      </c>
      <c r="AA54">
        <f>'Pretax Fuel Prices'!AA55+'Fuel Taxes'!AA55</f>
        <v>1.6997444988288754E-5</v>
      </c>
      <c r="AB54">
        <f>'Pretax Fuel Prices'!AB55+'Fuel Taxes'!AB55</f>
        <v>1.7149854150094087E-5</v>
      </c>
      <c r="AC54">
        <f>'Pretax Fuel Prices'!AC55+'Fuel Taxes'!AC55</f>
        <v>1.7253332061481162E-5</v>
      </c>
      <c r="AD54">
        <f>'Pretax Fuel Prices'!AD55+'Fuel Taxes'!AD55</f>
        <v>1.7337471847340334E-5</v>
      </c>
      <c r="AE54">
        <f>'Pretax Fuel Prices'!AE55+'Fuel Taxes'!AE55</f>
        <v>1.7527865313877697E-5</v>
      </c>
      <c r="AF54">
        <f>'Pretax Fuel Prices'!AF55+'Fuel Taxes'!AF55</f>
        <v>1.7657779123275286E-5</v>
      </c>
    </row>
    <row r="55" spans="1:32" x14ac:dyDescent="0.2">
      <c r="A55" t="s">
        <v>54</v>
      </c>
      <c r="B55">
        <f>'Pretax Fuel Prices'!B56+'Fuel Taxes'!B56</f>
        <v>1.5744761331736288E-5</v>
      </c>
      <c r="C55">
        <f>'Pretax Fuel Prices'!C56+'Fuel Taxes'!C56</f>
        <v>1.5771819981438193E-5</v>
      </c>
      <c r="D55">
        <f>'Pretax Fuel Prices'!D56+'Fuel Taxes'!D56</f>
        <v>1.6714046838951977E-5</v>
      </c>
      <c r="E55">
        <f>'Pretax Fuel Prices'!E56+'Fuel Taxes'!E56</f>
        <v>1.7914793714131161E-5</v>
      </c>
      <c r="F55">
        <f>'Pretax Fuel Prices'!F56+'Fuel Taxes'!F56</f>
        <v>1.8541182559272987E-5</v>
      </c>
      <c r="G55">
        <f>'Pretax Fuel Prices'!G56+'Fuel Taxes'!G56</f>
        <v>1.8937848773367442E-5</v>
      </c>
      <c r="H55">
        <f>'Pretax Fuel Prices'!H56+'Fuel Taxes'!H56</f>
        <v>1.9480817279404664E-5</v>
      </c>
      <c r="I55">
        <f>'Pretax Fuel Prices'!I56+'Fuel Taxes'!I56</f>
        <v>1.9847752866454673E-5</v>
      </c>
      <c r="J55">
        <f>'Pretax Fuel Prices'!J56+'Fuel Taxes'!J56</f>
        <v>2.0024081193295499E-5</v>
      </c>
      <c r="K55">
        <f>'Pretax Fuel Prices'!K56+'Fuel Taxes'!K56</f>
        <v>2.0228875127363215E-5</v>
      </c>
      <c r="L55">
        <f>'Pretax Fuel Prices'!L56+'Fuel Taxes'!L56</f>
        <v>2.0522628519568332E-5</v>
      </c>
      <c r="M55">
        <f>'Pretax Fuel Prices'!M56+'Fuel Taxes'!M56</f>
        <v>2.0610387716967209E-5</v>
      </c>
      <c r="N55">
        <f>'Pretax Fuel Prices'!N56+'Fuel Taxes'!N56</f>
        <v>2.0809280590848154E-5</v>
      </c>
      <c r="O55">
        <f>'Pretax Fuel Prices'!O56+'Fuel Taxes'!O56</f>
        <v>2.0931494279617175E-5</v>
      </c>
      <c r="P55">
        <f>'Pretax Fuel Prices'!P56+'Fuel Taxes'!P56</f>
        <v>2.1017831438609644E-5</v>
      </c>
      <c r="Q55">
        <f>'Pretax Fuel Prices'!Q56+'Fuel Taxes'!Q56</f>
        <v>2.0874831859696846E-5</v>
      </c>
      <c r="R55">
        <f>'Pretax Fuel Prices'!R56+'Fuel Taxes'!R56</f>
        <v>2.0782724045786311E-5</v>
      </c>
      <c r="S55">
        <f>'Pretax Fuel Prices'!S56+'Fuel Taxes'!S56</f>
        <v>2.0926798802832958E-5</v>
      </c>
      <c r="T55">
        <f>'Pretax Fuel Prices'!T56+'Fuel Taxes'!T56</f>
        <v>2.108633323755173E-5</v>
      </c>
      <c r="U55">
        <f>'Pretax Fuel Prices'!U56+'Fuel Taxes'!U56</f>
        <v>2.0964477054383313E-5</v>
      </c>
      <c r="V55">
        <f>'Pretax Fuel Prices'!V56+'Fuel Taxes'!V56</f>
        <v>2.1291305480864417E-5</v>
      </c>
      <c r="W55">
        <f>'Pretax Fuel Prices'!W56+'Fuel Taxes'!W56</f>
        <v>2.1407249071407325E-5</v>
      </c>
      <c r="X55">
        <f>'Pretax Fuel Prices'!X56+'Fuel Taxes'!X56</f>
        <v>2.1486236518486468E-5</v>
      </c>
      <c r="Y55">
        <f>'Pretax Fuel Prices'!Y56+'Fuel Taxes'!Y56</f>
        <v>2.1595962350332872E-5</v>
      </c>
      <c r="Z55">
        <f>'Pretax Fuel Prices'!Z56+'Fuel Taxes'!Z56</f>
        <v>2.1746852778668605E-5</v>
      </c>
      <c r="AA55">
        <f>'Pretax Fuel Prices'!AA56+'Fuel Taxes'!AA56</f>
        <v>2.1960283622233985E-5</v>
      </c>
      <c r="AB55">
        <f>'Pretax Fuel Prices'!AB56+'Fuel Taxes'!AB56</f>
        <v>2.2071644399047956E-5</v>
      </c>
      <c r="AC55">
        <f>'Pretax Fuel Prices'!AC56+'Fuel Taxes'!AC56</f>
        <v>2.2155142803891644E-5</v>
      </c>
      <c r="AD55">
        <f>'Pretax Fuel Prices'!AD56+'Fuel Taxes'!AD56</f>
        <v>2.2192189432643898E-5</v>
      </c>
      <c r="AE55">
        <f>'Pretax Fuel Prices'!AE56+'Fuel Taxes'!AE56</f>
        <v>2.2340165702423784E-5</v>
      </c>
      <c r="AF55">
        <f>'Pretax Fuel Prices'!AF56+'Fuel Taxes'!AF56</f>
        <v>2.2465120563167718E-5</v>
      </c>
    </row>
    <row r="56" spans="1:32" x14ac:dyDescent="0.2">
      <c r="A56" t="s">
        <v>55</v>
      </c>
      <c r="B56">
        <f>'Pretax Fuel Prices'!B57+'Fuel Taxes'!B57</f>
        <v>1.5812797397575839E-5</v>
      </c>
      <c r="C56">
        <f>'Pretax Fuel Prices'!C57+'Fuel Taxes'!C57</f>
        <v>1.5883299631082143E-5</v>
      </c>
      <c r="D56">
        <f>'Pretax Fuel Prices'!D57+'Fuel Taxes'!D57</f>
        <v>1.5894505613084455E-5</v>
      </c>
      <c r="E56">
        <f>'Pretax Fuel Prices'!E57+'Fuel Taxes'!E57</f>
        <v>1.6210287737484114E-5</v>
      </c>
      <c r="F56">
        <f>'Pretax Fuel Prices'!F57+'Fuel Taxes'!F57</f>
        <v>1.5948150082500363E-5</v>
      </c>
      <c r="G56">
        <f>'Pretax Fuel Prices'!G57+'Fuel Taxes'!G57</f>
        <v>1.5453734917735337E-5</v>
      </c>
      <c r="H56">
        <f>'Pretax Fuel Prices'!H57+'Fuel Taxes'!H57</f>
        <v>1.511259207345901E-5</v>
      </c>
      <c r="I56">
        <f>'Pretax Fuel Prices'!I57+'Fuel Taxes'!I57</f>
        <v>1.548126107476112E-5</v>
      </c>
      <c r="J56">
        <f>'Pretax Fuel Prices'!J57+'Fuel Taxes'!J57</f>
        <v>1.5656878825954077E-5</v>
      </c>
      <c r="K56">
        <f>'Pretax Fuel Prices'!K57+'Fuel Taxes'!K57</f>
        <v>1.5862433013867267E-5</v>
      </c>
      <c r="L56">
        <f>'Pretax Fuel Prices'!L57+'Fuel Taxes'!L57</f>
        <v>1.6391877517717564E-5</v>
      </c>
      <c r="M56">
        <f>'Pretax Fuel Prices'!M57+'Fuel Taxes'!M57</f>
        <v>1.6484504291370923E-5</v>
      </c>
      <c r="N56">
        <f>'Pretax Fuel Prices'!N57+'Fuel Taxes'!N57</f>
        <v>1.6714569347137486E-5</v>
      </c>
      <c r="O56">
        <f>'Pretax Fuel Prices'!O57+'Fuel Taxes'!O57</f>
        <v>1.6840913423192987E-5</v>
      </c>
      <c r="P56">
        <f>'Pretax Fuel Prices'!P57+'Fuel Taxes'!P57</f>
        <v>1.6931914122985499E-5</v>
      </c>
      <c r="Q56">
        <f>'Pretax Fuel Prices'!Q57+'Fuel Taxes'!Q57</f>
        <v>1.6787009030350334E-5</v>
      </c>
      <c r="R56">
        <f>'Pretax Fuel Prices'!R57+'Fuel Taxes'!R57</f>
        <v>1.6699029829504928E-5</v>
      </c>
      <c r="S56">
        <f>'Pretax Fuel Prices'!S57+'Fuel Taxes'!S57</f>
        <v>1.6843789435989968E-5</v>
      </c>
      <c r="T56">
        <f>'Pretax Fuel Prices'!T57+'Fuel Taxes'!T57</f>
        <v>1.7007276835860918E-5</v>
      </c>
      <c r="U56">
        <f>'Pretax Fuel Prices'!U57+'Fuel Taxes'!U57</f>
        <v>1.6888364973011193E-5</v>
      </c>
      <c r="V56">
        <f>'Pretax Fuel Prices'!V57+'Fuel Taxes'!V57</f>
        <v>1.7218928135419286E-5</v>
      </c>
      <c r="W56">
        <f>'Pretax Fuel Prices'!W57+'Fuel Taxes'!W57</f>
        <v>1.7337179100818747E-5</v>
      </c>
      <c r="X56">
        <f>'Pretax Fuel Prices'!X57+'Fuel Taxes'!X57</f>
        <v>1.7416846074672254E-5</v>
      </c>
      <c r="Y56">
        <f>'Pretax Fuel Prices'!Y57+'Fuel Taxes'!Y57</f>
        <v>1.7535044700542097E-5</v>
      </c>
      <c r="Z56">
        <f>'Pretax Fuel Prices'!Z57+'Fuel Taxes'!Z57</f>
        <v>1.7694323647387475E-5</v>
      </c>
      <c r="AA56">
        <f>'Pretax Fuel Prices'!AA57+'Fuel Taxes'!AA57</f>
        <v>1.7913523371649587E-5</v>
      </c>
      <c r="AB56">
        <f>'Pretax Fuel Prices'!AB57+'Fuel Taxes'!AB57</f>
        <v>1.8031004324986194E-5</v>
      </c>
      <c r="AC56">
        <f>'Pretax Fuel Prices'!AC57+'Fuel Taxes'!AC57</f>
        <v>1.8120416209566059E-5</v>
      </c>
      <c r="AD56">
        <f>'Pretax Fuel Prices'!AD57+'Fuel Taxes'!AD57</f>
        <v>1.8170930065422261E-5</v>
      </c>
      <c r="AE56">
        <f>'Pretax Fuel Prices'!AE57+'Fuel Taxes'!AE57</f>
        <v>1.8324577633725E-5</v>
      </c>
      <c r="AF56">
        <f>'Pretax Fuel Prices'!AF57+'Fuel Taxes'!AF57</f>
        <v>1.8449133294666767E-5</v>
      </c>
    </row>
    <row r="57" spans="1:32" x14ac:dyDescent="0.2">
      <c r="A57" t="s">
        <v>56</v>
      </c>
      <c r="B57">
        <f>'Pretax Fuel Prices'!B58+'Fuel Taxes'!B58</f>
        <v>1.5746956930648235E-5</v>
      </c>
      <c r="C57">
        <f>'Pretax Fuel Prices'!C58+'Fuel Taxes'!C58</f>
        <v>1.5776569571973373E-5</v>
      </c>
      <c r="D57">
        <f>'Pretax Fuel Prices'!D58+'Fuel Taxes'!D58</f>
        <v>1.5819363790766234E-5</v>
      </c>
      <c r="E57">
        <f>'Pretax Fuel Prices'!E58+'Fuel Taxes'!E58</f>
        <v>1.6194877738009592E-5</v>
      </c>
      <c r="F57">
        <f>'Pretax Fuel Prices'!F58+'Fuel Taxes'!F58</f>
        <v>1.5937521609545189E-5</v>
      </c>
      <c r="G57">
        <f>'Pretax Fuel Prices'!G58+'Fuel Taxes'!G58</f>
        <v>1.5451921663522806E-5</v>
      </c>
      <c r="H57">
        <f>'Pretax Fuel Prices'!H58+'Fuel Taxes'!H58</f>
        <v>1.5119344759890424E-5</v>
      </c>
      <c r="I57">
        <f>'Pretax Fuel Prices'!I58+'Fuel Taxes'!I58</f>
        <v>1.5492798836154571E-5</v>
      </c>
      <c r="J57">
        <f>'Pretax Fuel Prices'!J58+'Fuel Taxes'!J58</f>
        <v>1.5671242034836234E-5</v>
      </c>
      <c r="K57">
        <f>'Pretax Fuel Prices'!K58+'Fuel Taxes'!K58</f>
        <v>1.5882678653612096E-5</v>
      </c>
      <c r="L57">
        <f>'Pretax Fuel Prices'!L58+'Fuel Taxes'!L58</f>
        <v>1.6170585099381403E-5</v>
      </c>
      <c r="M57">
        <f>'Pretax Fuel Prices'!M58+'Fuel Taxes'!M58</f>
        <v>1.6274342450629998E-5</v>
      </c>
      <c r="N57">
        <f>'Pretax Fuel Prices'!N58+'Fuel Taxes'!N58</f>
        <v>1.6469009129271941E-5</v>
      </c>
      <c r="O57">
        <f>'Pretax Fuel Prices'!O58+'Fuel Taxes'!O58</f>
        <v>1.6599228991851199E-5</v>
      </c>
      <c r="P57">
        <f>'Pretax Fuel Prices'!P58+'Fuel Taxes'!P58</f>
        <v>1.669821634901917E-5</v>
      </c>
      <c r="Q57">
        <f>'Pretax Fuel Prices'!Q58+'Fuel Taxes'!Q58</f>
        <v>1.6551090818373256E-5</v>
      </c>
      <c r="R57">
        <f>'Pretax Fuel Prices'!R58+'Fuel Taxes'!R58</f>
        <v>1.6462283056160677E-5</v>
      </c>
      <c r="S57">
        <f>'Pretax Fuel Prices'!S58+'Fuel Taxes'!S58</f>
        <v>1.6607653881898373E-5</v>
      </c>
      <c r="T57">
        <f>'Pretax Fuel Prices'!T58+'Fuel Taxes'!T58</f>
        <v>1.6772551787737001E-5</v>
      </c>
      <c r="U57">
        <f>'Pretax Fuel Prices'!U58+'Fuel Taxes'!U58</f>
        <v>1.6650967947544733E-5</v>
      </c>
      <c r="V57">
        <f>'Pretax Fuel Prices'!V58+'Fuel Taxes'!V58</f>
        <v>1.698052601356202E-5</v>
      </c>
      <c r="W57">
        <f>'Pretax Fuel Prices'!W58+'Fuel Taxes'!W58</f>
        <v>1.7100826204612635E-5</v>
      </c>
      <c r="X57">
        <f>'Pretax Fuel Prices'!X58+'Fuel Taxes'!X58</f>
        <v>1.7182199092287425E-5</v>
      </c>
      <c r="Y57">
        <f>'Pretax Fuel Prices'!Y58+'Fuel Taxes'!Y58</f>
        <v>1.7304923756803227E-5</v>
      </c>
      <c r="Z57">
        <f>'Pretax Fuel Prices'!Z58+'Fuel Taxes'!Z58</f>
        <v>1.7465517401663763E-5</v>
      </c>
      <c r="AA57">
        <f>'Pretax Fuel Prices'!AA58+'Fuel Taxes'!AA58</f>
        <v>1.7689094129979022E-5</v>
      </c>
      <c r="AB57">
        <f>'Pretax Fuel Prices'!AB58+'Fuel Taxes'!AB58</f>
        <v>1.7808863828848082E-5</v>
      </c>
      <c r="AC57">
        <f>'Pretax Fuel Prices'!AC58+'Fuel Taxes'!AC58</f>
        <v>1.7904412745053342E-5</v>
      </c>
      <c r="AD57">
        <f>'Pretax Fuel Prices'!AD58+'Fuel Taxes'!AD58</f>
        <v>1.7961113310732541E-5</v>
      </c>
      <c r="AE57">
        <f>'Pretax Fuel Prices'!AE58+'Fuel Taxes'!AE58</f>
        <v>1.8120651293894002E-5</v>
      </c>
      <c r="AF57">
        <f>'Pretax Fuel Prices'!AF58+'Fuel Taxes'!AF58</f>
        <v>1.8247988046790902E-5</v>
      </c>
    </row>
    <row r="58" spans="1:32" x14ac:dyDescent="0.2">
      <c r="A58" t="s">
        <v>57</v>
      </c>
      <c r="B58">
        <f>'Pretax Fuel Prices'!B59+'Fuel Taxes'!B59</f>
        <v>1.570947739188829E-5</v>
      </c>
      <c r="C58">
        <f>'Pretax Fuel Prices'!C59+'Fuel Taxes'!C59</f>
        <v>1.5733608576374265E-5</v>
      </c>
      <c r="D58">
        <f>'Pretax Fuel Prices'!D59+'Fuel Taxes'!D59</f>
        <v>1.5766056423405496E-5</v>
      </c>
      <c r="E58">
        <f>'Pretax Fuel Prices'!E59+'Fuel Taxes'!E59</f>
        <v>1.5752573228309459E-5</v>
      </c>
      <c r="F58">
        <f>'Pretax Fuel Prices'!F59+'Fuel Taxes'!F59</f>
        <v>1.5471666085738244E-5</v>
      </c>
      <c r="G58">
        <f>'Pretax Fuel Prices'!G59+'Fuel Taxes'!G59</f>
        <v>1.4997992455583417E-5</v>
      </c>
      <c r="H58">
        <f>'Pretax Fuel Prices'!H59+'Fuel Taxes'!H59</f>
        <v>1.447916489224956E-5</v>
      </c>
      <c r="I58">
        <f>'Pretax Fuel Prices'!I59+'Fuel Taxes'!I59</f>
        <v>1.4851047895514492E-5</v>
      </c>
      <c r="J58">
        <f>'Pretax Fuel Prices'!J59+'Fuel Taxes'!J59</f>
        <v>1.498046492293604E-5</v>
      </c>
      <c r="K58">
        <f>'Pretax Fuel Prices'!K59+'Fuel Taxes'!K59</f>
        <v>1.516273334283319E-5</v>
      </c>
      <c r="L58">
        <f>'Pretax Fuel Prices'!L59+'Fuel Taxes'!L59</f>
        <v>1.5461002128356214E-5</v>
      </c>
      <c r="M58">
        <f>'Pretax Fuel Prices'!M59+'Fuel Taxes'!M59</f>
        <v>1.5420615527925784E-5</v>
      </c>
      <c r="N58">
        <f>'Pretax Fuel Prices'!N59+'Fuel Taxes'!N59</f>
        <v>1.5619975909130604E-5</v>
      </c>
      <c r="O58">
        <f>'Pretax Fuel Prices'!O59+'Fuel Taxes'!O59</f>
        <v>1.5749106399805268E-5</v>
      </c>
      <c r="P58">
        <f>'Pretax Fuel Prices'!P59+'Fuel Taxes'!P59</f>
        <v>1.586292890873263E-5</v>
      </c>
      <c r="Q58">
        <f>'Pretax Fuel Prices'!Q59+'Fuel Taxes'!Q59</f>
        <v>1.5754720036134481E-5</v>
      </c>
      <c r="R58">
        <f>'Pretax Fuel Prices'!R59+'Fuel Taxes'!R59</f>
        <v>1.5725089652595914E-5</v>
      </c>
      <c r="S58">
        <f>'Pretax Fuel Prices'!S59+'Fuel Taxes'!S59</f>
        <v>1.5876965660887677E-5</v>
      </c>
      <c r="T58">
        <f>'Pretax Fuel Prices'!T59+'Fuel Taxes'!T59</f>
        <v>1.5962026267623866E-5</v>
      </c>
      <c r="U58">
        <f>'Pretax Fuel Prices'!U59+'Fuel Taxes'!U59</f>
        <v>1.5888779313699962E-5</v>
      </c>
      <c r="V58">
        <f>'Pretax Fuel Prices'!V59+'Fuel Taxes'!V59</f>
        <v>1.6270310532628056E-5</v>
      </c>
      <c r="W58">
        <f>'Pretax Fuel Prices'!W59+'Fuel Taxes'!W59</f>
        <v>1.6402466070692514E-5</v>
      </c>
      <c r="X58">
        <f>'Pretax Fuel Prices'!X59+'Fuel Taxes'!X59</f>
        <v>1.6476552231311653E-5</v>
      </c>
      <c r="Y58">
        <f>'Pretax Fuel Prices'!Y59+'Fuel Taxes'!Y59</f>
        <v>1.6595206832066644E-5</v>
      </c>
      <c r="Z58">
        <f>'Pretax Fuel Prices'!Z59+'Fuel Taxes'!Z59</f>
        <v>1.6775371025451008E-5</v>
      </c>
      <c r="AA58">
        <f>'Pretax Fuel Prices'!AA59+'Fuel Taxes'!AA59</f>
        <v>1.6997444988288754E-5</v>
      </c>
      <c r="AB58">
        <f>'Pretax Fuel Prices'!AB59+'Fuel Taxes'!AB59</f>
        <v>1.7149854150094087E-5</v>
      </c>
      <c r="AC58">
        <f>'Pretax Fuel Prices'!AC59+'Fuel Taxes'!AC59</f>
        <v>1.7253332061481162E-5</v>
      </c>
      <c r="AD58">
        <f>'Pretax Fuel Prices'!AD59+'Fuel Taxes'!AD59</f>
        <v>1.7337471847340334E-5</v>
      </c>
      <c r="AE58">
        <f>'Pretax Fuel Prices'!AE59+'Fuel Taxes'!AE59</f>
        <v>1.7527865313877697E-5</v>
      </c>
      <c r="AF58">
        <f>'Pretax Fuel Prices'!AF59+'Fuel Taxes'!AF59</f>
        <v>1.7657779123275286E-5</v>
      </c>
    </row>
    <row r="59" spans="1:32" x14ac:dyDescent="0.2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">
      <c r="A60" t="s">
        <v>59</v>
      </c>
      <c r="B60">
        <f>'Pretax Fuel Prices'!B61+'Fuel Taxes'!B61</f>
        <v>1.5746956930648235E-5</v>
      </c>
      <c r="C60">
        <f>'Pretax Fuel Prices'!C61+'Fuel Taxes'!C61</f>
        <v>1.5776569571973373E-5</v>
      </c>
      <c r="D60">
        <f>'Pretax Fuel Prices'!D61+'Fuel Taxes'!D61</f>
        <v>1.5819363790766234E-5</v>
      </c>
      <c r="E60">
        <f>'Pretax Fuel Prices'!E61+'Fuel Taxes'!E61</f>
        <v>1.6194877738009592E-5</v>
      </c>
      <c r="F60">
        <f>'Pretax Fuel Prices'!F61+'Fuel Taxes'!F61</f>
        <v>1.5937521609545189E-5</v>
      </c>
      <c r="G60">
        <f>'Pretax Fuel Prices'!G61+'Fuel Taxes'!G61</f>
        <v>1.5451921663522806E-5</v>
      </c>
      <c r="H60">
        <f>'Pretax Fuel Prices'!H61+'Fuel Taxes'!H61</f>
        <v>1.5119344759890424E-5</v>
      </c>
      <c r="I60">
        <f>'Pretax Fuel Prices'!I61+'Fuel Taxes'!I61</f>
        <v>1.5492798836154571E-5</v>
      </c>
      <c r="J60">
        <f>'Pretax Fuel Prices'!J61+'Fuel Taxes'!J61</f>
        <v>1.5671242034836234E-5</v>
      </c>
      <c r="K60">
        <f>'Pretax Fuel Prices'!K61+'Fuel Taxes'!K61</f>
        <v>1.5882678653612096E-5</v>
      </c>
      <c r="L60">
        <f>'Pretax Fuel Prices'!L61+'Fuel Taxes'!L61</f>
        <v>1.6170585099381403E-5</v>
      </c>
      <c r="M60">
        <f>'Pretax Fuel Prices'!M61+'Fuel Taxes'!M61</f>
        <v>1.6274342450629998E-5</v>
      </c>
      <c r="N60">
        <f>'Pretax Fuel Prices'!N61+'Fuel Taxes'!N61</f>
        <v>1.6469009129271941E-5</v>
      </c>
      <c r="O60">
        <f>'Pretax Fuel Prices'!O61+'Fuel Taxes'!O61</f>
        <v>1.6599228991851199E-5</v>
      </c>
      <c r="P60">
        <f>'Pretax Fuel Prices'!P61+'Fuel Taxes'!P61</f>
        <v>1.669821634901917E-5</v>
      </c>
      <c r="Q60">
        <f>'Pretax Fuel Prices'!Q61+'Fuel Taxes'!Q61</f>
        <v>1.6551090818373256E-5</v>
      </c>
      <c r="R60">
        <f>'Pretax Fuel Prices'!R61+'Fuel Taxes'!R61</f>
        <v>1.6462283056160677E-5</v>
      </c>
      <c r="S60">
        <f>'Pretax Fuel Prices'!S61+'Fuel Taxes'!S61</f>
        <v>1.6607653881898373E-5</v>
      </c>
      <c r="T60">
        <f>'Pretax Fuel Prices'!T61+'Fuel Taxes'!T61</f>
        <v>1.6772551787737001E-5</v>
      </c>
      <c r="U60">
        <f>'Pretax Fuel Prices'!U61+'Fuel Taxes'!U61</f>
        <v>1.6650967947544733E-5</v>
      </c>
      <c r="V60">
        <f>'Pretax Fuel Prices'!V61+'Fuel Taxes'!V61</f>
        <v>1.698052601356202E-5</v>
      </c>
      <c r="W60">
        <f>'Pretax Fuel Prices'!W61+'Fuel Taxes'!W61</f>
        <v>1.7100826204612635E-5</v>
      </c>
      <c r="X60">
        <f>'Pretax Fuel Prices'!X61+'Fuel Taxes'!X61</f>
        <v>1.7182199092287425E-5</v>
      </c>
      <c r="Y60">
        <f>'Pretax Fuel Prices'!Y61+'Fuel Taxes'!Y61</f>
        <v>1.7304923756803227E-5</v>
      </c>
      <c r="Z60">
        <f>'Pretax Fuel Prices'!Z61+'Fuel Taxes'!Z61</f>
        <v>1.7465517401663763E-5</v>
      </c>
      <c r="AA60">
        <f>'Pretax Fuel Prices'!AA61+'Fuel Taxes'!AA61</f>
        <v>1.7689094129979022E-5</v>
      </c>
      <c r="AB60">
        <f>'Pretax Fuel Prices'!AB61+'Fuel Taxes'!AB61</f>
        <v>1.7808863828848082E-5</v>
      </c>
      <c r="AC60">
        <f>'Pretax Fuel Prices'!AC61+'Fuel Taxes'!AC61</f>
        <v>1.7904412745053342E-5</v>
      </c>
      <c r="AD60">
        <f>'Pretax Fuel Prices'!AD61+'Fuel Taxes'!AD61</f>
        <v>1.7961113310732541E-5</v>
      </c>
      <c r="AE60">
        <f>'Pretax Fuel Prices'!AE61+'Fuel Taxes'!AE61</f>
        <v>1.8120651293894002E-5</v>
      </c>
      <c r="AF60">
        <f>'Pretax Fuel Prices'!AF61+'Fuel Taxes'!AF61</f>
        <v>1.8247988046790902E-5</v>
      </c>
    </row>
    <row r="61" spans="1:32" s="3" customFormat="1" x14ac:dyDescent="0.2">
      <c r="A61" s="5" t="s">
        <v>36</v>
      </c>
    </row>
    <row r="62" spans="1:32" x14ac:dyDescent="0.2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2">
      <c r="A63" t="s">
        <v>52</v>
      </c>
      <c r="B63">
        <f>'Pretax Fuel Prices'!B64+'Fuel Taxes'!B64</f>
        <v>1.8804966691663033E-5</v>
      </c>
      <c r="C63">
        <f>'Pretax Fuel Prices'!C64+'Fuel Taxes'!C64</f>
        <v>1.9742115727693184E-5</v>
      </c>
      <c r="D63">
        <f>'Pretax Fuel Prices'!D64+'Fuel Taxes'!D64</f>
        <v>2.094474593882795E-5</v>
      </c>
      <c r="E63">
        <f>'Pretax Fuel Prices'!E64+'Fuel Taxes'!E64</f>
        <v>2.0503019825285632E-5</v>
      </c>
      <c r="F63">
        <f>'Pretax Fuel Prices'!F64+'Fuel Taxes'!F64</f>
        <v>2.0257613077566256E-5</v>
      </c>
      <c r="G63">
        <f>'Pretax Fuel Prices'!G64+'Fuel Taxes'!G64</f>
        <v>2.0056816464184292E-5</v>
      </c>
      <c r="H63">
        <f>'Pretax Fuel Prices'!H64+'Fuel Taxes'!H64</f>
        <v>1.9984184277955729E-5</v>
      </c>
      <c r="I63">
        <f>'Pretax Fuel Prices'!I64+'Fuel Taxes'!I64</f>
        <v>2.0444812058575565E-5</v>
      </c>
      <c r="J63">
        <f>'Pretax Fuel Prices'!J64+'Fuel Taxes'!J64</f>
        <v>2.0655348260019867E-5</v>
      </c>
      <c r="K63">
        <f>'Pretax Fuel Prices'!K64+'Fuel Taxes'!K64</f>
        <v>2.0970547552708348E-5</v>
      </c>
      <c r="L63">
        <f>'Pretax Fuel Prices'!L64+'Fuel Taxes'!L64</f>
        <v>2.1858567512640498E-5</v>
      </c>
      <c r="M63">
        <f>'Pretax Fuel Prices'!M64+'Fuel Taxes'!M64</f>
        <v>2.1785907825981122E-5</v>
      </c>
      <c r="N63">
        <f>'Pretax Fuel Prices'!N64+'Fuel Taxes'!N64</f>
        <v>2.2069015003017649E-5</v>
      </c>
      <c r="O63">
        <f>'Pretax Fuel Prices'!O64+'Fuel Taxes'!O64</f>
        <v>2.2257638683765377E-5</v>
      </c>
      <c r="P63">
        <f>'Pretax Fuel Prices'!P64+'Fuel Taxes'!P64</f>
        <v>2.2721947086561236E-5</v>
      </c>
      <c r="Q63">
        <f>'Pretax Fuel Prices'!Q64+'Fuel Taxes'!Q64</f>
        <v>2.2446295187607947E-5</v>
      </c>
      <c r="R63">
        <f>'Pretax Fuel Prices'!R64+'Fuel Taxes'!R64</f>
        <v>2.2513853100795565E-5</v>
      </c>
      <c r="S63">
        <f>'Pretax Fuel Prices'!S64+'Fuel Taxes'!S64</f>
        <v>2.2766692948831388E-5</v>
      </c>
      <c r="T63">
        <f>'Pretax Fuel Prices'!T64+'Fuel Taxes'!T64</f>
        <v>2.3000498950299642E-5</v>
      </c>
      <c r="U63">
        <f>'Pretax Fuel Prices'!U64+'Fuel Taxes'!U64</f>
        <v>2.3043247926448261E-5</v>
      </c>
      <c r="V63">
        <f>'Pretax Fuel Prices'!V64+'Fuel Taxes'!V64</f>
        <v>2.3206718471216448E-5</v>
      </c>
      <c r="W63">
        <f>'Pretax Fuel Prices'!W64+'Fuel Taxes'!W64</f>
        <v>2.3382342432184104E-5</v>
      </c>
      <c r="X63">
        <f>'Pretax Fuel Prices'!X64+'Fuel Taxes'!X64</f>
        <v>2.3370744347264992E-5</v>
      </c>
      <c r="Y63">
        <f>'Pretax Fuel Prices'!Y64+'Fuel Taxes'!Y64</f>
        <v>2.3487701905305421E-5</v>
      </c>
      <c r="Z63">
        <f>'Pretax Fuel Prices'!Z64+'Fuel Taxes'!Z64</f>
        <v>2.3668580222780332E-5</v>
      </c>
      <c r="AA63">
        <f>'Pretax Fuel Prices'!AA64+'Fuel Taxes'!AA64</f>
        <v>2.3915919097542225E-5</v>
      </c>
      <c r="AB63">
        <f>'Pretax Fuel Prices'!AB64+'Fuel Taxes'!AB64</f>
        <v>2.4030804365054034E-5</v>
      </c>
      <c r="AC63">
        <f>'Pretax Fuel Prices'!AC64+'Fuel Taxes'!AC64</f>
        <v>2.4140547939113867E-5</v>
      </c>
      <c r="AD63">
        <f>'Pretax Fuel Prices'!AD64+'Fuel Taxes'!AD64</f>
        <v>2.4263936162411956E-5</v>
      </c>
      <c r="AE63">
        <f>'Pretax Fuel Prices'!AE64+'Fuel Taxes'!AE64</f>
        <v>2.4438633092727902E-5</v>
      </c>
      <c r="AF63">
        <f>'Pretax Fuel Prices'!AF64+'Fuel Taxes'!AF64</f>
        <v>2.4628126141933692E-5</v>
      </c>
    </row>
    <row r="64" spans="1:32" x14ac:dyDescent="0.2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2">
      <c r="A71" s="5" t="s">
        <v>37</v>
      </c>
    </row>
    <row r="72" spans="1:32" x14ac:dyDescent="0.2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2">
      <c r="A73" t="s">
        <v>52</v>
      </c>
      <c r="B73">
        <f>'Pretax Fuel Prices'!B74+'Fuel Taxes'!B74</f>
        <v>1.7893022244031361E-5</v>
      </c>
      <c r="C73">
        <f>'Pretax Fuel Prices'!C74+'Fuel Taxes'!C74</f>
        <v>1.7838426224425197E-5</v>
      </c>
      <c r="D73">
        <f>'Pretax Fuel Prices'!D74+'Fuel Taxes'!D74</f>
        <v>1.8566009680160121E-5</v>
      </c>
      <c r="E73">
        <f>'Pretax Fuel Prices'!E74+'Fuel Taxes'!E74</f>
        <v>1.9704596407349739E-5</v>
      </c>
      <c r="F73">
        <f>'Pretax Fuel Prices'!F74+'Fuel Taxes'!F74</f>
        <v>1.9971599223780475E-5</v>
      </c>
      <c r="G73">
        <f>'Pretax Fuel Prices'!G74+'Fuel Taxes'!G74</f>
        <v>2.017448903247515E-5</v>
      </c>
      <c r="H73">
        <f>'Pretax Fuel Prices'!H74+'Fuel Taxes'!H74</f>
        <v>2.0278948446961483E-5</v>
      </c>
      <c r="I73">
        <f>'Pretax Fuel Prices'!I74+'Fuel Taxes'!I74</f>
        <v>2.0796535347300987E-5</v>
      </c>
      <c r="J73">
        <f>'Pretax Fuel Prices'!J74+'Fuel Taxes'!J74</f>
        <v>2.1022116959163095E-5</v>
      </c>
      <c r="K73">
        <f>'Pretax Fuel Prices'!K74+'Fuel Taxes'!K74</f>
        <v>2.122697283761811E-5</v>
      </c>
      <c r="L73">
        <f>'Pretax Fuel Prices'!L74+'Fuel Taxes'!L74</f>
        <v>2.1911634667125211E-5</v>
      </c>
      <c r="M73">
        <f>'Pretax Fuel Prices'!M74+'Fuel Taxes'!M74</f>
        <v>2.2056437559757419E-5</v>
      </c>
      <c r="N73">
        <f>'Pretax Fuel Prices'!N74+'Fuel Taxes'!N74</f>
        <v>2.2322837083679761E-5</v>
      </c>
      <c r="O73">
        <f>'Pretax Fuel Prices'!O74+'Fuel Taxes'!O74</f>
        <v>2.247666983990839E-5</v>
      </c>
      <c r="P73">
        <f>'Pretax Fuel Prices'!P74+'Fuel Taxes'!P74</f>
        <v>2.2584199408017509E-5</v>
      </c>
      <c r="Q73">
        <f>'Pretax Fuel Prices'!Q74+'Fuel Taxes'!Q74</f>
        <v>2.232737251570884E-5</v>
      </c>
      <c r="R73">
        <f>'Pretax Fuel Prices'!R74+'Fuel Taxes'!R74</f>
        <v>2.2247388424475417E-5</v>
      </c>
      <c r="S73">
        <f>'Pretax Fuel Prices'!S74+'Fuel Taxes'!S74</f>
        <v>2.243065365502103E-5</v>
      </c>
      <c r="T73">
        <f>'Pretax Fuel Prices'!T74+'Fuel Taxes'!T74</f>
        <v>2.2602871213531969E-5</v>
      </c>
      <c r="U73">
        <f>'Pretax Fuel Prices'!U74+'Fuel Taxes'!U74</f>
        <v>2.2466214722165935E-5</v>
      </c>
      <c r="V73">
        <f>'Pretax Fuel Prices'!V74+'Fuel Taxes'!V74</f>
        <v>2.2797300284087166E-5</v>
      </c>
      <c r="W73">
        <f>'Pretax Fuel Prices'!W74+'Fuel Taxes'!W74</f>
        <v>2.2913318900178392E-5</v>
      </c>
      <c r="X73">
        <f>'Pretax Fuel Prices'!X74+'Fuel Taxes'!X74</f>
        <v>2.2986155244249323E-5</v>
      </c>
      <c r="Y73">
        <f>'Pretax Fuel Prices'!Y74+'Fuel Taxes'!Y74</f>
        <v>2.3096110673011104E-5</v>
      </c>
      <c r="Z73">
        <f>'Pretax Fuel Prices'!Z74+'Fuel Taxes'!Z74</f>
        <v>2.3255669827062069E-5</v>
      </c>
      <c r="AA73">
        <f>'Pretax Fuel Prices'!AA74+'Fuel Taxes'!AA74</f>
        <v>2.3462851017418353E-5</v>
      </c>
      <c r="AB73">
        <f>'Pretax Fuel Prices'!AB74+'Fuel Taxes'!AB74</f>
        <v>2.3601173884693472E-5</v>
      </c>
      <c r="AC73">
        <f>'Pretax Fuel Prices'!AC74+'Fuel Taxes'!AC74</f>
        <v>2.3708670261952617E-5</v>
      </c>
      <c r="AD73">
        <f>'Pretax Fuel Prices'!AD74+'Fuel Taxes'!AD74</f>
        <v>2.3784364923927368E-5</v>
      </c>
      <c r="AE73">
        <f>'Pretax Fuel Prices'!AE74+'Fuel Taxes'!AE74</f>
        <v>2.3929238103065406E-5</v>
      </c>
      <c r="AF73">
        <f>'Pretax Fuel Prices'!AF74+'Fuel Taxes'!AF74</f>
        <v>2.4070754125348517E-5</v>
      </c>
    </row>
    <row r="74" spans="1:32" x14ac:dyDescent="0.2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2">
      <c r="A81" s="5" t="s">
        <v>38</v>
      </c>
    </row>
    <row r="82" spans="1:32" x14ac:dyDescent="0.2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2">
      <c r="A83" t="s">
        <v>52</v>
      </c>
      <c r="B83">
        <f>'Pretax Fuel Prices'!B84+'Fuel Taxes'!B84</f>
        <v>8.4884550752325079E-6</v>
      </c>
      <c r="C83">
        <f>'Pretax Fuel Prices'!C84+'Fuel Taxes'!C84</f>
        <v>9.2100619442991231E-6</v>
      </c>
      <c r="D83">
        <f>'Pretax Fuel Prices'!D84+'Fuel Taxes'!D84</f>
        <v>1.0076999719123223E-5</v>
      </c>
      <c r="E83">
        <f>'Pretax Fuel Prices'!E84+'Fuel Taxes'!E84</f>
        <v>1.0814288930640506E-5</v>
      </c>
      <c r="F83">
        <f>'Pretax Fuel Prices'!F84+'Fuel Taxes'!F84</f>
        <v>1.1263041847811724E-5</v>
      </c>
      <c r="G83">
        <f>'Pretax Fuel Prices'!G84+'Fuel Taxes'!G84</f>
        <v>1.144641560760555E-5</v>
      </c>
      <c r="H83">
        <f>'Pretax Fuel Prices'!H84+'Fuel Taxes'!H84</f>
        <v>1.1763794531213898E-5</v>
      </c>
      <c r="I83">
        <f>'Pretax Fuel Prices'!I84+'Fuel Taxes'!I84</f>
        <v>1.2208189960766737E-5</v>
      </c>
      <c r="J83">
        <f>'Pretax Fuel Prices'!J84+'Fuel Taxes'!J84</f>
        <v>1.2443590987222336E-5</v>
      </c>
      <c r="K83">
        <f>'Pretax Fuel Prices'!K84+'Fuel Taxes'!K84</f>
        <v>1.270341239624282E-5</v>
      </c>
      <c r="L83">
        <f>'Pretax Fuel Prices'!L84+'Fuel Taxes'!L84</f>
        <v>1.3058474894065554E-5</v>
      </c>
      <c r="M83">
        <f>'Pretax Fuel Prices'!M84+'Fuel Taxes'!M84</f>
        <v>1.3259067471993077E-5</v>
      </c>
      <c r="N83">
        <f>'Pretax Fuel Prices'!N84+'Fuel Taxes'!N84</f>
        <v>1.35371207795341E-5</v>
      </c>
      <c r="O83">
        <f>'Pretax Fuel Prices'!O84+'Fuel Taxes'!O84</f>
        <v>1.3721528023260218E-5</v>
      </c>
      <c r="P83">
        <f>'Pretax Fuel Prices'!P84+'Fuel Taxes'!P84</f>
        <v>1.3840496661192921E-5</v>
      </c>
      <c r="Q83">
        <f>'Pretax Fuel Prices'!Q84+'Fuel Taxes'!Q84</f>
        <v>1.3763836105405106E-5</v>
      </c>
      <c r="R83">
        <f>'Pretax Fuel Prices'!R84+'Fuel Taxes'!R84</f>
        <v>1.3730006139947687E-5</v>
      </c>
      <c r="S83">
        <f>'Pretax Fuel Prices'!S84+'Fuel Taxes'!S84</f>
        <v>1.3932461650285343E-5</v>
      </c>
      <c r="T83">
        <f>'Pretax Fuel Prices'!T84+'Fuel Taxes'!T84</f>
        <v>1.4144737475756439E-5</v>
      </c>
      <c r="U83">
        <f>'Pretax Fuel Prices'!U84+'Fuel Taxes'!U84</f>
        <v>1.4078779023109528E-5</v>
      </c>
      <c r="V83">
        <f>'Pretax Fuel Prices'!V84+'Fuel Taxes'!V84</f>
        <v>1.4454608781751937E-5</v>
      </c>
      <c r="W83">
        <f>'Pretax Fuel Prices'!W84+'Fuel Taxes'!W84</f>
        <v>1.461449007674326E-5</v>
      </c>
      <c r="X83">
        <f>'Pretax Fuel Prices'!X84+'Fuel Taxes'!X84</f>
        <v>1.4737380630954637E-5</v>
      </c>
      <c r="Y83">
        <f>'Pretax Fuel Prices'!Y84+'Fuel Taxes'!Y84</f>
        <v>1.4906825866095337E-5</v>
      </c>
      <c r="Z83">
        <f>'Pretax Fuel Prices'!Z84+'Fuel Taxes'!Z84</f>
        <v>1.5130501950805806E-5</v>
      </c>
      <c r="AA83">
        <f>'Pretax Fuel Prices'!AA84+'Fuel Taxes'!AA84</f>
        <v>1.5376629919501102E-5</v>
      </c>
      <c r="AB83">
        <f>'Pretax Fuel Prices'!AB84+'Fuel Taxes'!AB84</f>
        <v>1.5531548717396093E-5</v>
      </c>
      <c r="AC83">
        <f>'Pretax Fuel Prices'!AC84+'Fuel Taxes'!AC84</f>
        <v>1.5649410241210769E-5</v>
      </c>
      <c r="AD83">
        <f>'Pretax Fuel Prices'!AD84+'Fuel Taxes'!AD84</f>
        <v>1.5718605760697961E-5</v>
      </c>
      <c r="AE83">
        <f>'Pretax Fuel Prices'!AE84+'Fuel Taxes'!AE84</f>
        <v>1.5896625807589321E-5</v>
      </c>
      <c r="AF83">
        <f>'Pretax Fuel Prices'!AF84+'Fuel Taxes'!AF84</f>
        <v>1.6037319785866911E-5</v>
      </c>
    </row>
    <row r="84" spans="1:32" x14ac:dyDescent="0.2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">
      <c r="A85" t="s">
        <v>54</v>
      </c>
      <c r="B85">
        <f>'Pretax Fuel Prices'!B86+'Fuel Taxes'!B86</f>
        <v>1.5744761331736288E-5</v>
      </c>
      <c r="C85">
        <f>'Pretax Fuel Prices'!C86+'Fuel Taxes'!C86</f>
        <v>1.5771819981438193E-5</v>
      </c>
      <c r="D85">
        <f>'Pretax Fuel Prices'!D86+'Fuel Taxes'!D86</f>
        <v>1.6714046838951977E-5</v>
      </c>
      <c r="E85">
        <f>'Pretax Fuel Prices'!E86+'Fuel Taxes'!E86</f>
        <v>1.7914793714131161E-5</v>
      </c>
      <c r="F85">
        <f>'Pretax Fuel Prices'!F86+'Fuel Taxes'!F86</f>
        <v>1.8541182559272987E-5</v>
      </c>
      <c r="G85">
        <f>'Pretax Fuel Prices'!G86+'Fuel Taxes'!G86</f>
        <v>1.8937848773367445E-5</v>
      </c>
      <c r="H85">
        <f>'Pretax Fuel Prices'!H86+'Fuel Taxes'!H86</f>
        <v>1.9480817279404664E-5</v>
      </c>
      <c r="I85">
        <f>'Pretax Fuel Prices'!I86+'Fuel Taxes'!I86</f>
        <v>1.9847752866454673E-5</v>
      </c>
      <c r="J85">
        <f>'Pretax Fuel Prices'!J86+'Fuel Taxes'!J86</f>
        <v>2.0024081193295499E-5</v>
      </c>
      <c r="K85">
        <f>'Pretax Fuel Prices'!K86+'Fuel Taxes'!K86</f>
        <v>2.0228875127363215E-5</v>
      </c>
      <c r="L85">
        <f>'Pretax Fuel Prices'!L86+'Fuel Taxes'!L86</f>
        <v>2.0522628519568332E-5</v>
      </c>
      <c r="M85">
        <f>'Pretax Fuel Prices'!M86+'Fuel Taxes'!M86</f>
        <v>2.0610387716967206E-5</v>
      </c>
      <c r="N85">
        <f>'Pretax Fuel Prices'!N86+'Fuel Taxes'!N86</f>
        <v>2.080928059084815E-5</v>
      </c>
      <c r="O85">
        <f>'Pretax Fuel Prices'!O86+'Fuel Taxes'!O86</f>
        <v>2.0931494279617175E-5</v>
      </c>
      <c r="P85">
        <f>'Pretax Fuel Prices'!P86+'Fuel Taxes'!P86</f>
        <v>2.1017831438609644E-5</v>
      </c>
      <c r="Q85">
        <f>'Pretax Fuel Prices'!Q86+'Fuel Taxes'!Q86</f>
        <v>2.0874831859696846E-5</v>
      </c>
      <c r="R85">
        <f>'Pretax Fuel Prices'!R86+'Fuel Taxes'!R86</f>
        <v>2.0782724045786314E-5</v>
      </c>
      <c r="S85">
        <f>'Pretax Fuel Prices'!S86+'Fuel Taxes'!S86</f>
        <v>2.0926798802832958E-5</v>
      </c>
      <c r="T85">
        <f>'Pretax Fuel Prices'!T86+'Fuel Taxes'!T86</f>
        <v>2.108633323755173E-5</v>
      </c>
      <c r="U85">
        <f>'Pretax Fuel Prices'!U86+'Fuel Taxes'!U86</f>
        <v>2.0964477054383316E-5</v>
      </c>
      <c r="V85">
        <f>'Pretax Fuel Prices'!V86+'Fuel Taxes'!V86</f>
        <v>2.1291305480864417E-5</v>
      </c>
      <c r="W85">
        <f>'Pretax Fuel Prices'!W86+'Fuel Taxes'!W86</f>
        <v>2.1407249071407325E-5</v>
      </c>
      <c r="X85">
        <f>'Pretax Fuel Prices'!X86+'Fuel Taxes'!X86</f>
        <v>2.1486236518486468E-5</v>
      </c>
      <c r="Y85">
        <f>'Pretax Fuel Prices'!Y86+'Fuel Taxes'!Y86</f>
        <v>2.1595962350332872E-5</v>
      </c>
      <c r="Z85">
        <f>'Pretax Fuel Prices'!Z86+'Fuel Taxes'!Z86</f>
        <v>2.1746852778668605E-5</v>
      </c>
      <c r="AA85">
        <f>'Pretax Fuel Prices'!AA86+'Fuel Taxes'!AA86</f>
        <v>2.1960283622233985E-5</v>
      </c>
      <c r="AB85">
        <f>'Pretax Fuel Prices'!AB86+'Fuel Taxes'!AB86</f>
        <v>2.2071644399047956E-5</v>
      </c>
      <c r="AC85">
        <f>'Pretax Fuel Prices'!AC86+'Fuel Taxes'!AC86</f>
        <v>2.2155142803891644E-5</v>
      </c>
      <c r="AD85">
        <f>'Pretax Fuel Prices'!AD86+'Fuel Taxes'!AD86</f>
        <v>2.2192189432643898E-5</v>
      </c>
      <c r="AE85">
        <f>'Pretax Fuel Prices'!AE86+'Fuel Taxes'!AE86</f>
        <v>2.234016570242378E-5</v>
      </c>
      <c r="AF85">
        <f>'Pretax Fuel Prices'!AF86+'Fuel Taxes'!AF86</f>
        <v>2.2465120563167718E-5</v>
      </c>
    </row>
    <row r="86" spans="1:32" x14ac:dyDescent="0.2">
      <c r="A86" t="s">
        <v>55</v>
      </c>
      <c r="B86">
        <f>'Pretax Fuel Prices'!B87+'Fuel Taxes'!B87</f>
        <v>1.5812797397575839E-5</v>
      </c>
      <c r="C86">
        <f>'Pretax Fuel Prices'!C87+'Fuel Taxes'!C87</f>
        <v>1.5883299631082143E-5</v>
      </c>
      <c r="D86">
        <f>'Pretax Fuel Prices'!D87+'Fuel Taxes'!D87</f>
        <v>1.5894505613084455E-5</v>
      </c>
      <c r="E86">
        <f>'Pretax Fuel Prices'!E87+'Fuel Taxes'!E87</f>
        <v>1.6210287737484114E-5</v>
      </c>
      <c r="F86">
        <f>'Pretax Fuel Prices'!F87+'Fuel Taxes'!F87</f>
        <v>1.5948150082500363E-5</v>
      </c>
      <c r="G86">
        <f>'Pretax Fuel Prices'!G87+'Fuel Taxes'!G87</f>
        <v>1.5453734917735337E-5</v>
      </c>
      <c r="H86">
        <f>'Pretax Fuel Prices'!H87+'Fuel Taxes'!H87</f>
        <v>1.5112592073459012E-5</v>
      </c>
      <c r="I86">
        <f>'Pretax Fuel Prices'!I87+'Fuel Taxes'!I87</f>
        <v>1.548126107476112E-5</v>
      </c>
      <c r="J86">
        <f>'Pretax Fuel Prices'!J87+'Fuel Taxes'!J87</f>
        <v>1.5656878825954077E-5</v>
      </c>
      <c r="K86">
        <f>'Pretax Fuel Prices'!K87+'Fuel Taxes'!K87</f>
        <v>1.5862433013867267E-5</v>
      </c>
      <c r="L86">
        <f>'Pretax Fuel Prices'!L87+'Fuel Taxes'!L87</f>
        <v>1.6391877517717564E-5</v>
      </c>
      <c r="M86">
        <f>'Pretax Fuel Prices'!M87+'Fuel Taxes'!M87</f>
        <v>1.6484504291370923E-5</v>
      </c>
      <c r="N86">
        <f>'Pretax Fuel Prices'!N87+'Fuel Taxes'!N87</f>
        <v>1.6714569347137486E-5</v>
      </c>
      <c r="O86">
        <f>'Pretax Fuel Prices'!O87+'Fuel Taxes'!O87</f>
        <v>1.6840913423192987E-5</v>
      </c>
      <c r="P86">
        <f>'Pretax Fuel Prices'!P87+'Fuel Taxes'!P87</f>
        <v>1.6931914122985502E-5</v>
      </c>
      <c r="Q86">
        <f>'Pretax Fuel Prices'!Q87+'Fuel Taxes'!Q87</f>
        <v>1.6787009030350334E-5</v>
      </c>
      <c r="R86">
        <f>'Pretax Fuel Prices'!R87+'Fuel Taxes'!R87</f>
        <v>1.6699029829504928E-5</v>
      </c>
      <c r="S86">
        <f>'Pretax Fuel Prices'!S87+'Fuel Taxes'!S87</f>
        <v>1.6843789435989968E-5</v>
      </c>
      <c r="T86">
        <f>'Pretax Fuel Prices'!T87+'Fuel Taxes'!T87</f>
        <v>1.7007276835860918E-5</v>
      </c>
      <c r="U86">
        <f>'Pretax Fuel Prices'!U87+'Fuel Taxes'!U87</f>
        <v>1.6888364973011193E-5</v>
      </c>
      <c r="V86">
        <f>'Pretax Fuel Prices'!V87+'Fuel Taxes'!V87</f>
        <v>1.7218928135419286E-5</v>
      </c>
      <c r="W86">
        <f>'Pretax Fuel Prices'!W87+'Fuel Taxes'!W87</f>
        <v>1.7337179100818747E-5</v>
      </c>
      <c r="X86">
        <f>'Pretax Fuel Prices'!X87+'Fuel Taxes'!X87</f>
        <v>1.7416846074672254E-5</v>
      </c>
      <c r="Y86">
        <f>'Pretax Fuel Prices'!Y87+'Fuel Taxes'!Y87</f>
        <v>1.75350447005421E-5</v>
      </c>
      <c r="Z86">
        <f>'Pretax Fuel Prices'!Z87+'Fuel Taxes'!Z87</f>
        <v>1.7694323647387475E-5</v>
      </c>
      <c r="AA86">
        <f>'Pretax Fuel Prices'!AA87+'Fuel Taxes'!AA87</f>
        <v>1.7913523371649587E-5</v>
      </c>
      <c r="AB86">
        <f>'Pretax Fuel Prices'!AB87+'Fuel Taxes'!AB87</f>
        <v>1.8031004324986191E-5</v>
      </c>
      <c r="AC86">
        <f>'Pretax Fuel Prices'!AC87+'Fuel Taxes'!AC87</f>
        <v>1.8120416209566055E-5</v>
      </c>
      <c r="AD86">
        <f>'Pretax Fuel Prices'!AD87+'Fuel Taxes'!AD87</f>
        <v>1.8170930065422258E-5</v>
      </c>
      <c r="AE86">
        <f>'Pretax Fuel Prices'!AE87+'Fuel Taxes'!AE87</f>
        <v>1.8324577633724997E-5</v>
      </c>
      <c r="AF86">
        <f>'Pretax Fuel Prices'!AF87+'Fuel Taxes'!AF87</f>
        <v>1.8449133294666767E-5</v>
      </c>
    </row>
    <row r="87" spans="1:32" x14ac:dyDescent="0.2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2">
      <c r="A91" s="5" t="s">
        <v>39</v>
      </c>
    </row>
    <row r="92" spans="1:32" x14ac:dyDescent="0.2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2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">
      <c r="A94" t="s">
        <v>53</v>
      </c>
      <c r="B94">
        <f>'Pretax Fuel Prices'!B95+'Fuel Taxes'!B95</f>
        <v>1.5631549156209863E-6</v>
      </c>
      <c r="C94">
        <f>'Pretax Fuel Prices'!C95+'Fuel Taxes'!C95</f>
        <v>1.627542697371488E-6</v>
      </c>
      <c r="D94">
        <f>'Pretax Fuel Prices'!D95+'Fuel Taxes'!D95</f>
        <v>1.6314824563634134E-6</v>
      </c>
      <c r="E94">
        <f>'Pretax Fuel Prices'!E95+'Fuel Taxes'!E95</f>
        <v>1.5701523980096303E-6</v>
      </c>
      <c r="F94">
        <f>'Pretax Fuel Prices'!F95+'Fuel Taxes'!F95</f>
        <v>1.5426018528534077E-6</v>
      </c>
      <c r="G94">
        <f>'Pretax Fuel Prices'!G95+'Fuel Taxes'!G95</f>
        <v>1.476703176796301E-6</v>
      </c>
      <c r="H94">
        <f>'Pretax Fuel Prices'!H95+'Fuel Taxes'!H95</f>
        <v>1.4608494036720764E-6</v>
      </c>
      <c r="I94">
        <f>'Pretax Fuel Prices'!I95+'Fuel Taxes'!I95</f>
        <v>1.4466298464978607E-6</v>
      </c>
      <c r="J94">
        <f>'Pretax Fuel Prices'!J95+'Fuel Taxes'!J95</f>
        <v>1.4133754711592983E-6</v>
      </c>
      <c r="K94">
        <f>'Pretax Fuel Prices'!K95+'Fuel Taxes'!K95</f>
        <v>1.4085218252867827E-6</v>
      </c>
      <c r="L94">
        <f>'Pretax Fuel Prices'!L95+'Fuel Taxes'!L95</f>
        <v>1.4049806157119511E-6</v>
      </c>
      <c r="M94">
        <f>'Pretax Fuel Prices'!M95+'Fuel Taxes'!M95</f>
        <v>1.4085112081916553E-6</v>
      </c>
      <c r="N94">
        <f>'Pretax Fuel Prices'!N95+'Fuel Taxes'!N95</f>
        <v>1.3887609611556405E-6</v>
      </c>
      <c r="O94">
        <f>'Pretax Fuel Prices'!O95+'Fuel Taxes'!O95</f>
        <v>1.3765129168766379E-6</v>
      </c>
      <c r="P94">
        <f>'Pretax Fuel Prices'!P95+'Fuel Taxes'!P95</f>
        <v>1.3722546450308874E-6</v>
      </c>
      <c r="Q94">
        <f>'Pretax Fuel Prices'!Q95+'Fuel Taxes'!Q95</f>
        <v>1.3603781990813475E-6</v>
      </c>
      <c r="R94">
        <f>'Pretax Fuel Prices'!R95+'Fuel Taxes'!R95</f>
        <v>1.3523680091574656E-6</v>
      </c>
      <c r="S94">
        <f>'Pretax Fuel Prices'!S95+'Fuel Taxes'!S95</f>
        <v>1.3512311632791985E-6</v>
      </c>
      <c r="T94">
        <f>'Pretax Fuel Prices'!T95+'Fuel Taxes'!T95</f>
        <v>1.3620393661189877E-6</v>
      </c>
      <c r="U94">
        <f>'Pretax Fuel Prices'!U95+'Fuel Taxes'!U95</f>
        <v>1.359699521692813E-6</v>
      </c>
      <c r="V94">
        <f>'Pretax Fuel Prices'!V95+'Fuel Taxes'!V95</f>
        <v>1.3588501540826133E-6</v>
      </c>
      <c r="W94">
        <f>'Pretax Fuel Prices'!W95+'Fuel Taxes'!W95</f>
        <v>1.3579428007990252E-6</v>
      </c>
      <c r="X94">
        <f>'Pretax Fuel Prices'!X95+'Fuel Taxes'!X95</f>
        <v>1.3538307181861843E-6</v>
      </c>
      <c r="Y94">
        <f>'Pretax Fuel Prices'!Y95+'Fuel Taxes'!Y95</f>
        <v>1.3526138357446483E-6</v>
      </c>
      <c r="Z94">
        <f>'Pretax Fuel Prices'!Z95+'Fuel Taxes'!Z95</f>
        <v>1.3506888747280711E-6</v>
      </c>
      <c r="AA94">
        <f>'Pretax Fuel Prices'!AA95+'Fuel Taxes'!AA95</f>
        <v>1.3468438528926679E-6</v>
      </c>
      <c r="AB94">
        <f>'Pretax Fuel Prices'!AB95+'Fuel Taxes'!AB95</f>
        <v>1.3451108162880106E-6</v>
      </c>
      <c r="AC94">
        <f>'Pretax Fuel Prices'!AC95+'Fuel Taxes'!AC95</f>
        <v>1.3432479244429482E-6</v>
      </c>
      <c r="AD94">
        <f>'Pretax Fuel Prices'!AD95+'Fuel Taxes'!AD95</f>
        <v>1.3347191302570695E-6</v>
      </c>
      <c r="AE94">
        <f>'Pretax Fuel Prices'!AE95+'Fuel Taxes'!AE95</f>
        <v>1.332772935050237E-6</v>
      </c>
      <c r="AF94">
        <f>'Pretax Fuel Prices'!AF95+'Fuel Taxes'!AF95</f>
        <v>1.3317732947090022E-6</v>
      </c>
    </row>
    <row r="95" spans="1:32" x14ac:dyDescent="0.2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2">
      <c r="A101" s="5" t="s">
        <v>46</v>
      </c>
    </row>
    <row r="102" spans="1:32" x14ac:dyDescent="0.2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2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">
      <c r="A104" t="s">
        <v>53</v>
      </c>
      <c r="B104">
        <f>'Pretax Fuel Prices'!B105+'Fuel Taxes'!B105</f>
        <v>6.0120011398231765E-6</v>
      </c>
      <c r="C104">
        <f>'Pretax Fuel Prices'!C105+'Fuel Taxes'!C105</f>
        <v>6.8643851280541179E-6</v>
      </c>
      <c r="D104">
        <f>'Pretax Fuel Prices'!D105+'Fuel Taxes'!D105</f>
        <v>7.3368580380156426E-6</v>
      </c>
      <c r="E104">
        <f>'Pretax Fuel Prices'!E105+'Fuel Taxes'!E105</f>
        <v>7.7852384243916198E-6</v>
      </c>
      <c r="F104">
        <f>'Pretax Fuel Prices'!F105+'Fuel Taxes'!F105</f>
        <v>7.9557372485661097E-6</v>
      </c>
      <c r="G104">
        <f>'Pretax Fuel Prices'!G105+'Fuel Taxes'!G105</f>
        <v>8.1401971688897729E-6</v>
      </c>
      <c r="H104">
        <f>'Pretax Fuel Prices'!H105+'Fuel Taxes'!H105</f>
        <v>7.9543348412254953E-6</v>
      </c>
      <c r="I104">
        <f>'Pretax Fuel Prices'!I105+'Fuel Taxes'!I105</f>
        <v>8.0548833059397895E-6</v>
      </c>
      <c r="J104">
        <f>'Pretax Fuel Prices'!J105+'Fuel Taxes'!J105</f>
        <v>8.2267559960379392E-6</v>
      </c>
      <c r="K104">
        <f>'Pretax Fuel Prices'!K105+'Fuel Taxes'!K105</f>
        <v>8.5322443989037254E-6</v>
      </c>
      <c r="L104">
        <f>'Pretax Fuel Prices'!L105+'Fuel Taxes'!L105</f>
        <v>8.6846459482167854E-6</v>
      </c>
      <c r="M104">
        <f>'Pretax Fuel Prices'!M105+'Fuel Taxes'!M105</f>
        <v>8.9397976843758387E-6</v>
      </c>
      <c r="N104">
        <f>'Pretax Fuel Prices'!N105+'Fuel Taxes'!N105</f>
        <v>9.0460054156994672E-6</v>
      </c>
      <c r="O104">
        <f>'Pretax Fuel Prices'!O105+'Fuel Taxes'!O105</f>
        <v>9.2891610702200079E-6</v>
      </c>
      <c r="P104">
        <f>'Pretax Fuel Prices'!P105+'Fuel Taxes'!P105</f>
        <v>9.4724092212543373E-6</v>
      </c>
      <c r="Q104">
        <f>'Pretax Fuel Prices'!Q105+'Fuel Taxes'!Q105</f>
        <v>9.5646733845815941E-6</v>
      </c>
      <c r="R104">
        <f>'Pretax Fuel Prices'!R105+'Fuel Taxes'!R105</f>
        <v>9.7388372989722153E-6</v>
      </c>
      <c r="S104">
        <f>'Pretax Fuel Prices'!S105+'Fuel Taxes'!S105</f>
        <v>9.8977608722918552E-6</v>
      </c>
      <c r="T104">
        <f>'Pretax Fuel Prices'!T105+'Fuel Taxes'!T105</f>
        <v>1.0164937076389977E-5</v>
      </c>
      <c r="U104">
        <f>'Pretax Fuel Prices'!U105+'Fuel Taxes'!U105</f>
        <v>1.0073940834487581E-5</v>
      </c>
      <c r="V104">
        <f>'Pretax Fuel Prices'!V105+'Fuel Taxes'!V105</f>
        <v>1.0449678506109586E-5</v>
      </c>
      <c r="W104">
        <f>'Pretax Fuel Prices'!W105+'Fuel Taxes'!W105</f>
        <v>1.0624350116465901E-5</v>
      </c>
      <c r="X104">
        <f>'Pretax Fuel Prices'!X105+'Fuel Taxes'!X105</f>
        <v>1.0745142977201763E-5</v>
      </c>
      <c r="Y104">
        <f>'Pretax Fuel Prices'!Y105+'Fuel Taxes'!Y105</f>
        <v>1.0862632944507284E-5</v>
      </c>
      <c r="Z104">
        <f>'Pretax Fuel Prices'!Z105+'Fuel Taxes'!Z105</f>
        <v>1.1106706577862217E-5</v>
      </c>
      <c r="AA104">
        <f>'Pretax Fuel Prices'!AA105+'Fuel Taxes'!AA105</f>
        <v>1.1304269490429708E-5</v>
      </c>
      <c r="AB104">
        <f>'Pretax Fuel Prices'!AB105+'Fuel Taxes'!AB105</f>
        <v>1.1542764362585085E-5</v>
      </c>
      <c r="AC104">
        <f>'Pretax Fuel Prices'!AC105+'Fuel Taxes'!AC105</f>
        <v>1.1681694673329064E-5</v>
      </c>
      <c r="AD104">
        <f>'Pretax Fuel Prices'!AD105+'Fuel Taxes'!AD105</f>
        <v>1.1649525238978577E-5</v>
      </c>
      <c r="AE104">
        <f>'Pretax Fuel Prices'!AE105+'Fuel Taxes'!AE105</f>
        <v>1.1797065130193023E-5</v>
      </c>
      <c r="AF104">
        <f>'Pretax Fuel Prices'!AF105+'Fuel Taxes'!AF105</f>
        <v>1.1936602721629239E-5</v>
      </c>
    </row>
    <row r="105" spans="1:32" x14ac:dyDescent="0.2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">
      <c r="A107" t="s">
        <v>56</v>
      </c>
      <c r="B107">
        <f>'Pretax Fuel Prices'!B108+'Fuel Taxes'!B108</f>
        <v>6.0120011398231765E-6</v>
      </c>
      <c r="C107">
        <f>'Pretax Fuel Prices'!C108+'Fuel Taxes'!C108</f>
        <v>6.8643851280541179E-6</v>
      </c>
      <c r="D107">
        <f>'Pretax Fuel Prices'!D108+'Fuel Taxes'!D108</f>
        <v>7.3368580380156426E-6</v>
      </c>
      <c r="E107">
        <f>'Pretax Fuel Prices'!E108+'Fuel Taxes'!E108</f>
        <v>7.7852384243916198E-6</v>
      </c>
      <c r="F107">
        <f>'Pretax Fuel Prices'!F108+'Fuel Taxes'!F108</f>
        <v>7.9557372485661097E-6</v>
      </c>
      <c r="G107">
        <f>'Pretax Fuel Prices'!G108+'Fuel Taxes'!G108</f>
        <v>8.1401971688897729E-6</v>
      </c>
      <c r="H107">
        <f>'Pretax Fuel Prices'!H108+'Fuel Taxes'!H108</f>
        <v>7.9543348412254953E-6</v>
      </c>
      <c r="I107">
        <f>'Pretax Fuel Prices'!I108+'Fuel Taxes'!I108</f>
        <v>8.0548833059397895E-6</v>
      </c>
      <c r="J107">
        <f>'Pretax Fuel Prices'!J108+'Fuel Taxes'!J108</f>
        <v>8.2267559960379392E-6</v>
      </c>
      <c r="K107">
        <f>'Pretax Fuel Prices'!K108+'Fuel Taxes'!K108</f>
        <v>8.5322443989037254E-6</v>
      </c>
      <c r="L107">
        <f>'Pretax Fuel Prices'!L108+'Fuel Taxes'!L108</f>
        <v>8.6846459482167854E-6</v>
      </c>
      <c r="M107">
        <f>'Pretax Fuel Prices'!M108+'Fuel Taxes'!M108</f>
        <v>8.9397976843758387E-6</v>
      </c>
      <c r="N107">
        <f>'Pretax Fuel Prices'!N108+'Fuel Taxes'!N108</f>
        <v>9.0460054156994672E-6</v>
      </c>
      <c r="O107">
        <f>'Pretax Fuel Prices'!O108+'Fuel Taxes'!O108</f>
        <v>9.2891610702200079E-6</v>
      </c>
      <c r="P107">
        <f>'Pretax Fuel Prices'!P108+'Fuel Taxes'!P108</f>
        <v>9.4724092212543373E-6</v>
      </c>
      <c r="Q107">
        <f>'Pretax Fuel Prices'!Q108+'Fuel Taxes'!Q108</f>
        <v>9.5646733845815941E-6</v>
      </c>
      <c r="R107">
        <f>'Pretax Fuel Prices'!R108+'Fuel Taxes'!R108</f>
        <v>9.7388372989722153E-6</v>
      </c>
      <c r="S107">
        <f>'Pretax Fuel Prices'!S108+'Fuel Taxes'!S108</f>
        <v>9.8977608722918552E-6</v>
      </c>
      <c r="T107">
        <f>'Pretax Fuel Prices'!T108+'Fuel Taxes'!T108</f>
        <v>1.0164937076389977E-5</v>
      </c>
      <c r="U107">
        <f>'Pretax Fuel Prices'!U108+'Fuel Taxes'!U108</f>
        <v>1.0073940834487581E-5</v>
      </c>
      <c r="V107">
        <f>'Pretax Fuel Prices'!V108+'Fuel Taxes'!V108</f>
        <v>1.0449678506109586E-5</v>
      </c>
      <c r="W107">
        <f>'Pretax Fuel Prices'!W108+'Fuel Taxes'!W108</f>
        <v>1.0624350116465901E-5</v>
      </c>
      <c r="X107">
        <f>'Pretax Fuel Prices'!X108+'Fuel Taxes'!X108</f>
        <v>1.0745142977201763E-5</v>
      </c>
      <c r="Y107">
        <f>'Pretax Fuel Prices'!Y108+'Fuel Taxes'!Y108</f>
        <v>1.0862632944507284E-5</v>
      </c>
      <c r="Z107">
        <f>'Pretax Fuel Prices'!Z108+'Fuel Taxes'!Z108</f>
        <v>1.1106706577862217E-5</v>
      </c>
      <c r="AA107">
        <f>'Pretax Fuel Prices'!AA108+'Fuel Taxes'!AA108</f>
        <v>1.1304269490429708E-5</v>
      </c>
      <c r="AB107">
        <f>'Pretax Fuel Prices'!AB108+'Fuel Taxes'!AB108</f>
        <v>1.1542764362585085E-5</v>
      </c>
      <c r="AC107">
        <f>'Pretax Fuel Prices'!AC108+'Fuel Taxes'!AC108</f>
        <v>1.1681694673329064E-5</v>
      </c>
      <c r="AD107">
        <f>'Pretax Fuel Prices'!AD108+'Fuel Taxes'!AD108</f>
        <v>1.1649525238978577E-5</v>
      </c>
      <c r="AE107">
        <f>'Pretax Fuel Prices'!AE108+'Fuel Taxes'!AE108</f>
        <v>1.1797065130193023E-5</v>
      </c>
      <c r="AF107">
        <f>'Pretax Fuel Prices'!AF108+'Fuel Taxes'!AF108</f>
        <v>1.1936602721629239E-5</v>
      </c>
    </row>
    <row r="108" spans="1:32" x14ac:dyDescent="0.2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">
      <c r="A110" t="s">
        <v>59</v>
      </c>
      <c r="B110">
        <f>'Pretax Fuel Prices'!B111+'Fuel Taxes'!B111</f>
        <v>6.0120011398231765E-6</v>
      </c>
      <c r="C110">
        <f>'Pretax Fuel Prices'!C111+'Fuel Taxes'!C111</f>
        <v>6.8643851280541179E-6</v>
      </c>
      <c r="D110">
        <f>'Pretax Fuel Prices'!D111+'Fuel Taxes'!D111</f>
        <v>7.3368580380156426E-6</v>
      </c>
      <c r="E110">
        <f>'Pretax Fuel Prices'!E111+'Fuel Taxes'!E111</f>
        <v>7.7852384243916198E-6</v>
      </c>
      <c r="F110">
        <f>'Pretax Fuel Prices'!F111+'Fuel Taxes'!F111</f>
        <v>7.9557372485661097E-6</v>
      </c>
      <c r="G110">
        <f>'Pretax Fuel Prices'!G111+'Fuel Taxes'!G111</f>
        <v>8.1401971688897729E-6</v>
      </c>
      <c r="H110">
        <f>'Pretax Fuel Prices'!H111+'Fuel Taxes'!H111</f>
        <v>7.9543348412254953E-6</v>
      </c>
      <c r="I110">
        <f>'Pretax Fuel Prices'!I111+'Fuel Taxes'!I111</f>
        <v>8.0548833059397895E-6</v>
      </c>
      <c r="J110">
        <f>'Pretax Fuel Prices'!J111+'Fuel Taxes'!J111</f>
        <v>8.2267559960379392E-6</v>
      </c>
      <c r="K110">
        <f>'Pretax Fuel Prices'!K111+'Fuel Taxes'!K111</f>
        <v>8.5322443989037254E-6</v>
      </c>
      <c r="L110">
        <f>'Pretax Fuel Prices'!L111+'Fuel Taxes'!L111</f>
        <v>8.6846459482167854E-6</v>
      </c>
      <c r="M110">
        <f>'Pretax Fuel Prices'!M111+'Fuel Taxes'!M111</f>
        <v>8.9397976843758387E-6</v>
      </c>
      <c r="N110">
        <f>'Pretax Fuel Prices'!N111+'Fuel Taxes'!N111</f>
        <v>9.0460054156994672E-6</v>
      </c>
      <c r="O110">
        <f>'Pretax Fuel Prices'!O111+'Fuel Taxes'!O111</f>
        <v>9.2891610702200079E-6</v>
      </c>
      <c r="P110">
        <f>'Pretax Fuel Prices'!P111+'Fuel Taxes'!P111</f>
        <v>9.4724092212543373E-6</v>
      </c>
      <c r="Q110">
        <f>'Pretax Fuel Prices'!Q111+'Fuel Taxes'!Q111</f>
        <v>9.5646733845815941E-6</v>
      </c>
      <c r="R110">
        <f>'Pretax Fuel Prices'!R111+'Fuel Taxes'!R111</f>
        <v>9.7388372989722153E-6</v>
      </c>
      <c r="S110">
        <f>'Pretax Fuel Prices'!S111+'Fuel Taxes'!S111</f>
        <v>9.8977608722918552E-6</v>
      </c>
      <c r="T110">
        <f>'Pretax Fuel Prices'!T111+'Fuel Taxes'!T111</f>
        <v>1.0164937076389977E-5</v>
      </c>
      <c r="U110">
        <f>'Pretax Fuel Prices'!U111+'Fuel Taxes'!U111</f>
        <v>1.0073940834487581E-5</v>
      </c>
      <c r="V110">
        <f>'Pretax Fuel Prices'!V111+'Fuel Taxes'!V111</f>
        <v>1.0449678506109586E-5</v>
      </c>
      <c r="W110">
        <f>'Pretax Fuel Prices'!W111+'Fuel Taxes'!W111</f>
        <v>1.0624350116465901E-5</v>
      </c>
      <c r="X110">
        <f>'Pretax Fuel Prices'!X111+'Fuel Taxes'!X111</f>
        <v>1.0745142977201763E-5</v>
      </c>
      <c r="Y110">
        <f>'Pretax Fuel Prices'!Y111+'Fuel Taxes'!Y111</f>
        <v>1.0862632944507284E-5</v>
      </c>
      <c r="Z110">
        <f>'Pretax Fuel Prices'!Z111+'Fuel Taxes'!Z111</f>
        <v>1.1106706577862217E-5</v>
      </c>
      <c r="AA110">
        <f>'Pretax Fuel Prices'!AA111+'Fuel Taxes'!AA111</f>
        <v>1.1304269490429708E-5</v>
      </c>
      <c r="AB110">
        <f>'Pretax Fuel Prices'!AB111+'Fuel Taxes'!AB111</f>
        <v>1.1542764362585085E-5</v>
      </c>
      <c r="AC110">
        <f>'Pretax Fuel Prices'!AC111+'Fuel Taxes'!AC111</f>
        <v>1.1681694673329064E-5</v>
      </c>
      <c r="AD110">
        <f>'Pretax Fuel Prices'!AD111+'Fuel Taxes'!AD111</f>
        <v>1.1649525238978577E-5</v>
      </c>
      <c r="AE110">
        <f>'Pretax Fuel Prices'!AE111+'Fuel Taxes'!AE111</f>
        <v>1.1797065130193023E-5</v>
      </c>
      <c r="AF110">
        <f>'Pretax Fuel Prices'!AF111+'Fuel Taxes'!AF111</f>
        <v>1.1936602721629239E-5</v>
      </c>
    </row>
    <row r="111" spans="1:32" s="3" customFormat="1" x14ac:dyDescent="0.2">
      <c r="A111" s="5" t="s">
        <v>47</v>
      </c>
    </row>
    <row r="112" spans="1:32" x14ac:dyDescent="0.2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2">
      <c r="A113" t="s">
        <v>52</v>
      </c>
      <c r="B113">
        <f>'Pretax Fuel Prices'!B114+'Fuel Taxes'!B114</f>
        <v>8.1685736124198755E-6</v>
      </c>
      <c r="C113">
        <f>'Pretax Fuel Prices'!C114+'Fuel Taxes'!C114</f>
        <v>6.2005585076909408E-6</v>
      </c>
      <c r="D113">
        <f>'Pretax Fuel Prices'!D114+'Fuel Taxes'!D114</f>
        <v>6.33770936594658E-6</v>
      </c>
      <c r="E113">
        <f>'Pretax Fuel Prices'!E114+'Fuel Taxes'!E114</f>
        <v>7.2640285548991359E-6</v>
      </c>
      <c r="F113">
        <f>'Pretax Fuel Prices'!F114+'Fuel Taxes'!F114</f>
        <v>8.2944555038155259E-6</v>
      </c>
      <c r="G113">
        <f>'Pretax Fuel Prices'!G114+'Fuel Taxes'!G114</f>
        <v>8.3172799742823919E-6</v>
      </c>
      <c r="H113">
        <f>'Pretax Fuel Prices'!H114+'Fuel Taxes'!H114</f>
        <v>8.551986393082211E-6</v>
      </c>
      <c r="I113">
        <f>'Pretax Fuel Prices'!I114+'Fuel Taxes'!I114</f>
        <v>8.9832206487127682E-6</v>
      </c>
      <c r="J113">
        <f>'Pretax Fuel Prices'!J114+'Fuel Taxes'!J114</f>
        <v>9.0718838118858933E-6</v>
      </c>
      <c r="K113">
        <f>'Pretax Fuel Prices'!K114+'Fuel Taxes'!K114</f>
        <v>9.7304357415333978E-6</v>
      </c>
      <c r="L113">
        <f>'Pretax Fuel Prices'!L114+'Fuel Taxes'!L114</f>
        <v>1.0048503063022824E-5</v>
      </c>
      <c r="M113">
        <f>'Pretax Fuel Prices'!M114+'Fuel Taxes'!M114</f>
        <v>9.8034112395918277E-6</v>
      </c>
      <c r="N113">
        <f>'Pretax Fuel Prices'!N114+'Fuel Taxes'!N114</f>
        <v>1.0054600174668001E-5</v>
      </c>
      <c r="O113">
        <f>'Pretax Fuel Prices'!O114+'Fuel Taxes'!O114</f>
        <v>1.016787178786837E-5</v>
      </c>
      <c r="P113">
        <f>'Pretax Fuel Prices'!P114+'Fuel Taxes'!P114</f>
        <v>1.0539519706805354E-5</v>
      </c>
      <c r="Q113">
        <f>'Pretax Fuel Prices'!Q114+'Fuel Taxes'!Q114</f>
        <v>1.0224941391586911E-5</v>
      </c>
      <c r="R113">
        <f>'Pretax Fuel Prices'!R114+'Fuel Taxes'!R114</f>
        <v>1.032736452838558E-5</v>
      </c>
      <c r="S113">
        <f>'Pretax Fuel Prices'!S114+'Fuel Taxes'!S114</f>
        <v>1.0453436261464931E-5</v>
      </c>
      <c r="T113">
        <f>'Pretax Fuel Prices'!T114+'Fuel Taxes'!T114</f>
        <v>1.0626063562584281E-5</v>
      </c>
      <c r="U113">
        <f>'Pretax Fuel Prices'!U114+'Fuel Taxes'!U114</f>
        <v>1.075082769453385E-5</v>
      </c>
      <c r="V113">
        <f>'Pretax Fuel Prices'!V114+'Fuel Taxes'!V114</f>
        <v>1.0908184272554104E-5</v>
      </c>
      <c r="W113">
        <f>'Pretax Fuel Prices'!W114+'Fuel Taxes'!W114</f>
        <v>1.0957681499580776E-5</v>
      </c>
      <c r="X113">
        <f>'Pretax Fuel Prices'!X114+'Fuel Taxes'!X114</f>
        <v>1.1174474492591119E-5</v>
      </c>
      <c r="Y113">
        <f>'Pretax Fuel Prices'!Y114+'Fuel Taxes'!Y114</f>
        <v>1.1475103879610991E-5</v>
      </c>
      <c r="Z113">
        <f>'Pretax Fuel Prices'!Z114+'Fuel Taxes'!Z114</f>
        <v>1.1743782201575669E-5</v>
      </c>
      <c r="AA113">
        <f>'Pretax Fuel Prices'!AA114+'Fuel Taxes'!AA114</f>
        <v>1.1709933606794149E-5</v>
      </c>
      <c r="AB113">
        <f>'Pretax Fuel Prices'!AB114+'Fuel Taxes'!AB114</f>
        <v>1.2245437963641423E-5</v>
      </c>
      <c r="AC113">
        <f>'Pretax Fuel Prices'!AC114+'Fuel Taxes'!AC114</f>
        <v>1.231668448300111E-5</v>
      </c>
      <c r="AD113">
        <f>'Pretax Fuel Prices'!AD114+'Fuel Taxes'!AD114</f>
        <v>1.2362707784638212E-5</v>
      </c>
      <c r="AE113">
        <f>'Pretax Fuel Prices'!AE114+'Fuel Taxes'!AE114</f>
        <v>1.2512919573310254E-5</v>
      </c>
      <c r="AF113">
        <f>'Pretax Fuel Prices'!AF114+'Fuel Taxes'!AF114</f>
        <v>1.2713898931490548E-5</v>
      </c>
    </row>
    <row r="114" spans="1:32" x14ac:dyDescent="0.2">
      <c r="A114" t="s">
        <v>53</v>
      </c>
      <c r="B114">
        <f>'Pretax Fuel Prices'!B115+'Fuel Taxes'!B115</f>
        <v>7.3547950574743745E-6</v>
      </c>
      <c r="C114">
        <f>'Pretax Fuel Prices'!C115+'Fuel Taxes'!C115</f>
        <v>7.8541771548890907E-6</v>
      </c>
      <c r="D114">
        <f>'Pretax Fuel Prices'!D115+'Fuel Taxes'!D115</f>
        <v>8.623263074204731E-6</v>
      </c>
      <c r="E114">
        <f>'Pretax Fuel Prices'!E115+'Fuel Taxes'!E115</f>
        <v>9.4866461965681535E-6</v>
      </c>
      <c r="F114">
        <f>'Pretax Fuel Prices'!F115+'Fuel Taxes'!F115</f>
        <v>1.0088846195030351E-5</v>
      </c>
      <c r="G114">
        <f>'Pretax Fuel Prices'!G115+'Fuel Taxes'!G115</f>
        <v>1.0380299309264291E-5</v>
      </c>
      <c r="H114">
        <f>'Pretax Fuel Prices'!H115+'Fuel Taxes'!H115</f>
        <v>1.0736586019813688E-5</v>
      </c>
      <c r="I114">
        <f>'Pretax Fuel Prices'!I115+'Fuel Taxes'!I115</f>
        <v>1.1097847647008821E-5</v>
      </c>
      <c r="J114">
        <f>'Pretax Fuel Prices'!J115+'Fuel Taxes'!J115</f>
        <v>1.1201039908759674E-5</v>
      </c>
      <c r="K114">
        <f>'Pretax Fuel Prices'!K115+'Fuel Taxes'!K115</f>
        <v>1.1391876043522107E-5</v>
      </c>
      <c r="L114">
        <f>'Pretax Fuel Prices'!L115+'Fuel Taxes'!L115</f>
        <v>1.1671636151995086E-5</v>
      </c>
      <c r="M114">
        <f>'Pretax Fuel Prices'!M115+'Fuel Taxes'!M115</f>
        <v>1.1767205471745793E-5</v>
      </c>
      <c r="N114">
        <f>'Pretax Fuel Prices'!N115+'Fuel Taxes'!N115</f>
        <v>1.1942004419788959E-5</v>
      </c>
      <c r="O114">
        <f>'Pretax Fuel Prices'!O115+'Fuel Taxes'!O115</f>
        <v>1.2112490235747324E-5</v>
      </c>
      <c r="P114">
        <f>'Pretax Fuel Prices'!P115+'Fuel Taxes'!P115</f>
        <v>1.2183544252091296E-5</v>
      </c>
      <c r="Q114">
        <f>'Pretax Fuel Prices'!Q115+'Fuel Taxes'!Q115</f>
        <v>1.2108257830733626E-5</v>
      </c>
      <c r="R114">
        <f>'Pretax Fuel Prices'!R115+'Fuel Taxes'!R115</f>
        <v>1.2056959769043821E-5</v>
      </c>
      <c r="S114">
        <f>'Pretax Fuel Prices'!S115+'Fuel Taxes'!S115</f>
        <v>1.2204784342898873E-5</v>
      </c>
      <c r="T114">
        <f>'Pretax Fuel Prices'!T115+'Fuel Taxes'!T115</f>
        <v>1.2358087712261071E-5</v>
      </c>
      <c r="U114">
        <f>'Pretax Fuel Prices'!U115+'Fuel Taxes'!U115</f>
        <v>1.2400494263690494E-5</v>
      </c>
      <c r="V114">
        <f>'Pretax Fuel Prices'!V115+'Fuel Taxes'!V115</f>
        <v>1.2651204159004062E-5</v>
      </c>
      <c r="W114">
        <f>'Pretax Fuel Prices'!W115+'Fuel Taxes'!W115</f>
        <v>1.2685939864457076E-5</v>
      </c>
      <c r="X114">
        <f>'Pretax Fuel Prices'!X115+'Fuel Taxes'!X115</f>
        <v>1.2682993769917046E-5</v>
      </c>
      <c r="Y114">
        <f>'Pretax Fuel Prices'!Y115+'Fuel Taxes'!Y115</f>
        <v>1.2665748338463203E-5</v>
      </c>
      <c r="Z114">
        <f>'Pretax Fuel Prices'!Z115+'Fuel Taxes'!Z115</f>
        <v>1.2711304132776428E-5</v>
      </c>
      <c r="AA114">
        <f>'Pretax Fuel Prices'!AA115+'Fuel Taxes'!AA115</f>
        <v>1.2632250152396924E-5</v>
      </c>
      <c r="AB114">
        <f>'Pretax Fuel Prices'!AB115+'Fuel Taxes'!AB115</f>
        <v>1.2798637517052986E-5</v>
      </c>
      <c r="AC114">
        <f>'Pretax Fuel Prices'!AC115+'Fuel Taxes'!AC115</f>
        <v>1.2926950091688531E-5</v>
      </c>
      <c r="AD114">
        <f>'Pretax Fuel Prices'!AD115+'Fuel Taxes'!AD115</f>
        <v>1.3006248914613368E-5</v>
      </c>
      <c r="AE114">
        <f>'Pretax Fuel Prices'!AE115+'Fuel Taxes'!AE115</f>
        <v>1.3172098690202503E-5</v>
      </c>
      <c r="AF114">
        <f>'Pretax Fuel Prices'!AF115+'Fuel Taxes'!AF115</f>
        <v>1.3351502629741396E-5</v>
      </c>
    </row>
    <row r="115" spans="1:32" x14ac:dyDescent="0.2">
      <c r="A115" t="s">
        <v>54</v>
      </c>
      <c r="B115">
        <f>'Pretax Fuel Prices'!B116+'Fuel Taxes'!B116</f>
        <v>4.6542438802060198E-6</v>
      </c>
      <c r="C115">
        <f>'Pretax Fuel Prices'!C116+'Fuel Taxes'!C116</f>
        <v>3.6320643992025066E-6</v>
      </c>
      <c r="D115">
        <f>'Pretax Fuel Prices'!D116+'Fuel Taxes'!D116</f>
        <v>4.5735088251040339E-6</v>
      </c>
      <c r="E115">
        <f>'Pretax Fuel Prices'!E116+'Fuel Taxes'!E116</f>
        <v>5.6675602384906359E-6</v>
      </c>
      <c r="F115">
        <f>'Pretax Fuel Prices'!F116+'Fuel Taxes'!F116</f>
        <v>6.5803341346001532E-6</v>
      </c>
      <c r="G115">
        <f>'Pretax Fuel Prices'!G116+'Fuel Taxes'!G116</f>
        <v>7.1715836389334314E-6</v>
      </c>
      <c r="H115">
        <f>'Pretax Fuel Prices'!H116+'Fuel Taxes'!H116</f>
        <v>7.8045433128190071E-6</v>
      </c>
      <c r="I115">
        <f>'Pretax Fuel Prices'!I116+'Fuel Taxes'!I116</f>
        <v>8.2247064272693217E-6</v>
      </c>
      <c r="J115">
        <f>'Pretax Fuel Prices'!J116+'Fuel Taxes'!J116</f>
        <v>8.3212329394345688E-6</v>
      </c>
      <c r="K115">
        <f>'Pretax Fuel Prices'!K116+'Fuel Taxes'!K116</f>
        <v>8.5435446479322753E-6</v>
      </c>
      <c r="L115">
        <f>'Pretax Fuel Prices'!L116+'Fuel Taxes'!L116</f>
        <v>8.8510819657510713E-6</v>
      </c>
      <c r="M115">
        <f>'Pretax Fuel Prices'!M116+'Fuel Taxes'!M116</f>
        <v>8.921224919435417E-6</v>
      </c>
      <c r="N115">
        <f>'Pretax Fuel Prices'!N116+'Fuel Taxes'!N116</f>
        <v>9.1575512023213863E-6</v>
      </c>
      <c r="O115">
        <f>'Pretax Fuel Prices'!O116+'Fuel Taxes'!O116</f>
        <v>9.3100623818539403E-6</v>
      </c>
      <c r="P115">
        <f>'Pretax Fuel Prices'!P116+'Fuel Taxes'!P116</f>
        <v>9.4559007149155183E-6</v>
      </c>
      <c r="Q115">
        <f>'Pretax Fuel Prices'!Q116+'Fuel Taxes'!Q116</f>
        <v>9.3724200522852601E-6</v>
      </c>
      <c r="R115">
        <f>'Pretax Fuel Prices'!R116+'Fuel Taxes'!R116</f>
        <v>9.3813816442886904E-6</v>
      </c>
      <c r="S115">
        <f>'Pretax Fuel Prices'!S116+'Fuel Taxes'!S116</f>
        <v>9.5434842644014384E-6</v>
      </c>
      <c r="T115">
        <f>'Pretax Fuel Prices'!T116+'Fuel Taxes'!T116</f>
        <v>9.7009428601489124E-6</v>
      </c>
      <c r="U115">
        <f>'Pretax Fuel Prices'!U116+'Fuel Taxes'!U116</f>
        <v>9.6950382515194509E-6</v>
      </c>
      <c r="V115">
        <f>'Pretax Fuel Prices'!V116+'Fuel Taxes'!V116</f>
        <v>9.9858810336113991E-6</v>
      </c>
      <c r="W115">
        <f>'Pretax Fuel Prices'!W116+'Fuel Taxes'!W116</f>
        <v>1.0111349531434136E-5</v>
      </c>
      <c r="X115">
        <f>'Pretax Fuel Prices'!X116+'Fuel Taxes'!X116</f>
        <v>1.0225188008353588E-5</v>
      </c>
      <c r="Y115">
        <f>'Pretax Fuel Prices'!Y116+'Fuel Taxes'!Y116</f>
        <v>1.0337415492293604E-5</v>
      </c>
      <c r="Z115">
        <f>'Pretax Fuel Prices'!Z116+'Fuel Taxes'!Z116</f>
        <v>1.0553012660118775E-5</v>
      </c>
      <c r="AA115">
        <f>'Pretax Fuel Prices'!AA116+'Fuel Taxes'!AA116</f>
        <v>1.0715923438053253E-5</v>
      </c>
      <c r="AB115">
        <f>'Pretax Fuel Prices'!AB116+'Fuel Taxes'!AB116</f>
        <v>1.0895812627129451E-5</v>
      </c>
      <c r="AC115">
        <f>'Pretax Fuel Prices'!AC116+'Fuel Taxes'!AC116</f>
        <v>1.0998453993153306E-5</v>
      </c>
      <c r="AD115">
        <f>'Pretax Fuel Prices'!AD116+'Fuel Taxes'!AD116</f>
        <v>1.1030357154232239E-5</v>
      </c>
      <c r="AE115">
        <f>'Pretax Fuel Prices'!AE116+'Fuel Taxes'!AE116</f>
        <v>1.1156768650698773E-5</v>
      </c>
      <c r="AF115">
        <f>'Pretax Fuel Prices'!AF116+'Fuel Taxes'!AF116</f>
        <v>1.1248425812388191E-5</v>
      </c>
    </row>
    <row r="116" spans="1:32" x14ac:dyDescent="0.2">
      <c r="A116" t="s">
        <v>55</v>
      </c>
      <c r="B116">
        <f>'Pretax Fuel Prices'!B117+'Fuel Taxes'!B117</f>
        <v>4.6542438802060198E-6</v>
      </c>
      <c r="C116">
        <f>'Pretax Fuel Prices'!C117+'Fuel Taxes'!C117</f>
        <v>3.6320643992025066E-6</v>
      </c>
      <c r="D116">
        <f>'Pretax Fuel Prices'!D117+'Fuel Taxes'!D117</f>
        <v>4.5735088251040339E-6</v>
      </c>
      <c r="E116">
        <f>'Pretax Fuel Prices'!E117+'Fuel Taxes'!E117</f>
        <v>5.6675602384906359E-6</v>
      </c>
      <c r="F116">
        <f>'Pretax Fuel Prices'!F117+'Fuel Taxes'!F117</f>
        <v>6.5803341346001532E-6</v>
      </c>
      <c r="G116">
        <f>'Pretax Fuel Prices'!G117+'Fuel Taxes'!G117</f>
        <v>7.1715836389334314E-6</v>
      </c>
      <c r="H116">
        <f>'Pretax Fuel Prices'!H117+'Fuel Taxes'!H117</f>
        <v>7.8045433128190071E-6</v>
      </c>
      <c r="I116">
        <f>'Pretax Fuel Prices'!I117+'Fuel Taxes'!I117</f>
        <v>8.2247064272693217E-6</v>
      </c>
      <c r="J116">
        <f>'Pretax Fuel Prices'!J117+'Fuel Taxes'!J117</f>
        <v>8.3212329394345688E-6</v>
      </c>
      <c r="K116">
        <f>'Pretax Fuel Prices'!K117+'Fuel Taxes'!K117</f>
        <v>8.5435446479322753E-6</v>
      </c>
      <c r="L116">
        <f>'Pretax Fuel Prices'!L117+'Fuel Taxes'!L117</f>
        <v>8.8510819657510713E-6</v>
      </c>
      <c r="M116">
        <f>'Pretax Fuel Prices'!M117+'Fuel Taxes'!M117</f>
        <v>8.921224919435417E-6</v>
      </c>
      <c r="N116">
        <f>'Pretax Fuel Prices'!N117+'Fuel Taxes'!N117</f>
        <v>9.1575512023213863E-6</v>
      </c>
      <c r="O116">
        <f>'Pretax Fuel Prices'!O117+'Fuel Taxes'!O117</f>
        <v>9.3100623818539403E-6</v>
      </c>
      <c r="P116">
        <f>'Pretax Fuel Prices'!P117+'Fuel Taxes'!P117</f>
        <v>9.4559007149155183E-6</v>
      </c>
      <c r="Q116">
        <f>'Pretax Fuel Prices'!Q117+'Fuel Taxes'!Q117</f>
        <v>9.3724200522852601E-6</v>
      </c>
      <c r="R116">
        <f>'Pretax Fuel Prices'!R117+'Fuel Taxes'!R117</f>
        <v>9.3813816442886904E-6</v>
      </c>
      <c r="S116">
        <f>'Pretax Fuel Prices'!S117+'Fuel Taxes'!S117</f>
        <v>9.5434842644014384E-6</v>
      </c>
      <c r="T116">
        <f>'Pretax Fuel Prices'!T117+'Fuel Taxes'!T117</f>
        <v>9.7009428601489124E-6</v>
      </c>
      <c r="U116">
        <f>'Pretax Fuel Prices'!U117+'Fuel Taxes'!U117</f>
        <v>9.6950382515194509E-6</v>
      </c>
      <c r="V116">
        <f>'Pretax Fuel Prices'!V117+'Fuel Taxes'!V117</f>
        <v>9.9858810336113991E-6</v>
      </c>
      <c r="W116">
        <f>'Pretax Fuel Prices'!W117+'Fuel Taxes'!W117</f>
        <v>1.0111349531434136E-5</v>
      </c>
      <c r="X116">
        <f>'Pretax Fuel Prices'!X117+'Fuel Taxes'!X117</f>
        <v>1.0225188008353588E-5</v>
      </c>
      <c r="Y116">
        <f>'Pretax Fuel Prices'!Y117+'Fuel Taxes'!Y117</f>
        <v>1.0337415492293604E-5</v>
      </c>
      <c r="Z116">
        <f>'Pretax Fuel Prices'!Z117+'Fuel Taxes'!Z117</f>
        <v>1.0553012660118775E-5</v>
      </c>
      <c r="AA116">
        <f>'Pretax Fuel Prices'!AA117+'Fuel Taxes'!AA117</f>
        <v>1.0715923438053253E-5</v>
      </c>
      <c r="AB116">
        <f>'Pretax Fuel Prices'!AB117+'Fuel Taxes'!AB117</f>
        <v>1.0895812627129451E-5</v>
      </c>
      <c r="AC116">
        <f>'Pretax Fuel Prices'!AC117+'Fuel Taxes'!AC117</f>
        <v>1.0998453993153306E-5</v>
      </c>
      <c r="AD116">
        <f>'Pretax Fuel Prices'!AD117+'Fuel Taxes'!AD117</f>
        <v>1.1030357154232239E-5</v>
      </c>
      <c r="AE116">
        <f>'Pretax Fuel Prices'!AE117+'Fuel Taxes'!AE117</f>
        <v>1.1156768650698773E-5</v>
      </c>
      <c r="AF116">
        <f>'Pretax Fuel Prices'!AF117+'Fuel Taxes'!AF117</f>
        <v>1.1248425812388191E-5</v>
      </c>
    </row>
    <row r="117" spans="1:32" x14ac:dyDescent="0.2">
      <c r="A117" t="s">
        <v>56</v>
      </c>
      <c r="B117">
        <f>'Pretax Fuel Prices'!B118+'Fuel Taxes'!B118</f>
        <v>4.8105705227366694E-6</v>
      </c>
      <c r="C117">
        <f>'Pretax Fuel Prices'!C118+'Fuel Taxes'!C118</f>
        <v>3.931092551460332E-6</v>
      </c>
      <c r="D117">
        <f>'Pretax Fuel Prices'!D118+'Fuel Taxes'!D118</f>
        <v>5.151137632187195E-6</v>
      </c>
      <c r="E117">
        <f>'Pretax Fuel Prices'!E118+'Fuel Taxes'!E118</f>
        <v>6.5228946057315964E-6</v>
      </c>
      <c r="F117">
        <f>'Pretax Fuel Prices'!F118+'Fuel Taxes'!F118</f>
        <v>7.6328350583553235E-6</v>
      </c>
      <c r="G117">
        <f>'Pretax Fuel Prices'!G118+'Fuel Taxes'!G118</f>
        <v>8.5056552640421018E-6</v>
      </c>
      <c r="H117">
        <f>'Pretax Fuel Prices'!H118+'Fuel Taxes'!H118</f>
        <v>9.4726795261561543E-6</v>
      </c>
      <c r="I117">
        <f>'Pretax Fuel Prices'!I118+'Fuel Taxes'!I118</f>
        <v>9.8668032810661063E-6</v>
      </c>
      <c r="J117">
        <f>'Pretax Fuel Prices'!J118+'Fuel Taxes'!J118</f>
        <v>1.0041297950148951E-5</v>
      </c>
      <c r="K117">
        <f>'Pretax Fuel Prices'!K118+'Fuel Taxes'!K118</f>
        <v>1.0255843004717728E-5</v>
      </c>
      <c r="L117">
        <f>'Pretax Fuel Prices'!L118+'Fuel Taxes'!L118</f>
        <v>1.0544666722921361E-5</v>
      </c>
      <c r="M117">
        <f>'Pretax Fuel Prices'!M118+'Fuel Taxes'!M118</f>
        <v>1.063511918831889E-5</v>
      </c>
      <c r="N117">
        <f>'Pretax Fuel Prices'!N118+'Fuel Taxes'!N118</f>
        <v>1.0835747250673272E-5</v>
      </c>
      <c r="O117">
        <f>'Pretax Fuel Prices'!O118+'Fuel Taxes'!O118</f>
        <v>1.0996672674924947E-5</v>
      </c>
      <c r="P117">
        <f>'Pretax Fuel Prices'!P118+'Fuel Taxes'!P118</f>
        <v>1.1125414611125495E-5</v>
      </c>
      <c r="Q117">
        <f>'Pretax Fuel Prices'!Q118+'Fuel Taxes'!Q118</f>
        <v>1.1036890724327792E-5</v>
      </c>
      <c r="R117">
        <f>'Pretax Fuel Prices'!R118+'Fuel Taxes'!R118</f>
        <v>1.1032181940883502E-5</v>
      </c>
      <c r="S117">
        <f>'Pretax Fuel Prices'!S118+'Fuel Taxes'!S118</f>
        <v>1.1194792875411014E-5</v>
      </c>
      <c r="T117">
        <f>'Pretax Fuel Prices'!T118+'Fuel Taxes'!T118</f>
        <v>1.1370563209639468E-5</v>
      </c>
      <c r="U117">
        <f>'Pretax Fuel Prices'!U118+'Fuel Taxes'!U118</f>
        <v>1.1354681267287712E-5</v>
      </c>
      <c r="V117">
        <f>'Pretax Fuel Prices'!V118+'Fuel Taxes'!V118</f>
        <v>1.1645195818431211E-5</v>
      </c>
      <c r="W117">
        <f>'Pretax Fuel Prices'!W118+'Fuel Taxes'!W118</f>
        <v>1.1777754104740527E-5</v>
      </c>
      <c r="X117">
        <f>'Pretax Fuel Prices'!X118+'Fuel Taxes'!X118</f>
        <v>1.1878198984741763E-5</v>
      </c>
      <c r="Y117">
        <f>'Pretax Fuel Prices'!Y118+'Fuel Taxes'!Y118</f>
        <v>1.197518856867753E-5</v>
      </c>
      <c r="Z117">
        <f>'Pretax Fuel Prices'!Z118+'Fuel Taxes'!Z118</f>
        <v>1.218213374612362E-5</v>
      </c>
      <c r="AA117">
        <f>'Pretax Fuel Prices'!AA118+'Fuel Taxes'!AA118</f>
        <v>1.236316287241269E-5</v>
      </c>
      <c r="AB117">
        <f>'Pretax Fuel Prices'!AB118+'Fuel Taxes'!AB118</f>
        <v>1.2497855546997617E-5</v>
      </c>
      <c r="AC117">
        <f>'Pretax Fuel Prices'!AC118+'Fuel Taxes'!AC118</f>
        <v>1.2580206917743065E-5</v>
      </c>
      <c r="AD117">
        <f>'Pretax Fuel Prices'!AD118+'Fuel Taxes'!AD118</f>
        <v>1.2627882019450488E-5</v>
      </c>
      <c r="AE117">
        <f>'Pretax Fuel Prices'!AE118+'Fuel Taxes'!AE118</f>
        <v>1.2747785672030942E-5</v>
      </c>
      <c r="AF117">
        <f>'Pretax Fuel Prices'!AF118+'Fuel Taxes'!AF118</f>
        <v>1.2890677910552489E-5</v>
      </c>
    </row>
    <row r="118" spans="1:32" x14ac:dyDescent="0.2">
      <c r="A118" t="s">
        <v>57</v>
      </c>
      <c r="B118">
        <f>'Pretax Fuel Prices'!B119+'Fuel Taxes'!B119</f>
        <v>4.8105705227366694E-6</v>
      </c>
      <c r="C118">
        <f>'Pretax Fuel Prices'!C119+'Fuel Taxes'!C119</f>
        <v>3.931092551460332E-6</v>
      </c>
      <c r="D118">
        <f>'Pretax Fuel Prices'!D119+'Fuel Taxes'!D119</f>
        <v>5.151137632187195E-6</v>
      </c>
      <c r="E118">
        <f>'Pretax Fuel Prices'!E119+'Fuel Taxes'!E119</f>
        <v>6.5228946057315964E-6</v>
      </c>
      <c r="F118">
        <f>'Pretax Fuel Prices'!F119+'Fuel Taxes'!F119</f>
        <v>7.6328350583553235E-6</v>
      </c>
      <c r="G118">
        <f>'Pretax Fuel Prices'!G119+'Fuel Taxes'!G119</f>
        <v>8.5056552640421018E-6</v>
      </c>
      <c r="H118">
        <f>'Pretax Fuel Prices'!H119+'Fuel Taxes'!H119</f>
        <v>9.4726795261561543E-6</v>
      </c>
      <c r="I118">
        <f>'Pretax Fuel Prices'!I119+'Fuel Taxes'!I119</f>
        <v>9.8668032810661063E-6</v>
      </c>
      <c r="J118">
        <f>'Pretax Fuel Prices'!J119+'Fuel Taxes'!J119</f>
        <v>1.0041297950148951E-5</v>
      </c>
      <c r="K118">
        <f>'Pretax Fuel Prices'!K119+'Fuel Taxes'!K119</f>
        <v>1.0255843004717728E-5</v>
      </c>
      <c r="L118">
        <f>'Pretax Fuel Prices'!L119+'Fuel Taxes'!L119</f>
        <v>1.0544666722921361E-5</v>
      </c>
      <c r="M118">
        <f>'Pretax Fuel Prices'!M119+'Fuel Taxes'!M119</f>
        <v>1.063511918831889E-5</v>
      </c>
      <c r="N118">
        <f>'Pretax Fuel Prices'!N119+'Fuel Taxes'!N119</f>
        <v>1.0835747250673272E-5</v>
      </c>
      <c r="O118">
        <f>'Pretax Fuel Prices'!O119+'Fuel Taxes'!O119</f>
        <v>1.0996672674924947E-5</v>
      </c>
      <c r="P118">
        <f>'Pretax Fuel Prices'!P119+'Fuel Taxes'!P119</f>
        <v>1.1125414611125495E-5</v>
      </c>
      <c r="Q118">
        <f>'Pretax Fuel Prices'!Q119+'Fuel Taxes'!Q119</f>
        <v>1.1036890724327792E-5</v>
      </c>
      <c r="R118">
        <f>'Pretax Fuel Prices'!R119+'Fuel Taxes'!R119</f>
        <v>1.1032181940883502E-5</v>
      </c>
      <c r="S118">
        <f>'Pretax Fuel Prices'!S119+'Fuel Taxes'!S119</f>
        <v>1.1194792875411014E-5</v>
      </c>
      <c r="T118">
        <f>'Pretax Fuel Prices'!T119+'Fuel Taxes'!T119</f>
        <v>1.1370563209639468E-5</v>
      </c>
      <c r="U118">
        <f>'Pretax Fuel Prices'!U119+'Fuel Taxes'!U119</f>
        <v>1.1354681267287712E-5</v>
      </c>
      <c r="V118">
        <f>'Pretax Fuel Prices'!V119+'Fuel Taxes'!V119</f>
        <v>1.1645195818431211E-5</v>
      </c>
      <c r="W118">
        <f>'Pretax Fuel Prices'!W119+'Fuel Taxes'!W119</f>
        <v>1.1777754104740527E-5</v>
      </c>
      <c r="X118">
        <f>'Pretax Fuel Prices'!X119+'Fuel Taxes'!X119</f>
        <v>1.1878198984741763E-5</v>
      </c>
      <c r="Y118">
        <f>'Pretax Fuel Prices'!Y119+'Fuel Taxes'!Y119</f>
        <v>1.197518856867753E-5</v>
      </c>
      <c r="Z118">
        <f>'Pretax Fuel Prices'!Z119+'Fuel Taxes'!Z119</f>
        <v>1.218213374612362E-5</v>
      </c>
      <c r="AA118">
        <f>'Pretax Fuel Prices'!AA119+'Fuel Taxes'!AA119</f>
        <v>1.236316287241269E-5</v>
      </c>
      <c r="AB118">
        <f>'Pretax Fuel Prices'!AB119+'Fuel Taxes'!AB119</f>
        <v>1.2497855546997617E-5</v>
      </c>
      <c r="AC118">
        <f>'Pretax Fuel Prices'!AC119+'Fuel Taxes'!AC119</f>
        <v>1.2580206917743065E-5</v>
      </c>
      <c r="AD118">
        <f>'Pretax Fuel Prices'!AD119+'Fuel Taxes'!AD119</f>
        <v>1.2627882019450488E-5</v>
      </c>
      <c r="AE118">
        <f>'Pretax Fuel Prices'!AE119+'Fuel Taxes'!AE119</f>
        <v>1.2747785672030942E-5</v>
      </c>
      <c r="AF118">
        <f>'Pretax Fuel Prices'!AF119+'Fuel Taxes'!AF119</f>
        <v>1.2890677910552489E-5</v>
      </c>
    </row>
    <row r="119" spans="1:32" x14ac:dyDescent="0.2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">
      <c r="A120" t="s">
        <v>59</v>
      </c>
      <c r="B120">
        <f>'Pretax Fuel Prices'!B121+'Fuel Taxes'!B121</f>
        <v>4.8105705227366694E-6</v>
      </c>
      <c r="C120">
        <f>'Pretax Fuel Prices'!C121+'Fuel Taxes'!C121</f>
        <v>3.931092551460332E-6</v>
      </c>
      <c r="D120">
        <f>'Pretax Fuel Prices'!D121+'Fuel Taxes'!D121</f>
        <v>5.151137632187195E-6</v>
      </c>
      <c r="E120">
        <f>'Pretax Fuel Prices'!E121+'Fuel Taxes'!E121</f>
        <v>6.5228946057315964E-6</v>
      </c>
      <c r="F120">
        <f>'Pretax Fuel Prices'!F121+'Fuel Taxes'!F121</f>
        <v>7.6328350583553235E-6</v>
      </c>
      <c r="G120">
        <f>'Pretax Fuel Prices'!G121+'Fuel Taxes'!G121</f>
        <v>8.5056552640421018E-6</v>
      </c>
      <c r="H120">
        <f>'Pretax Fuel Prices'!H121+'Fuel Taxes'!H121</f>
        <v>9.4726795261561543E-6</v>
      </c>
      <c r="I120">
        <f>'Pretax Fuel Prices'!I121+'Fuel Taxes'!I121</f>
        <v>9.8668032810661063E-6</v>
      </c>
      <c r="J120">
        <f>'Pretax Fuel Prices'!J121+'Fuel Taxes'!J121</f>
        <v>1.0041297950148951E-5</v>
      </c>
      <c r="K120">
        <f>'Pretax Fuel Prices'!K121+'Fuel Taxes'!K121</f>
        <v>1.0255843004717728E-5</v>
      </c>
      <c r="L120">
        <f>'Pretax Fuel Prices'!L121+'Fuel Taxes'!L121</f>
        <v>1.0544666722921361E-5</v>
      </c>
      <c r="M120">
        <f>'Pretax Fuel Prices'!M121+'Fuel Taxes'!M121</f>
        <v>1.063511918831889E-5</v>
      </c>
      <c r="N120">
        <f>'Pretax Fuel Prices'!N121+'Fuel Taxes'!N121</f>
        <v>1.0835747250673272E-5</v>
      </c>
      <c r="O120">
        <f>'Pretax Fuel Prices'!O121+'Fuel Taxes'!O121</f>
        <v>1.0996672674924947E-5</v>
      </c>
      <c r="P120">
        <f>'Pretax Fuel Prices'!P121+'Fuel Taxes'!P121</f>
        <v>1.1125414611125495E-5</v>
      </c>
      <c r="Q120">
        <f>'Pretax Fuel Prices'!Q121+'Fuel Taxes'!Q121</f>
        <v>1.1036890724327792E-5</v>
      </c>
      <c r="R120">
        <f>'Pretax Fuel Prices'!R121+'Fuel Taxes'!R121</f>
        <v>1.1032181940883502E-5</v>
      </c>
      <c r="S120">
        <f>'Pretax Fuel Prices'!S121+'Fuel Taxes'!S121</f>
        <v>1.1194792875411014E-5</v>
      </c>
      <c r="T120">
        <f>'Pretax Fuel Prices'!T121+'Fuel Taxes'!T121</f>
        <v>1.1370563209639468E-5</v>
      </c>
      <c r="U120">
        <f>'Pretax Fuel Prices'!U121+'Fuel Taxes'!U121</f>
        <v>1.1354681267287712E-5</v>
      </c>
      <c r="V120">
        <f>'Pretax Fuel Prices'!V121+'Fuel Taxes'!V121</f>
        <v>1.1645195818431211E-5</v>
      </c>
      <c r="W120">
        <f>'Pretax Fuel Prices'!W121+'Fuel Taxes'!W121</f>
        <v>1.1777754104740527E-5</v>
      </c>
      <c r="X120">
        <f>'Pretax Fuel Prices'!X121+'Fuel Taxes'!X121</f>
        <v>1.1878198984741763E-5</v>
      </c>
      <c r="Y120">
        <f>'Pretax Fuel Prices'!Y121+'Fuel Taxes'!Y121</f>
        <v>1.197518856867753E-5</v>
      </c>
      <c r="Z120">
        <f>'Pretax Fuel Prices'!Z121+'Fuel Taxes'!Z121</f>
        <v>1.218213374612362E-5</v>
      </c>
      <c r="AA120">
        <f>'Pretax Fuel Prices'!AA121+'Fuel Taxes'!AA121</f>
        <v>1.236316287241269E-5</v>
      </c>
      <c r="AB120">
        <f>'Pretax Fuel Prices'!AB121+'Fuel Taxes'!AB121</f>
        <v>1.2497855546997617E-5</v>
      </c>
      <c r="AC120">
        <f>'Pretax Fuel Prices'!AC121+'Fuel Taxes'!AC121</f>
        <v>1.2580206917743065E-5</v>
      </c>
      <c r="AD120">
        <f>'Pretax Fuel Prices'!AD121+'Fuel Taxes'!AD121</f>
        <v>1.2627882019450488E-5</v>
      </c>
      <c r="AE120">
        <f>'Pretax Fuel Prices'!AE121+'Fuel Taxes'!AE121</f>
        <v>1.2747785672030942E-5</v>
      </c>
      <c r="AF120">
        <f>'Pretax Fuel Prices'!AF121+'Fuel Taxes'!AF121</f>
        <v>1.2890677910552489E-5</v>
      </c>
    </row>
    <row r="121" spans="1:32" s="3" customFormat="1" x14ac:dyDescent="0.2">
      <c r="A121" s="5" t="s">
        <v>48</v>
      </c>
    </row>
    <row r="122" spans="1:32" x14ac:dyDescent="0.2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2">
      <c r="A123" t="s">
        <v>52</v>
      </c>
      <c r="B123">
        <f>'Pretax Fuel Prices'!B124+'Fuel Taxes'!B124</f>
        <v>1.0635681616484616E-5</v>
      </c>
      <c r="C123">
        <f>'Pretax Fuel Prices'!C124+'Fuel Taxes'!C124</f>
        <v>1.1460759300052936E-5</v>
      </c>
      <c r="D123">
        <f>'Pretax Fuel Prices'!D124+'Fuel Taxes'!D124</f>
        <v>1.1876171049746725E-5</v>
      </c>
      <c r="E123">
        <f>'Pretax Fuel Prices'!E124+'Fuel Taxes'!E124</f>
        <v>1.1688201169563892E-5</v>
      </c>
      <c r="F123">
        <f>'Pretax Fuel Prices'!F124+'Fuel Taxes'!F124</f>
        <v>1.1733473975572909E-5</v>
      </c>
      <c r="G123">
        <f>'Pretax Fuel Prices'!G124+'Fuel Taxes'!G124</f>
        <v>1.1829127570837405E-5</v>
      </c>
      <c r="H123">
        <f>'Pretax Fuel Prices'!H124+'Fuel Taxes'!H124</f>
        <v>1.1696979129658324E-5</v>
      </c>
      <c r="I123">
        <f>'Pretax Fuel Prices'!I124+'Fuel Taxes'!I124</f>
        <v>1.1675291935072312E-5</v>
      </c>
      <c r="J123">
        <f>'Pretax Fuel Prices'!J124+'Fuel Taxes'!J124</f>
        <v>1.1834915080858233E-5</v>
      </c>
      <c r="K123">
        <f>'Pretax Fuel Prices'!K124+'Fuel Taxes'!K124</f>
        <v>1.1973511929508406E-5</v>
      </c>
      <c r="L123">
        <f>'Pretax Fuel Prices'!L124+'Fuel Taxes'!L124</f>
        <v>1.2714168613134682E-5</v>
      </c>
      <c r="M123">
        <f>'Pretax Fuel Prices'!M124+'Fuel Taxes'!M124</f>
        <v>1.2831261011997173E-5</v>
      </c>
      <c r="N123">
        <f>'Pretax Fuel Prices'!N124+'Fuel Taxes'!N124</f>
        <v>1.2982485881056059E-5</v>
      </c>
      <c r="O123">
        <f>'Pretax Fuel Prices'!O124+'Fuel Taxes'!O124</f>
        <v>1.3083574803404803E-5</v>
      </c>
      <c r="P123">
        <f>'Pretax Fuel Prices'!P124+'Fuel Taxes'!P124</f>
        <v>1.3193317490353966E-5</v>
      </c>
      <c r="Q123">
        <f>'Pretax Fuel Prices'!Q124+'Fuel Taxes'!Q124</f>
        <v>1.3219960085150939E-5</v>
      </c>
      <c r="R123">
        <f>'Pretax Fuel Prices'!R124+'Fuel Taxes'!R124</f>
        <v>1.3327924115203761E-5</v>
      </c>
      <c r="S123">
        <f>'Pretax Fuel Prices'!S124+'Fuel Taxes'!S124</f>
        <v>1.3563171671513189E-5</v>
      </c>
      <c r="T123">
        <f>'Pretax Fuel Prices'!T124+'Fuel Taxes'!T124</f>
        <v>1.3699720181622883E-5</v>
      </c>
      <c r="U123">
        <f>'Pretax Fuel Prices'!U124+'Fuel Taxes'!U124</f>
        <v>1.3762785766370054E-5</v>
      </c>
      <c r="V123">
        <f>'Pretax Fuel Prices'!V124+'Fuel Taxes'!V124</f>
        <v>1.3870145674055586E-5</v>
      </c>
      <c r="W123">
        <f>'Pretax Fuel Prices'!W124+'Fuel Taxes'!W124</f>
        <v>1.3981676776118481E-5</v>
      </c>
      <c r="X123">
        <f>'Pretax Fuel Prices'!X124+'Fuel Taxes'!X124</f>
        <v>1.4078724909358569E-5</v>
      </c>
      <c r="Y123">
        <f>'Pretax Fuel Prices'!Y124+'Fuel Taxes'!Y124</f>
        <v>1.4078827814196463E-5</v>
      </c>
      <c r="Z123">
        <f>'Pretax Fuel Prices'!Z124+'Fuel Taxes'!Z124</f>
        <v>1.4199161715452591E-5</v>
      </c>
      <c r="AA123">
        <f>'Pretax Fuel Prices'!AA124+'Fuel Taxes'!AA124</f>
        <v>1.427085445148004E-5</v>
      </c>
      <c r="AB123">
        <f>'Pretax Fuel Prices'!AB124+'Fuel Taxes'!AB124</f>
        <v>1.4400665356039735E-5</v>
      </c>
      <c r="AC123">
        <f>'Pretax Fuel Prices'!AC124+'Fuel Taxes'!AC124</f>
        <v>1.4520679010343454E-5</v>
      </c>
      <c r="AD123">
        <f>'Pretax Fuel Prices'!AD124+'Fuel Taxes'!AD124</f>
        <v>1.4628808042981172E-5</v>
      </c>
      <c r="AE123">
        <f>'Pretax Fuel Prices'!AE124+'Fuel Taxes'!AE124</f>
        <v>1.4777078833503989E-5</v>
      </c>
      <c r="AF123">
        <f>'Pretax Fuel Prices'!AF124+'Fuel Taxes'!AF124</f>
        <v>1.4902895078709948E-5</v>
      </c>
    </row>
    <row r="124" spans="1:32" x14ac:dyDescent="0.2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">
      <c r="A125" t="s">
        <v>54</v>
      </c>
      <c r="B125">
        <f>'Pretax Fuel Prices'!B126+'Fuel Taxes'!B126</f>
        <v>1.5343880454841564E-5</v>
      </c>
      <c r="C125">
        <f>'Pretax Fuel Prices'!C126+'Fuel Taxes'!C126</f>
        <v>1.524344799438973E-5</v>
      </c>
      <c r="D125">
        <f>'Pretax Fuel Prices'!D126+'Fuel Taxes'!D126</f>
        <v>1.5424026468457678E-5</v>
      </c>
      <c r="E125">
        <f>'Pretax Fuel Prices'!E126+'Fuel Taxes'!E126</f>
        <v>1.5327574473588834E-5</v>
      </c>
      <c r="F125">
        <f>'Pretax Fuel Prices'!F126+'Fuel Taxes'!F126</f>
        <v>1.533160816581212E-5</v>
      </c>
      <c r="G125">
        <f>'Pretax Fuel Prices'!G126+'Fuel Taxes'!G126</f>
        <v>1.5405531098067704E-5</v>
      </c>
      <c r="H125">
        <f>'Pretax Fuel Prices'!H126+'Fuel Taxes'!H126</f>
        <v>1.5330797346658372E-5</v>
      </c>
      <c r="I125">
        <f>'Pretax Fuel Prices'!I126+'Fuel Taxes'!I126</f>
        <v>1.528737327928875E-5</v>
      </c>
      <c r="J125">
        <f>'Pretax Fuel Prices'!J126+'Fuel Taxes'!J126</f>
        <v>1.5393745832796906E-5</v>
      </c>
      <c r="K125">
        <f>'Pretax Fuel Prices'!K126+'Fuel Taxes'!K126</f>
        <v>1.5546752907194825E-5</v>
      </c>
      <c r="L125">
        <f>'Pretax Fuel Prices'!L126+'Fuel Taxes'!L126</f>
        <v>1.6061530810313318E-5</v>
      </c>
      <c r="M125">
        <f>'Pretax Fuel Prices'!M126+'Fuel Taxes'!M126</f>
        <v>1.6320573336164229E-5</v>
      </c>
      <c r="N125">
        <f>'Pretax Fuel Prices'!N126+'Fuel Taxes'!N126</f>
        <v>1.6558432546290533E-5</v>
      </c>
      <c r="O125">
        <f>'Pretax Fuel Prices'!O126+'Fuel Taxes'!O126</f>
        <v>1.6754735057010714E-5</v>
      </c>
      <c r="P125">
        <f>'Pretax Fuel Prices'!P126+'Fuel Taxes'!P126</f>
        <v>1.6945489577591369E-5</v>
      </c>
      <c r="Q125">
        <f>'Pretax Fuel Prices'!Q126+'Fuel Taxes'!Q126</f>
        <v>1.7065445569701445E-5</v>
      </c>
      <c r="R125">
        <f>'Pretax Fuel Prices'!R126+'Fuel Taxes'!R126</f>
        <v>1.7219847182074949E-5</v>
      </c>
      <c r="S125">
        <f>'Pretax Fuel Prices'!S126+'Fuel Taxes'!S126</f>
        <v>1.7487003222127349E-5</v>
      </c>
      <c r="T125">
        <f>'Pretax Fuel Prices'!T126+'Fuel Taxes'!T126</f>
        <v>1.7723998386459619E-5</v>
      </c>
      <c r="U125">
        <f>'Pretax Fuel Prices'!U126+'Fuel Taxes'!U126</f>
        <v>1.7896000274555565E-5</v>
      </c>
      <c r="V125">
        <f>'Pretax Fuel Prices'!V126+'Fuel Taxes'!V126</f>
        <v>1.8075226791960156E-5</v>
      </c>
      <c r="W125">
        <f>'Pretax Fuel Prices'!W126+'Fuel Taxes'!W126</f>
        <v>1.8256972703671792E-5</v>
      </c>
      <c r="X125">
        <f>'Pretax Fuel Prices'!X126+'Fuel Taxes'!X126</f>
        <v>1.8428045786894682E-5</v>
      </c>
      <c r="Y125">
        <f>'Pretax Fuel Prices'!Y126+'Fuel Taxes'!Y126</f>
        <v>1.8515183119712842E-5</v>
      </c>
      <c r="Z125">
        <f>'Pretax Fuel Prices'!Z126+'Fuel Taxes'!Z126</f>
        <v>1.8664419973756912E-5</v>
      </c>
      <c r="AA125">
        <f>'Pretax Fuel Prices'!AA126+'Fuel Taxes'!AA126</f>
        <v>1.8794799516257036E-5</v>
      </c>
      <c r="AB125">
        <f>'Pretax Fuel Prices'!AB126+'Fuel Taxes'!AB126</f>
        <v>1.8968014084640913E-5</v>
      </c>
      <c r="AC125">
        <f>'Pretax Fuel Prices'!AC126+'Fuel Taxes'!AC126</f>
        <v>1.9150614283929202E-5</v>
      </c>
      <c r="AD125">
        <f>'Pretax Fuel Prices'!AD126+'Fuel Taxes'!AD126</f>
        <v>1.9330255969128051E-5</v>
      </c>
      <c r="AE125">
        <f>'Pretax Fuel Prices'!AE126+'Fuel Taxes'!AE126</f>
        <v>1.9542642683433087E-5</v>
      </c>
      <c r="AF125">
        <f>'Pretax Fuel Prices'!AF126+'Fuel Taxes'!AF126</f>
        <v>1.9750708281657268E-5</v>
      </c>
    </row>
    <row r="126" spans="1:32" x14ac:dyDescent="0.2">
      <c r="A126" t="s">
        <v>55</v>
      </c>
      <c r="B126">
        <f>'Pretax Fuel Prices'!B127+'Fuel Taxes'!B127</f>
        <v>1.1328563842008262E-5</v>
      </c>
      <c r="C126">
        <f>'Pretax Fuel Prices'!C127+'Fuel Taxes'!C127</f>
        <v>1.2061468065476352E-5</v>
      </c>
      <c r="D126">
        <f>'Pretax Fuel Prices'!D127+'Fuel Taxes'!D127</f>
        <v>1.2536796157033512E-5</v>
      </c>
      <c r="E126">
        <f>'Pretax Fuel Prices'!E127+'Fuel Taxes'!E127</f>
        <v>1.2372069463554486E-5</v>
      </c>
      <c r="F126">
        <f>'Pretax Fuel Prices'!F127+'Fuel Taxes'!F127</f>
        <v>1.2413625275849945E-5</v>
      </c>
      <c r="G126">
        <f>'Pretax Fuel Prices'!G127+'Fuel Taxes'!G127</f>
        <v>1.2516936410430779E-5</v>
      </c>
      <c r="H126">
        <f>'Pretax Fuel Prices'!H127+'Fuel Taxes'!H127</f>
        <v>1.2383616983165323E-5</v>
      </c>
      <c r="I126">
        <f>'Pretax Fuel Prices'!I127+'Fuel Taxes'!I127</f>
        <v>1.2353405542136926E-5</v>
      </c>
      <c r="J126">
        <f>'Pretax Fuel Prices'!J127+'Fuel Taxes'!J127</f>
        <v>1.2521369302456233E-5</v>
      </c>
      <c r="K126">
        <f>'Pretax Fuel Prices'!K127+'Fuel Taxes'!K127</f>
        <v>1.2681100675744077E-5</v>
      </c>
      <c r="L126">
        <f>'Pretax Fuel Prices'!L127+'Fuel Taxes'!L127</f>
        <v>1.3276970252454495E-5</v>
      </c>
      <c r="M126">
        <f>'Pretax Fuel Prices'!M127+'Fuel Taxes'!M127</f>
        <v>1.3435701852015563E-5</v>
      </c>
      <c r="N126">
        <f>'Pretax Fuel Prices'!N127+'Fuel Taxes'!N127</f>
        <v>1.3587444793706604E-5</v>
      </c>
      <c r="O126">
        <f>'Pretax Fuel Prices'!O127+'Fuel Taxes'!O127</f>
        <v>1.3710860517435504E-5</v>
      </c>
      <c r="P126">
        <f>'Pretax Fuel Prices'!P127+'Fuel Taxes'!P127</f>
        <v>1.3841955958247525E-5</v>
      </c>
      <c r="Q126">
        <f>'Pretax Fuel Prices'!Q127+'Fuel Taxes'!Q127</f>
        <v>1.3884142506230413E-5</v>
      </c>
      <c r="R126">
        <f>'Pretax Fuel Prices'!R127+'Fuel Taxes'!R127</f>
        <v>1.4007257499441679E-5</v>
      </c>
      <c r="S126">
        <f>'Pretax Fuel Prices'!S127+'Fuel Taxes'!S127</f>
        <v>1.4271932290945901E-5</v>
      </c>
      <c r="T126">
        <f>'Pretax Fuel Prices'!T127+'Fuel Taxes'!T127</f>
        <v>1.4440646546893295E-5</v>
      </c>
      <c r="U126">
        <f>'Pretax Fuel Prices'!U127+'Fuel Taxes'!U127</f>
        <v>1.4525073756610036E-5</v>
      </c>
      <c r="V126">
        <f>'Pretax Fuel Prices'!V127+'Fuel Taxes'!V127</f>
        <v>1.4650305395883484E-5</v>
      </c>
      <c r="W126">
        <f>'Pretax Fuel Prices'!W127+'Fuel Taxes'!W127</f>
        <v>1.4782199236299849E-5</v>
      </c>
      <c r="X126">
        <f>'Pretax Fuel Prices'!X127+'Fuel Taxes'!X127</f>
        <v>1.4899381233340162E-5</v>
      </c>
      <c r="Y126">
        <f>'Pretax Fuel Prices'!Y127+'Fuel Taxes'!Y127</f>
        <v>1.491028559771416E-5</v>
      </c>
      <c r="Z126">
        <f>'Pretax Fuel Prices'!Z127+'Fuel Taxes'!Z127</f>
        <v>1.5043660025841249E-5</v>
      </c>
      <c r="AA126">
        <f>'Pretax Fuel Prices'!AA127+'Fuel Taxes'!AA127</f>
        <v>1.5131603742259797E-5</v>
      </c>
      <c r="AB126">
        <f>'Pretax Fuel Prices'!AB127+'Fuel Taxes'!AB127</f>
        <v>1.5280383734308048E-5</v>
      </c>
      <c r="AC126">
        <f>'Pretax Fuel Prices'!AC127+'Fuel Taxes'!AC127</f>
        <v>1.5422348055067216E-5</v>
      </c>
      <c r="AD126">
        <f>'Pretax Fuel Prices'!AD127+'Fuel Taxes'!AD127</f>
        <v>1.5551890165093449E-5</v>
      </c>
      <c r="AE126">
        <f>'Pretax Fuel Prices'!AE127+'Fuel Taxes'!AE127</f>
        <v>1.572408278198377E-5</v>
      </c>
      <c r="AF126">
        <f>'Pretax Fuel Prices'!AF127+'Fuel Taxes'!AF127</f>
        <v>1.5874891596137724E-5</v>
      </c>
    </row>
    <row r="127" spans="1:32" x14ac:dyDescent="0.2">
      <c r="A127" t="s">
        <v>56</v>
      </c>
      <c r="B127">
        <f>'Pretax Fuel Prices'!B128+'Fuel Taxes'!B128</f>
        <v>6.7619363343830057E-6</v>
      </c>
      <c r="C127">
        <f>'Pretax Fuel Prices'!C128+'Fuel Taxes'!C128</f>
        <v>7.5369978311818286E-6</v>
      </c>
      <c r="D127">
        <f>'Pretax Fuel Prices'!D128+'Fuel Taxes'!D128</f>
        <v>7.9797059762374874E-6</v>
      </c>
      <c r="E127">
        <f>'Pretax Fuel Prices'!E128+'Fuel Taxes'!E128</f>
        <v>7.7989935484581416E-6</v>
      </c>
      <c r="F127">
        <f>'Pretax Fuel Prices'!F128+'Fuel Taxes'!F128</f>
        <v>7.8434324704359573E-6</v>
      </c>
      <c r="G127">
        <f>'Pretax Fuel Prices'!G128+'Fuel Taxes'!G128</f>
        <v>7.9432492760817743E-6</v>
      </c>
      <c r="H127">
        <f>'Pretax Fuel Prices'!H128+'Fuel Taxes'!H128</f>
        <v>7.8103272743971475E-6</v>
      </c>
      <c r="I127">
        <f>'Pretax Fuel Prices'!I128+'Fuel Taxes'!I128</f>
        <v>7.7863309307332388E-6</v>
      </c>
      <c r="J127">
        <f>'Pretax Fuel Prices'!J128+'Fuel Taxes'!J128</f>
        <v>7.9505847942243573E-6</v>
      </c>
      <c r="K127">
        <f>'Pretax Fuel Prices'!K128+'Fuel Taxes'!K128</f>
        <v>8.0989895384585665E-6</v>
      </c>
      <c r="L127">
        <f>'Pretax Fuel Prices'!L128+'Fuel Taxes'!L128</f>
        <v>8.4826986140851839E-6</v>
      </c>
      <c r="M127">
        <f>'Pretax Fuel Prices'!M128+'Fuel Taxes'!M128</f>
        <v>8.6215908705889639E-6</v>
      </c>
      <c r="N127">
        <f>'Pretax Fuel Prices'!N128+'Fuel Taxes'!N128</f>
        <v>8.7357371749114223E-6</v>
      </c>
      <c r="O127">
        <f>'Pretax Fuel Prices'!O128+'Fuel Taxes'!O128</f>
        <v>8.8527071525012466E-6</v>
      </c>
      <c r="P127">
        <f>'Pretax Fuel Prices'!P128+'Fuel Taxes'!P128</f>
        <v>8.9783158138100749E-6</v>
      </c>
      <c r="Q127">
        <f>'Pretax Fuel Prices'!Q128+'Fuel Taxes'!Q128</f>
        <v>9.0148275148274243E-6</v>
      </c>
      <c r="R127">
        <f>'Pretax Fuel Prices'!R128+'Fuel Taxes'!R128</f>
        <v>9.1367200695333665E-6</v>
      </c>
      <c r="S127">
        <f>'Pretax Fuel Prices'!S128+'Fuel Taxes'!S128</f>
        <v>9.3998663693506088E-6</v>
      </c>
      <c r="T127">
        <f>'Pretax Fuel Prices'!T128+'Fuel Taxes'!T128</f>
        <v>9.5599339575829475E-6</v>
      </c>
      <c r="U127">
        <f>'Pretax Fuel Prices'!U128+'Fuel Taxes'!U128</f>
        <v>9.6374496880580811E-6</v>
      </c>
      <c r="V127">
        <f>'Pretax Fuel Prices'!V128+'Fuel Taxes'!V128</f>
        <v>9.7616221171897645E-6</v>
      </c>
      <c r="W127">
        <f>'Pretax Fuel Prices'!W128+'Fuel Taxes'!W128</f>
        <v>9.8919218197294569E-6</v>
      </c>
      <c r="X127">
        <f>'Pretax Fuel Prices'!X128+'Fuel Taxes'!X128</f>
        <v>1.0006974751158182E-5</v>
      </c>
      <c r="Y127">
        <f>'Pretax Fuel Prices'!Y128+'Fuel Taxes'!Y128</f>
        <v>1.0012693066546629E-5</v>
      </c>
      <c r="Z127">
        <f>'Pretax Fuel Prices'!Z128+'Fuel Taxes'!Z128</f>
        <v>1.015059175909834E-5</v>
      </c>
      <c r="AA127">
        <f>'Pretax Fuel Prices'!AA128+'Fuel Taxes'!AA128</f>
        <v>1.0236831335916944E-5</v>
      </c>
      <c r="AB127">
        <f>'Pretax Fuel Prices'!AB128+'Fuel Taxes'!AB128</f>
        <v>1.0388353387050782E-5</v>
      </c>
      <c r="AC127">
        <f>'Pretax Fuel Prices'!AC128+'Fuel Taxes'!AC128</f>
        <v>1.0530731988493533E-5</v>
      </c>
      <c r="AD127">
        <f>'Pretax Fuel Prices'!AD128+'Fuel Taxes'!AD128</f>
        <v>1.0660367245140276E-5</v>
      </c>
      <c r="AE127">
        <f>'Pretax Fuel Prices'!AE128+'Fuel Taxes'!AE128</f>
        <v>1.0836377986360704E-5</v>
      </c>
      <c r="AF127">
        <f>'Pretax Fuel Prices'!AF128+'Fuel Taxes'!AF128</f>
        <v>1.0988514805189889E-5</v>
      </c>
    </row>
    <row r="128" spans="1:32" x14ac:dyDescent="0.2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">
      <c r="A130" t="s">
        <v>59</v>
      </c>
      <c r="B130">
        <f>'Pretax Fuel Prices'!B131+'Fuel Taxes'!B131</f>
        <v>6.7619363343830057E-6</v>
      </c>
      <c r="C130">
        <f>'Pretax Fuel Prices'!C131+'Fuel Taxes'!C131</f>
        <v>7.5369978311818286E-6</v>
      </c>
      <c r="D130">
        <f>'Pretax Fuel Prices'!D131+'Fuel Taxes'!D131</f>
        <v>7.9797059762374874E-6</v>
      </c>
      <c r="E130">
        <f>'Pretax Fuel Prices'!E131+'Fuel Taxes'!E131</f>
        <v>7.7989935484581416E-6</v>
      </c>
      <c r="F130">
        <f>'Pretax Fuel Prices'!F131+'Fuel Taxes'!F131</f>
        <v>7.8434324704359573E-6</v>
      </c>
      <c r="G130">
        <f>'Pretax Fuel Prices'!G131+'Fuel Taxes'!G131</f>
        <v>7.9432492760817743E-6</v>
      </c>
      <c r="H130">
        <f>'Pretax Fuel Prices'!H131+'Fuel Taxes'!H131</f>
        <v>7.8103272743971475E-6</v>
      </c>
      <c r="I130">
        <f>'Pretax Fuel Prices'!I131+'Fuel Taxes'!I131</f>
        <v>7.7863309307332388E-6</v>
      </c>
      <c r="J130">
        <f>'Pretax Fuel Prices'!J131+'Fuel Taxes'!J131</f>
        <v>7.9505847942243573E-6</v>
      </c>
      <c r="K130">
        <f>'Pretax Fuel Prices'!K131+'Fuel Taxes'!K131</f>
        <v>8.0989895384585665E-6</v>
      </c>
      <c r="L130">
        <f>'Pretax Fuel Prices'!L131+'Fuel Taxes'!L131</f>
        <v>8.4826986140851839E-6</v>
      </c>
      <c r="M130">
        <f>'Pretax Fuel Prices'!M131+'Fuel Taxes'!M131</f>
        <v>8.6215908705889639E-6</v>
      </c>
      <c r="N130">
        <f>'Pretax Fuel Prices'!N131+'Fuel Taxes'!N131</f>
        <v>8.7357371749114223E-6</v>
      </c>
      <c r="O130">
        <f>'Pretax Fuel Prices'!O131+'Fuel Taxes'!O131</f>
        <v>8.8527071525012466E-6</v>
      </c>
      <c r="P130">
        <f>'Pretax Fuel Prices'!P131+'Fuel Taxes'!P131</f>
        <v>8.9783158138100749E-6</v>
      </c>
      <c r="Q130">
        <f>'Pretax Fuel Prices'!Q131+'Fuel Taxes'!Q131</f>
        <v>9.0148275148274243E-6</v>
      </c>
      <c r="R130">
        <f>'Pretax Fuel Prices'!R131+'Fuel Taxes'!R131</f>
        <v>9.1367200695333665E-6</v>
      </c>
      <c r="S130">
        <f>'Pretax Fuel Prices'!S131+'Fuel Taxes'!S131</f>
        <v>9.3998663693506088E-6</v>
      </c>
      <c r="T130">
        <f>'Pretax Fuel Prices'!T131+'Fuel Taxes'!T131</f>
        <v>9.5599339575829475E-6</v>
      </c>
      <c r="U130">
        <f>'Pretax Fuel Prices'!U131+'Fuel Taxes'!U131</f>
        <v>9.6374496880580811E-6</v>
      </c>
      <c r="V130">
        <f>'Pretax Fuel Prices'!V131+'Fuel Taxes'!V131</f>
        <v>9.7616221171897645E-6</v>
      </c>
      <c r="W130">
        <f>'Pretax Fuel Prices'!W131+'Fuel Taxes'!W131</f>
        <v>9.8919218197294569E-6</v>
      </c>
      <c r="X130">
        <f>'Pretax Fuel Prices'!X131+'Fuel Taxes'!X131</f>
        <v>1.0006974751158182E-5</v>
      </c>
      <c r="Y130">
        <f>'Pretax Fuel Prices'!Y131+'Fuel Taxes'!Y131</f>
        <v>1.0012693066546629E-5</v>
      </c>
      <c r="Z130">
        <f>'Pretax Fuel Prices'!Z131+'Fuel Taxes'!Z131</f>
        <v>1.015059175909834E-5</v>
      </c>
      <c r="AA130">
        <f>'Pretax Fuel Prices'!AA131+'Fuel Taxes'!AA131</f>
        <v>1.0236831335916944E-5</v>
      </c>
      <c r="AB130">
        <f>'Pretax Fuel Prices'!AB131+'Fuel Taxes'!AB131</f>
        <v>1.0388353387050782E-5</v>
      </c>
      <c r="AC130">
        <f>'Pretax Fuel Prices'!AC131+'Fuel Taxes'!AC131</f>
        <v>1.0530731988493533E-5</v>
      </c>
      <c r="AD130">
        <f>'Pretax Fuel Prices'!AD131+'Fuel Taxes'!AD131</f>
        <v>1.0660367245140276E-5</v>
      </c>
      <c r="AE130">
        <f>'Pretax Fuel Prices'!AE131+'Fuel Taxes'!AE131</f>
        <v>1.0836377986360704E-5</v>
      </c>
      <c r="AF130">
        <f>'Pretax Fuel Prices'!AF131+'Fuel Taxes'!AF131</f>
        <v>1.0988514805189889E-5</v>
      </c>
    </row>
    <row r="131" spans="1:32" s="3" customFormat="1" x14ac:dyDescent="0.2">
      <c r="A131" s="5" t="s">
        <v>49</v>
      </c>
    </row>
    <row r="132" spans="1:32" x14ac:dyDescent="0.2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2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2">
      <c r="A141" s="5" t="s">
        <v>50</v>
      </c>
    </row>
    <row r="142" spans="1:32" x14ac:dyDescent="0.2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2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P33"/>
  <sheetViews>
    <sheetView tabSelected="1" topLeftCell="Y1" workbookViewId="0">
      <selection activeCell="AO19" sqref="AO19"/>
    </sheetView>
  </sheetViews>
  <sheetFormatPr defaultRowHeight="14.25" x14ac:dyDescent="0.2"/>
  <cols>
    <col min="1" max="1" width="29.625" customWidth="1"/>
    <col min="2" max="2" width="9.125" customWidth="1"/>
  </cols>
  <sheetData>
    <row r="1" spans="1:42" ht="28.5" x14ac:dyDescent="0.2">
      <c r="A1" s="8" t="s">
        <v>51</v>
      </c>
      <c r="B1" s="6">
        <f>'Fuel Price Data'!B2</f>
        <v>2020</v>
      </c>
      <c r="C1" s="6">
        <f>'Fuel Price Data'!C2</f>
        <v>2021</v>
      </c>
      <c r="D1" s="6">
        <f>'Fuel Price Data'!D2</f>
        <v>2022</v>
      </c>
      <c r="E1" s="6">
        <f>'Fuel Price Data'!E2</f>
        <v>2023</v>
      </c>
      <c r="F1" s="6">
        <f>'Fuel Price Data'!F2</f>
        <v>2024</v>
      </c>
      <c r="G1" s="6">
        <f>'Fuel Price Data'!G2</f>
        <v>2025</v>
      </c>
      <c r="H1" s="6">
        <f>'Fuel Price Data'!H2</f>
        <v>2026</v>
      </c>
      <c r="I1" s="6">
        <f>'Fuel Price Data'!I2</f>
        <v>2027</v>
      </c>
      <c r="J1" s="6">
        <f>'Fuel Price Data'!J2</f>
        <v>2028</v>
      </c>
      <c r="K1" s="6">
        <f>'Fuel Price Data'!K2</f>
        <v>2029</v>
      </c>
      <c r="L1" s="6">
        <f>'Fuel Price Data'!L2</f>
        <v>2030</v>
      </c>
      <c r="M1" s="6">
        <f>'Fuel Price Data'!M2</f>
        <v>2031</v>
      </c>
      <c r="N1" s="6">
        <f>'Fuel Price Data'!N2</f>
        <v>2032</v>
      </c>
      <c r="O1" s="6">
        <f>'Fuel Price Data'!O2</f>
        <v>2033</v>
      </c>
      <c r="P1" s="6">
        <f>'Fuel Price Data'!P2</f>
        <v>2034</v>
      </c>
      <c r="Q1" s="6">
        <f>'Fuel Price Data'!Q2</f>
        <v>2035</v>
      </c>
      <c r="R1" s="6">
        <f>'Fuel Price Data'!R2</f>
        <v>2036</v>
      </c>
      <c r="S1" s="6">
        <f>'Fuel Price Data'!S2</f>
        <v>2037</v>
      </c>
      <c r="T1" s="6">
        <f>'Fuel Price Data'!T2</f>
        <v>2038</v>
      </c>
      <c r="U1" s="6">
        <f>'Fuel Price Data'!U2</f>
        <v>2039</v>
      </c>
      <c r="V1" s="6">
        <f>'Fuel Price Data'!V2</f>
        <v>2040</v>
      </c>
      <c r="W1" s="6">
        <f>'Fuel Price Data'!W2</f>
        <v>2041</v>
      </c>
      <c r="X1" s="6">
        <f>'Fuel Price Data'!X2</f>
        <v>2042</v>
      </c>
      <c r="Y1" s="6">
        <f>'Fuel Price Data'!Y2</f>
        <v>2043</v>
      </c>
      <c r="Z1" s="6">
        <f>'Fuel Price Data'!Z2</f>
        <v>2044</v>
      </c>
      <c r="AA1" s="6">
        <f>'Fuel Price Data'!AA2</f>
        <v>2045</v>
      </c>
      <c r="AB1" s="6">
        <f>'Fuel Price Data'!AB2</f>
        <v>2046</v>
      </c>
      <c r="AC1" s="6">
        <f>'Fuel Price Data'!AC2</f>
        <v>2047</v>
      </c>
      <c r="AD1" s="6">
        <f>'Fuel Price Data'!AD2</f>
        <v>2048</v>
      </c>
      <c r="AE1" s="6">
        <f>'Fuel Price Data'!AE2</f>
        <v>2049</v>
      </c>
      <c r="AF1" s="6">
        <f>'Fuel Price Data'!AF2</f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>
        <f>_xlfn.FORECAST.LINEAR(AG$1,$AB2:$AF2,$AB$1:$AF$1)</f>
        <v>0</v>
      </c>
      <c r="AH2">
        <f t="shared" ref="AH2:AP17" si="0">_xlfn.FORECAST.LINEAR(AH$1,$AB2:$AF2,$AB$1:$AF$1)</f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</row>
    <row r="3" spans="1:42" x14ac:dyDescent="0.2">
      <c r="A3" t="s">
        <v>2</v>
      </c>
      <c r="B3" s="4">
        <f>SUMPRODUCT('Fuel Price Data'!B3:B7,'BAU Fuel Use by Sector'!$AL$3:$AL$7)/SUM('BAU Fuel Use by Sector'!$AL$3:$AL$7)</f>
        <v>1.8482417596798423E-6</v>
      </c>
      <c r="C3" s="4">
        <f>SUMPRODUCT('Fuel Price Data'!C3:C7,'BAU Fuel Use by Sector'!$AL$3:$AL$7)/SUM('BAU Fuel Use by Sector'!$AL$3:$AL$7)</f>
        <v>1.8866992907902064E-6</v>
      </c>
      <c r="D3" s="4">
        <f>SUMPRODUCT('Fuel Price Data'!D3:D7,'BAU Fuel Use by Sector'!$AL$3:$AL$7)/SUM('BAU Fuel Use by Sector'!$AL$3:$AL$7)</f>
        <v>1.8832146978301167E-6</v>
      </c>
      <c r="E3" s="4">
        <f>SUMPRODUCT('Fuel Price Data'!E3:E7,'BAU Fuel Use by Sector'!$AL$3:$AL$7)/SUM('BAU Fuel Use by Sector'!$AL$3:$AL$7)</f>
        <v>1.8184090129587811E-6</v>
      </c>
      <c r="F3" s="4">
        <f>SUMPRODUCT('Fuel Price Data'!F3:F7,'BAU Fuel Use by Sector'!$AL$3:$AL$7)/SUM('BAU Fuel Use by Sector'!$AL$3:$AL$7)</f>
        <v>1.7870401795041705E-6</v>
      </c>
      <c r="G3" s="4">
        <f>SUMPRODUCT('Fuel Price Data'!G3:G7,'BAU Fuel Use by Sector'!$AL$3:$AL$7)/SUM('BAU Fuel Use by Sector'!$AL$3:$AL$7)</f>
        <v>1.7204391725179938E-6</v>
      </c>
      <c r="H3" s="4">
        <f>SUMPRODUCT('Fuel Price Data'!H3:H7,'BAU Fuel Use by Sector'!$AL$3:$AL$7)/SUM('BAU Fuel Use by Sector'!$AL$3:$AL$7)</f>
        <v>1.7023459641904002E-6</v>
      </c>
      <c r="I3" s="4">
        <f>SUMPRODUCT('Fuel Price Data'!I3:I7,'BAU Fuel Use by Sector'!$AL$3:$AL$7)/SUM('BAU Fuel Use by Sector'!$AL$3:$AL$7)</f>
        <v>1.6871906351342911E-6</v>
      </c>
      <c r="J3" s="4">
        <f>SUMPRODUCT('Fuel Price Data'!J3:J7,'BAU Fuel Use by Sector'!$AL$3:$AL$7)/SUM('BAU Fuel Use by Sector'!$AL$3:$AL$7)</f>
        <v>1.6545682711542475E-6</v>
      </c>
      <c r="K3" s="4">
        <f>SUMPRODUCT('Fuel Price Data'!K3:K7,'BAU Fuel Use by Sector'!$AL$3:$AL$7)/SUM('BAU Fuel Use by Sector'!$AL$3:$AL$7)</f>
        <v>1.6505603576432762E-6</v>
      </c>
      <c r="L3" s="4">
        <f>SUMPRODUCT('Fuel Price Data'!L3:L7,'BAU Fuel Use by Sector'!$AL$3:$AL$7)/SUM('BAU Fuel Use by Sector'!$AL$3:$AL$7)</f>
        <v>1.6491470926213757E-6</v>
      </c>
      <c r="M3" s="4">
        <f>SUMPRODUCT('Fuel Price Data'!M3:M7,'BAU Fuel Use by Sector'!$AL$3:$AL$7)/SUM('BAU Fuel Use by Sector'!$AL$3:$AL$7)</f>
        <v>1.6542544957122757E-6</v>
      </c>
      <c r="N3" s="4">
        <f>SUMPRODUCT('Fuel Price Data'!N3:N7,'BAU Fuel Use by Sector'!$AL$3:$AL$7)/SUM('BAU Fuel Use by Sector'!$AL$3:$AL$7)</f>
        <v>1.6363584821287948E-6</v>
      </c>
      <c r="O3" s="4">
        <f>SUMPRODUCT('Fuel Price Data'!O3:O7,'BAU Fuel Use by Sector'!$AL$3:$AL$7)/SUM('BAU Fuel Use by Sector'!$AL$3:$AL$7)</f>
        <v>1.6261436165130923E-6</v>
      </c>
      <c r="P3" s="4">
        <f>SUMPRODUCT('Fuel Price Data'!P3:P7,'BAU Fuel Use by Sector'!$AL$3:$AL$7)/SUM('BAU Fuel Use by Sector'!$AL$3:$AL$7)</f>
        <v>1.6237744157346377E-6</v>
      </c>
      <c r="Q3" s="4">
        <f>SUMPRODUCT('Fuel Price Data'!Q3:Q7,'BAU Fuel Use by Sector'!$AL$3:$AL$7)/SUM('BAU Fuel Use by Sector'!$AL$3:$AL$7)</f>
        <v>1.614297524795426E-6</v>
      </c>
      <c r="R3" s="4">
        <f>SUMPRODUCT('Fuel Price Data'!R3:R7,'BAU Fuel Use by Sector'!$AL$3:$AL$7)/SUM('BAU Fuel Use by Sector'!$AL$3:$AL$7)</f>
        <v>1.6082891243584835E-6</v>
      </c>
      <c r="S3" s="4">
        <f>SUMPRODUCT('Fuel Price Data'!S3:S7,'BAU Fuel Use by Sector'!$AL$3:$AL$7)/SUM('BAU Fuel Use by Sector'!$AL$3:$AL$7)</f>
        <v>1.609151699061372E-6</v>
      </c>
      <c r="T3" s="4">
        <f>SUMPRODUCT('Fuel Price Data'!T3:T7,'BAU Fuel Use by Sector'!$AL$3:$AL$7)/SUM('BAU Fuel Use by Sector'!$AL$3:$AL$7)</f>
        <v>1.6214037419112575E-6</v>
      </c>
      <c r="U3" s="4">
        <f>SUMPRODUCT('Fuel Price Data'!U3:U7,'BAU Fuel Use by Sector'!$AL$3:$AL$7)/SUM('BAU Fuel Use by Sector'!$AL$3:$AL$7)</f>
        <v>1.6211255500661947E-6</v>
      </c>
      <c r="V3" s="4">
        <f>SUMPRODUCT('Fuel Price Data'!V3:V7,'BAU Fuel Use by Sector'!$AL$3:$AL$7)/SUM('BAU Fuel Use by Sector'!$AL$3:$AL$7)</f>
        <v>1.622359213563771E-6</v>
      </c>
      <c r="W3" s="4">
        <f>SUMPRODUCT('Fuel Price Data'!W3:W7,'BAU Fuel Use by Sector'!$AL$3:$AL$7)/SUM('BAU Fuel Use by Sector'!$AL$3:$AL$7)</f>
        <v>1.6233189896798457E-6</v>
      </c>
      <c r="X3" s="4">
        <f>SUMPRODUCT('Fuel Price Data'!X3:X7,'BAU Fuel Use by Sector'!$AL$3:$AL$7)/SUM('BAU Fuel Use by Sector'!$AL$3:$AL$7)</f>
        <v>1.6213870100283863E-6</v>
      </c>
      <c r="Y3" s="4">
        <f>SUMPRODUCT('Fuel Price Data'!Y3:Y7,'BAU Fuel Use by Sector'!$AL$3:$AL$7)/SUM('BAU Fuel Use by Sector'!$AL$3:$AL$7)</f>
        <v>1.6225810039830761E-6</v>
      </c>
      <c r="Z3" s="4">
        <f>SUMPRODUCT('Fuel Price Data'!Z3:Z7,'BAU Fuel Use by Sector'!$AL$3:$AL$7)/SUM('BAU Fuel Use by Sector'!$AL$3:$AL$7)</f>
        <v>1.6221074448867906E-6</v>
      </c>
      <c r="AA3" s="4">
        <f>SUMPRODUCT('Fuel Price Data'!AA3:AA7,'BAU Fuel Use by Sector'!$AL$3:$AL$7)/SUM('BAU Fuel Use by Sector'!$AL$3:$AL$7)</f>
        <v>1.6212095677032628E-6</v>
      </c>
      <c r="AB3" s="4">
        <f>SUMPRODUCT('Fuel Price Data'!AB3:AB7,'BAU Fuel Use by Sector'!$AL$3:$AL$7)/SUM('BAU Fuel Use by Sector'!$AL$3:$AL$7)</f>
        <v>1.6216011683022045E-6</v>
      </c>
      <c r="AC3" s="4">
        <f>SUMPRODUCT('Fuel Price Data'!AC3:AC7,'BAU Fuel Use by Sector'!$AL$3:$AL$7)/SUM('BAU Fuel Use by Sector'!$AL$3:$AL$7)</f>
        <v>1.621995207877412E-6</v>
      </c>
      <c r="AD3" s="4">
        <f>SUMPRODUCT('Fuel Price Data'!AD3:AD7,'BAU Fuel Use by Sector'!$AL$3:$AL$7)/SUM('BAU Fuel Use by Sector'!$AL$3:$AL$7)</f>
        <v>1.6163204939745415E-6</v>
      </c>
      <c r="AE3" s="4">
        <f>SUMPRODUCT('Fuel Price Data'!AE3:AE7,'BAU Fuel Use by Sector'!$AL$3:$AL$7)/SUM('BAU Fuel Use by Sector'!$AL$3:$AL$7)</f>
        <v>1.616954317177491E-6</v>
      </c>
      <c r="AF3" s="4">
        <f>SUMPRODUCT('Fuel Price Data'!AF3:AF7,'BAU Fuel Use by Sector'!$AL$3:$AL$7)/SUM('BAU Fuel Use by Sector'!$AL$3:$AL$7)</f>
        <v>1.6191541640994479E-6</v>
      </c>
      <c r="AG3">
        <f t="shared" ref="AG3:AP22" si="1">_xlfn.FORECAST.LINEAR(AG$1,$AB3:$AF3,$AB$1:$AF$1)</f>
        <v>1.6162246005545891E-6</v>
      </c>
      <c r="AH3">
        <f t="shared" si="0"/>
        <v>1.6152311106440455E-6</v>
      </c>
      <c r="AI3">
        <f t="shared" si="0"/>
        <v>1.614237620733502E-6</v>
      </c>
      <c r="AJ3">
        <f t="shared" si="0"/>
        <v>1.6132441308229589E-6</v>
      </c>
      <c r="AK3">
        <f t="shared" si="0"/>
        <v>1.6122506409124153E-6</v>
      </c>
      <c r="AL3">
        <f t="shared" si="0"/>
        <v>1.6112571510018718E-6</v>
      </c>
      <c r="AM3">
        <f t="shared" si="0"/>
        <v>1.6102636610913286E-6</v>
      </c>
      <c r="AN3">
        <f t="shared" si="0"/>
        <v>1.6092701711807851E-6</v>
      </c>
      <c r="AO3">
        <f t="shared" si="0"/>
        <v>1.6082766812702416E-6</v>
      </c>
      <c r="AP3">
        <f t="shared" si="0"/>
        <v>1.6072831913596984E-6</v>
      </c>
    </row>
    <row r="4" spans="1:42" x14ac:dyDescent="0.2">
      <c r="A4" t="s">
        <v>3</v>
      </c>
      <c r="B4" s="34" cm="1">
        <f t="array" ref="B4:AF4">TRANSPOSE('Natural Gas Prices'!D91:D121)</f>
        <v>3.3357184358321457E-6</v>
      </c>
      <c r="C4" s="34">
        <v>4.3716693285502094E-6</v>
      </c>
      <c r="D4" s="34">
        <v>4.481561617370751E-6</v>
      </c>
      <c r="E4" s="34">
        <v>4.1275565767868293E-6</v>
      </c>
      <c r="F4" s="34">
        <v>3.9127374005393914E-6</v>
      </c>
      <c r="G4" s="34">
        <v>4.1058504990074861E-6</v>
      </c>
      <c r="H4" s="34">
        <v>4.3124494885103691E-6</v>
      </c>
      <c r="I4" s="34">
        <v>4.4143943211846113E-6</v>
      </c>
      <c r="J4" s="34">
        <v>4.6157717474288748E-6</v>
      </c>
      <c r="K4" s="34">
        <v>4.8287041774789889E-6</v>
      </c>
      <c r="L4" s="34">
        <v>4.9459549142901625E-6</v>
      </c>
      <c r="M4" s="34">
        <v>4.9837922090606845E-6</v>
      </c>
      <c r="N4" s="34">
        <v>5.0960946674374938E-6</v>
      </c>
      <c r="O4" s="34">
        <v>5.2084315440234188E-6</v>
      </c>
      <c r="P4" s="34">
        <v>5.2713917518720139E-6</v>
      </c>
      <c r="Q4" s="34">
        <v>5.3134647624839606E-6</v>
      </c>
      <c r="R4" s="34">
        <v>5.3380472180845808E-6</v>
      </c>
      <c r="S4" s="34">
        <v>5.3408904009251352E-6</v>
      </c>
      <c r="T4" s="34">
        <v>5.3886297030821836E-6</v>
      </c>
      <c r="U4" s="34">
        <v>5.4055645636873967E-6</v>
      </c>
      <c r="V4" s="34">
        <v>5.417846206158137E-6</v>
      </c>
      <c r="W4" s="34">
        <v>5.4238892743396743E-6</v>
      </c>
      <c r="X4" s="34">
        <v>5.3885903142820626E-6</v>
      </c>
      <c r="Y4" s="34">
        <v>5.3489588730523095E-6</v>
      </c>
      <c r="Z4" s="34">
        <v>5.3388973585843297E-6</v>
      </c>
      <c r="AA4" s="34">
        <v>5.3446886198243445E-6</v>
      </c>
      <c r="AB4" s="34">
        <v>5.3609039148108886E-6</v>
      </c>
      <c r="AC4" s="34">
        <v>5.3967301217201032E-6</v>
      </c>
      <c r="AD4" s="34">
        <v>5.4654921374917757E-6</v>
      </c>
      <c r="AE4" s="34">
        <v>5.5498427407635564E-6</v>
      </c>
      <c r="AF4" s="34">
        <v>5.6089062440921733E-6</v>
      </c>
      <c r="AG4">
        <f t="shared" si="1"/>
        <v>5.6711102150575196E-6</v>
      </c>
      <c r="AH4">
        <f t="shared" si="0"/>
        <v>5.7360219428181144E-6</v>
      </c>
      <c r="AI4">
        <f t="shared" si="0"/>
        <v>5.8009336705787092E-6</v>
      </c>
      <c r="AJ4">
        <f t="shared" si="0"/>
        <v>5.8658453983393311E-6</v>
      </c>
      <c r="AK4">
        <f t="shared" si="0"/>
        <v>5.9307571260999259E-6</v>
      </c>
      <c r="AL4">
        <f t="shared" si="0"/>
        <v>5.9956688538605207E-6</v>
      </c>
      <c r="AM4">
        <f t="shared" si="0"/>
        <v>6.0605805816211155E-6</v>
      </c>
      <c r="AN4">
        <f t="shared" si="0"/>
        <v>6.1254923093817374E-6</v>
      </c>
      <c r="AO4">
        <f t="shared" si="0"/>
        <v>6.1904040371423322E-6</v>
      </c>
      <c r="AP4">
        <f t="shared" si="0"/>
        <v>6.255315764902927E-6</v>
      </c>
    </row>
    <row r="5" spans="1:42" x14ac:dyDescent="0.2">
      <c r="A5" t="s">
        <v>4</v>
      </c>
      <c r="B5" s="4">
        <f>SUMPRODUCT('Fuel Price Data'!B23:B27,'BAU Fuel Use by Sector'!$AN$3:$AN$7)/SUM('BAU Fuel Use by Sector'!$AN$3:$AN$7)</f>
        <v>6.086670352573887E-7</v>
      </c>
      <c r="C5" s="4">
        <f>SUMPRODUCT('Fuel Price Data'!C23:C27,'BAU Fuel Use by Sector'!$AN$3:$AN$7)/SUM('BAU Fuel Use by Sector'!$AN$3:$AN$7)</f>
        <v>6.0955946859291151E-7</v>
      </c>
      <c r="D5" s="4">
        <f>SUMPRODUCT('Fuel Price Data'!D23:D27,'BAU Fuel Use by Sector'!$AN$3:$AN$7)/SUM('BAU Fuel Use by Sector'!$AN$3:$AN$7)</f>
        <v>6.1045190192843433E-7</v>
      </c>
      <c r="E5" s="4">
        <f>SUMPRODUCT('Fuel Price Data'!E23:E27,'BAU Fuel Use by Sector'!$AN$3:$AN$7)/SUM('BAU Fuel Use by Sector'!$AN$3:$AN$7)</f>
        <v>6.1223676859947996E-7</v>
      </c>
      <c r="F5" s="4">
        <f>SUMPRODUCT('Fuel Price Data'!F23:F27,'BAU Fuel Use by Sector'!$AN$3:$AN$7)/SUM('BAU Fuel Use by Sector'!$AN$3:$AN$7)</f>
        <v>6.1312920193500277E-7</v>
      </c>
      <c r="G5" s="4">
        <f>SUMPRODUCT('Fuel Price Data'!G23:G27,'BAU Fuel Use by Sector'!$AN$3:$AN$7)/SUM('BAU Fuel Use by Sector'!$AN$3:$AN$7)</f>
        <v>6.1491406860604851E-7</v>
      </c>
      <c r="H5" s="4">
        <f>SUMPRODUCT('Fuel Price Data'!H23:H27,'BAU Fuel Use by Sector'!$AN$3:$AN$7)/SUM('BAU Fuel Use by Sector'!$AN$3:$AN$7)</f>
        <v>6.1580650194157132E-7</v>
      </c>
      <c r="I5" s="4">
        <f>SUMPRODUCT('Fuel Price Data'!I23:I27,'BAU Fuel Use by Sector'!$AN$3:$AN$7)/SUM('BAU Fuel Use by Sector'!$AN$3:$AN$7)</f>
        <v>6.1759136861261695E-7</v>
      </c>
      <c r="J5" s="4">
        <f>SUMPRODUCT('Fuel Price Data'!J23:J27,'BAU Fuel Use by Sector'!$AN$3:$AN$7)/SUM('BAU Fuel Use by Sector'!$AN$3:$AN$7)</f>
        <v>6.1848380194813976E-7</v>
      </c>
      <c r="K5" s="4">
        <f>SUMPRODUCT('Fuel Price Data'!K23:K27,'BAU Fuel Use by Sector'!$AN$3:$AN$7)/SUM('BAU Fuel Use by Sector'!$AN$3:$AN$7)</f>
        <v>6.2026866861918539E-7</v>
      </c>
      <c r="L5" s="4">
        <f>SUMPRODUCT('Fuel Price Data'!L23:L27,'BAU Fuel Use by Sector'!$AN$3:$AN$7)/SUM('BAU Fuel Use by Sector'!$AN$3:$AN$7)</f>
        <v>6.2205353529023102E-7</v>
      </c>
      <c r="M5" s="4">
        <f>SUMPRODUCT('Fuel Price Data'!M23:M27,'BAU Fuel Use by Sector'!$AN$3:$AN$7)/SUM('BAU Fuel Use by Sector'!$AN$3:$AN$7)</f>
        <v>6.2294596862575405E-7</v>
      </c>
      <c r="N5" s="4">
        <f>SUMPRODUCT('Fuel Price Data'!N23:N27,'BAU Fuel Use by Sector'!$AN$3:$AN$7)/SUM('BAU Fuel Use by Sector'!$AN$3:$AN$7)</f>
        <v>6.2473083529679968E-7</v>
      </c>
      <c r="O5" s="4">
        <f>SUMPRODUCT('Fuel Price Data'!O23:O27,'BAU Fuel Use by Sector'!$AN$3:$AN$7)/SUM('BAU Fuel Use by Sector'!$AN$3:$AN$7)</f>
        <v>6.2651570196784531E-7</v>
      </c>
      <c r="P5" s="4">
        <f>SUMPRODUCT('Fuel Price Data'!P23:P27,'BAU Fuel Use by Sector'!$AN$3:$AN$7)/SUM('BAU Fuel Use by Sector'!$AN$3:$AN$7)</f>
        <v>6.2740902241403969E-7</v>
      </c>
      <c r="Q5" s="4">
        <f>SUMPRODUCT('Fuel Price Data'!Q23:Q27,'BAU Fuel Use by Sector'!$AN$3:$AN$7)/SUM('BAU Fuel Use by Sector'!$AN$3:$AN$7)</f>
        <v>6.2919388908508521E-7</v>
      </c>
      <c r="R5" s="4">
        <f>SUMPRODUCT('Fuel Price Data'!R23:R27,'BAU Fuel Use by Sector'!$AN$3:$AN$7)/SUM('BAU Fuel Use by Sector'!$AN$3:$AN$7)</f>
        <v>6.3097875575613095E-7</v>
      </c>
      <c r="S5" s="4">
        <f>SUMPRODUCT('Fuel Price Data'!S23:S27,'BAU Fuel Use by Sector'!$AN$3:$AN$7)/SUM('BAU Fuel Use by Sector'!$AN$3:$AN$7)</f>
        <v>6.3187118909165376E-7</v>
      </c>
      <c r="T5" s="4">
        <f>SUMPRODUCT('Fuel Price Data'!T23:T27,'BAU Fuel Use by Sector'!$AN$3:$AN$7)/SUM('BAU Fuel Use by Sector'!$AN$3:$AN$7)</f>
        <v>6.336560557626996E-7</v>
      </c>
      <c r="U5" s="4">
        <f>SUMPRODUCT('Fuel Price Data'!U23:U27,'BAU Fuel Use by Sector'!$AN$3:$AN$7)/SUM('BAU Fuel Use by Sector'!$AN$3:$AN$7)</f>
        <v>6.3544092243374523E-7</v>
      </c>
      <c r="V5" s="4">
        <f>SUMPRODUCT('Fuel Price Data'!V23:V27,'BAU Fuel Use by Sector'!$AN$3:$AN$7)/SUM('BAU Fuel Use by Sector'!$AN$3:$AN$7)</f>
        <v>6.3722578910479075E-7</v>
      </c>
      <c r="W5" s="4">
        <f>SUMPRODUCT('Fuel Price Data'!W23:W27,'BAU Fuel Use by Sector'!$AN$3:$AN$7)/SUM('BAU Fuel Use by Sector'!$AN$3:$AN$7)</f>
        <v>6.3901065577583628E-7</v>
      </c>
      <c r="X5" s="4">
        <f>SUMPRODUCT('Fuel Price Data'!X23:X27,'BAU Fuel Use by Sector'!$AN$3:$AN$7)/SUM('BAU Fuel Use by Sector'!$AN$3:$AN$7)</f>
        <v>6.4079552244688212E-7</v>
      </c>
      <c r="Y5" s="4">
        <f>SUMPRODUCT('Fuel Price Data'!Y23:Y27,'BAU Fuel Use by Sector'!$AN$3:$AN$7)/SUM('BAU Fuel Use by Sector'!$AN$3:$AN$7)</f>
        <v>6.4258038911792775E-7</v>
      </c>
      <c r="Z5" s="4">
        <f>SUMPRODUCT('Fuel Price Data'!Z23:Z27,'BAU Fuel Use by Sector'!$AN$3:$AN$7)/SUM('BAU Fuel Use by Sector'!$AN$3:$AN$7)</f>
        <v>6.4436525578897348E-7</v>
      </c>
      <c r="AA5" s="4">
        <f>SUMPRODUCT('Fuel Price Data'!AA23:AA27,'BAU Fuel Use by Sector'!$AN$3:$AN$7)/SUM('BAU Fuel Use by Sector'!$AN$3:$AN$7)</f>
        <v>6.4615012246001911E-7</v>
      </c>
      <c r="AB5" s="4">
        <f>SUMPRODUCT('Fuel Price Data'!AB23:AB27,'BAU Fuel Use by Sector'!$AN$3:$AN$7)/SUM('BAU Fuel Use by Sector'!$AN$3:$AN$7)</f>
        <v>6.479358762417361E-7</v>
      </c>
      <c r="AC5" s="4">
        <f>SUMPRODUCT('Fuel Price Data'!AC23:AC27,'BAU Fuel Use by Sector'!$AN$3:$AN$7)/SUM('BAU Fuel Use by Sector'!$AN$3:$AN$7)</f>
        <v>6.4972074291278194E-7</v>
      </c>
      <c r="AD5" s="4">
        <f>SUMPRODUCT('Fuel Price Data'!AD23:AD27,'BAU Fuel Use by Sector'!$AN$3:$AN$7)/SUM('BAU Fuel Use by Sector'!$AN$3:$AN$7)</f>
        <v>6.5150560958382757E-7</v>
      </c>
      <c r="AE5" s="4">
        <f>SUMPRODUCT('Fuel Price Data'!AE23:AE27,'BAU Fuel Use by Sector'!$AN$3:$AN$7)/SUM('BAU Fuel Use by Sector'!$AN$3:$AN$7)</f>
        <v>6.532904762548733E-7</v>
      </c>
      <c r="AF5" s="4">
        <f>SUMPRODUCT('Fuel Price Data'!AF23:AF27,'BAU Fuel Use by Sector'!$AN$3:$AN$7)/SUM('BAU Fuel Use by Sector'!$AN$3:$AN$7)</f>
        <v>6.5507534292591893E-7</v>
      </c>
      <c r="AG5">
        <f t="shared" si="1"/>
        <v>6.5686020959696466E-7</v>
      </c>
      <c r="AH5">
        <f t="shared" si="0"/>
        <v>6.5864507626801051E-7</v>
      </c>
      <c r="AI5">
        <f t="shared" si="0"/>
        <v>6.6042994293905592E-7</v>
      </c>
      <c r="AJ5">
        <f t="shared" si="0"/>
        <v>6.6221480961010176E-7</v>
      </c>
      <c r="AK5">
        <f t="shared" si="0"/>
        <v>6.6399967628114761E-7</v>
      </c>
      <c r="AL5">
        <f t="shared" si="0"/>
        <v>6.6578454295219302E-7</v>
      </c>
      <c r="AM5">
        <f t="shared" si="0"/>
        <v>6.6756940962323886E-7</v>
      </c>
      <c r="AN5">
        <f t="shared" si="0"/>
        <v>6.693542762942847E-7</v>
      </c>
      <c r="AO5">
        <f t="shared" si="0"/>
        <v>6.7113914296533012E-7</v>
      </c>
      <c r="AP5">
        <f t="shared" si="0"/>
        <v>6.7292400963637596E-7</v>
      </c>
    </row>
    <row r="6" spans="1:42" x14ac:dyDescent="0.2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>
        <f t="shared" si="1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</row>
    <row r="7" spans="1:42" x14ac:dyDescent="0.2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>
        <f t="shared" si="1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  <c r="AP7">
        <f t="shared" si="0"/>
        <v>0</v>
      </c>
    </row>
    <row r="8" spans="1:42" x14ac:dyDescent="0.2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>
        <f t="shared" si="1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</row>
    <row r="9" spans="1:42" x14ac:dyDescent="0.2">
      <c r="A9" t="s">
        <v>5</v>
      </c>
      <c r="B9" s="4">
        <f>SUMPRODUCT('Fuel Price Data'!B33:B37,'BAU Fuel Use by Sector'!$AR$3:$AR$7)/SUM('BAU Fuel Use by Sector'!$AR$3:$AR$7)</f>
        <v>4.1231161172782083E-6</v>
      </c>
      <c r="C9" s="4">
        <f>SUMPRODUCT('Fuel Price Data'!C33:C37,'BAU Fuel Use by Sector'!$AR$3:$AR$7)/SUM('BAU Fuel Use by Sector'!$AR$3:$AR$7)</f>
        <v>4.1231161172782083E-6</v>
      </c>
      <c r="D9" s="4">
        <f>SUMPRODUCT('Fuel Price Data'!D33:D37,'BAU Fuel Use by Sector'!$AR$3:$AR$7)/SUM('BAU Fuel Use by Sector'!$AR$3:$AR$7)</f>
        <v>4.1231161172782083E-6</v>
      </c>
      <c r="E9" s="4">
        <f>SUMPRODUCT('Fuel Price Data'!E33:E37,'BAU Fuel Use by Sector'!$AR$3:$AR$7)/SUM('BAU Fuel Use by Sector'!$AR$3:$AR$7)</f>
        <v>4.1231161172782083E-6</v>
      </c>
      <c r="F9" s="4">
        <f>SUMPRODUCT('Fuel Price Data'!F33:F37,'BAU Fuel Use by Sector'!$AR$3:$AR$7)/SUM('BAU Fuel Use by Sector'!$AR$3:$AR$7)</f>
        <v>4.1231161172782083E-6</v>
      </c>
      <c r="G9" s="4">
        <f>SUMPRODUCT('Fuel Price Data'!G33:G37,'BAU Fuel Use by Sector'!$AR$3:$AR$7)/SUM('BAU Fuel Use by Sector'!$AR$3:$AR$7)</f>
        <v>4.1231161172782083E-6</v>
      </c>
      <c r="H9" s="4">
        <f>SUMPRODUCT('Fuel Price Data'!H33:H37,'BAU Fuel Use by Sector'!$AR$3:$AR$7)/SUM('BAU Fuel Use by Sector'!$AR$3:$AR$7)</f>
        <v>4.1231161172782083E-6</v>
      </c>
      <c r="I9" s="4">
        <f>SUMPRODUCT('Fuel Price Data'!I33:I37,'BAU Fuel Use by Sector'!$AR$3:$AR$7)/SUM('BAU Fuel Use by Sector'!$AR$3:$AR$7)</f>
        <v>4.1231161172782083E-6</v>
      </c>
      <c r="J9" s="4">
        <f>SUMPRODUCT('Fuel Price Data'!J33:J37,'BAU Fuel Use by Sector'!$AR$3:$AR$7)/SUM('BAU Fuel Use by Sector'!$AR$3:$AR$7)</f>
        <v>4.1231161172782083E-6</v>
      </c>
      <c r="K9" s="4">
        <f>SUMPRODUCT('Fuel Price Data'!K33:K37,'BAU Fuel Use by Sector'!$AR$3:$AR$7)/SUM('BAU Fuel Use by Sector'!$AR$3:$AR$7)</f>
        <v>4.1231161172782083E-6</v>
      </c>
      <c r="L9" s="4">
        <f>SUMPRODUCT('Fuel Price Data'!L33:L37,'BAU Fuel Use by Sector'!$AR$3:$AR$7)/SUM('BAU Fuel Use by Sector'!$AR$3:$AR$7)</f>
        <v>4.1231161172782083E-6</v>
      </c>
      <c r="M9" s="4">
        <f>SUMPRODUCT('Fuel Price Data'!M33:M37,'BAU Fuel Use by Sector'!$AR$3:$AR$7)/SUM('BAU Fuel Use by Sector'!$AR$3:$AR$7)</f>
        <v>4.1231161172782083E-6</v>
      </c>
      <c r="N9" s="4">
        <f>SUMPRODUCT('Fuel Price Data'!N33:N37,'BAU Fuel Use by Sector'!$AR$3:$AR$7)/SUM('BAU Fuel Use by Sector'!$AR$3:$AR$7)</f>
        <v>4.1231161172782083E-6</v>
      </c>
      <c r="O9" s="4">
        <f>SUMPRODUCT('Fuel Price Data'!O33:O37,'BAU Fuel Use by Sector'!$AR$3:$AR$7)/SUM('BAU Fuel Use by Sector'!$AR$3:$AR$7)</f>
        <v>4.1231161172782083E-6</v>
      </c>
      <c r="P9" s="4">
        <f>SUMPRODUCT('Fuel Price Data'!P33:P37,'BAU Fuel Use by Sector'!$AR$3:$AR$7)/SUM('BAU Fuel Use by Sector'!$AR$3:$AR$7)</f>
        <v>4.1231161172782083E-6</v>
      </c>
      <c r="Q9" s="4">
        <f>SUMPRODUCT('Fuel Price Data'!Q33:Q37,'BAU Fuel Use by Sector'!$AR$3:$AR$7)/SUM('BAU Fuel Use by Sector'!$AR$3:$AR$7)</f>
        <v>4.1231161172782083E-6</v>
      </c>
      <c r="R9" s="4">
        <f>SUMPRODUCT('Fuel Price Data'!R33:R37,'BAU Fuel Use by Sector'!$AR$3:$AR$7)/SUM('BAU Fuel Use by Sector'!$AR$3:$AR$7)</f>
        <v>4.1231161172782083E-6</v>
      </c>
      <c r="S9" s="4">
        <f>SUMPRODUCT('Fuel Price Data'!S33:S37,'BAU Fuel Use by Sector'!$AR$3:$AR$7)/SUM('BAU Fuel Use by Sector'!$AR$3:$AR$7)</f>
        <v>4.1231161172782083E-6</v>
      </c>
      <c r="T9" s="4">
        <f>SUMPRODUCT('Fuel Price Data'!T33:T37,'BAU Fuel Use by Sector'!$AR$3:$AR$7)/SUM('BAU Fuel Use by Sector'!$AR$3:$AR$7)</f>
        <v>4.1231161172782083E-6</v>
      </c>
      <c r="U9" s="4">
        <f>SUMPRODUCT('Fuel Price Data'!U33:U37,'BAU Fuel Use by Sector'!$AR$3:$AR$7)/SUM('BAU Fuel Use by Sector'!$AR$3:$AR$7)</f>
        <v>4.1231161172782083E-6</v>
      </c>
      <c r="V9" s="4">
        <f>SUMPRODUCT('Fuel Price Data'!V33:V37,'BAU Fuel Use by Sector'!$AR$3:$AR$7)/SUM('BAU Fuel Use by Sector'!$AR$3:$AR$7)</f>
        <v>4.1231161172782083E-6</v>
      </c>
      <c r="W9" s="4">
        <f>SUMPRODUCT('Fuel Price Data'!W33:W37,'BAU Fuel Use by Sector'!$AR$3:$AR$7)/SUM('BAU Fuel Use by Sector'!$AR$3:$AR$7)</f>
        <v>4.1231161172782083E-6</v>
      </c>
      <c r="X9" s="4">
        <f>SUMPRODUCT('Fuel Price Data'!X33:X37,'BAU Fuel Use by Sector'!$AR$3:$AR$7)/SUM('BAU Fuel Use by Sector'!$AR$3:$AR$7)</f>
        <v>4.1231161172782083E-6</v>
      </c>
      <c r="Y9" s="4">
        <f>SUMPRODUCT('Fuel Price Data'!Y33:Y37,'BAU Fuel Use by Sector'!$AR$3:$AR$7)/SUM('BAU Fuel Use by Sector'!$AR$3:$AR$7)</f>
        <v>4.1231161172782083E-6</v>
      </c>
      <c r="Z9" s="4">
        <f>SUMPRODUCT('Fuel Price Data'!Z33:Z37,'BAU Fuel Use by Sector'!$AR$3:$AR$7)/SUM('BAU Fuel Use by Sector'!$AR$3:$AR$7)</f>
        <v>4.1231161172782083E-6</v>
      </c>
      <c r="AA9" s="4">
        <f>SUMPRODUCT('Fuel Price Data'!AA33:AA37,'BAU Fuel Use by Sector'!$AR$3:$AR$7)/SUM('BAU Fuel Use by Sector'!$AR$3:$AR$7)</f>
        <v>4.1231161172782083E-6</v>
      </c>
      <c r="AB9" s="4">
        <f>SUMPRODUCT('Fuel Price Data'!AB33:AB37,'BAU Fuel Use by Sector'!$AR$3:$AR$7)/SUM('BAU Fuel Use by Sector'!$AR$3:$AR$7)</f>
        <v>4.1231161172782083E-6</v>
      </c>
      <c r="AC9" s="4">
        <f>SUMPRODUCT('Fuel Price Data'!AC33:AC37,'BAU Fuel Use by Sector'!$AR$3:$AR$7)/SUM('BAU Fuel Use by Sector'!$AR$3:$AR$7)</f>
        <v>4.1231161172782083E-6</v>
      </c>
      <c r="AD9" s="4">
        <f>SUMPRODUCT('Fuel Price Data'!AD33:AD37,'BAU Fuel Use by Sector'!$AR$3:$AR$7)/SUM('BAU Fuel Use by Sector'!$AR$3:$AR$7)</f>
        <v>4.1231161172782083E-6</v>
      </c>
      <c r="AE9" s="4">
        <f>SUMPRODUCT('Fuel Price Data'!AE33:AE37,'BAU Fuel Use by Sector'!$AR$3:$AR$7)/SUM('BAU Fuel Use by Sector'!$AR$3:$AR$7)</f>
        <v>4.1231161172782083E-6</v>
      </c>
      <c r="AF9" s="4">
        <f>SUMPRODUCT('Fuel Price Data'!AF33:AF37,'BAU Fuel Use by Sector'!$AR$3:$AR$7)/SUM('BAU Fuel Use by Sector'!$AR$3:$AR$7)</f>
        <v>4.1231161172782083E-6</v>
      </c>
      <c r="AG9">
        <f t="shared" si="1"/>
        <v>4.1231161172782083E-6</v>
      </c>
      <c r="AH9">
        <f t="shared" si="0"/>
        <v>4.1231161172782083E-6</v>
      </c>
      <c r="AI9">
        <f t="shared" si="0"/>
        <v>4.1231161172782083E-6</v>
      </c>
      <c r="AJ9">
        <f t="shared" si="0"/>
        <v>4.1231161172782083E-6</v>
      </c>
      <c r="AK9">
        <f t="shared" si="0"/>
        <v>4.1231161172782083E-6</v>
      </c>
      <c r="AL9">
        <f t="shared" si="0"/>
        <v>4.1231161172782083E-6</v>
      </c>
      <c r="AM9">
        <f t="shared" si="0"/>
        <v>4.1231161172782083E-6</v>
      </c>
      <c r="AN9">
        <f t="shared" si="0"/>
        <v>4.1231161172782083E-6</v>
      </c>
      <c r="AO9">
        <f t="shared" si="0"/>
        <v>4.1231161172782083E-6</v>
      </c>
      <c r="AP9">
        <f t="shared" si="0"/>
        <v>4.1231161172782083E-6</v>
      </c>
    </row>
    <row r="10" spans="1:42" x14ac:dyDescent="0.2">
      <c r="A10" t="s">
        <v>6</v>
      </c>
      <c r="B10" s="4">
        <f>SUMPRODUCT('Fuel Price Data'!B43:B47,'BAU Fuel Use by Sector'!$AS$3:$AS$7)/SUM('BAU Fuel Use by Sector'!$AS$3:$AS$7)</f>
        <v>1.6636277394824797E-5</v>
      </c>
      <c r="C10" s="4">
        <f>SUMPRODUCT('Fuel Price Data'!C43:C47,'BAU Fuel Use by Sector'!$AS$3:$AS$7)/SUM('BAU Fuel Use by Sector'!$AS$3:$AS$7)</f>
        <v>1.7371066728469813E-5</v>
      </c>
      <c r="D10" s="4">
        <f>SUMPRODUCT('Fuel Price Data'!D43:D47,'BAU Fuel Use by Sector'!$AS$3:$AS$7)/SUM('BAU Fuel Use by Sector'!$AS$3:$AS$7)</f>
        <v>1.7611000003346069E-5</v>
      </c>
      <c r="E10" s="4">
        <f>SUMPRODUCT('Fuel Price Data'!E43:E47,'BAU Fuel Use by Sector'!$AS$3:$AS$7)/SUM('BAU Fuel Use by Sector'!$AS$3:$AS$7)</f>
        <v>1.7503931955071463E-5</v>
      </c>
      <c r="F10" s="4">
        <f>SUMPRODUCT('Fuel Price Data'!F43:F47,'BAU Fuel Use by Sector'!$AS$3:$AS$7)/SUM('BAU Fuel Use by Sector'!$AS$3:$AS$7)</f>
        <v>1.7342973707724948E-5</v>
      </c>
      <c r="G10" s="4">
        <f>SUMPRODUCT('Fuel Price Data'!G43:G47,'BAU Fuel Use by Sector'!$AS$3:$AS$7)/SUM('BAU Fuel Use by Sector'!$AS$3:$AS$7)</f>
        <v>1.7213802409959393E-5</v>
      </c>
      <c r="H10" s="4">
        <f>SUMPRODUCT('Fuel Price Data'!H43:H47,'BAU Fuel Use by Sector'!$AS$3:$AS$7)/SUM('BAU Fuel Use by Sector'!$AS$3:$AS$7)</f>
        <v>1.7182967330128937E-5</v>
      </c>
      <c r="I10" s="4">
        <f>SUMPRODUCT('Fuel Price Data'!I43:I47,'BAU Fuel Use by Sector'!$AS$3:$AS$7)/SUM('BAU Fuel Use by Sector'!$AS$3:$AS$7)</f>
        <v>1.7566589468909744E-5</v>
      </c>
      <c r="J10" s="4">
        <f>SUMPRODUCT('Fuel Price Data'!J43:J47,'BAU Fuel Use by Sector'!$AS$3:$AS$7)/SUM('BAU Fuel Use by Sector'!$AS$3:$AS$7)</f>
        <v>1.7729847994227449E-5</v>
      </c>
      <c r="K10" s="4">
        <f>SUMPRODUCT('Fuel Price Data'!K43:K47,'BAU Fuel Use by Sector'!$AS$3:$AS$7)/SUM('BAU Fuel Use by Sector'!$AS$3:$AS$7)</f>
        <v>1.7979640617106693E-5</v>
      </c>
      <c r="L10" s="4">
        <f>SUMPRODUCT('Fuel Price Data'!L43:L47,'BAU Fuel Use by Sector'!$AS$3:$AS$7)/SUM('BAU Fuel Use by Sector'!$AS$3:$AS$7)</f>
        <v>1.8851056526600495E-5</v>
      </c>
      <c r="M10" s="4">
        <f>SUMPRODUCT('Fuel Price Data'!M43:M47,'BAU Fuel Use by Sector'!$AS$3:$AS$7)/SUM('BAU Fuel Use by Sector'!$AS$3:$AS$7)</f>
        <v>1.8768425715993525E-5</v>
      </c>
      <c r="N10" s="4">
        <f>SUMPRODUCT('Fuel Price Data'!N43:N47,'BAU Fuel Use by Sector'!$AS$3:$AS$7)/SUM('BAU Fuel Use by Sector'!$AS$3:$AS$7)</f>
        <v>1.9008017453261267E-5</v>
      </c>
      <c r="O10" s="4">
        <f>SUMPRODUCT('Fuel Price Data'!O43:O47,'BAU Fuel Use by Sector'!$AS$3:$AS$7)/SUM('BAU Fuel Use by Sector'!$AS$3:$AS$7)</f>
        <v>1.9146325103832529E-5</v>
      </c>
      <c r="P10" s="4">
        <f>SUMPRODUCT('Fuel Price Data'!P43:P47,'BAU Fuel Use by Sector'!$AS$3:$AS$7)/SUM('BAU Fuel Use by Sector'!$AS$3:$AS$7)</f>
        <v>1.952061927390258E-5</v>
      </c>
      <c r="Q10" s="4">
        <f>SUMPRODUCT('Fuel Price Data'!Q43:Q47,'BAU Fuel Use by Sector'!$AS$3:$AS$7)/SUM('BAU Fuel Use by Sector'!$AS$3:$AS$7)</f>
        <v>1.9271569162655377E-5</v>
      </c>
      <c r="R10" s="4">
        <f>SUMPRODUCT('Fuel Price Data'!R43:R47,'BAU Fuel Use by Sector'!$AS$3:$AS$7)/SUM('BAU Fuel Use by Sector'!$AS$3:$AS$7)</f>
        <v>1.9314983471807612E-5</v>
      </c>
      <c r="S10" s="4">
        <f>SUMPRODUCT('Fuel Price Data'!S43:S47,'BAU Fuel Use by Sector'!$AS$3:$AS$7)/SUM('BAU Fuel Use by Sector'!$AS$3:$AS$7)</f>
        <v>1.952088008444E-5</v>
      </c>
      <c r="T10" s="4">
        <f>SUMPRODUCT('Fuel Price Data'!T43:T47,'BAU Fuel Use by Sector'!$AS$3:$AS$7)/SUM('BAU Fuel Use by Sector'!$AS$3:$AS$7)</f>
        <v>1.9707325908489208E-5</v>
      </c>
      <c r="U10" s="4">
        <f>SUMPRODUCT('Fuel Price Data'!U43:U47,'BAU Fuel Use by Sector'!$AS$3:$AS$7)/SUM('BAU Fuel Use by Sector'!$AS$3:$AS$7)</f>
        <v>1.9735300056404094E-5</v>
      </c>
      <c r="V10" s="4">
        <f>SUMPRODUCT('Fuel Price Data'!V43:V47,'BAU Fuel Use by Sector'!$AS$3:$AS$7)/SUM('BAU Fuel Use by Sector'!$AS$3:$AS$7)</f>
        <v>1.9866021136512746E-5</v>
      </c>
      <c r="W10" s="4">
        <f>SUMPRODUCT('Fuel Price Data'!W43:W47,'BAU Fuel Use by Sector'!$AS$3:$AS$7)/SUM('BAU Fuel Use by Sector'!$AS$3:$AS$7)</f>
        <v>2.000199479890731E-5</v>
      </c>
      <c r="X10" s="4">
        <f>SUMPRODUCT('Fuel Price Data'!X43:X47,'BAU Fuel Use by Sector'!$AS$3:$AS$7)/SUM('BAU Fuel Use by Sector'!$AS$3:$AS$7)</f>
        <v>1.9981098019929603E-5</v>
      </c>
      <c r="Y10" s="4">
        <f>SUMPRODUCT('Fuel Price Data'!Y43:Y47,'BAU Fuel Use by Sector'!$AS$3:$AS$7)/SUM('BAU Fuel Use by Sector'!$AS$3:$AS$7)</f>
        <v>2.006913577007933E-5</v>
      </c>
      <c r="Z10" s="4">
        <f>SUMPRODUCT('Fuel Price Data'!Z43:Z47,'BAU Fuel Use by Sector'!$AS$3:$AS$7)/SUM('BAU Fuel Use by Sector'!$AS$3:$AS$7)</f>
        <v>2.0211650986565486E-5</v>
      </c>
      <c r="AA10" s="4">
        <f>SUMPRODUCT('Fuel Price Data'!AA43:AA47,'BAU Fuel Use by Sector'!$AS$3:$AS$7)/SUM('BAU Fuel Use by Sector'!$AS$3:$AS$7)</f>
        <v>2.0400122084277723E-5</v>
      </c>
      <c r="AB10" s="4">
        <f>SUMPRODUCT('Fuel Price Data'!AB43:AB47,'BAU Fuel Use by Sector'!$AS$3:$AS$7)/SUM('BAU Fuel Use by Sector'!$AS$3:$AS$7)</f>
        <v>2.0469770030207373E-5</v>
      </c>
      <c r="AC10" s="4">
        <f>SUMPRODUCT('Fuel Price Data'!AC43:AC47,'BAU Fuel Use by Sector'!$AS$3:$AS$7)/SUM('BAU Fuel Use by Sector'!$AS$3:$AS$7)</f>
        <v>2.0557775844372921E-5</v>
      </c>
      <c r="AD10" s="4">
        <f>SUMPRODUCT('Fuel Price Data'!AD43:AD47,'BAU Fuel Use by Sector'!$AS$3:$AS$7)/SUM('BAU Fuel Use by Sector'!$AS$3:$AS$7)</f>
        <v>2.0634676807152707E-5</v>
      </c>
      <c r="AE10" s="4">
        <f>SUMPRODUCT('Fuel Price Data'!AE43:AE47,'BAU Fuel Use by Sector'!$AS$3:$AS$7)/SUM('BAU Fuel Use by Sector'!$AS$3:$AS$7)</f>
        <v>2.0783005259869177E-5</v>
      </c>
      <c r="AF10" s="4">
        <f>SUMPRODUCT('Fuel Price Data'!AF43:AF47,'BAU Fuel Use by Sector'!$AS$3:$AS$7)/SUM('BAU Fuel Use by Sector'!$AS$3:$AS$7)</f>
        <v>2.0933461891086554E-5</v>
      </c>
      <c r="AG10">
        <f t="shared" si="1"/>
        <v>2.102152190771415E-5</v>
      </c>
      <c r="AH10">
        <f t="shared" si="0"/>
        <v>2.1136783221439604E-5</v>
      </c>
      <c r="AI10">
        <f t="shared" si="0"/>
        <v>2.1252044535165058E-5</v>
      </c>
      <c r="AJ10">
        <f t="shared" si="0"/>
        <v>2.136730584889054E-5</v>
      </c>
      <c r="AK10">
        <f t="shared" si="0"/>
        <v>2.1482567162615994E-5</v>
      </c>
      <c r="AL10">
        <f t="shared" si="0"/>
        <v>2.1597828476341448E-5</v>
      </c>
      <c r="AM10">
        <f t="shared" si="0"/>
        <v>2.1713089790066902E-5</v>
      </c>
      <c r="AN10">
        <f t="shared" si="0"/>
        <v>2.1828351103792384E-5</v>
      </c>
      <c r="AO10">
        <f t="shared" si="0"/>
        <v>2.1943612417517838E-5</v>
      </c>
      <c r="AP10">
        <f t="shared" si="0"/>
        <v>2.2058873731243292E-5</v>
      </c>
    </row>
    <row r="11" spans="1:42" x14ac:dyDescent="0.2">
      <c r="A11" t="s">
        <v>7</v>
      </c>
      <c r="B11" s="4">
        <f>SUMPRODUCT('Fuel Price Data'!B53:B57,'BAU Fuel Use by Sector'!$AT$3:$AT$7)/SUM('BAU Fuel Use by Sector'!$AT$3:$AT$7)</f>
        <v>1.6071936664009324E-5</v>
      </c>
      <c r="C11" s="4">
        <f>SUMPRODUCT('Fuel Price Data'!C53:C57,'BAU Fuel Use by Sector'!$AT$3:$AT$7)/SUM('BAU Fuel Use by Sector'!$AT$3:$AT$7)</f>
        <v>1.6054951494121498E-5</v>
      </c>
      <c r="D11" s="4">
        <f>SUMPRODUCT('Fuel Price Data'!D53:D57,'BAU Fuel Use by Sector'!$AT$3:$AT$7)/SUM('BAU Fuel Use by Sector'!$AT$3:$AT$7)</f>
        <v>1.6548239124959473E-5</v>
      </c>
      <c r="E11" s="4">
        <f>SUMPRODUCT('Fuel Price Data'!E53:E57,'BAU Fuel Use by Sector'!$AT$3:$AT$7)/SUM('BAU Fuel Use by Sector'!$AT$3:$AT$7)</f>
        <v>1.7392085400825167E-5</v>
      </c>
      <c r="F11" s="4">
        <f>SUMPRODUCT('Fuel Price Data'!F53:F57,'BAU Fuel Use by Sector'!$AT$3:$AT$7)/SUM('BAU Fuel Use by Sector'!$AT$3:$AT$7)</f>
        <v>1.7512153209311931E-5</v>
      </c>
      <c r="G11" s="4">
        <f>SUMPRODUCT('Fuel Price Data'!G53:G57,'BAU Fuel Use by Sector'!$AT$3:$AT$7)/SUM('BAU Fuel Use by Sector'!$AT$3:$AT$7)</f>
        <v>1.7509660263350458E-5</v>
      </c>
      <c r="H11" s="4">
        <f>SUMPRODUCT('Fuel Price Data'!H53:H57,'BAU Fuel Use by Sector'!$AT$3:$AT$7)/SUM('BAU Fuel Use by Sector'!$AT$3:$AT$7)</f>
        <v>1.7508373050320936E-5</v>
      </c>
      <c r="I11" s="4">
        <f>SUMPRODUCT('Fuel Price Data'!I53:I57,'BAU Fuel Use by Sector'!$AT$3:$AT$7)/SUM('BAU Fuel Use by Sector'!$AT$3:$AT$7)</f>
        <v>1.7941463807238811E-5</v>
      </c>
      <c r="J11" s="4">
        <f>SUMPRODUCT('Fuel Price Data'!J53:J57,'BAU Fuel Use by Sector'!$AT$3:$AT$7)/SUM('BAU Fuel Use by Sector'!$AT$3:$AT$7)</f>
        <v>1.8136111401811235E-5</v>
      </c>
      <c r="K11" s="4">
        <f>SUMPRODUCT('Fuel Price Data'!K53:K57,'BAU Fuel Use by Sector'!$AT$3:$AT$7)/SUM('BAU Fuel Use by Sector'!$AT$3:$AT$7)</f>
        <v>1.8330840573706745E-5</v>
      </c>
      <c r="L11" s="4">
        <f>SUMPRODUCT('Fuel Price Data'!L53:L57,'BAU Fuel Use by Sector'!$AT$3:$AT$7)/SUM('BAU Fuel Use by Sector'!$AT$3:$AT$7)</f>
        <v>1.8845775001745223E-5</v>
      </c>
      <c r="M11" s="4">
        <f>SUMPRODUCT('Fuel Price Data'!M53:M57,'BAU Fuel Use by Sector'!$AT$3:$AT$7)/SUM('BAU Fuel Use by Sector'!$AT$3:$AT$7)</f>
        <v>1.8964885275332208E-5</v>
      </c>
      <c r="N11" s="4">
        <f>SUMPRODUCT('Fuel Price Data'!N53:N57,'BAU Fuel Use by Sector'!$AT$3:$AT$7)/SUM('BAU Fuel Use by Sector'!$AT$3:$AT$7)</f>
        <v>1.9192095509570906E-5</v>
      </c>
      <c r="O11" s="4">
        <f>SUMPRODUCT('Fuel Price Data'!O53:O57,'BAU Fuel Use by Sector'!$AT$3:$AT$7)/SUM('BAU Fuel Use by Sector'!$AT$3:$AT$7)</f>
        <v>1.9327407206377135E-5</v>
      </c>
      <c r="P11" s="4">
        <f>SUMPRODUCT('Fuel Price Data'!P53:P57,'BAU Fuel Use by Sector'!$AT$3:$AT$7)/SUM('BAU Fuel Use by Sector'!$AT$3:$AT$7)</f>
        <v>1.9424066620440819E-5</v>
      </c>
      <c r="Q11" s="4">
        <f>SUMPRODUCT('Fuel Price Data'!Q53:Q57,'BAU Fuel Use by Sector'!$AT$3:$AT$7)/SUM('BAU Fuel Use by Sector'!$AT$3:$AT$7)</f>
        <v>1.9223572808180407E-5</v>
      </c>
      <c r="R11" s="4">
        <f>SUMPRODUCT('Fuel Price Data'!R53:R57,'BAU Fuel Use by Sector'!$AT$3:$AT$7)/SUM('BAU Fuel Use by Sector'!$AT$3:$AT$7)</f>
        <v>1.9144644469092016E-5</v>
      </c>
      <c r="S11" s="4">
        <f>SUMPRODUCT('Fuel Price Data'!S53:S57,'BAU Fuel Use by Sector'!$AT$3:$AT$7)/SUM('BAU Fuel Use by Sector'!$AT$3:$AT$7)</f>
        <v>1.9303086022802428E-5</v>
      </c>
      <c r="T11" s="4">
        <f>SUMPRODUCT('Fuel Price Data'!T53:T57,'BAU Fuel Use by Sector'!$AT$3:$AT$7)/SUM('BAU Fuel Use by Sector'!$AT$3:$AT$7)</f>
        <v>1.9462239061206592E-5</v>
      </c>
      <c r="U11" s="4">
        <f>SUMPRODUCT('Fuel Price Data'!U53:U57,'BAU Fuel Use by Sector'!$AT$3:$AT$7)/SUM('BAU Fuel Use by Sector'!$AT$3:$AT$7)</f>
        <v>1.933921025284191E-5</v>
      </c>
      <c r="V11" s="4">
        <f>SUMPRODUCT('Fuel Price Data'!V53:V57,'BAU Fuel Use by Sector'!$AT$3:$AT$7)/SUM('BAU Fuel Use by Sector'!$AT$3:$AT$7)</f>
        <v>1.9650734513730752E-5</v>
      </c>
      <c r="W11" s="4">
        <f>SUMPRODUCT('Fuel Price Data'!W53:W57,'BAU Fuel Use by Sector'!$AT$3:$AT$7)/SUM('BAU Fuel Use by Sector'!$AT$3:$AT$7)</f>
        <v>1.9761277537281977E-5</v>
      </c>
      <c r="X11" s="4">
        <f>SUMPRODUCT('Fuel Price Data'!X53:X57,'BAU Fuel Use by Sector'!$AT$3:$AT$7)/SUM('BAU Fuel Use by Sector'!$AT$3:$AT$7)</f>
        <v>1.9832869352900228E-5</v>
      </c>
      <c r="Y11" s="4">
        <f>SUMPRODUCT('Fuel Price Data'!Y53:Y57,'BAU Fuel Use by Sector'!$AT$3:$AT$7)/SUM('BAU Fuel Use by Sector'!$AT$3:$AT$7)</f>
        <v>1.9940057914858838E-5</v>
      </c>
      <c r="Z11" s="4">
        <f>SUMPRODUCT('Fuel Price Data'!Z53:Z57,'BAU Fuel Use by Sector'!$AT$3:$AT$7)/SUM('BAU Fuel Use by Sector'!$AT$3:$AT$7)</f>
        <v>2.0090097979898418E-5</v>
      </c>
      <c r="AA11" s="4">
        <f>SUMPRODUCT('Fuel Price Data'!AA53:AA57,'BAU Fuel Use by Sector'!$AT$3:$AT$7)/SUM('BAU Fuel Use by Sector'!$AT$3:$AT$7)</f>
        <v>2.0290560426063328E-5</v>
      </c>
      <c r="AB11" s="4">
        <f>SUMPRODUCT('Fuel Price Data'!AB53:AB57,'BAU Fuel Use by Sector'!$AT$3:$AT$7)/SUM('BAU Fuel Use by Sector'!$AT$3:$AT$7)</f>
        <v>2.0413235488827009E-5</v>
      </c>
      <c r="AC11" s="4">
        <f>SUMPRODUCT('Fuel Price Data'!AC53:AC57,'BAU Fuel Use by Sector'!$AT$3:$AT$7)/SUM('BAU Fuel Use by Sector'!$AT$3:$AT$7)</f>
        <v>2.0508765839943014E-5</v>
      </c>
      <c r="AD11" s="4">
        <f>SUMPRODUCT('Fuel Price Data'!AD53:AD57,'BAU Fuel Use by Sector'!$AT$3:$AT$7)/SUM('BAU Fuel Use by Sector'!$AT$3:$AT$7)</f>
        <v>2.0571088332066471E-5</v>
      </c>
      <c r="AE11" s="4">
        <f>SUMPRODUCT('Fuel Price Data'!AE53:AE57,'BAU Fuel Use by Sector'!$AT$3:$AT$7)/SUM('BAU Fuel Use by Sector'!$AT$3:$AT$7)</f>
        <v>2.0711923568766751E-5</v>
      </c>
      <c r="AF11" s="4">
        <f>SUMPRODUCT('Fuel Price Data'!AF53:AF57,'BAU Fuel Use by Sector'!$AT$3:$AT$7)/SUM('BAU Fuel Use by Sector'!$AT$3:$AT$7)</f>
        <v>2.0839665411692711E-5</v>
      </c>
      <c r="AG11">
        <f t="shared" si="1"/>
        <v>2.0925741000625721E-5</v>
      </c>
      <c r="AH11">
        <f t="shared" si="0"/>
        <v>2.1031342758081245E-5</v>
      </c>
      <c r="AI11">
        <f t="shared" si="0"/>
        <v>2.1136944515536742E-5</v>
      </c>
      <c r="AJ11">
        <f t="shared" si="0"/>
        <v>2.1242546272992266E-5</v>
      </c>
      <c r="AK11">
        <f t="shared" si="0"/>
        <v>2.1348148030447763E-5</v>
      </c>
      <c r="AL11">
        <f t="shared" si="0"/>
        <v>2.1453749787903286E-5</v>
      </c>
      <c r="AM11">
        <f t="shared" si="0"/>
        <v>2.155935154535881E-5</v>
      </c>
      <c r="AN11">
        <f t="shared" si="0"/>
        <v>2.1664953302814307E-5</v>
      </c>
      <c r="AO11">
        <f t="shared" si="0"/>
        <v>2.1770555060269831E-5</v>
      </c>
      <c r="AP11">
        <f t="shared" si="0"/>
        <v>2.1876156817725355E-5</v>
      </c>
    </row>
    <row r="12" spans="1:42" x14ac:dyDescent="0.2">
      <c r="A12" t="s">
        <v>8</v>
      </c>
      <c r="B12" s="4">
        <f>SUMPRODUCT('Fuel Price Data'!B63:B67,'BAU Fuel Use by Sector'!$AU$3:$AU$7)/SUM('BAU Fuel Use by Sector'!$AU$3:$AU$7)</f>
        <v>1.8804966691663033E-5</v>
      </c>
      <c r="C12" s="4">
        <f>SUMPRODUCT('Fuel Price Data'!C63:C67,'BAU Fuel Use by Sector'!$AU$3:$AU$7)/SUM('BAU Fuel Use by Sector'!$AU$3:$AU$7)</f>
        <v>1.9742115727693184E-5</v>
      </c>
      <c r="D12" s="4">
        <f>SUMPRODUCT('Fuel Price Data'!D63:D67,'BAU Fuel Use by Sector'!$AU$3:$AU$7)/SUM('BAU Fuel Use by Sector'!$AU$3:$AU$7)</f>
        <v>2.094474593882795E-5</v>
      </c>
      <c r="E12" s="4">
        <f>SUMPRODUCT('Fuel Price Data'!E63:E67,'BAU Fuel Use by Sector'!$AU$3:$AU$7)/SUM('BAU Fuel Use by Sector'!$AU$3:$AU$7)</f>
        <v>2.0503019825285632E-5</v>
      </c>
      <c r="F12" s="4">
        <f>SUMPRODUCT('Fuel Price Data'!F63:F67,'BAU Fuel Use by Sector'!$AU$3:$AU$7)/SUM('BAU Fuel Use by Sector'!$AU$3:$AU$7)</f>
        <v>2.0257613077566256E-5</v>
      </c>
      <c r="G12" s="4">
        <f>SUMPRODUCT('Fuel Price Data'!G63:G67,'BAU Fuel Use by Sector'!$AU$3:$AU$7)/SUM('BAU Fuel Use by Sector'!$AU$3:$AU$7)</f>
        <v>2.0056816464184292E-5</v>
      </c>
      <c r="H12" s="4">
        <f>SUMPRODUCT('Fuel Price Data'!H63:H67,'BAU Fuel Use by Sector'!$AU$3:$AU$7)/SUM('BAU Fuel Use by Sector'!$AU$3:$AU$7)</f>
        <v>1.9984184277955729E-5</v>
      </c>
      <c r="I12" s="4">
        <f>SUMPRODUCT('Fuel Price Data'!I63:I67,'BAU Fuel Use by Sector'!$AU$3:$AU$7)/SUM('BAU Fuel Use by Sector'!$AU$3:$AU$7)</f>
        <v>2.0444812058575565E-5</v>
      </c>
      <c r="J12" s="4">
        <f>SUMPRODUCT('Fuel Price Data'!J63:J67,'BAU Fuel Use by Sector'!$AU$3:$AU$7)/SUM('BAU Fuel Use by Sector'!$AU$3:$AU$7)</f>
        <v>2.0655348260019867E-5</v>
      </c>
      <c r="K12" s="4">
        <f>SUMPRODUCT('Fuel Price Data'!K63:K67,'BAU Fuel Use by Sector'!$AU$3:$AU$7)/SUM('BAU Fuel Use by Sector'!$AU$3:$AU$7)</f>
        <v>2.0970547552708348E-5</v>
      </c>
      <c r="L12" s="4">
        <f>SUMPRODUCT('Fuel Price Data'!L63:L67,'BAU Fuel Use by Sector'!$AU$3:$AU$7)/SUM('BAU Fuel Use by Sector'!$AU$3:$AU$7)</f>
        <v>2.1858567512640498E-5</v>
      </c>
      <c r="M12" s="4">
        <f>SUMPRODUCT('Fuel Price Data'!M63:M67,'BAU Fuel Use by Sector'!$AU$3:$AU$7)/SUM('BAU Fuel Use by Sector'!$AU$3:$AU$7)</f>
        <v>2.1785907825981122E-5</v>
      </c>
      <c r="N12" s="4">
        <f>SUMPRODUCT('Fuel Price Data'!N63:N67,'BAU Fuel Use by Sector'!$AU$3:$AU$7)/SUM('BAU Fuel Use by Sector'!$AU$3:$AU$7)</f>
        <v>2.2069015003017649E-5</v>
      </c>
      <c r="O12" s="4">
        <f>SUMPRODUCT('Fuel Price Data'!O63:O67,'BAU Fuel Use by Sector'!$AU$3:$AU$7)/SUM('BAU Fuel Use by Sector'!$AU$3:$AU$7)</f>
        <v>2.2257638683765377E-5</v>
      </c>
      <c r="P12" s="4">
        <f>SUMPRODUCT('Fuel Price Data'!P63:P67,'BAU Fuel Use by Sector'!$AU$3:$AU$7)/SUM('BAU Fuel Use by Sector'!$AU$3:$AU$7)</f>
        <v>2.2721947086561236E-5</v>
      </c>
      <c r="Q12" s="4">
        <f>SUMPRODUCT('Fuel Price Data'!Q63:Q67,'BAU Fuel Use by Sector'!$AU$3:$AU$7)/SUM('BAU Fuel Use by Sector'!$AU$3:$AU$7)</f>
        <v>2.2446295187607947E-5</v>
      </c>
      <c r="R12" s="4">
        <f>SUMPRODUCT('Fuel Price Data'!R63:R67,'BAU Fuel Use by Sector'!$AU$3:$AU$7)/SUM('BAU Fuel Use by Sector'!$AU$3:$AU$7)</f>
        <v>2.2513853100795565E-5</v>
      </c>
      <c r="S12" s="4">
        <f>SUMPRODUCT('Fuel Price Data'!S63:S67,'BAU Fuel Use by Sector'!$AU$3:$AU$7)/SUM('BAU Fuel Use by Sector'!$AU$3:$AU$7)</f>
        <v>2.2766692948831388E-5</v>
      </c>
      <c r="T12" s="4">
        <f>SUMPRODUCT('Fuel Price Data'!T63:T67,'BAU Fuel Use by Sector'!$AU$3:$AU$7)/SUM('BAU Fuel Use by Sector'!$AU$3:$AU$7)</f>
        <v>2.3000498950299642E-5</v>
      </c>
      <c r="U12" s="4">
        <f>SUMPRODUCT('Fuel Price Data'!U63:U67,'BAU Fuel Use by Sector'!$AU$3:$AU$7)/SUM('BAU Fuel Use by Sector'!$AU$3:$AU$7)</f>
        <v>2.3043247926448261E-5</v>
      </c>
      <c r="V12" s="4">
        <f>SUMPRODUCT('Fuel Price Data'!V63:V67,'BAU Fuel Use by Sector'!$AU$3:$AU$7)/SUM('BAU Fuel Use by Sector'!$AU$3:$AU$7)</f>
        <v>2.3206718471216448E-5</v>
      </c>
      <c r="W12" s="4">
        <f>SUMPRODUCT('Fuel Price Data'!W63:W67,'BAU Fuel Use by Sector'!$AU$3:$AU$7)/SUM('BAU Fuel Use by Sector'!$AU$3:$AU$7)</f>
        <v>2.3382342432184104E-5</v>
      </c>
      <c r="X12" s="4">
        <f>SUMPRODUCT('Fuel Price Data'!X63:X67,'BAU Fuel Use by Sector'!$AU$3:$AU$7)/SUM('BAU Fuel Use by Sector'!$AU$3:$AU$7)</f>
        <v>2.3370744347264989E-5</v>
      </c>
      <c r="Y12" s="4">
        <f>SUMPRODUCT('Fuel Price Data'!Y63:Y67,'BAU Fuel Use by Sector'!$AU$3:$AU$7)/SUM('BAU Fuel Use by Sector'!$AU$3:$AU$7)</f>
        <v>2.3487701905305424E-5</v>
      </c>
      <c r="Z12" s="4">
        <f>SUMPRODUCT('Fuel Price Data'!Z63:Z67,'BAU Fuel Use by Sector'!$AU$3:$AU$7)/SUM('BAU Fuel Use by Sector'!$AU$3:$AU$7)</f>
        <v>2.3668580222780329E-5</v>
      </c>
      <c r="AA12" s="4">
        <f>SUMPRODUCT('Fuel Price Data'!AA63:AA67,'BAU Fuel Use by Sector'!$AU$3:$AU$7)/SUM('BAU Fuel Use by Sector'!$AU$3:$AU$7)</f>
        <v>2.3915919097542225E-5</v>
      </c>
      <c r="AB12" s="4">
        <f>SUMPRODUCT('Fuel Price Data'!AB63:AB67,'BAU Fuel Use by Sector'!$AU$3:$AU$7)/SUM('BAU Fuel Use by Sector'!$AU$3:$AU$7)</f>
        <v>2.4030804365054037E-5</v>
      </c>
      <c r="AC12" s="4">
        <f>SUMPRODUCT('Fuel Price Data'!AC63:AC67,'BAU Fuel Use by Sector'!$AU$3:$AU$7)/SUM('BAU Fuel Use by Sector'!$AU$3:$AU$7)</f>
        <v>2.4140547939113867E-5</v>
      </c>
      <c r="AD12" s="4">
        <f>SUMPRODUCT('Fuel Price Data'!AD63:AD67,'BAU Fuel Use by Sector'!$AU$3:$AU$7)/SUM('BAU Fuel Use by Sector'!$AU$3:$AU$7)</f>
        <v>2.4263936162411956E-5</v>
      </c>
      <c r="AE12" s="4">
        <f>SUMPRODUCT('Fuel Price Data'!AE63:AE67,'BAU Fuel Use by Sector'!$AU$3:$AU$7)/SUM('BAU Fuel Use by Sector'!$AU$3:$AU$7)</f>
        <v>2.4438633092727902E-5</v>
      </c>
      <c r="AF12" s="4">
        <f>SUMPRODUCT('Fuel Price Data'!AF63:AF67,'BAU Fuel Use by Sector'!$AU$3:$AU$7)/SUM('BAU Fuel Use by Sector'!$AU$3:$AU$7)</f>
        <v>2.4628126141933692E-5</v>
      </c>
      <c r="AG12">
        <f t="shared" si="1"/>
        <v>2.4748228152460304E-5</v>
      </c>
      <c r="AH12">
        <f t="shared" si="0"/>
        <v>2.4897501023197609E-5</v>
      </c>
      <c r="AI12">
        <f t="shared" si="0"/>
        <v>2.5046773893934969E-5</v>
      </c>
      <c r="AJ12">
        <f t="shared" si="0"/>
        <v>2.5196046764672274E-5</v>
      </c>
      <c r="AK12">
        <f t="shared" si="0"/>
        <v>2.5345319635409634E-5</v>
      </c>
      <c r="AL12">
        <f t="shared" si="0"/>
        <v>2.5494592506146939E-5</v>
      </c>
      <c r="AM12">
        <f t="shared" si="0"/>
        <v>2.5643865376884299E-5</v>
      </c>
      <c r="AN12">
        <f t="shared" si="0"/>
        <v>2.5793138247621604E-5</v>
      </c>
      <c r="AO12">
        <f t="shared" si="0"/>
        <v>2.5942411118358964E-5</v>
      </c>
      <c r="AP12">
        <f t="shared" si="0"/>
        <v>2.6091683989096269E-5</v>
      </c>
    </row>
    <row r="13" spans="1:42" x14ac:dyDescent="0.2">
      <c r="A13" t="s">
        <v>9</v>
      </c>
      <c r="B13" s="4">
        <f>SUMPRODUCT('Fuel Price Data'!B73:B77,'BAU Fuel Use by Sector'!$AV$3:$AV$7)/SUM('BAU Fuel Use by Sector'!$AV$3:$AV$7)</f>
        <v>1.7893022244031361E-5</v>
      </c>
      <c r="C13" s="4">
        <f>SUMPRODUCT('Fuel Price Data'!C73:C77,'BAU Fuel Use by Sector'!$AV$3:$AV$7)/SUM('BAU Fuel Use by Sector'!$AV$3:$AV$7)</f>
        <v>1.7838426224425197E-5</v>
      </c>
      <c r="D13" s="4">
        <f>SUMPRODUCT('Fuel Price Data'!D73:D77,'BAU Fuel Use by Sector'!$AV$3:$AV$7)/SUM('BAU Fuel Use by Sector'!$AV$3:$AV$7)</f>
        <v>1.8566009680160121E-5</v>
      </c>
      <c r="E13" s="4">
        <f>SUMPRODUCT('Fuel Price Data'!E73:E77,'BAU Fuel Use by Sector'!$AV$3:$AV$7)/SUM('BAU Fuel Use by Sector'!$AV$3:$AV$7)</f>
        <v>1.9704596407349739E-5</v>
      </c>
      <c r="F13" s="4">
        <f>SUMPRODUCT('Fuel Price Data'!F73:F77,'BAU Fuel Use by Sector'!$AV$3:$AV$7)/SUM('BAU Fuel Use by Sector'!$AV$3:$AV$7)</f>
        <v>1.9971599223780475E-5</v>
      </c>
      <c r="G13" s="4">
        <f>SUMPRODUCT('Fuel Price Data'!G73:G77,'BAU Fuel Use by Sector'!$AV$3:$AV$7)/SUM('BAU Fuel Use by Sector'!$AV$3:$AV$7)</f>
        <v>2.017448903247515E-5</v>
      </c>
      <c r="H13" s="4">
        <f>SUMPRODUCT('Fuel Price Data'!H73:H77,'BAU Fuel Use by Sector'!$AV$3:$AV$7)/SUM('BAU Fuel Use by Sector'!$AV$3:$AV$7)</f>
        <v>2.0278948446961483E-5</v>
      </c>
      <c r="I13" s="4">
        <f>SUMPRODUCT('Fuel Price Data'!I73:I77,'BAU Fuel Use by Sector'!$AV$3:$AV$7)/SUM('BAU Fuel Use by Sector'!$AV$3:$AV$7)</f>
        <v>2.0796535347300987E-5</v>
      </c>
      <c r="J13" s="4">
        <f>SUMPRODUCT('Fuel Price Data'!J73:J77,'BAU Fuel Use by Sector'!$AV$3:$AV$7)/SUM('BAU Fuel Use by Sector'!$AV$3:$AV$7)</f>
        <v>2.1022116959163095E-5</v>
      </c>
      <c r="K13" s="4">
        <f>SUMPRODUCT('Fuel Price Data'!K73:K77,'BAU Fuel Use by Sector'!$AV$3:$AV$7)/SUM('BAU Fuel Use by Sector'!$AV$3:$AV$7)</f>
        <v>2.1226972837618107E-5</v>
      </c>
      <c r="L13" s="4">
        <f>SUMPRODUCT('Fuel Price Data'!L73:L77,'BAU Fuel Use by Sector'!$AV$3:$AV$7)/SUM('BAU Fuel Use by Sector'!$AV$3:$AV$7)</f>
        <v>2.1911634667125208E-5</v>
      </c>
      <c r="M13" s="4">
        <f>SUMPRODUCT('Fuel Price Data'!M73:M77,'BAU Fuel Use by Sector'!$AV$3:$AV$7)/SUM('BAU Fuel Use by Sector'!$AV$3:$AV$7)</f>
        <v>2.2056437559757423E-5</v>
      </c>
      <c r="N13" s="4">
        <f>SUMPRODUCT('Fuel Price Data'!N73:N77,'BAU Fuel Use by Sector'!$AV$3:$AV$7)/SUM('BAU Fuel Use by Sector'!$AV$3:$AV$7)</f>
        <v>2.2322837083679761E-5</v>
      </c>
      <c r="O13" s="4">
        <f>SUMPRODUCT('Fuel Price Data'!O73:O77,'BAU Fuel Use by Sector'!$AV$3:$AV$7)/SUM('BAU Fuel Use by Sector'!$AV$3:$AV$7)</f>
        <v>2.247666983990839E-5</v>
      </c>
      <c r="P13" s="4">
        <f>SUMPRODUCT('Fuel Price Data'!P73:P77,'BAU Fuel Use by Sector'!$AV$3:$AV$7)/SUM('BAU Fuel Use by Sector'!$AV$3:$AV$7)</f>
        <v>2.2584199408017509E-5</v>
      </c>
      <c r="Q13" s="4">
        <f>SUMPRODUCT('Fuel Price Data'!Q73:Q77,'BAU Fuel Use by Sector'!$AV$3:$AV$7)/SUM('BAU Fuel Use by Sector'!$AV$3:$AV$7)</f>
        <v>2.232737251570884E-5</v>
      </c>
      <c r="R13" s="4">
        <f>SUMPRODUCT('Fuel Price Data'!R73:R77,'BAU Fuel Use by Sector'!$AV$3:$AV$7)/SUM('BAU Fuel Use by Sector'!$AV$3:$AV$7)</f>
        <v>2.2247388424475417E-5</v>
      </c>
      <c r="S13" s="4">
        <f>SUMPRODUCT('Fuel Price Data'!S73:S77,'BAU Fuel Use by Sector'!$AV$3:$AV$7)/SUM('BAU Fuel Use by Sector'!$AV$3:$AV$7)</f>
        <v>2.243065365502103E-5</v>
      </c>
      <c r="T13" s="4">
        <f>SUMPRODUCT('Fuel Price Data'!T73:T77,'BAU Fuel Use by Sector'!$AV$3:$AV$7)/SUM('BAU Fuel Use by Sector'!$AV$3:$AV$7)</f>
        <v>2.2602871213531969E-5</v>
      </c>
      <c r="U13" s="4">
        <f>SUMPRODUCT('Fuel Price Data'!U73:U77,'BAU Fuel Use by Sector'!$AV$3:$AV$7)/SUM('BAU Fuel Use by Sector'!$AV$3:$AV$7)</f>
        <v>2.2466214722165932E-5</v>
      </c>
      <c r="V13" s="4">
        <f>SUMPRODUCT('Fuel Price Data'!V73:V77,'BAU Fuel Use by Sector'!$AV$3:$AV$7)/SUM('BAU Fuel Use by Sector'!$AV$3:$AV$7)</f>
        <v>2.2797300284087166E-5</v>
      </c>
      <c r="W13" s="4">
        <f>SUMPRODUCT('Fuel Price Data'!W73:W77,'BAU Fuel Use by Sector'!$AV$3:$AV$7)/SUM('BAU Fuel Use by Sector'!$AV$3:$AV$7)</f>
        <v>2.2913318900178392E-5</v>
      </c>
      <c r="X13" s="4">
        <f>SUMPRODUCT('Fuel Price Data'!X73:X77,'BAU Fuel Use by Sector'!$AV$3:$AV$7)/SUM('BAU Fuel Use by Sector'!$AV$3:$AV$7)</f>
        <v>2.2986155244249323E-5</v>
      </c>
      <c r="Y13" s="4">
        <f>SUMPRODUCT('Fuel Price Data'!Y73:Y77,'BAU Fuel Use by Sector'!$AV$3:$AV$7)/SUM('BAU Fuel Use by Sector'!$AV$3:$AV$7)</f>
        <v>2.3096110673011104E-5</v>
      </c>
      <c r="Z13" s="4">
        <f>SUMPRODUCT('Fuel Price Data'!Z73:Z77,'BAU Fuel Use by Sector'!$AV$3:$AV$7)/SUM('BAU Fuel Use by Sector'!$AV$3:$AV$7)</f>
        <v>2.3255669827062069E-5</v>
      </c>
      <c r="AA13" s="4">
        <f>SUMPRODUCT('Fuel Price Data'!AA73:AA77,'BAU Fuel Use by Sector'!$AV$3:$AV$7)/SUM('BAU Fuel Use by Sector'!$AV$3:$AV$7)</f>
        <v>2.3462851017418353E-5</v>
      </c>
      <c r="AB13" s="4">
        <f>SUMPRODUCT('Fuel Price Data'!AB73:AB77,'BAU Fuel Use by Sector'!$AV$3:$AV$7)/SUM('BAU Fuel Use by Sector'!$AV$3:$AV$7)</f>
        <v>2.3601173884693468E-5</v>
      </c>
      <c r="AC13" s="4">
        <f>SUMPRODUCT('Fuel Price Data'!AC73:AC77,'BAU Fuel Use by Sector'!$AV$3:$AV$7)/SUM('BAU Fuel Use by Sector'!$AV$3:$AV$7)</f>
        <v>2.370867026195262E-5</v>
      </c>
      <c r="AD13" s="4">
        <f>SUMPRODUCT('Fuel Price Data'!AD73:AD77,'BAU Fuel Use by Sector'!$AV$3:$AV$7)/SUM('BAU Fuel Use by Sector'!$AV$3:$AV$7)</f>
        <v>2.3784364923927368E-5</v>
      </c>
      <c r="AE13" s="4">
        <f>SUMPRODUCT('Fuel Price Data'!AE73:AE77,'BAU Fuel Use by Sector'!$AV$3:$AV$7)/SUM('BAU Fuel Use by Sector'!$AV$3:$AV$7)</f>
        <v>2.3929238103065406E-5</v>
      </c>
      <c r="AF13" s="4">
        <f>SUMPRODUCT('Fuel Price Data'!AF73:AF77,'BAU Fuel Use by Sector'!$AV$3:$AV$7)/SUM('BAU Fuel Use by Sector'!$AV$3:$AV$7)</f>
        <v>2.4070754125348517E-5</v>
      </c>
      <c r="AG13">
        <f t="shared" si="1"/>
        <v>2.4166758756524325E-5</v>
      </c>
      <c r="AH13">
        <f t="shared" si="0"/>
        <v>2.4282731588766627E-5</v>
      </c>
      <c r="AI13">
        <f t="shared" si="0"/>
        <v>2.4398704421008902E-5</v>
      </c>
      <c r="AJ13">
        <f t="shared" si="0"/>
        <v>2.4514677253251204E-5</v>
      </c>
      <c r="AK13">
        <f t="shared" si="0"/>
        <v>2.4630650085493479E-5</v>
      </c>
      <c r="AL13">
        <f t="shared" si="0"/>
        <v>2.4746622917735781E-5</v>
      </c>
      <c r="AM13">
        <f t="shared" si="0"/>
        <v>2.4862595749978057E-5</v>
      </c>
      <c r="AN13">
        <f t="shared" si="0"/>
        <v>2.4978568582220359E-5</v>
      </c>
      <c r="AO13">
        <f t="shared" si="0"/>
        <v>2.5094541414462634E-5</v>
      </c>
      <c r="AP13">
        <f t="shared" si="0"/>
        <v>2.5210514246704936E-5</v>
      </c>
    </row>
    <row r="14" spans="1:42" x14ac:dyDescent="0.2">
      <c r="A14" t="s">
        <v>10</v>
      </c>
      <c r="B14" s="4">
        <f>SUMPRODUCT('Fuel Price Data'!B83:B87,'BAU Fuel Use by Sector'!$AW$3:$AW$7)/SUM('BAU Fuel Use by Sector'!$AW$3:$AW$7)</f>
        <v>8.4884550752325079E-6</v>
      </c>
      <c r="C14" s="4">
        <f>SUMPRODUCT('Fuel Price Data'!C83:C87,'BAU Fuel Use by Sector'!$AW$3:$AW$7)/SUM('BAU Fuel Use by Sector'!$AW$3:$AW$7)</f>
        <v>9.2100619442991231E-6</v>
      </c>
      <c r="D14" s="4">
        <f>SUMPRODUCT('Fuel Price Data'!D83:D87,'BAU Fuel Use by Sector'!$AW$3:$AW$7)/SUM('BAU Fuel Use by Sector'!$AW$3:$AW$7)</f>
        <v>1.0076999719123223E-5</v>
      </c>
      <c r="E14" s="4">
        <f>SUMPRODUCT('Fuel Price Data'!E83:E87,'BAU Fuel Use by Sector'!$AW$3:$AW$7)/SUM('BAU Fuel Use by Sector'!$AW$3:$AW$7)</f>
        <v>1.0814288930640506E-5</v>
      </c>
      <c r="F14" s="4">
        <f>SUMPRODUCT('Fuel Price Data'!F83:F87,'BAU Fuel Use by Sector'!$AW$3:$AW$7)/SUM('BAU Fuel Use by Sector'!$AW$3:$AW$7)</f>
        <v>1.1263041847811724E-5</v>
      </c>
      <c r="G14" s="4">
        <f>SUMPRODUCT('Fuel Price Data'!G83:G87,'BAU Fuel Use by Sector'!$AW$3:$AW$7)/SUM('BAU Fuel Use by Sector'!$AW$3:$AW$7)</f>
        <v>1.144641560760555E-5</v>
      </c>
      <c r="H14" s="4">
        <f>SUMPRODUCT('Fuel Price Data'!H83:H87,'BAU Fuel Use by Sector'!$AW$3:$AW$7)/SUM('BAU Fuel Use by Sector'!$AW$3:$AW$7)</f>
        <v>1.1763794531213898E-5</v>
      </c>
      <c r="I14" s="4">
        <f>SUMPRODUCT('Fuel Price Data'!I83:I87,'BAU Fuel Use by Sector'!$AW$3:$AW$7)/SUM('BAU Fuel Use by Sector'!$AW$3:$AW$7)</f>
        <v>1.2208189960766737E-5</v>
      </c>
      <c r="J14" s="4">
        <f>SUMPRODUCT('Fuel Price Data'!J83:J87,'BAU Fuel Use by Sector'!$AW$3:$AW$7)/SUM('BAU Fuel Use by Sector'!$AW$3:$AW$7)</f>
        <v>1.2443590987222336E-5</v>
      </c>
      <c r="K14" s="4">
        <f>SUMPRODUCT('Fuel Price Data'!K83:K87,'BAU Fuel Use by Sector'!$AW$3:$AW$7)/SUM('BAU Fuel Use by Sector'!$AW$3:$AW$7)</f>
        <v>1.270341239624282E-5</v>
      </c>
      <c r="L14" s="4">
        <f>SUMPRODUCT('Fuel Price Data'!L83:L87,'BAU Fuel Use by Sector'!$AW$3:$AW$7)/SUM('BAU Fuel Use by Sector'!$AW$3:$AW$7)</f>
        <v>1.3058474894065554E-5</v>
      </c>
      <c r="M14" s="4">
        <f>SUMPRODUCT('Fuel Price Data'!M83:M87,'BAU Fuel Use by Sector'!$AW$3:$AW$7)/SUM('BAU Fuel Use by Sector'!$AW$3:$AW$7)</f>
        <v>1.3259067471993075E-5</v>
      </c>
      <c r="N14" s="4">
        <f>SUMPRODUCT('Fuel Price Data'!N83:N87,'BAU Fuel Use by Sector'!$AW$3:$AW$7)/SUM('BAU Fuel Use by Sector'!$AW$3:$AW$7)</f>
        <v>1.35371207795341E-5</v>
      </c>
      <c r="O14" s="4">
        <f>SUMPRODUCT('Fuel Price Data'!O83:O87,'BAU Fuel Use by Sector'!$AW$3:$AW$7)/SUM('BAU Fuel Use by Sector'!$AW$3:$AW$7)</f>
        <v>1.3721528023260218E-5</v>
      </c>
      <c r="P14" s="4">
        <f>SUMPRODUCT('Fuel Price Data'!P83:P87,'BAU Fuel Use by Sector'!$AW$3:$AW$7)/SUM('BAU Fuel Use by Sector'!$AW$3:$AW$7)</f>
        <v>1.3840496661192921E-5</v>
      </c>
      <c r="Q14" s="4">
        <f>SUMPRODUCT('Fuel Price Data'!Q83:Q87,'BAU Fuel Use by Sector'!$AW$3:$AW$7)/SUM('BAU Fuel Use by Sector'!$AW$3:$AW$7)</f>
        <v>1.3763836105405107E-5</v>
      </c>
      <c r="R14" s="4">
        <f>SUMPRODUCT('Fuel Price Data'!R83:R87,'BAU Fuel Use by Sector'!$AW$3:$AW$7)/SUM('BAU Fuel Use by Sector'!$AW$3:$AW$7)</f>
        <v>1.3730006139947685E-5</v>
      </c>
      <c r="S14" s="4">
        <f>SUMPRODUCT('Fuel Price Data'!S83:S87,'BAU Fuel Use by Sector'!$AW$3:$AW$7)/SUM('BAU Fuel Use by Sector'!$AW$3:$AW$7)</f>
        <v>1.3932461650285343E-5</v>
      </c>
      <c r="T14" s="4">
        <f>SUMPRODUCT('Fuel Price Data'!T83:T87,'BAU Fuel Use by Sector'!$AW$3:$AW$7)/SUM('BAU Fuel Use by Sector'!$AW$3:$AW$7)</f>
        <v>1.4144737475756441E-5</v>
      </c>
      <c r="U14" s="4">
        <f>SUMPRODUCT('Fuel Price Data'!U83:U87,'BAU Fuel Use by Sector'!$AW$3:$AW$7)/SUM('BAU Fuel Use by Sector'!$AW$3:$AW$7)</f>
        <v>1.4078779023109528E-5</v>
      </c>
      <c r="V14" s="4">
        <f>SUMPRODUCT('Fuel Price Data'!V83:V87,'BAU Fuel Use by Sector'!$AW$3:$AW$7)/SUM('BAU Fuel Use by Sector'!$AW$3:$AW$7)</f>
        <v>1.4454608781751937E-5</v>
      </c>
      <c r="W14" s="4">
        <f>SUMPRODUCT('Fuel Price Data'!W83:W87,'BAU Fuel Use by Sector'!$AW$3:$AW$7)/SUM('BAU Fuel Use by Sector'!$AW$3:$AW$7)</f>
        <v>1.461449007674326E-5</v>
      </c>
      <c r="X14" s="4">
        <f>SUMPRODUCT('Fuel Price Data'!X83:X87,'BAU Fuel Use by Sector'!$AW$3:$AW$7)/SUM('BAU Fuel Use by Sector'!$AW$3:$AW$7)</f>
        <v>1.4737380630954637E-5</v>
      </c>
      <c r="Y14" s="4">
        <f>SUMPRODUCT('Fuel Price Data'!Y83:Y87,'BAU Fuel Use by Sector'!$AW$3:$AW$7)/SUM('BAU Fuel Use by Sector'!$AW$3:$AW$7)</f>
        <v>1.4906825866095337E-5</v>
      </c>
      <c r="Z14" s="4">
        <f>SUMPRODUCT('Fuel Price Data'!Z83:Z87,'BAU Fuel Use by Sector'!$AW$3:$AW$7)/SUM('BAU Fuel Use by Sector'!$AW$3:$AW$7)</f>
        <v>1.5130501950805808E-5</v>
      </c>
      <c r="AA14" s="4">
        <f>SUMPRODUCT('Fuel Price Data'!AA83:AA87,'BAU Fuel Use by Sector'!$AW$3:$AW$7)/SUM('BAU Fuel Use by Sector'!$AW$3:$AW$7)</f>
        <v>1.5376629919501102E-5</v>
      </c>
      <c r="AB14" s="4">
        <f>SUMPRODUCT('Fuel Price Data'!AB83:AB87,'BAU Fuel Use by Sector'!$AW$3:$AW$7)/SUM('BAU Fuel Use by Sector'!$AW$3:$AW$7)</f>
        <v>1.5531548717396093E-5</v>
      </c>
      <c r="AC14" s="4">
        <f>SUMPRODUCT('Fuel Price Data'!AC83:AC87,'BAU Fuel Use by Sector'!$AW$3:$AW$7)/SUM('BAU Fuel Use by Sector'!$AW$3:$AW$7)</f>
        <v>1.5649410241210769E-5</v>
      </c>
      <c r="AD14" s="4">
        <f>SUMPRODUCT('Fuel Price Data'!AD83:AD87,'BAU Fuel Use by Sector'!$AW$3:$AW$7)/SUM('BAU Fuel Use by Sector'!$AW$3:$AW$7)</f>
        <v>1.5718605760697961E-5</v>
      </c>
      <c r="AE14" s="4">
        <f>SUMPRODUCT('Fuel Price Data'!AE83:AE87,'BAU Fuel Use by Sector'!$AW$3:$AW$7)/SUM('BAU Fuel Use by Sector'!$AW$3:$AW$7)</f>
        <v>1.5896625807589321E-5</v>
      </c>
      <c r="AF14" s="4">
        <f>SUMPRODUCT('Fuel Price Data'!AF83:AF87,'BAU Fuel Use by Sector'!$AW$3:$AW$7)/SUM('BAU Fuel Use by Sector'!$AW$3:$AW$7)</f>
        <v>1.6037319785866911E-5</v>
      </c>
      <c r="AG14">
        <f t="shared" si="1"/>
        <v>1.6144329373548238E-5</v>
      </c>
      <c r="AH14">
        <f t="shared" si="0"/>
        <v>1.6270205143880268E-5</v>
      </c>
      <c r="AI14">
        <f t="shared" si="0"/>
        <v>1.6396080914212298E-5</v>
      </c>
      <c r="AJ14">
        <f t="shared" si="0"/>
        <v>1.6521956684544328E-5</v>
      </c>
      <c r="AK14">
        <f t="shared" si="0"/>
        <v>1.6647832454876358E-5</v>
      </c>
      <c r="AL14">
        <f t="shared" si="0"/>
        <v>1.6773708225208334E-5</v>
      </c>
      <c r="AM14">
        <f t="shared" si="0"/>
        <v>1.6899583995540364E-5</v>
      </c>
      <c r="AN14">
        <f t="shared" si="0"/>
        <v>1.7025459765872394E-5</v>
      </c>
      <c r="AO14">
        <f t="shared" si="0"/>
        <v>1.7151335536204424E-5</v>
      </c>
      <c r="AP14">
        <f t="shared" si="0"/>
        <v>1.7277211306536454E-5</v>
      </c>
    </row>
    <row r="15" spans="1:42" x14ac:dyDescent="0.2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>
        <f t="shared" si="1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</row>
    <row r="16" spans="1:42" x14ac:dyDescent="0.2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>
        <f t="shared" si="1"/>
        <v>0</v>
      </c>
      <c r="AH16">
        <f t="shared" si="0"/>
        <v>0</v>
      </c>
      <c r="AI16">
        <f t="shared" si="0"/>
        <v>0</v>
      </c>
      <c r="AJ16">
        <f t="shared" si="0"/>
        <v>0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0</v>
      </c>
      <c r="AP16">
        <f t="shared" si="0"/>
        <v>0</v>
      </c>
    </row>
    <row r="17" spans="1:42" x14ac:dyDescent="0.2">
      <c r="A17" t="s">
        <v>11</v>
      </c>
      <c r="B17" s="4">
        <f>SUMPRODUCT('Fuel Price Data'!B93:B97,'BAU Fuel Use by Sector'!$AZ$3:$AZ$7)/SUM('BAU Fuel Use by Sector'!$AZ$3:$AZ$7)</f>
        <v>1.5631549156209863E-6</v>
      </c>
      <c r="C17" s="4">
        <f>SUMPRODUCT('Fuel Price Data'!C93:C97,'BAU Fuel Use by Sector'!$AZ$3:$AZ$7)/SUM('BAU Fuel Use by Sector'!$AZ$3:$AZ$7)</f>
        <v>1.6275426973714878E-6</v>
      </c>
      <c r="D17" s="4">
        <f>SUMPRODUCT('Fuel Price Data'!D93:D97,'BAU Fuel Use by Sector'!$AZ$3:$AZ$7)/SUM('BAU Fuel Use by Sector'!$AZ$3:$AZ$7)</f>
        <v>1.6314824563634134E-6</v>
      </c>
      <c r="E17" s="4">
        <f>SUMPRODUCT('Fuel Price Data'!E93:E97,'BAU Fuel Use by Sector'!$AZ$3:$AZ$7)/SUM('BAU Fuel Use by Sector'!$AZ$3:$AZ$7)</f>
        <v>1.5701523980096303E-6</v>
      </c>
      <c r="F17" s="4">
        <f>SUMPRODUCT('Fuel Price Data'!F93:F97,'BAU Fuel Use by Sector'!$AZ$3:$AZ$7)/SUM('BAU Fuel Use by Sector'!$AZ$3:$AZ$7)</f>
        <v>1.5426018528534077E-6</v>
      </c>
      <c r="G17" s="4">
        <f>SUMPRODUCT('Fuel Price Data'!G93:G97,'BAU Fuel Use by Sector'!$AZ$3:$AZ$7)/SUM('BAU Fuel Use by Sector'!$AZ$3:$AZ$7)</f>
        <v>1.476703176796301E-6</v>
      </c>
      <c r="H17" s="4">
        <f>SUMPRODUCT('Fuel Price Data'!H93:H97,'BAU Fuel Use by Sector'!$AZ$3:$AZ$7)/SUM('BAU Fuel Use by Sector'!$AZ$3:$AZ$7)</f>
        <v>1.4608494036720764E-6</v>
      </c>
      <c r="I17" s="4">
        <f>SUMPRODUCT('Fuel Price Data'!I93:I97,'BAU Fuel Use by Sector'!$AZ$3:$AZ$7)/SUM('BAU Fuel Use by Sector'!$AZ$3:$AZ$7)</f>
        <v>1.4466298464978607E-6</v>
      </c>
      <c r="J17" s="4">
        <f>SUMPRODUCT('Fuel Price Data'!J93:J97,'BAU Fuel Use by Sector'!$AZ$3:$AZ$7)/SUM('BAU Fuel Use by Sector'!$AZ$3:$AZ$7)</f>
        <v>1.4133754711592983E-6</v>
      </c>
      <c r="K17" s="4">
        <f>SUMPRODUCT('Fuel Price Data'!K93:K97,'BAU Fuel Use by Sector'!$AZ$3:$AZ$7)/SUM('BAU Fuel Use by Sector'!$AZ$3:$AZ$7)</f>
        <v>1.4085218252867827E-6</v>
      </c>
      <c r="L17" s="4">
        <f>SUMPRODUCT('Fuel Price Data'!L93:L97,'BAU Fuel Use by Sector'!$AZ$3:$AZ$7)/SUM('BAU Fuel Use by Sector'!$AZ$3:$AZ$7)</f>
        <v>1.4049806157119511E-6</v>
      </c>
      <c r="M17" s="4">
        <f>SUMPRODUCT('Fuel Price Data'!M93:M97,'BAU Fuel Use by Sector'!$AZ$3:$AZ$7)/SUM('BAU Fuel Use by Sector'!$AZ$3:$AZ$7)</f>
        <v>1.4085112081916555E-6</v>
      </c>
      <c r="N17" s="4">
        <f>SUMPRODUCT('Fuel Price Data'!N93:N97,'BAU Fuel Use by Sector'!$AZ$3:$AZ$7)/SUM('BAU Fuel Use by Sector'!$AZ$3:$AZ$7)</f>
        <v>1.3887609611556405E-6</v>
      </c>
      <c r="O17" s="4">
        <f>SUMPRODUCT('Fuel Price Data'!O93:O97,'BAU Fuel Use by Sector'!$AZ$3:$AZ$7)/SUM('BAU Fuel Use by Sector'!$AZ$3:$AZ$7)</f>
        <v>1.3765129168766382E-6</v>
      </c>
      <c r="P17" s="4">
        <f>SUMPRODUCT('Fuel Price Data'!P93:P97,'BAU Fuel Use by Sector'!$AZ$3:$AZ$7)/SUM('BAU Fuel Use by Sector'!$AZ$3:$AZ$7)</f>
        <v>1.3722546450308874E-6</v>
      </c>
      <c r="Q17" s="4">
        <f>SUMPRODUCT('Fuel Price Data'!Q93:Q97,'BAU Fuel Use by Sector'!$AZ$3:$AZ$7)/SUM('BAU Fuel Use by Sector'!$AZ$3:$AZ$7)</f>
        <v>1.3603781990813475E-6</v>
      </c>
      <c r="R17" s="4">
        <f>SUMPRODUCT('Fuel Price Data'!R93:R97,'BAU Fuel Use by Sector'!$AZ$3:$AZ$7)/SUM('BAU Fuel Use by Sector'!$AZ$3:$AZ$7)</f>
        <v>1.3523680091574654E-6</v>
      </c>
      <c r="S17" s="4">
        <f>SUMPRODUCT('Fuel Price Data'!S93:S97,'BAU Fuel Use by Sector'!$AZ$3:$AZ$7)/SUM('BAU Fuel Use by Sector'!$AZ$3:$AZ$7)</f>
        <v>1.3512311632791987E-6</v>
      </c>
      <c r="T17" s="4">
        <f>SUMPRODUCT('Fuel Price Data'!T93:T97,'BAU Fuel Use by Sector'!$AZ$3:$AZ$7)/SUM('BAU Fuel Use by Sector'!$AZ$3:$AZ$7)</f>
        <v>1.3620393661189877E-6</v>
      </c>
      <c r="U17" s="4">
        <f>SUMPRODUCT('Fuel Price Data'!U93:U97,'BAU Fuel Use by Sector'!$AZ$3:$AZ$7)/SUM('BAU Fuel Use by Sector'!$AZ$3:$AZ$7)</f>
        <v>1.359699521692813E-6</v>
      </c>
      <c r="V17" s="4">
        <f>SUMPRODUCT('Fuel Price Data'!V93:V97,'BAU Fuel Use by Sector'!$AZ$3:$AZ$7)/SUM('BAU Fuel Use by Sector'!$AZ$3:$AZ$7)</f>
        <v>1.3588501540826133E-6</v>
      </c>
      <c r="W17" s="4">
        <f>SUMPRODUCT('Fuel Price Data'!W93:W97,'BAU Fuel Use by Sector'!$AZ$3:$AZ$7)/SUM('BAU Fuel Use by Sector'!$AZ$3:$AZ$7)</f>
        <v>1.3579428007990252E-6</v>
      </c>
      <c r="X17" s="4">
        <f>SUMPRODUCT('Fuel Price Data'!X93:X97,'BAU Fuel Use by Sector'!$AZ$3:$AZ$7)/SUM('BAU Fuel Use by Sector'!$AZ$3:$AZ$7)</f>
        <v>1.3538307181861845E-6</v>
      </c>
      <c r="Y17" s="4">
        <f>SUMPRODUCT('Fuel Price Data'!Y93:Y97,'BAU Fuel Use by Sector'!$AZ$3:$AZ$7)/SUM('BAU Fuel Use by Sector'!$AZ$3:$AZ$7)</f>
        <v>1.3526138357446483E-6</v>
      </c>
      <c r="Z17" s="4">
        <f>SUMPRODUCT('Fuel Price Data'!Z93:Z97,'BAU Fuel Use by Sector'!$AZ$3:$AZ$7)/SUM('BAU Fuel Use by Sector'!$AZ$3:$AZ$7)</f>
        <v>1.3506888747280711E-6</v>
      </c>
      <c r="AA17" s="4">
        <f>SUMPRODUCT('Fuel Price Data'!AA93:AA97,'BAU Fuel Use by Sector'!$AZ$3:$AZ$7)/SUM('BAU Fuel Use by Sector'!$AZ$3:$AZ$7)</f>
        <v>1.3468438528926679E-6</v>
      </c>
      <c r="AB17" s="4">
        <f>SUMPRODUCT('Fuel Price Data'!AB93:AB97,'BAU Fuel Use by Sector'!$AZ$3:$AZ$7)/SUM('BAU Fuel Use by Sector'!$AZ$3:$AZ$7)</f>
        <v>1.3451108162880104E-6</v>
      </c>
      <c r="AC17" s="4">
        <f>SUMPRODUCT('Fuel Price Data'!AC93:AC97,'BAU Fuel Use by Sector'!$AZ$3:$AZ$7)/SUM('BAU Fuel Use by Sector'!$AZ$3:$AZ$7)</f>
        <v>1.3432479244429479E-6</v>
      </c>
      <c r="AD17" s="4">
        <f>SUMPRODUCT('Fuel Price Data'!AD93:AD97,'BAU Fuel Use by Sector'!$AZ$3:$AZ$7)/SUM('BAU Fuel Use by Sector'!$AZ$3:$AZ$7)</f>
        <v>1.3347191302570695E-6</v>
      </c>
      <c r="AE17" s="4">
        <f>SUMPRODUCT('Fuel Price Data'!AE93:AE97,'BAU Fuel Use by Sector'!$AZ$3:$AZ$7)/SUM('BAU Fuel Use by Sector'!$AZ$3:$AZ$7)</f>
        <v>1.3327729350502373E-6</v>
      </c>
      <c r="AF17" s="4">
        <f>SUMPRODUCT('Fuel Price Data'!AF93:AF97,'BAU Fuel Use by Sector'!$AZ$3:$AZ$7)/SUM('BAU Fuel Use by Sector'!$AZ$3:$AZ$7)</f>
        <v>1.3317732947090022E-6</v>
      </c>
      <c r="AG17">
        <f t="shared" si="1"/>
        <v>1.3263798103842361E-6</v>
      </c>
      <c r="AH17">
        <f t="shared" si="0"/>
        <v>1.3226648071291632E-6</v>
      </c>
      <c r="AI17">
        <f t="shared" si="0"/>
        <v>1.3189498038740903E-6</v>
      </c>
      <c r="AJ17">
        <f t="shared" si="0"/>
        <v>1.3152348006190182E-6</v>
      </c>
      <c r="AK17">
        <f t="shared" si="0"/>
        <v>1.3115197973639444E-6</v>
      </c>
      <c r="AL17">
        <f t="shared" si="0"/>
        <v>1.3078047941088723E-6</v>
      </c>
      <c r="AM17">
        <f t="shared" si="0"/>
        <v>1.3040897908538003E-6</v>
      </c>
      <c r="AN17">
        <f t="shared" si="0"/>
        <v>1.3003747875987265E-6</v>
      </c>
      <c r="AO17">
        <f t="shared" si="0"/>
        <v>1.2966597843436544E-6</v>
      </c>
      <c r="AP17">
        <f t="shared" si="0"/>
        <v>1.2929447810885823E-6</v>
      </c>
    </row>
    <row r="18" spans="1:42" x14ac:dyDescent="0.2">
      <c r="A18" t="s">
        <v>41</v>
      </c>
      <c r="B18" s="4">
        <f>SUMPRODUCT('Fuel Price Data'!B103:B107,'BAU Fuel Use by Sector'!$BA$3:$BA$7)/SUM('BAU Fuel Use by Sector'!$BA$3:$BA$7)</f>
        <v>6.0120011398231765E-6</v>
      </c>
      <c r="C18" s="4">
        <f>SUMPRODUCT('Fuel Price Data'!C103:C107,'BAU Fuel Use by Sector'!$BA$3:$BA$7)/SUM('BAU Fuel Use by Sector'!$BA$3:$BA$7)</f>
        <v>6.8643851280541188E-6</v>
      </c>
      <c r="D18" s="4">
        <f>SUMPRODUCT('Fuel Price Data'!D103:D107,'BAU Fuel Use by Sector'!$BA$3:$BA$7)/SUM('BAU Fuel Use by Sector'!$BA$3:$BA$7)</f>
        <v>7.3368580380156426E-6</v>
      </c>
      <c r="E18" s="4">
        <f>SUMPRODUCT('Fuel Price Data'!E103:E107,'BAU Fuel Use by Sector'!$BA$3:$BA$7)/SUM('BAU Fuel Use by Sector'!$BA$3:$BA$7)</f>
        <v>7.7852384243916198E-6</v>
      </c>
      <c r="F18" s="4">
        <f>SUMPRODUCT('Fuel Price Data'!F103:F107,'BAU Fuel Use by Sector'!$BA$3:$BA$7)/SUM('BAU Fuel Use by Sector'!$BA$3:$BA$7)</f>
        <v>7.9557372485661097E-6</v>
      </c>
      <c r="G18" s="4">
        <f>SUMPRODUCT('Fuel Price Data'!G103:G107,'BAU Fuel Use by Sector'!$BA$3:$BA$7)/SUM('BAU Fuel Use by Sector'!$BA$3:$BA$7)</f>
        <v>8.1401971688897729E-6</v>
      </c>
      <c r="H18" s="4">
        <f>SUMPRODUCT('Fuel Price Data'!H103:H107,'BAU Fuel Use by Sector'!$BA$3:$BA$7)/SUM('BAU Fuel Use by Sector'!$BA$3:$BA$7)</f>
        <v>7.9543348412254953E-6</v>
      </c>
      <c r="I18" s="4">
        <f>SUMPRODUCT('Fuel Price Data'!I103:I107,'BAU Fuel Use by Sector'!$BA$3:$BA$7)/SUM('BAU Fuel Use by Sector'!$BA$3:$BA$7)</f>
        <v>8.0548833059397895E-6</v>
      </c>
      <c r="J18" s="4">
        <f>SUMPRODUCT('Fuel Price Data'!J103:J107,'BAU Fuel Use by Sector'!$BA$3:$BA$7)/SUM('BAU Fuel Use by Sector'!$BA$3:$BA$7)</f>
        <v>8.2267559960379392E-6</v>
      </c>
      <c r="K18" s="4">
        <f>SUMPRODUCT('Fuel Price Data'!K103:K107,'BAU Fuel Use by Sector'!$BA$3:$BA$7)/SUM('BAU Fuel Use by Sector'!$BA$3:$BA$7)</f>
        <v>8.5322443989037254E-6</v>
      </c>
      <c r="L18" s="4">
        <f>SUMPRODUCT('Fuel Price Data'!L103:L107,'BAU Fuel Use by Sector'!$BA$3:$BA$7)/SUM('BAU Fuel Use by Sector'!$BA$3:$BA$7)</f>
        <v>8.6846459482167854E-6</v>
      </c>
      <c r="M18" s="4">
        <f>SUMPRODUCT('Fuel Price Data'!M103:M107,'BAU Fuel Use by Sector'!$BA$3:$BA$7)/SUM('BAU Fuel Use by Sector'!$BA$3:$BA$7)</f>
        <v>8.939797684375837E-6</v>
      </c>
      <c r="N18" s="4">
        <f>SUMPRODUCT('Fuel Price Data'!N103:N107,'BAU Fuel Use by Sector'!$BA$3:$BA$7)/SUM('BAU Fuel Use by Sector'!$BA$3:$BA$7)</f>
        <v>9.0460054156994655E-6</v>
      </c>
      <c r="O18" s="4">
        <f>SUMPRODUCT('Fuel Price Data'!O103:O107,'BAU Fuel Use by Sector'!$BA$3:$BA$7)/SUM('BAU Fuel Use by Sector'!$BA$3:$BA$7)</f>
        <v>9.2891610702200079E-6</v>
      </c>
      <c r="P18" s="4">
        <f>SUMPRODUCT('Fuel Price Data'!P103:P107,'BAU Fuel Use by Sector'!$BA$3:$BA$7)/SUM('BAU Fuel Use by Sector'!$BA$3:$BA$7)</f>
        <v>9.4724092212543356E-6</v>
      </c>
      <c r="Q18" s="4">
        <f>SUMPRODUCT('Fuel Price Data'!Q103:Q107,'BAU Fuel Use by Sector'!$BA$3:$BA$7)/SUM('BAU Fuel Use by Sector'!$BA$3:$BA$7)</f>
        <v>9.5646733845815941E-6</v>
      </c>
      <c r="R18" s="4">
        <f>SUMPRODUCT('Fuel Price Data'!R103:R107,'BAU Fuel Use by Sector'!$BA$3:$BA$7)/SUM('BAU Fuel Use by Sector'!$BA$3:$BA$7)</f>
        <v>9.7388372989722153E-6</v>
      </c>
      <c r="S18" s="4">
        <f>SUMPRODUCT('Fuel Price Data'!S103:S107,'BAU Fuel Use by Sector'!$BA$3:$BA$7)/SUM('BAU Fuel Use by Sector'!$BA$3:$BA$7)</f>
        <v>9.8977608722918552E-6</v>
      </c>
      <c r="T18" s="4">
        <f>SUMPRODUCT('Fuel Price Data'!T103:T107,'BAU Fuel Use by Sector'!$BA$3:$BA$7)/SUM('BAU Fuel Use by Sector'!$BA$3:$BA$7)</f>
        <v>1.0164937076389977E-5</v>
      </c>
      <c r="U18" s="4">
        <f>SUMPRODUCT('Fuel Price Data'!U103:U107,'BAU Fuel Use by Sector'!$BA$3:$BA$7)/SUM('BAU Fuel Use by Sector'!$BA$3:$BA$7)</f>
        <v>1.0073940834487581E-5</v>
      </c>
      <c r="V18" s="4">
        <f>SUMPRODUCT('Fuel Price Data'!V103:V107,'BAU Fuel Use by Sector'!$BA$3:$BA$7)/SUM('BAU Fuel Use by Sector'!$BA$3:$BA$7)</f>
        <v>1.0449678506109586E-5</v>
      </c>
      <c r="W18" s="4">
        <f>SUMPRODUCT('Fuel Price Data'!W103:W107,'BAU Fuel Use by Sector'!$BA$3:$BA$7)/SUM('BAU Fuel Use by Sector'!$BA$3:$BA$7)</f>
        <v>1.0624350116465901E-5</v>
      </c>
      <c r="X18" s="4">
        <f>SUMPRODUCT('Fuel Price Data'!X103:X107,'BAU Fuel Use by Sector'!$BA$3:$BA$7)/SUM('BAU Fuel Use by Sector'!$BA$3:$BA$7)</f>
        <v>1.0745142977201763E-5</v>
      </c>
      <c r="Y18" s="4">
        <f>SUMPRODUCT('Fuel Price Data'!Y103:Y107,'BAU Fuel Use by Sector'!$BA$3:$BA$7)/SUM('BAU Fuel Use by Sector'!$BA$3:$BA$7)</f>
        <v>1.0862632944507286E-5</v>
      </c>
      <c r="Z18" s="4">
        <f>SUMPRODUCT('Fuel Price Data'!Z103:Z107,'BAU Fuel Use by Sector'!$BA$3:$BA$7)/SUM('BAU Fuel Use by Sector'!$BA$3:$BA$7)</f>
        <v>1.1106706577862216E-5</v>
      </c>
      <c r="AA18" s="4">
        <f>SUMPRODUCT('Fuel Price Data'!AA103:AA107,'BAU Fuel Use by Sector'!$BA$3:$BA$7)/SUM('BAU Fuel Use by Sector'!$BA$3:$BA$7)</f>
        <v>1.1304269490429708E-5</v>
      </c>
      <c r="AB18" s="4">
        <f>SUMPRODUCT('Fuel Price Data'!AB103:AB107,'BAU Fuel Use by Sector'!$BA$3:$BA$7)/SUM('BAU Fuel Use by Sector'!$BA$3:$BA$7)</f>
        <v>1.1542764362585085E-5</v>
      </c>
      <c r="AC18" s="4">
        <f>SUMPRODUCT('Fuel Price Data'!AC103:AC107,'BAU Fuel Use by Sector'!$BA$3:$BA$7)/SUM('BAU Fuel Use by Sector'!$BA$3:$BA$7)</f>
        <v>1.1681694673329064E-5</v>
      </c>
      <c r="AD18" s="4">
        <f>SUMPRODUCT('Fuel Price Data'!AD103:AD107,'BAU Fuel Use by Sector'!$BA$3:$BA$7)/SUM('BAU Fuel Use by Sector'!$BA$3:$BA$7)</f>
        <v>1.1649525238978577E-5</v>
      </c>
      <c r="AE18" s="4">
        <f>SUMPRODUCT('Fuel Price Data'!AE103:AE107,'BAU Fuel Use by Sector'!$BA$3:$BA$7)/SUM('BAU Fuel Use by Sector'!$BA$3:$BA$7)</f>
        <v>1.1797065130193023E-5</v>
      </c>
      <c r="AF18" s="4">
        <f>SUMPRODUCT('Fuel Price Data'!AF103:AF107,'BAU Fuel Use by Sector'!$BA$3:$BA$7)/SUM('BAU Fuel Use by Sector'!$BA$3:$BA$7)</f>
        <v>1.1936602721629239E-5</v>
      </c>
      <c r="AG18">
        <f t="shared" si="1"/>
        <v>1.1992444577828683E-5</v>
      </c>
      <c r="AH18">
        <f t="shared" si="1"/>
        <v>1.2082749295323905E-5</v>
      </c>
      <c r="AI18">
        <f t="shared" si="1"/>
        <v>1.2173054012819127E-5</v>
      </c>
      <c r="AJ18">
        <f t="shared" si="1"/>
        <v>1.2263358730314349E-5</v>
      </c>
      <c r="AK18">
        <f t="shared" si="1"/>
        <v>1.235366344780957E-5</v>
      </c>
      <c r="AL18">
        <f t="shared" si="1"/>
        <v>1.2443968165304792E-5</v>
      </c>
      <c r="AM18">
        <f t="shared" si="1"/>
        <v>1.2534272882800041E-5</v>
      </c>
      <c r="AN18">
        <f t="shared" si="1"/>
        <v>1.2624577600295263E-5</v>
      </c>
      <c r="AO18">
        <f t="shared" si="1"/>
        <v>1.2714882317790485E-5</v>
      </c>
      <c r="AP18">
        <f t="shared" si="1"/>
        <v>1.2805187035285707E-5</v>
      </c>
    </row>
    <row r="19" spans="1:42" x14ac:dyDescent="0.2">
      <c r="A19" t="s">
        <v>42</v>
      </c>
      <c r="B19" s="4">
        <f>'Fuel Price Data'!B113</f>
        <v>8.1685736124198755E-6</v>
      </c>
      <c r="C19" s="4">
        <f>'Fuel Price Data'!C113</f>
        <v>6.2005585076909408E-6</v>
      </c>
      <c r="D19" s="4">
        <f>'Fuel Price Data'!D113</f>
        <v>6.33770936594658E-6</v>
      </c>
      <c r="E19" s="4">
        <f>'Fuel Price Data'!E113</f>
        <v>7.2640285548991359E-6</v>
      </c>
      <c r="F19" s="4">
        <f>'Fuel Price Data'!F113</f>
        <v>8.2944555038155259E-6</v>
      </c>
      <c r="G19" s="4">
        <f>'Fuel Price Data'!G113</f>
        <v>8.3172799742823919E-6</v>
      </c>
      <c r="H19" s="4">
        <f>'Fuel Price Data'!H113</f>
        <v>8.551986393082211E-6</v>
      </c>
      <c r="I19" s="4">
        <f>'Fuel Price Data'!I113</f>
        <v>8.9832206487127682E-6</v>
      </c>
      <c r="J19" s="4">
        <f>'Fuel Price Data'!J113</f>
        <v>9.0718838118858933E-6</v>
      </c>
      <c r="K19" s="4">
        <f>'Fuel Price Data'!K113</f>
        <v>9.7304357415333978E-6</v>
      </c>
      <c r="L19" s="4">
        <f>'Fuel Price Data'!L113</f>
        <v>1.0048503063022824E-5</v>
      </c>
      <c r="M19" s="4">
        <f>'Fuel Price Data'!M113</f>
        <v>9.8034112395918277E-6</v>
      </c>
      <c r="N19" s="4">
        <f>'Fuel Price Data'!N113</f>
        <v>1.0054600174668001E-5</v>
      </c>
      <c r="O19" s="4">
        <f>'Fuel Price Data'!O113</f>
        <v>1.016787178786837E-5</v>
      </c>
      <c r="P19" s="4">
        <f>'Fuel Price Data'!P113</f>
        <v>1.0539519706805354E-5</v>
      </c>
      <c r="Q19" s="4">
        <f>'Fuel Price Data'!Q113</f>
        <v>1.0224941391586911E-5</v>
      </c>
      <c r="R19" s="4">
        <f>'Fuel Price Data'!R113</f>
        <v>1.032736452838558E-5</v>
      </c>
      <c r="S19" s="4">
        <f>'Fuel Price Data'!S113</f>
        <v>1.0453436261464931E-5</v>
      </c>
      <c r="T19" s="4">
        <f>'Fuel Price Data'!T113</f>
        <v>1.0626063562584281E-5</v>
      </c>
      <c r="U19" s="4">
        <f>'Fuel Price Data'!U113</f>
        <v>1.075082769453385E-5</v>
      </c>
      <c r="V19" s="4">
        <f>'Fuel Price Data'!V113</f>
        <v>1.0908184272554104E-5</v>
      </c>
      <c r="W19" s="4">
        <f>'Fuel Price Data'!W113</f>
        <v>1.0957681499580776E-5</v>
      </c>
      <c r="X19" s="4">
        <f>'Fuel Price Data'!X113</f>
        <v>1.1174474492591119E-5</v>
      </c>
      <c r="Y19" s="4">
        <f>'Fuel Price Data'!Y113</f>
        <v>1.1475103879610991E-5</v>
      </c>
      <c r="Z19" s="4">
        <f>'Fuel Price Data'!Z113</f>
        <v>1.1743782201575669E-5</v>
      </c>
      <c r="AA19" s="4">
        <f>'Fuel Price Data'!AA113</f>
        <v>1.1709933606794149E-5</v>
      </c>
      <c r="AB19" s="4">
        <f>'Fuel Price Data'!AB113</f>
        <v>1.2245437963641423E-5</v>
      </c>
      <c r="AC19" s="4">
        <f>'Fuel Price Data'!AC113</f>
        <v>1.231668448300111E-5</v>
      </c>
      <c r="AD19" s="4">
        <f>'Fuel Price Data'!AD113</f>
        <v>1.2362707784638212E-5</v>
      </c>
      <c r="AE19" s="4">
        <f>'Fuel Price Data'!AE113</f>
        <v>1.2512919573310254E-5</v>
      </c>
      <c r="AF19" s="4">
        <f>'Fuel Price Data'!AF113</f>
        <v>1.2713898931490548E-5</v>
      </c>
      <c r="AG19">
        <f t="shared" si="1"/>
        <v>1.277027685501854E-5</v>
      </c>
      <c r="AH19">
        <f t="shared" si="1"/>
        <v>1.2883592557619256E-5</v>
      </c>
      <c r="AI19">
        <f t="shared" si="1"/>
        <v>1.299690826022E-5</v>
      </c>
      <c r="AJ19">
        <f t="shared" si="1"/>
        <v>1.3110223962820743E-5</v>
      </c>
      <c r="AK19">
        <f t="shared" si="1"/>
        <v>1.3223539665421487E-5</v>
      </c>
      <c r="AL19">
        <f t="shared" si="1"/>
        <v>1.333685536802223E-5</v>
      </c>
      <c r="AM19">
        <f t="shared" si="1"/>
        <v>1.3450171070622974E-5</v>
      </c>
      <c r="AN19">
        <f t="shared" si="1"/>
        <v>1.3563486773223718E-5</v>
      </c>
      <c r="AO19">
        <f t="shared" si="1"/>
        <v>1.3676802475824434E-5</v>
      </c>
      <c r="AP19">
        <f t="shared" si="1"/>
        <v>1.3790118178425177E-5</v>
      </c>
    </row>
    <row r="20" spans="1:42" x14ac:dyDescent="0.2">
      <c r="A20" t="s">
        <v>43</v>
      </c>
      <c r="B20" s="4">
        <f>SUMPRODUCT('Fuel Price Data'!B123:B127,'BAU Fuel Use by Sector'!$BC$3:$BC$7)/SUM('BAU Fuel Use by Sector'!$BC$3:$BC$7)</f>
        <v>8.9915664575998808E-6</v>
      </c>
      <c r="C20" s="4">
        <f>SUMPRODUCT('Fuel Price Data'!C123:C127,'BAU Fuel Use by Sector'!$BC$3:$BC$7)/SUM('BAU Fuel Use by Sector'!$BC$3:$BC$7)</f>
        <v>9.6116618333144794E-6</v>
      </c>
      <c r="D20" s="4">
        <f>SUMPRODUCT('Fuel Price Data'!D123:D127,'BAU Fuel Use by Sector'!$BC$3:$BC$7)/SUM('BAU Fuel Use by Sector'!$BC$3:$BC$7)</f>
        <v>1.0015532329195111E-5</v>
      </c>
      <c r="E20" s="4">
        <f>SUMPRODUCT('Fuel Price Data'!E123:E127,'BAU Fuel Use by Sector'!$BC$3:$BC$7)/SUM('BAU Fuel Use by Sector'!$BC$3:$BC$7)</f>
        <v>9.8517451357381282E-6</v>
      </c>
      <c r="F20" s="4">
        <f>SUMPRODUCT('Fuel Price Data'!F123:F127,'BAU Fuel Use by Sector'!$BC$3:$BC$7)/SUM('BAU Fuel Use by Sector'!$BC$3:$BC$7)</f>
        <v>9.8888707881569059E-6</v>
      </c>
      <c r="G20" s="4">
        <f>SUMPRODUCT('Fuel Price Data'!G123:G127,'BAU Fuel Use by Sector'!$BC$3:$BC$7)/SUM('BAU Fuel Use by Sector'!$BC$3:$BC$7)</f>
        <v>9.9848941379497155E-6</v>
      </c>
      <c r="H20" s="4">
        <f>SUMPRODUCT('Fuel Price Data'!H123:H127,'BAU Fuel Use by Sector'!$BC$3:$BC$7)/SUM('BAU Fuel Use by Sector'!$BC$3:$BC$7)</f>
        <v>9.8617392820495768E-6</v>
      </c>
      <c r="I20" s="4">
        <f>SUMPRODUCT('Fuel Price Data'!I123:I127,'BAU Fuel Use by Sector'!$BC$3:$BC$7)/SUM('BAU Fuel Use by Sector'!$BC$3:$BC$7)</f>
        <v>9.8334143955276265E-6</v>
      </c>
      <c r="J20" s="4">
        <f>SUMPRODUCT('Fuel Price Data'!J123:J127,'BAU Fuel Use by Sector'!$BC$3:$BC$7)/SUM('BAU Fuel Use by Sector'!$BC$3:$BC$7)</f>
        <v>9.9885049998439864E-6</v>
      </c>
      <c r="K20" s="4">
        <f>SUMPRODUCT('Fuel Price Data'!K123:K127,'BAU Fuel Use by Sector'!$BC$3:$BC$7)/SUM('BAU Fuel Use by Sector'!$BC$3:$BC$7)</f>
        <v>1.0139581797324885E-5</v>
      </c>
      <c r="L20" s="4">
        <f>SUMPRODUCT('Fuel Price Data'!L123:L127,'BAU Fuel Use by Sector'!$BC$3:$BC$7)/SUM('BAU Fuel Use by Sector'!$BC$3:$BC$7)</f>
        <v>1.058200553121601E-5</v>
      </c>
      <c r="M20" s="4">
        <f>SUMPRODUCT('Fuel Price Data'!M123:M127,'BAU Fuel Use by Sector'!$BC$3:$BC$7)/SUM('BAU Fuel Use by Sector'!$BC$3:$BC$7)</f>
        <v>1.074450980354035E-5</v>
      </c>
      <c r="N20" s="4">
        <f>SUMPRODUCT('Fuel Price Data'!N123:N127,'BAU Fuel Use by Sector'!$BC$3:$BC$7)/SUM('BAU Fuel Use by Sector'!$BC$3:$BC$7)</f>
        <v>1.0885988768545888E-5</v>
      </c>
      <c r="O20" s="4">
        <f>SUMPRODUCT('Fuel Price Data'!O123:O127,'BAU Fuel Use by Sector'!$BC$3:$BC$7)/SUM('BAU Fuel Use by Sector'!$BC$3:$BC$7)</f>
        <v>1.1017421893403967E-5</v>
      </c>
      <c r="P20" s="4">
        <f>SUMPRODUCT('Fuel Price Data'!P123:P127,'BAU Fuel Use by Sector'!$BC$3:$BC$7)/SUM('BAU Fuel Use by Sector'!$BC$3:$BC$7)</f>
        <v>1.1154934395036821E-5</v>
      </c>
      <c r="Q20" s="4">
        <f>SUMPRODUCT('Fuel Price Data'!Q123:Q127,'BAU Fuel Use by Sector'!$BC$3:$BC$7)/SUM('BAU Fuel Use by Sector'!$BC$3:$BC$7)</f>
        <v>1.1206485832730788E-5</v>
      </c>
      <c r="R20" s="4">
        <f>SUMPRODUCT('Fuel Price Data'!R123:R127,'BAU Fuel Use by Sector'!$BC$3:$BC$7)/SUM('BAU Fuel Use by Sector'!$BC$3:$BC$7)</f>
        <v>1.1334050489073478E-5</v>
      </c>
      <c r="S20" s="4">
        <f>SUMPRODUCT('Fuel Price Data'!S123:S127,'BAU Fuel Use by Sector'!$BC$3:$BC$7)/SUM('BAU Fuel Use by Sector'!$BC$3:$BC$7)</f>
        <v>1.1598076752919897E-5</v>
      </c>
      <c r="T20" s="4">
        <f>SUMPRODUCT('Fuel Price Data'!T123:T127,'BAU Fuel Use by Sector'!$BC$3:$BC$7)/SUM('BAU Fuel Use by Sector'!$BC$3:$BC$7)</f>
        <v>1.1772557707073811E-5</v>
      </c>
      <c r="U20" s="4">
        <f>SUMPRODUCT('Fuel Price Data'!U123:U127,'BAU Fuel Use by Sector'!$BC$3:$BC$7)/SUM('BAU Fuel Use by Sector'!$BC$3:$BC$7)</f>
        <v>1.1867178838413539E-5</v>
      </c>
      <c r="V20" s="4">
        <f>SUMPRODUCT('Fuel Price Data'!V123:V127,'BAU Fuel Use by Sector'!$BC$3:$BC$7)/SUM('BAU Fuel Use by Sector'!$BC$3:$BC$7)</f>
        <v>1.2000799707572274E-5</v>
      </c>
      <c r="W20" s="4">
        <f>SUMPRODUCT('Fuel Price Data'!W123:W127,'BAU Fuel Use by Sector'!$BC$3:$BC$7)/SUM('BAU Fuel Use by Sector'!$BC$3:$BC$7)</f>
        <v>1.2140024658293857E-5</v>
      </c>
      <c r="X20" s="4">
        <f>SUMPRODUCT('Fuel Price Data'!X123:X127,'BAU Fuel Use by Sector'!$BC$3:$BC$7)/SUM('BAU Fuel Use by Sector'!$BC$3:$BC$7)</f>
        <v>1.226486767417457E-5</v>
      </c>
      <c r="Y20" s="4">
        <f>SUMPRODUCT('Fuel Price Data'!Y123:Y127,'BAU Fuel Use by Sector'!$BC$3:$BC$7)/SUM('BAU Fuel Use by Sector'!$BC$3:$BC$7)</f>
        <v>1.2285209416403779E-5</v>
      </c>
      <c r="Z20" s="4">
        <f>SUMPRODUCT('Fuel Price Data'!Z123:Z127,'BAU Fuel Use by Sector'!$BC$3:$BC$7)/SUM('BAU Fuel Use by Sector'!$BC$3:$BC$7)</f>
        <v>1.2424224341613469E-5</v>
      </c>
      <c r="AA20" s="4">
        <f>SUMPRODUCT('Fuel Price Data'!AA123:AA127,'BAU Fuel Use by Sector'!$BC$3:$BC$7)/SUM('BAU Fuel Use by Sector'!$BC$3:$BC$7)</f>
        <v>1.2518181591391671E-5</v>
      </c>
      <c r="AB20" s="4">
        <f>SUMPRODUCT('Fuel Price Data'!AB123:AB127,'BAU Fuel Use by Sector'!$BC$3:$BC$7)/SUM('BAU Fuel Use by Sector'!$BC$3:$BC$7)</f>
        <v>1.2672862425392897E-5</v>
      </c>
      <c r="AC20" s="4">
        <f>SUMPRODUCT('Fuel Price Data'!AC123:AC127,'BAU Fuel Use by Sector'!$BC$3:$BC$7)/SUM('BAU Fuel Use by Sector'!$BC$3:$BC$7)</f>
        <v>1.2821922928767044E-5</v>
      </c>
      <c r="AD20" s="4">
        <f>SUMPRODUCT('Fuel Price Data'!AD123:AD127,'BAU Fuel Use by Sector'!$BC$3:$BC$7)/SUM('BAU Fuel Use by Sector'!$BC$3:$BC$7)</f>
        <v>1.2959949531658407E-5</v>
      </c>
      <c r="AE20" s="4">
        <f>SUMPRODUCT('Fuel Price Data'!AE123:AE127,'BAU Fuel Use by Sector'!$BC$3:$BC$7)/SUM('BAU Fuel Use by Sector'!$BC$3:$BC$7)</f>
        <v>1.3141406377769758E-5</v>
      </c>
      <c r="AF20" s="4">
        <f>SUMPRODUCT('Fuel Price Data'!AF123:AF127,'BAU Fuel Use by Sector'!$BC$3:$BC$7)/SUM('BAU Fuel Use by Sector'!$BC$3:$BC$7)</f>
        <v>1.330271699794262E-5</v>
      </c>
      <c r="AG20">
        <f t="shared" si="1"/>
        <v>1.3453529430536813E-5</v>
      </c>
      <c r="AH20">
        <f t="shared" si="1"/>
        <v>1.3611448689947029E-5</v>
      </c>
      <c r="AI20">
        <f t="shared" si="1"/>
        <v>1.3769367949357245E-5</v>
      </c>
      <c r="AJ20">
        <f t="shared" si="1"/>
        <v>1.3927287208767461E-5</v>
      </c>
      <c r="AK20">
        <f t="shared" si="1"/>
        <v>1.4085206468177677E-5</v>
      </c>
      <c r="AL20">
        <f t="shared" si="1"/>
        <v>1.4243125727587892E-5</v>
      </c>
      <c r="AM20">
        <f t="shared" si="1"/>
        <v>1.4401044986998108E-5</v>
      </c>
      <c r="AN20">
        <f t="shared" si="1"/>
        <v>1.4558964246408324E-5</v>
      </c>
      <c r="AO20">
        <f t="shared" si="1"/>
        <v>1.471688350581854E-5</v>
      </c>
      <c r="AP20">
        <f t="shared" si="1"/>
        <v>1.4874802765228756E-5</v>
      </c>
    </row>
    <row r="21" spans="1:42" x14ac:dyDescent="0.2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>
        <f>SUMPRODUCT('Fuel Price Data'!AF133:AF137,'BAU Fuel Use by Sector'!$BD$3:$BD$7)/SUM('BAU Fuel Use by Sector'!$BD$3:$BD$7)</f>
        <v>0</v>
      </c>
      <c r="AG21">
        <f t="shared" si="1"/>
        <v>0</v>
      </c>
      <c r="AH21">
        <f t="shared" si="1"/>
        <v>0</v>
      </c>
      <c r="AI21">
        <f t="shared" si="1"/>
        <v>0</v>
      </c>
      <c r="AJ21">
        <f t="shared" si="1"/>
        <v>0</v>
      </c>
      <c r="AK21">
        <f t="shared" si="1"/>
        <v>0</v>
      </c>
      <c r="AL21">
        <f t="shared" si="1"/>
        <v>0</v>
      </c>
      <c r="AM21">
        <f t="shared" si="1"/>
        <v>0</v>
      </c>
      <c r="AN21">
        <f t="shared" si="1"/>
        <v>0</v>
      </c>
      <c r="AO21">
        <f t="shared" si="1"/>
        <v>0</v>
      </c>
      <c r="AP21">
        <f t="shared" si="1"/>
        <v>0</v>
      </c>
    </row>
    <row r="22" spans="1:42" x14ac:dyDescent="0.2">
      <c r="A22" t="s">
        <v>45</v>
      </c>
      <c r="B22" s="4">
        <f>SUMPRODUCT('Fuel Price Data'!B143:B147,'BAU Fuel Use by Sector'!$BE$3:$BE$7)/SUM('BAU Fuel Use by Sector'!$BE$3:$BE$7)</f>
        <v>7.7600766078083947E-5</v>
      </c>
      <c r="C22" s="4">
        <f>SUMPRODUCT('Fuel Price Data'!C143:C147,'BAU Fuel Use by Sector'!$BE$3:$BE$7)/SUM('BAU Fuel Use by Sector'!$BE$3:$BE$7)</f>
        <v>7.1252833465009711E-5</v>
      </c>
      <c r="D22" s="4">
        <f>SUMPRODUCT('Fuel Price Data'!D143:D147,'BAU Fuel Use by Sector'!$BE$3:$BE$7)/SUM('BAU Fuel Use by Sector'!$BE$3:$BE$7)</f>
        <v>6.4904900851937169E-5</v>
      </c>
      <c r="E22" s="4">
        <f>SUMPRODUCT('Fuel Price Data'!E143:E147,'BAU Fuel Use by Sector'!$BE$3:$BE$7)/SUM('BAU Fuel Use by Sector'!$BE$3:$BE$7)</f>
        <v>5.855696823886294E-5</v>
      </c>
      <c r="F22" s="4">
        <f>SUMPRODUCT('Fuel Price Data'!F143:F147,'BAU Fuel Use by Sector'!$BE$3:$BE$7)/SUM('BAU Fuel Use by Sector'!$BE$3:$BE$7)</f>
        <v>5.2209035625788711E-5</v>
      </c>
      <c r="G22" s="4">
        <f>SUMPRODUCT('Fuel Price Data'!G143:G147,'BAU Fuel Use by Sector'!$BE$3:$BE$7)/SUM('BAU Fuel Use by Sector'!$BE$3:$BE$7)</f>
        <v>4.5861103012714481E-5</v>
      </c>
      <c r="H22" s="4">
        <f>SUMPRODUCT('Fuel Price Data'!H143:H147,'BAU Fuel Use by Sector'!$BE$3:$BE$7)/SUM('BAU Fuel Use by Sector'!$BE$3:$BE$7)</f>
        <v>3.9513170399641933E-5</v>
      </c>
      <c r="I22" s="4">
        <f>SUMPRODUCT('Fuel Price Data'!I143:I147,'BAU Fuel Use by Sector'!$BE$3:$BE$7)/SUM('BAU Fuel Use by Sector'!$BE$3:$BE$7)</f>
        <v>3.3165237786567717E-5</v>
      </c>
      <c r="J22" s="4">
        <f>SUMPRODUCT('Fuel Price Data'!J143:J147,'BAU Fuel Use by Sector'!$BE$3:$BE$7)/SUM('BAU Fuel Use by Sector'!$BE$3:$BE$7)</f>
        <v>2.6817305173493485E-5</v>
      </c>
      <c r="K22" s="4">
        <f>SUMPRODUCT('Fuel Price Data'!K143:K147,'BAU Fuel Use by Sector'!$BE$3:$BE$7)/SUM('BAU Fuel Use by Sector'!$BE$3:$BE$7)</f>
        <v>2.0469372560420939E-5</v>
      </c>
      <c r="L22" s="4">
        <f>SUMPRODUCT('Fuel Price Data'!L143:L147,'BAU Fuel Use by Sector'!$BE$3:$BE$7)/SUM('BAU Fuel Use by Sector'!$BE$3:$BE$7)</f>
        <v>1.4121439947346712E-5</v>
      </c>
      <c r="M22" s="4">
        <f>SUMPRODUCT('Fuel Price Data'!M143:M147,'BAU Fuel Use by Sector'!$BE$3:$BE$7)/SUM('BAU Fuel Use by Sector'!$BE$3:$BE$7)</f>
        <v>1.3777364253197018E-5</v>
      </c>
      <c r="N22" s="4">
        <f>SUMPRODUCT('Fuel Price Data'!N143:N147,'BAU Fuel Use by Sector'!$BE$3:$BE$7)/SUM('BAU Fuel Use by Sector'!$BE$3:$BE$7)</f>
        <v>1.3433288559048477E-5</v>
      </c>
      <c r="O22" s="4">
        <f>SUMPRODUCT('Fuel Price Data'!O143:O147,'BAU Fuel Use by Sector'!$BE$3:$BE$7)/SUM('BAU Fuel Use by Sector'!$BE$3:$BE$7)</f>
        <v>1.3089212864899936E-5</v>
      </c>
      <c r="P22" s="4">
        <f>SUMPRODUCT('Fuel Price Data'!P143:P147,'BAU Fuel Use by Sector'!$BE$3:$BE$7)/SUM('BAU Fuel Use by Sector'!$BE$3:$BE$7)</f>
        <v>1.2745137170751397E-5</v>
      </c>
      <c r="Q22" s="4">
        <f>SUMPRODUCT('Fuel Price Data'!Q143:Q147,'BAU Fuel Use by Sector'!$BE$3:$BE$7)/SUM('BAU Fuel Use by Sector'!$BE$3:$BE$7)</f>
        <v>1.240106147660296E-5</v>
      </c>
      <c r="R22" s="4">
        <f>SUMPRODUCT('Fuel Price Data'!R143:R147,'BAU Fuel Use by Sector'!$BE$3:$BE$7)/SUM('BAU Fuel Use by Sector'!$BE$3:$BE$7)</f>
        <v>1.2056985782454419E-5</v>
      </c>
      <c r="S22" s="4">
        <f>SUMPRODUCT('Fuel Price Data'!S143:S147,'BAU Fuel Use by Sector'!$BE$3:$BE$7)/SUM('BAU Fuel Use by Sector'!$BE$3:$BE$7)</f>
        <v>1.1712910088305878E-5</v>
      </c>
      <c r="T22" s="4">
        <f>SUMPRODUCT('Fuel Price Data'!T143:T147,'BAU Fuel Use by Sector'!$BE$3:$BE$7)/SUM('BAU Fuel Use by Sector'!$BE$3:$BE$7)</f>
        <v>1.1368834394157339E-5</v>
      </c>
      <c r="U22" s="4">
        <f>SUMPRODUCT('Fuel Price Data'!U143:U147,'BAU Fuel Use by Sector'!$BE$3:$BE$7)/SUM('BAU Fuel Use by Sector'!$BE$3:$BE$7)</f>
        <v>1.1024758700008799E-5</v>
      </c>
      <c r="V22" s="4">
        <f>SUMPRODUCT('Fuel Price Data'!V143:V147,'BAU Fuel Use by Sector'!$BE$3:$BE$7)/SUM('BAU Fuel Use by Sector'!$BE$3:$BE$7)</f>
        <v>1.0680683005860363E-5</v>
      </c>
      <c r="W22" s="4">
        <f>SUMPRODUCT('Fuel Price Data'!W143:W147,'BAU Fuel Use by Sector'!$BE$3:$BE$7)/SUM('BAU Fuel Use by Sector'!$BE$3:$BE$7)</f>
        <v>1.0336607311711822E-5</v>
      </c>
      <c r="X22" s="4">
        <f>SUMPRODUCT('Fuel Price Data'!X143:X147,'BAU Fuel Use by Sector'!$BE$3:$BE$7)/SUM('BAU Fuel Use by Sector'!$BE$3:$BE$7)</f>
        <v>9.9925316175632831E-6</v>
      </c>
      <c r="Y22" s="4">
        <f>SUMPRODUCT('Fuel Price Data'!Y143:Y147,'BAU Fuel Use by Sector'!$BE$3:$BE$7)/SUM('BAU Fuel Use by Sector'!$BE$3:$BE$7)</f>
        <v>9.6484559234147441E-6</v>
      </c>
      <c r="Z22" s="4">
        <f>SUMPRODUCT('Fuel Price Data'!Z143:Z147,'BAU Fuel Use by Sector'!$BE$3:$BE$7)/SUM('BAU Fuel Use by Sector'!$BE$3:$BE$7)</f>
        <v>9.3043802292662017E-6</v>
      </c>
      <c r="AA22" s="4">
        <f>SUMPRODUCT('Fuel Price Data'!AA143:AA147,'BAU Fuel Use by Sector'!$BE$3:$BE$7)/SUM('BAU Fuel Use by Sector'!$BE$3:$BE$7)</f>
        <v>8.9603045351176627E-6</v>
      </c>
      <c r="AB22" s="4">
        <f>SUMPRODUCT('Fuel Price Data'!AB143:AB147,'BAU Fuel Use by Sector'!$BE$3:$BE$7)/SUM('BAU Fuel Use by Sector'!$BE$3:$BE$7)</f>
        <v>8.6162288409692287E-6</v>
      </c>
      <c r="AC22" s="4">
        <f>SUMPRODUCT('Fuel Price Data'!AC143:AC147,'BAU Fuel Use by Sector'!$BE$3:$BE$7)/SUM('BAU Fuel Use by Sector'!$BE$3:$BE$7)</f>
        <v>8.2721531468206879E-6</v>
      </c>
      <c r="AD22" s="4">
        <f>SUMPRODUCT('Fuel Price Data'!AD143:AD147,'BAU Fuel Use by Sector'!$BE$3:$BE$7)/SUM('BAU Fuel Use by Sector'!$BE$3:$BE$7)</f>
        <v>7.9280774526721472E-6</v>
      </c>
      <c r="AE22" s="4">
        <f>SUMPRODUCT('Fuel Price Data'!AE143:AE147,'BAU Fuel Use by Sector'!$BE$3:$BE$7)/SUM('BAU Fuel Use by Sector'!$BE$3:$BE$7)</f>
        <v>7.5840017585236074E-6</v>
      </c>
      <c r="AF22" s="4">
        <f>SUMPRODUCT('Fuel Price Data'!AF143:AF147,'BAU Fuel Use by Sector'!$BE$3:$BE$7)/SUM('BAU Fuel Use by Sector'!$BE$3:$BE$7)</f>
        <v>7.2399260643750666E-6</v>
      </c>
      <c r="AG22">
        <f t="shared" si="1"/>
        <v>6.8958503702265268E-6</v>
      </c>
      <c r="AH22">
        <f t="shared" si="1"/>
        <v>6.5517746760779911E-6</v>
      </c>
      <c r="AI22">
        <f t="shared" si="1"/>
        <v>6.2076989819294555E-6</v>
      </c>
      <c r="AJ22">
        <f t="shared" si="1"/>
        <v>5.8636232877809199E-6</v>
      </c>
      <c r="AK22">
        <f t="shared" si="1"/>
        <v>5.5195475936323842E-6</v>
      </c>
      <c r="AL22">
        <f t="shared" si="1"/>
        <v>5.1754718994838486E-6</v>
      </c>
      <c r="AM22">
        <f t="shared" si="1"/>
        <v>4.8313962053353129E-6</v>
      </c>
      <c r="AN22">
        <f t="shared" si="1"/>
        <v>4.4873205111867773E-6</v>
      </c>
      <c r="AO22">
        <f t="shared" si="1"/>
        <v>4.1432448170382417E-6</v>
      </c>
      <c r="AP22">
        <f t="shared" si="1"/>
        <v>3.7991691228895976E-6</v>
      </c>
    </row>
    <row r="23" spans="1:42" x14ac:dyDescent="0.2">
      <c r="B23" s="4"/>
    </row>
    <row r="24" spans="1:42" x14ac:dyDescent="0.2">
      <c r="B24" s="4"/>
    </row>
    <row r="25" spans="1:42" x14ac:dyDescent="0.2">
      <c r="B25" s="4"/>
    </row>
    <row r="26" spans="1:42" x14ac:dyDescent="0.2">
      <c r="B26" s="4"/>
    </row>
    <row r="27" spans="1:42" x14ac:dyDescent="0.2">
      <c r="B27" s="4"/>
    </row>
    <row r="28" spans="1:42" x14ac:dyDescent="0.2">
      <c r="B28" s="4"/>
    </row>
    <row r="29" spans="1:42" x14ac:dyDescent="0.2">
      <c r="B29" s="4"/>
    </row>
    <row r="31" spans="1:42" x14ac:dyDescent="0.2">
      <c r="B31" s="4"/>
    </row>
    <row r="32" spans="1:42" x14ac:dyDescent="0.2">
      <c r="B32" s="4"/>
    </row>
    <row r="33" spans="2:2" x14ac:dyDescent="0.2">
      <c r="B33" s="4"/>
    </row>
  </sheetData>
  <phoneticPr fontId="13" type="noConversion"/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About</vt:lpstr>
      <vt:lpstr>AEO 13</vt:lpstr>
      <vt:lpstr>AEO 60</vt:lpstr>
      <vt:lpstr>EIA Henry Hub Nat Gas Spot</vt:lpstr>
      <vt:lpstr>eia ng prices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2019-05-15T20:03:57Z</dcterms:created>
  <dcterms:modified xsi:type="dcterms:W3CDTF">2023-09-04T03:44:28Z</dcterms:modified>
</cp:coreProperties>
</file>