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01 项目\01_1 EPS-sd 数据核对\InputData\山东输入数据\geoeng\DACD\"/>
    </mc:Choice>
  </mc:AlternateContent>
  <xr:revisionPtr revIDLastSave="0" documentId="13_ncr:1_{E24A3A25-D3C2-4EE4-99A9-748A29FAB73F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About" sheetId="1" r:id="rId1"/>
    <sheet name="CDR potential" sheetId="7" r:id="rId2"/>
    <sheet name="Data" sheetId="2" r:id="rId3"/>
    <sheet name="DACD-potential" sheetId="3" r:id="rId4"/>
    <sheet name="DACD-energyintensity" sheetId="5" r:id="rId5"/>
    <sheet name="DACD-capex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J2" i="6" l="1"/>
  <c r="AK2" i="6"/>
  <c r="AL2" i="6"/>
  <c r="AM2" i="6"/>
  <c r="AN2" i="6"/>
  <c r="AO2" i="6"/>
  <c r="AP2" i="6"/>
  <c r="AQ2" i="6"/>
  <c r="AR2" i="6"/>
  <c r="AS2" i="6"/>
  <c r="AJ4" i="5"/>
  <c r="AK4" i="5"/>
  <c r="AL4" i="5"/>
  <c r="AM4" i="5"/>
  <c r="AN4" i="5"/>
  <c r="AO4" i="5"/>
  <c r="AP4" i="5"/>
  <c r="AQ4" i="5"/>
  <c r="AR4" i="5"/>
  <c r="AS4" i="5"/>
  <c r="AJ5" i="5"/>
  <c r="AK5" i="5"/>
  <c r="AL5" i="5"/>
  <c r="AM5" i="5"/>
  <c r="AN5" i="5"/>
  <c r="AO5" i="5"/>
  <c r="AP5" i="5"/>
  <c r="AQ5" i="5"/>
  <c r="AR5" i="5"/>
  <c r="AS5" i="5"/>
  <c r="AJ6" i="5"/>
  <c r="AK6" i="5"/>
  <c r="AL6" i="5"/>
  <c r="AM6" i="5"/>
  <c r="AN6" i="5"/>
  <c r="AO6" i="5"/>
  <c r="AP6" i="5"/>
  <c r="AQ6" i="5"/>
  <c r="AR6" i="5"/>
  <c r="AS6" i="5"/>
  <c r="AJ7" i="5"/>
  <c r="AK7" i="5"/>
  <c r="AL7" i="5"/>
  <c r="AM7" i="5"/>
  <c r="AN7" i="5"/>
  <c r="AO7" i="5"/>
  <c r="AP7" i="5"/>
  <c r="AQ7" i="5"/>
  <c r="AR7" i="5"/>
  <c r="AS7" i="5"/>
  <c r="AJ8" i="5"/>
  <c r="AK8" i="5"/>
  <c r="AL8" i="5"/>
  <c r="AM8" i="5"/>
  <c r="AN8" i="5"/>
  <c r="AO8" i="5"/>
  <c r="AP8" i="5"/>
  <c r="AQ8" i="5"/>
  <c r="AR8" i="5"/>
  <c r="AS8" i="5"/>
  <c r="AJ9" i="5"/>
  <c r="AK9" i="5"/>
  <c r="AL9" i="5"/>
  <c r="AM9" i="5"/>
  <c r="AN9" i="5"/>
  <c r="AO9" i="5"/>
  <c r="AP9" i="5"/>
  <c r="AQ9" i="5"/>
  <c r="AR9" i="5"/>
  <c r="AS9" i="5"/>
  <c r="AJ10" i="5"/>
  <c r="AK10" i="5"/>
  <c r="AL10" i="5"/>
  <c r="AM10" i="5"/>
  <c r="AN10" i="5"/>
  <c r="AO10" i="5"/>
  <c r="AP10" i="5"/>
  <c r="AQ10" i="5"/>
  <c r="AR10" i="5"/>
  <c r="AS10" i="5"/>
  <c r="AJ11" i="5"/>
  <c r="AK11" i="5"/>
  <c r="AL11" i="5"/>
  <c r="AM11" i="5"/>
  <c r="AN11" i="5"/>
  <c r="AO11" i="5"/>
  <c r="AP11" i="5"/>
  <c r="AQ11" i="5"/>
  <c r="AR11" i="5"/>
  <c r="AS11" i="5"/>
  <c r="AJ3" i="5"/>
  <c r="AK3" i="5"/>
  <c r="AL3" i="5"/>
  <c r="AM3" i="5"/>
  <c r="AN3" i="5"/>
  <c r="AO3" i="5"/>
  <c r="AP3" i="5"/>
  <c r="AQ3" i="5"/>
  <c r="AR3" i="5"/>
  <c r="AS3" i="5"/>
  <c r="AJ2" i="5"/>
  <c r="AK2" i="5"/>
  <c r="AL2" i="5"/>
  <c r="AM2" i="5"/>
  <c r="AN2" i="5"/>
  <c r="AO2" i="5"/>
  <c r="AP2" i="5"/>
  <c r="AQ2" i="5"/>
  <c r="AR2" i="5"/>
  <c r="AS2" i="5"/>
  <c r="D2" i="5"/>
  <c r="C2" i="5"/>
  <c r="AK2" i="3" a="1"/>
  <c r="AK2" i="3" s="1"/>
  <c r="AL2" i="3" a="1"/>
  <c r="AL2" i="3" s="1"/>
  <c r="AM2" i="3" a="1"/>
  <c r="AM2" i="3"/>
  <c r="AN2" i="3" a="1"/>
  <c r="AN2" i="3" s="1"/>
  <c r="AO2" i="3" a="1"/>
  <c r="AO2" i="3" s="1"/>
  <c r="AP2" i="3" a="1"/>
  <c r="AP2" i="3" s="1"/>
  <c r="AQ2" i="3" a="1"/>
  <c r="AQ2" i="3"/>
  <c r="AR2" i="3" a="1"/>
  <c r="AR2" i="3" s="1"/>
  <c r="AS2" i="3" a="1"/>
  <c r="AS2" i="3" s="1"/>
  <c r="AJ2" i="3" a="1"/>
  <c r="AJ2" i="3" s="1"/>
  <c r="F17" i="7"/>
  <c r="B6" i="7"/>
  <c r="D17" i="7"/>
  <c r="E17" i="7"/>
  <c r="C2" i="3" a="1"/>
  <c r="C2" i="3" s="1"/>
  <c r="B2" i="5"/>
  <c r="C34" i="2"/>
  <c r="C35" i="2"/>
  <c r="B35" i="2"/>
  <c r="B34" i="2"/>
  <c r="Z2" i="3" l="1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Y2" i="3" a="1"/>
  <c r="Y2" i="3" s="1"/>
  <c r="P2" i="3" a="1"/>
  <c r="P2" i="3" s="1"/>
  <c r="Q2" i="3" a="1"/>
  <c r="Q2" i="3" s="1"/>
  <c r="R2" i="3" a="1"/>
  <c r="R2" i="3" s="1"/>
  <c r="S2" i="3" a="1"/>
  <c r="S2" i="3"/>
  <c r="T2" i="3" a="1"/>
  <c r="T2" i="3" s="1"/>
  <c r="U2" i="3" a="1"/>
  <c r="U2" i="3" s="1"/>
  <c r="V2" i="3" a="1"/>
  <c r="V2" i="3" s="1"/>
  <c r="W2" i="3" a="1"/>
  <c r="W2" i="3"/>
  <c r="X2" i="3" a="1"/>
  <c r="X2" i="3" s="1"/>
  <c r="O2" i="3" a="1"/>
  <c r="O2" i="3" s="1"/>
  <c r="D2" i="3" a="1"/>
  <c r="D2" i="3" s="1"/>
  <c r="E2" i="3" a="1"/>
  <c r="E2" i="3"/>
  <c r="F2" i="3" a="1"/>
  <c r="F2" i="3" s="1"/>
  <c r="G2" i="3" a="1"/>
  <c r="G2" i="3"/>
  <c r="H2" i="3" a="1"/>
  <c r="H2" i="3" s="1"/>
  <c r="I2" i="3" a="1"/>
  <c r="I2" i="3"/>
  <c r="J2" i="3" a="1"/>
  <c r="J2" i="3" s="1"/>
  <c r="K2" i="3" a="1"/>
  <c r="K2" i="3"/>
  <c r="L2" i="3" a="1"/>
  <c r="L2" i="3" s="1"/>
  <c r="M2" i="3" a="1"/>
  <c r="M2" i="3" s="1"/>
  <c r="N2" i="3" a="1"/>
  <c r="N2" i="3" s="1"/>
  <c r="B2" i="3" a="1"/>
  <c r="B2" i="3" s="1"/>
  <c r="B7" i="7"/>
  <c r="D3" i="5" l="1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AH3" i="5"/>
  <c r="AI3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C3" i="5"/>
  <c r="C5" i="5"/>
  <c r="C6" i="5"/>
  <c r="C7" i="5"/>
  <c r="C8" i="5"/>
  <c r="C9" i="5"/>
  <c r="C10" i="5"/>
  <c r="C11" i="5"/>
  <c r="K2" i="5" l="1"/>
  <c r="S2" i="5"/>
  <c r="AA2" i="5"/>
  <c r="AI2" i="5"/>
  <c r="F2" i="5"/>
  <c r="N2" i="5"/>
  <c r="V2" i="5"/>
  <c r="W2" i="5"/>
  <c r="L2" i="5"/>
  <c r="T2" i="5"/>
  <c r="AB2" i="5"/>
  <c r="AD2" i="5"/>
  <c r="G2" i="5"/>
  <c r="AE2" i="5"/>
  <c r="Q2" i="5"/>
  <c r="R2" i="5"/>
  <c r="E2" i="5"/>
  <c r="M2" i="5"/>
  <c r="U2" i="5"/>
  <c r="AC2" i="5"/>
  <c r="O2" i="5"/>
  <c r="Y2" i="5"/>
  <c r="Z2" i="5"/>
  <c r="J2" i="5"/>
  <c r="AH2" i="5"/>
  <c r="H2" i="5"/>
  <c r="P2" i="5"/>
  <c r="X2" i="5"/>
  <c r="AF2" i="5"/>
  <c r="I2" i="5"/>
  <c r="AG2" i="5"/>
  <c r="B2" i="6"/>
  <c r="K4" i="5" l="1"/>
  <c r="S4" i="5"/>
  <c r="AA4" i="5"/>
  <c r="AI4" i="5"/>
  <c r="F4" i="5"/>
  <c r="W4" i="5"/>
  <c r="AH4" i="5"/>
  <c r="D4" i="5"/>
  <c r="L4" i="5"/>
  <c r="T4" i="5"/>
  <c r="AB4" i="5"/>
  <c r="N4" i="5"/>
  <c r="O4" i="5"/>
  <c r="J4" i="5"/>
  <c r="E4" i="5"/>
  <c r="M4" i="5"/>
  <c r="U4" i="5"/>
  <c r="AC4" i="5"/>
  <c r="C4" i="5"/>
  <c r="V4" i="5"/>
  <c r="G4" i="5"/>
  <c r="AD4" i="5"/>
  <c r="AE4" i="5"/>
  <c r="Q4" i="5"/>
  <c r="Z4" i="5"/>
  <c r="H4" i="5"/>
  <c r="P4" i="5"/>
  <c r="X4" i="5"/>
  <c r="AF4" i="5"/>
  <c r="I4" i="5"/>
  <c r="Y4" i="5"/>
  <c r="AG4" i="5"/>
  <c r="R4" i="5"/>
  <c r="D2" i="6"/>
  <c r="L2" i="6"/>
  <c r="T2" i="6"/>
  <c r="AB2" i="6"/>
  <c r="C2" i="6"/>
  <c r="O2" i="6"/>
  <c r="X2" i="6"/>
  <c r="AA2" i="6"/>
  <c r="E2" i="6"/>
  <c r="M2" i="6"/>
  <c r="U2" i="6"/>
  <c r="AC2" i="6"/>
  <c r="AE2" i="6"/>
  <c r="P2" i="6"/>
  <c r="S2" i="6"/>
  <c r="F2" i="6"/>
  <c r="N2" i="6"/>
  <c r="V2" i="6"/>
  <c r="AD2" i="6"/>
  <c r="W2" i="6"/>
  <c r="H2" i="6"/>
  <c r="K2" i="6"/>
  <c r="G2" i="6"/>
  <c r="AF2" i="6"/>
  <c r="I2" i="6"/>
  <c r="Q2" i="6"/>
  <c r="Y2" i="6"/>
  <c r="AG2" i="6"/>
  <c r="J2" i="6"/>
  <c r="R2" i="6"/>
  <c r="Z2" i="6"/>
  <c r="AH2" i="6"/>
  <c r="AI2" i="6"/>
  <c r="B85" i="2"/>
  <c r="B76" i="2"/>
  <c r="C76" i="2"/>
  <c r="D76" i="2"/>
  <c r="E76" i="2"/>
  <c r="F76" i="2"/>
  <c r="G76" i="2"/>
  <c r="H76" i="2"/>
  <c r="C75" i="2"/>
  <c r="C89" i="2" s="1"/>
  <c r="C94" i="2" s="1"/>
  <c r="D75" i="2"/>
  <c r="E75" i="2"/>
  <c r="F75" i="2"/>
  <c r="G75" i="2"/>
  <c r="H75" i="2"/>
  <c r="B75" i="2"/>
  <c r="E90" i="2" l="1"/>
  <c r="E95" i="2" s="1"/>
  <c r="D89" i="2"/>
  <c r="D94" i="2" s="1"/>
  <c r="D90" i="2"/>
  <c r="D95" i="2" s="1"/>
  <c r="B90" i="2"/>
  <c r="B95" i="2" s="1"/>
  <c r="C90" i="2"/>
  <c r="C95" i="2" s="1"/>
  <c r="F89" i="2"/>
  <c r="F94" i="2" s="1"/>
  <c r="E89" i="2"/>
  <c r="E94" i="2" s="1"/>
  <c r="H90" i="2"/>
  <c r="H95" i="2" s="1"/>
  <c r="B89" i="2"/>
  <c r="B94" i="2" s="1"/>
  <c r="G90" i="2"/>
  <c r="G95" i="2" s="1"/>
  <c r="H89" i="2"/>
  <c r="H94" i="2" s="1"/>
  <c r="F90" i="2"/>
  <c r="F95" i="2" s="1"/>
  <c r="G89" i="2"/>
  <c r="G9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<sst xmlns="http://schemas.openxmlformats.org/spreadsheetml/2006/main" count="124" uniqueCount="106">
  <si>
    <t>Sources:</t>
  </si>
  <si>
    <t>High</t>
  </si>
  <si>
    <t>Low</t>
  </si>
  <si>
    <t>Floor</t>
  </si>
  <si>
    <t>DAC1</t>
  </si>
  <si>
    <t>DAC2</t>
  </si>
  <si>
    <t>$/ton CO2</t>
  </si>
  <si>
    <t>Capital Cost per Ton CO2 Captured (amortized over lifetime of equipment)</t>
  </si>
  <si>
    <t>Electricity Required per Ton CO2 Captured</t>
  </si>
  <si>
    <t>GJ/ton CO2</t>
  </si>
  <si>
    <t>Heat Input Required per Ton CO2 Captured</t>
  </si>
  <si>
    <t>DAC2 = amine-based technology, less mature, can be small modular units, can accept waste heat (temp 85-120C)</t>
  </si>
  <si>
    <t>DAC1 = hydroxide sorbent-based technology, most mature technology, used for large-scale plants, requires high heat (&gt;800C)</t>
  </si>
  <si>
    <t>DAC Technologies Considered</t>
  </si>
  <si>
    <t>Realmonte et al.</t>
  </si>
  <si>
    <t>https://www.nature.com/articles/s41467-019-10842-5</t>
  </si>
  <si>
    <t>An inter-model assessment of the role of direct air capture in deep mitigation pathways</t>
  </si>
  <si>
    <t>Table 2</t>
  </si>
  <si>
    <t>https://static-content.springer.com/esm/art%3A10.1038%2Fs41467-019-10842-5/MediaObjects/41467_2019_10842_MOESM1_ESM.pdf</t>
  </si>
  <si>
    <t>Supplementary materials, Fig 3</t>
  </si>
  <si>
    <t>Technology Shares (Supplement Fig 3)</t>
  </si>
  <si>
    <t>Very little DAC of any sort is deployed before 2045-2050.  DAC1 is dominant</t>
  </si>
  <si>
    <t>until after 2080.  Therefore, for the EPS, which extends only to 2050, we</t>
  </si>
  <si>
    <t>assume the only relevant DAC technology is DAC1.</t>
  </si>
  <si>
    <t>According to the source paper, DAC1 heat is provided by natural gas, and DAC2 heat is provided by waste heat.</t>
  </si>
  <si>
    <t>We will use the 1.5-degree C pathway as our outer potential bound (100% lever setting),</t>
  </si>
  <si>
    <t>since it is the more aggressive of the two scenarios.</t>
  </si>
  <si>
    <t>We will measure deployment in specific years to the pixel, since the data are not</t>
  </si>
  <si>
    <t>provided in tabular form:</t>
  </si>
  <si>
    <t>DAC1 (pixels, high zoom)</t>
  </si>
  <si>
    <t>DAC2 (pixels, high zoom)</t>
  </si>
  <si>
    <t>Scale (pixels/(30 Gt/yr))</t>
  </si>
  <si>
    <t>DAC1 (Gt/yr)</t>
  </si>
  <si>
    <t>DAC2 (Gt/yr)</t>
  </si>
  <si>
    <t>Assigning Country-Specific Share</t>
  </si>
  <si>
    <t>The totals above are global.  We assign DAC expenditures proportionally to current GDP, which</t>
  </si>
  <si>
    <t>reflects both a country's ability to pay and, to a rough degree, its responsibility for historical emissions</t>
  </si>
  <si>
    <t>to date.</t>
  </si>
  <si>
    <t>U.S. GDP</t>
  </si>
  <si>
    <t>World GDP</t>
  </si>
  <si>
    <t>trillion USD</t>
  </si>
  <si>
    <t>trillion UDS</t>
  </si>
  <si>
    <t>US GDP share</t>
  </si>
  <si>
    <t>Global DAC Potential</t>
  </si>
  <si>
    <t>U.S. DAC potential</t>
  </si>
  <si>
    <t>Converting to metric tons:</t>
  </si>
  <si>
    <t>DAC1 (t/yr)</t>
  </si>
  <si>
    <t>DAC2 (t/yr)</t>
  </si>
  <si>
    <t>metric tons/yr</t>
  </si>
  <si>
    <t>Due to the fact that the EPS model run ends at 2050, and deployment of DAC1 may only begin in 2046 (and DAC2 can't</t>
  </si>
  <si>
    <t>begin during the model run at all), we assume there will not be sufficient time to progress from the high toward the</t>
  </si>
  <si>
    <t>Electricity and Heat Intensity, Costs</t>
  </si>
  <si>
    <t>low intensity or cost values.  Therefore, we take the high values as constant over the period 2046-2050, when deployment</t>
  </si>
  <si>
    <t>is just barely beginning.</t>
  </si>
  <si>
    <t>BTU/GJ</t>
  </si>
  <si>
    <t>BTU/metric ton CO2</t>
  </si>
  <si>
    <t>$/metric ton CO2</t>
  </si>
  <si>
    <t>amortized CapEx</t>
  </si>
  <si>
    <t>Notes</t>
  </si>
  <si>
    <t>electricity</t>
  </si>
  <si>
    <t>coal</t>
  </si>
  <si>
    <t>natural gas</t>
  </si>
  <si>
    <t>biomass</t>
  </si>
  <si>
    <t>petroleum diesel</t>
  </si>
  <si>
    <t>heat</t>
  </si>
  <si>
    <t>crude oil</t>
  </si>
  <si>
    <t>heavy or residual fuel oil</t>
  </si>
  <si>
    <t>LPG propane or butane</t>
  </si>
  <si>
    <t>hydrogen</t>
  </si>
  <si>
    <t>DAC Potential</t>
  </si>
  <si>
    <t>DACD Direct Air Capture Potential</t>
  </si>
  <si>
    <t>DACD Direct Air Capture Energy Intensity</t>
  </si>
  <si>
    <t>In this variable, we use BTU for all energy sources, including electricity.  This is a strict unit conversion, not a heat rate.</t>
  </si>
  <si>
    <t>The paper indicates these costs include equipment, maintenance, and labor.  Energy costs are not included.</t>
  </si>
  <si>
    <t>DACD Direct Air Capture Amortized CapEx and OM</t>
  </si>
  <si>
    <t>CapEx here should include the cost of equipment, maintenance, and labor.</t>
  </si>
  <si>
    <t>Energy costs are calculated separately in the model and should not be included here.</t>
  </si>
  <si>
    <t>Amortized CapEx and OM Cost Notes</t>
  </si>
  <si>
    <t>US Department of State</t>
  </si>
  <si>
    <t>Figure 17</t>
  </si>
  <si>
    <t>pixels per 1.25 Gt</t>
  </si>
  <si>
    <t>2050 potential (Gt)</t>
  </si>
  <si>
    <t xml:space="preserve">*To be conservative, we choose to measure </t>
  </si>
  <si>
    <t>to the upper range of the CDR range. CDR</t>
  </si>
  <si>
    <t>in this report includes DAC as well as several</t>
  </si>
  <si>
    <t xml:space="preserve">other potential forms of geoengineering, </t>
  </si>
  <si>
    <t>meaning it is best to report the conservative</t>
  </si>
  <si>
    <t>potential.</t>
  </si>
  <si>
    <t>Potential</t>
  </si>
  <si>
    <t>Energy Intensity and CapEx Data</t>
  </si>
  <si>
    <t xml:space="preserve">We use the US Long-Term Strategy to project DAC potential and a </t>
  </si>
  <si>
    <t xml:space="preserve">separate source for energy intensity and CapEx calculations. </t>
  </si>
  <si>
    <t>pixels to upper range, 2030</t>
  </si>
  <si>
    <t>pixels to upper range, 2040</t>
  </si>
  <si>
    <t>2040 potential (Gt)</t>
  </si>
  <si>
    <t>potential</t>
  </si>
  <si>
    <t>see: https://www.wri.org/insights/direct-air-capture-resource-considerations-and-costs-carbon-removal, Status of the Leading DAC Companies.</t>
  </si>
  <si>
    <t>However, the largest currently operating DAC facilities use solid sorbent systems and utilize non-fossil resources at low heat (80-120 C),</t>
  </si>
  <si>
    <t>Therefore, we take the heat input specified for DAC1 plants and convert to the amount of electricity needed</t>
  </si>
  <si>
    <t>if supplied by a heat pump.</t>
  </si>
  <si>
    <t>Percent Reduction in Fuel Use with Heat Pump</t>
  </si>
  <si>
    <t>Source: indst/PIFURfE</t>
  </si>
  <si>
    <t>Heat Input Required per Ton CO2 Captured, Converted to Electricity</t>
  </si>
  <si>
    <t>The Long-Term Strategy of the United States: Pathways to Net-Zero Greenhouse Gas Emissions by 2050</t>
    <phoneticPr fontId="6" type="noConversion"/>
  </si>
  <si>
    <t>https://www.whitehouse.gov/wp-content/uploads/2021/10/US-Long-Term-Strategy.pdf</t>
    <phoneticPr fontId="6" type="noConversion"/>
  </si>
  <si>
    <t>pixels to upper range, 2050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</si>
</sst>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.0%"/>
    <numFmt numFmtId="178" formatCode="0.000E+00"/>
  </numFmts>
  <fonts count="7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i/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/>
    <xf numFmtId="0" fontId="3" fillId="0" borderId="0" xfId="1"/>
    <xf numFmtId="0" fontId="0" fillId="0" borderId="0" xfId="0" applyAlignment="1">
      <alignment horizontal="left"/>
    </xf>
    <xf numFmtId="176" fontId="0" fillId="0" borderId="0" xfId="0" applyNumberFormat="1"/>
    <xf numFmtId="177" fontId="0" fillId="0" borderId="0" xfId="2" applyNumberFormat="1" applyFont="1"/>
    <xf numFmtId="0" fontId="0" fillId="2" borderId="0" xfId="0" applyFill="1"/>
    <xf numFmtId="0" fontId="0" fillId="3" borderId="0" xfId="0" applyFill="1"/>
    <xf numFmtId="11" fontId="0" fillId="3" borderId="0" xfId="0" applyNumberFormat="1" applyFill="1"/>
    <xf numFmtId="1" fontId="0" fillId="0" borderId="0" xfId="0" applyNumberFormat="1"/>
    <xf numFmtId="0" fontId="2" fillId="4" borderId="0" xfId="0" applyFont="1" applyFill="1"/>
    <xf numFmtId="0" fontId="0" fillId="4" borderId="0" xfId="0" applyFill="1"/>
    <xf numFmtId="0" fontId="0" fillId="0" borderId="0" xfId="0" applyAlignment="1">
      <alignment wrapText="1"/>
    </xf>
    <xf numFmtId="178" fontId="0" fillId="0" borderId="0" xfId="0" applyNumberFormat="1"/>
    <xf numFmtId="0" fontId="1" fillId="0" borderId="0" xfId="0" applyFont="1" applyAlignment="1">
      <alignment wrapText="1"/>
    </xf>
    <xf numFmtId="9" fontId="0" fillId="0" borderId="0" xfId="2" applyFont="1"/>
  </cellXfs>
  <cellStyles count="3">
    <cellStyle name="百分比" xfId="2" builtinId="5"/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0</xdr:row>
      <xdr:rowOff>69850</xdr:rowOff>
    </xdr:from>
    <xdr:to>
      <xdr:col>9</xdr:col>
      <xdr:colOff>165100</xdr:colOff>
      <xdr:row>13</xdr:row>
      <xdr:rowOff>39843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FC0E2F-CA4E-E532-7415-0FCBA5E296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63900" y="69850"/>
          <a:ext cx="3676650" cy="291639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40</xdr:row>
      <xdr:rowOff>8412</xdr:rowOff>
    </xdr:from>
    <xdr:to>
      <xdr:col>4</xdr:col>
      <xdr:colOff>265044</xdr:colOff>
      <xdr:row>58</xdr:row>
      <xdr:rowOff>146525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487608"/>
          <a:ext cx="5002696" cy="3414851"/>
        </a:xfrm>
        <a:prstGeom prst="rect">
          <a:avLst/>
        </a:prstGeom>
      </xdr:spPr>
    </xdr:pic>
    <xdr:clientData/>
  </xdr:twoCellAnchor>
  <xdr:twoCellAnchor editAs="oneCell">
    <xdr:from>
      <xdr:col>5</xdr:col>
      <xdr:colOff>86001</xdr:colOff>
      <xdr:row>40</xdr:row>
      <xdr:rowOff>87934</xdr:rowOff>
    </xdr:from>
    <xdr:to>
      <xdr:col>6</xdr:col>
      <xdr:colOff>61843</xdr:colOff>
      <xdr:row>43</xdr:row>
      <xdr:rowOff>46420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7066" y="7567130"/>
          <a:ext cx="782430" cy="5083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hitehouse.gov/wp-content/uploads/2021/10/US-Long-Term-Strategy.pdf" TargetMode="External"/><Relationship Id="rId2" Type="http://schemas.openxmlformats.org/officeDocument/2006/relationships/hyperlink" Target="https://static-content.springer.com/esm/art%3A10.1038%2Fs41467-019-10842-5/MediaObjects/41467_2019_10842_MOESM1_ESM.pdf" TargetMode="External"/><Relationship Id="rId1" Type="http://schemas.openxmlformats.org/officeDocument/2006/relationships/hyperlink" Target="https://www.nature.com/articles/s41467-019-10842-5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workbookViewId="0">
      <selection activeCell="B9" sqref="B9"/>
    </sheetView>
  </sheetViews>
  <sheetFormatPr defaultRowHeight="13.8" x14ac:dyDescent="0.25"/>
  <cols>
    <col min="1" max="1" width="11.21875" customWidth="1"/>
    <col min="2" max="2" width="47.21875" customWidth="1"/>
  </cols>
  <sheetData>
    <row r="1" spans="1:2" x14ac:dyDescent="0.25">
      <c r="A1" s="1" t="s">
        <v>70</v>
      </c>
    </row>
    <row r="2" spans="1:2" x14ac:dyDescent="0.25">
      <c r="A2" s="1" t="s">
        <v>71</v>
      </c>
    </row>
    <row r="3" spans="1:2" x14ac:dyDescent="0.25">
      <c r="A3" s="1" t="s">
        <v>74</v>
      </c>
    </row>
    <row r="5" spans="1:2" x14ac:dyDescent="0.25">
      <c r="A5" s="1" t="s">
        <v>0</v>
      </c>
      <c r="B5" s="4" t="s">
        <v>88</v>
      </c>
    </row>
    <row r="6" spans="1:2" x14ac:dyDescent="0.25">
      <c r="B6" t="s">
        <v>78</v>
      </c>
    </row>
    <row r="7" spans="1:2" x14ac:dyDescent="0.25">
      <c r="B7" s="6">
        <v>2021</v>
      </c>
    </row>
    <row r="8" spans="1:2" ht="41.4" x14ac:dyDescent="0.25">
      <c r="B8" s="15" t="s">
        <v>103</v>
      </c>
    </row>
    <row r="9" spans="1:2" x14ac:dyDescent="0.25">
      <c r="B9" s="5" t="s">
        <v>104</v>
      </c>
    </row>
    <row r="10" spans="1:2" x14ac:dyDescent="0.25">
      <c r="B10" t="s">
        <v>79</v>
      </c>
    </row>
    <row r="12" spans="1:2" x14ac:dyDescent="0.25">
      <c r="B12" s="4" t="s">
        <v>89</v>
      </c>
    </row>
    <row r="13" spans="1:2" x14ac:dyDescent="0.25">
      <c r="B13" t="s">
        <v>14</v>
      </c>
    </row>
    <row r="14" spans="1:2" x14ac:dyDescent="0.25">
      <c r="B14" s="6">
        <v>2019</v>
      </c>
    </row>
    <row r="15" spans="1:2" x14ac:dyDescent="0.25">
      <c r="B15" t="s">
        <v>16</v>
      </c>
    </row>
    <row r="16" spans="1:2" x14ac:dyDescent="0.25">
      <c r="B16" s="5" t="s">
        <v>15</v>
      </c>
    </row>
    <row r="17" spans="1:2" x14ac:dyDescent="0.25">
      <c r="B17" t="s">
        <v>17</v>
      </c>
    </row>
    <row r="18" spans="1:2" x14ac:dyDescent="0.25">
      <c r="B18" s="5" t="s">
        <v>18</v>
      </c>
    </row>
    <row r="19" spans="1:2" x14ac:dyDescent="0.25">
      <c r="B19" t="s">
        <v>19</v>
      </c>
    </row>
    <row r="21" spans="1:2" x14ac:dyDescent="0.25">
      <c r="A21" s="1" t="s">
        <v>58</v>
      </c>
    </row>
    <row r="22" spans="1:2" x14ac:dyDescent="0.25">
      <c r="A22" t="s">
        <v>90</v>
      </c>
    </row>
    <row r="23" spans="1:2" x14ac:dyDescent="0.25">
      <c r="A23" t="s">
        <v>91</v>
      </c>
    </row>
    <row r="25" spans="1:2" x14ac:dyDescent="0.25">
      <c r="A25" s="1" t="s">
        <v>77</v>
      </c>
    </row>
    <row r="26" spans="1:2" x14ac:dyDescent="0.25">
      <c r="A26" t="s">
        <v>75</v>
      </c>
    </row>
    <row r="27" spans="1:2" x14ac:dyDescent="0.25">
      <c r="A27" t="s">
        <v>76</v>
      </c>
    </row>
  </sheetData>
  <phoneticPr fontId="6" type="noConversion"/>
  <hyperlinks>
    <hyperlink ref="B16" r:id="rId1" xr:uid="{1B7B203B-1F27-4F66-8D85-059A5F09A136}"/>
    <hyperlink ref="B18" r:id="rId2" xr:uid="{1148D792-FF18-4C25-9D22-BDCFE3F34969}"/>
    <hyperlink ref="B9" r:id="rId3" xr:uid="{DCEC7987-B234-4FA2-985D-82BB26527051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06B8D-FB10-40CA-B025-270C2E82347D}">
  <dimension ref="A1:F17"/>
  <sheetViews>
    <sheetView topLeftCell="A4" workbookViewId="0">
      <selection activeCell="A20" sqref="A20"/>
    </sheetView>
  </sheetViews>
  <sheetFormatPr defaultRowHeight="13.8" x14ac:dyDescent="0.25"/>
  <cols>
    <col min="1" max="1" width="20.21875" customWidth="1"/>
    <col min="4" max="5" width="11.77734375" bestFit="1" customWidth="1"/>
    <col min="6" max="6" width="12.77734375" bestFit="1" customWidth="1"/>
  </cols>
  <sheetData>
    <row r="1" spans="1:6" x14ac:dyDescent="0.25">
      <c r="A1" t="s">
        <v>80</v>
      </c>
      <c r="B1">
        <v>56</v>
      </c>
    </row>
    <row r="2" spans="1:6" ht="27.6" x14ac:dyDescent="0.25">
      <c r="A2" s="15" t="s">
        <v>92</v>
      </c>
      <c r="B2">
        <v>0</v>
      </c>
    </row>
    <row r="3" spans="1:6" ht="27.6" x14ac:dyDescent="0.25">
      <c r="A3" s="15" t="s">
        <v>93</v>
      </c>
      <c r="B3">
        <v>4</v>
      </c>
    </row>
    <row r="4" spans="1:6" ht="27.6" x14ac:dyDescent="0.25">
      <c r="A4" s="15" t="s">
        <v>105</v>
      </c>
      <c r="B4">
        <v>16</v>
      </c>
    </row>
    <row r="6" spans="1:6" x14ac:dyDescent="0.25">
      <c r="A6" s="15" t="s">
        <v>94</v>
      </c>
      <c r="B6">
        <f>B3/B1*1.25</f>
        <v>8.9285714285714274E-2</v>
      </c>
    </row>
    <row r="7" spans="1:6" x14ac:dyDescent="0.25">
      <c r="A7" t="s">
        <v>81</v>
      </c>
      <c r="B7">
        <f>B4/B1*1.25</f>
        <v>0.3571428571428571</v>
      </c>
    </row>
    <row r="9" spans="1:6" x14ac:dyDescent="0.25">
      <c r="A9" t="s">
        <v>82</v>
      </c>
    </row>
    <row r="10" spans="1:6" x14ac:dyDescent="0.25">
      <c r="A10" t="s">
        <v>83</v>
      </c>
    </row>
    <row r="11" spans="1:6" x14ac:dyDescent="0.25">
      <c r="A11" t="s">
        <v>84</v>
      </c>
    </row>
    <row r="12" spans="1:6" x14ac:dyDescent="0.25">
      <c r="A12" t="s">
        <v>85</v>
      </c>
    </row>
    <row r="13" spans="1:6" x14ac:dyDescent="0.25">
      <c r="A13" t="s">
        <v>86</v>
      </c>
    </row>
    <row r="14" spans="1:6" x14ac:dyDescent="0.25">
      <c r="A14" t="s">
        <v>87</v>
      </c>
    </row>
    <row r="16" spans="1:6" x14ac:dyDescent="0.25">
      <c r="B16">
        <v>2020</v>
      </c>
      <c r="C16">
        <v>2030</v>
      </c>
      <c r="D16">
        <v>2040</v>
      </c>
      <c r="E16">
        <v>2050</v>
      </c>
      <c r="F16" s="14">
        <v>2060</v>
      </c>
    </row>
    <row r="17" spans="1:6" x14ac:dyDescent="0.25">
      <c r="A17" t="s">
        <v>95</v>
      </c>
      <c r="B17">
        <v>0</v>
      </c>
      <c r="C17">
        <v>0</v>
      </c>
      <c r="D17">
        <f>B6*10^9</f>
        <v>89285714.285714269</v>
      </c>
      <c r="E17">
        <f>B7*10^9</f>
        <v>357142857.14285707</v>
      </c>
      <c r="F17" s="14">
        <f>E17</f>
        <v>357142857.14285707</v>
      </c>
    </row>
  </sheetData>
  <phoneticPr fontId="5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5"/>
  <sheetViews>
    <sheetView topLeftCell="A4" zoomScale="115" zoomScaleNormal="115" workbookViewId="0">
      <selection activeCell="A36" sqref="A36:XFD38"/>
    </sheetView>
  </sheetViews>
  <sheetFormatPr defaultRowHeight="13.8" x14ac:dyDescent="0.25"/>
  <cols>
    <col min="1" max="1" width="33.21875" customWidth="1"/>
    <col min="2" max="8" width="11.44140625" customWidth="1"/>
  </cols>
  <sheetData>
    <row r="1" spans="1:7" x14ac:dyDescent="0.25">
      <c r="A1" s="1" t="s">
        <v>13</v>
      </c>
    </row>
    <row r="2" spans="1:7" x14ac:dyDescent="0.25">
      <c r="A2" t="s">
        <v>12</v>
      </c>
    </row>
    <row r="3" spans="1:7" x14ac:dyDescent="0.25">
      <c r="A3" t="s">
        <v>11</v>
      </c>
    </row>
    <row r="5" spans="1:7" x14ac:dyDescent="0.25">
      <c r="A5" t="s">
        <v>24</v>
      </c>
    </row>
    <row r="6" spans="1:7" x14ac:dyDescent="0.25">
      <c r="A6" t="s">
        <v>97</v>
      </c>
    </row>
    <row r="7" spans="1:7" x14ac:dyDescent="0.25">
      <c r="A7" t="s">
        <v>96</v>
      </c>
    </row>
    <row r="8" spans="1:7" x14ac:dyDescent="0.25">
      <c r="A8" t="s">
        <v>98</v>
      </c>
    </row>
    <row r="9" spans="1:7" x14ac:dyDescent="0.25">
      <c r="A9" t="s">
        <v>99</v>
      </c>
    </row>
    <row r="11" spans="1:7" x14ac:dyDescent="0.25">
      <c r="A11" s="1" t="s">
        <v>7</v>
      </c>
    </row>
    <row r="12" spans="1:7" x14ac:dyDescent="0.25">
      <c r="A12" s="13" t="s">
        <v>73</v>
      </c>
      <c r="B12" s="14"/>
      <c r="C12" s="14"/>
      <c r="D12" s="14"/>
      <c r="E12" s="14"/>
      <c r="F12" s="14"/>
      <c r="G12" s="14"/>
    </row>
    <row r="13" spans="1:7" x14ac:dyDescent="0.25">
      <c r="A13" s="2" t="s">
        <v>6</v>
      </c>
      <c r="B13" s="3" t="s">
        <v>4</v>
      </c>
      <c r="C13" s="3" t="s">
        <v>5</v>
      </c>
    </row>
    <row r="14" spans="1:7" x14ac:dyDescent="0.25">
      <c r="A14" s="1" t="s">
        <v>1</v>
      </c>
      <c r="B14">
        <v>300</v>
      </c>
      <c r="C14">
        <v>350</v>
      </c>
    </row>
    <row r="15" spans="1:7" x14ac:dyDescent="0.25">
      <c r="A15" s="1" t="s">
        <v>2</v>
      </c>
      <c r="B15">
        <v>180</v>
      </c>
      <c r="C15">
        <v>200</v>
      </c>
    </row>
    <row r="16" spans="1:7" x14ac:dyDescent="0.25">
      <c r="A16" s="1" t="s">
        <v>3</v>
      </c>
      <c r="B16">
        <v>100</v>
      </c>
      <c r="C16">
        <v>50</v>
      </c>
    </row>
    <row r="18" spans="1:4" x14ac:dyDescent="0.25">
      <c r="A18" s="1" t="s">
        <v>8</v>
      </c>
    </row>
    <row r="19" spans="1:4" x14ac:dyDescent="0.25">
      <c r="A19" s="2" t="s">
        <v>9</v>
      </c>
      <c r="B19" s="3" t="s">
        <v>4</v>
      </c>
      <c r="C19" s="3" t="s">
        <v>5</v>
      </c>
    </row>
    <row r="20" spans="1:4" x14ac:dyDescent="0.25">
      <c r="A20" s="1" t="s">
        <v>1</v>
      </c>
      <c r="B20">
        <v>1.8</v>
      </c>
      <c r="C20">
        <v>1.1000000000000001</v>
      </c>
    </row>
    <row r="21" spans="1:4" x14ac:dyDescent="0.25">
      <c r="A21" s="1" t="s">
        <v>2</v>
      </c>
      <c r="B21">
        <v>1.3</v>
      </c>
      <c r="C21">
        <v>0.6</v>
      </c>
    </row>
    <row r="22" spans="1:4" x14ac:dyDescent="0.25">
      <c r="A22" s="1" t="s">
        <v>3</v>
      </c>
    </row>
    <row r="24" spans="1:4" x14ac:dyDescent="0.25">
      <c r="A24" s="1" t="s">
        <v>10</v>
      </c>
    </row>
    <row r="25" spans="1:4" x14ac:dyDescent="0.25">
      <c r="A25" s="2" t="s">
        <v>9</v>
      </c>
      <c r="B25" s="3" t="s">
        <v>4</v>
      </c>
      <c r="C25" s="3" t="s">
        <v>5</v>
      </c>
    </row>
    <row r="26" spans="1:4" x14ac:dyDescent="0.25">
      <c r="A26" s="1" t="s">
        <v>1</v>
      </c>
      <c r="B26">
        <v>8.1</v>
      </c>
      <c r="C26">
        <v>7.2</v>
      </c>
    </row>
    <row r="27" spans="1:4" x14ac:dyDescent="0.25">
      <c r="A27" s="1" t="s">
        <v>2</v>
      </c>
      <c r="B27">
        <v>5.3</v>
      </c>
      <c r="C27">
        <v>4.4000000000000004</v>
      </c>
    </row>
    <row r="28" spans="1:4" x14ac:dyDescent="0.25">
      <c r="A28" s="1" t="s">
        <v>3</v>
      </c>
    </row>
    <row r="29" spans="1:4" x14ac:dyDescent="0.25">
      <c r="A29" s="1"/>
    </row>
    <row r="30" spans="1:4" ht="27.6" x14ac:dyDescent="0.25">
      <c r="A30" s="17" t="s">
        <v>100</v>
      </c>
      <c r="B30" s="18">
        <v>0.67</v>
      </c>
      <c r="D30" t="s">
        <v>101</v>
      </c>
    </row>
    <row r="31" spans="1:4" x14ac:dyDescent="0.25">
      <c r="A31" s="1"/>
    </row>
    <row r="32" spans="1:4" x14ac:dyDescent="0.25">
      <c r="A32" s="1" t="s">
        <v>102</v>
      </c>
    </row>
    <row r="33" spans="1:3" x14ac:dyDescent="0.25">
      <c r="A33" s="2" t="s">
        <v>9</v>
      </c>
      <c r="B33" s="3" t="s">
        <v>4</v>
      </c>
      <c r="C33" s="3" t="s">
        <v>5</v>
      </c>
    </row>
    <row r="34" spans="1:3" x14ac:dyDescent="0.25">
      <c r="A34" s="1" t="s">
        <v>1</v>
      </c>
      <c r="B34" s="7">
        <f>B26*(1-$B$30)</f>
        <v>2.6729999999999996</v>
      </c>
      <c r="C34" s="7">
        <f>C26*(1-$B$30)</f>
        <v>2.3759999999999999</v>
      </c>
    </row>
    <row r="35" spans="1:3" x14ac:dyDescent="0.25">
      <c r="A35" s="1" t="s">
        <v>2</v>
      </c>
      <c r="B35" s="7">
        <f>B27*(1-$B$30)</f>
        <v>1.7489999999999997</v>
      </c>
      <c r="C35" s="7">
        <f>C27*(1-$B$30)</f>
        <v>1.452</v>
      </c>
    </row>
    <row r="37" spans="1:3" x14ac:dyDescent="0.25">
      <c r="A37" s="1" t="s">
        <v>20</v>
      </c>
    </row>
    <row r="38" spans="1:3" x14ac:dyDescent="0.25">
      <c r="A38" t="s">
        <v>21</v>
      </c>
    </row>
    <row r="39" spans="1:3" x14ac:dyDescent="0.25">
      <c r="A39" t="s">
        <v>22</v>
      </c>
    </row>
    <row r="40" spans="1:3" x14ac:dyDescent="0.25">
      <c r="A40" t="s">
        <v>23</v>
      </c>
    </row>
    <row r="62" spans="1:8" x14ac:dyDescent="0.25">
      <c r="A62" s="4" t="s">
        <v>43</v>
      </c>
      <c r="B62" s="9"/>
      <c r="C62" s="9"/>
      <c r="D62" s="9"/>
      <c r="E62" s="9"/>
      <c r="F62" s="9"/>
      <c r="G62" s="9"/>
      <c r="H62" s="9"/>
    </row>
    <row r="63" spans="1:8" x14ac:dyDescent="0.25">
      <c r="A63" t="s">
        <v>25</v>
      </c>
    </row>
    <row r="64" spans="1:8" x14ac:dyDescent="0.25">
      <c r="A64" t="s">
        <v>26</v>
      </c>
    </row>
    <row r="65" spans="1:8" x14ac:dyDescent="0.25">
      <c r="A65" t="s">
        <v>27</v>
      </c>
    </row>
    <row r="66" spans="1:8" x14ac:dyDescent="0.25">
      <c r="A66" t="s">
        <v>28</v>
      </c>
    </row>
    <row r="68" spans="1:8" x14ac:dyDescent="0.25">
      <c r="B68">
        <v>2045</v>
      </c>
      <c r="C68">
        <v>2050</v>
      </c>
      <c r="D68">
        <v>2060</v>
      </c>
      <c r="E68">
        <v>2070</v>
      </c>
      <c r="F68">
        <v>2080</v>
      </c>
      <c r="G68">
        <v>2090</v>
      </c>
      <c r="H68">
        <v>2100</v>
      </c>
    </row>
    <row r="69" spans="1:8" x14ac:dyDescent="0.25">
      <c r="A69" t="s">
        <v>29</v>
      </c>
      <c r="B69">
        <v>0</v>
      </c>
      <c r="C69">
        <v>5</v>
      </c>
      <c r="D69">
        <v>20</v>
      </c>
      <c r="E69">
        <v>122</v>
      </c>
      <c r="F69">
        <v>388</v>
      </c>
      <c r="G69">
        <v>384</v>
      </c>
      <c r="H69">
        <v>379</v>
      </c>
    </row>
    <row r="70" spans="1:8" x14ac:dyDescent="0.25">
      <c r="A70" t="s">
        <v>30</v>
      </c>
      <c r="B70">
        <v>0</v>
      </c>
      <c r="C70">
        <v>0</v>
      </c>
      <c r="D70">
        <v>0</v>
      </c>
      <c r="E70">
        <v>5</v>
      </c>
      <c r="F70">
        <v>30</v>
      </c>
      <c r="G70">
        <v>35</v>
      </c>
      <c r="H70">
        <v>40</v>
      </c>
    </row>
    <row r="72" spans="1:8" x14ac:dyDescent="0.25">
      <c r="A72" t="s">
        <v>31</v>
      </c>
      <c r="B72">
        <v>420</v>
      </c>
    </row>
    <row r="74" spans="1:8" x14ac:dyDescent="0.25">
      <c r="B74">
        <v>2045</v>
      </c>
      <c r="C74">
        <v>2050</v>
      </c>
      <c r="D74">
        <v>2060</v>
      </c>
      <c r="E74">
        <v>2070</v>
      </c>
      <c r="F74">
        <v>2080</v>
      </c>
      <c r="G74">
        <v>2090</v>
      </c>
      <c r="H74">
        <v>2100</v>
      </c>
    </row>
    <row r="75" spans="1:8" x14ac:dyDescent="0.25">
      <c r="A75" t="s">
        <v>32</v>
      </c>
      <c r="B75">
        <f>B69/$B$72*30</f>
        <v>0</v>
      </c>
      <c r="C75" s="7">
        <f t="shared" ref="C75:H76" si="0">C69/$B$72*30</f>
        <v>0.3571428571428571</v>
      </c>
      <c r="D75" s="7">
        <f t="shared" si="0"/>
        <v>1.4285714285714284</v>
      </c>
      <c r="E75" s="7">
        <f t="shared" si="0"/>
        <v>8.7142857142857153</v>
      </c>
      <c r="F75" s="7">
        <f t="shared" si="0"/>
        <v>27.714285714285715</v>
      </c>
      <c r="G75" s="7">
        <f t="shared" si="0"/>
        <v>27.428571428571427</v>
      </c>
      <c r="H75" s="7">
        <f t="shared" si="0"/>
        <v>27.071428571428573</v>
      </c>
    </row>
    <row r="76" spans="1:8" x14ac:dyDescent="0.25">
      <c r="A76" t="s">
        <v>33</v>
      </c>
      <c r="B76">
        <f>B70/$B$72*30</f>
        <v>0</v>
      </c>
      <c r="C76">
        <f t="shared" si="0"/>
        <v>0</v>
      </c>
      <c r="D76">
        <f t="shared" si="0"/>
        <v>0</v>
      </c>
      <c r="E76" s="7">
        <f t="shared" si="0"/>
        <v>0.3571428571428571</v>
      </c>
      <c r="F76" s="7">
        <f t="shared" si="0"/>
        <v>2.1428571428571428</v>
      </c>
      <c r="G76" s="7">
        <f t="shared" si="0"/>
        <v>2.5</v>
      </c>
      <c r="H76" s="7">
        <f t="shared" si="0"/>
        <v>2.8571428571428568</v>
      </c>
    </row>
    <row r="78" spans="1:8" x14ac:dyDescent="0.25">
      <c r="A78" s="1" t="s">
        <v>34</v>
      </c>
    </row>
    <row r="79" spans="1:8" x14ac:dyDescent="0.25">
      <c r="A79" t="s">
        <v>35</v>
      </c>
    </row>
    <row r="80" spans="1:8" x14ac:dyDescent="0.25">
      <c r="A80" t="s">
        <v>36</v>
      </c>
    </row>
    <row r="81" spans="1:8" x14ac:dyDescent="0.25">
      <c r="A81" t="s">
        <v>37</v>
      </c>
    </row>
    <row r="83" spans="1:8" x14ac:dyDescent="0.25">
      <c r="A83" t="s">
        <v>38</v>
      </c>
      <c r="B83">
        <v>19.39</v>
      </c>
      <c r="C83" t="s">
        <v>40</v>
      </c>
      <c r="D83">
        <v>2017</v>
      </c>
    </row>
    <row r="84" spans="1:8" x14ac:dyDescent="0.25">
      <c r="A84" t="s">
        <v>39</v>
      </c>
      <c r="B84">
        <v>80</v>
      </c>
      <c r="C84" t="s">
        <v>41</v>
      </c>
      <c r="D84">
        <v>2017</v>
      </c>
    </row>
    <row r="85" spans="1:8" x14ac:dyDescent="0.25">
      <c r="A85" t="s">
        <v>42</v>
      </c>
      <c r="B85" s="8">
        <f>B83/B84</f>
        <v>0.24237500000000001</v>
      </c>
    </row>
    <row r="87" spans="1:8" x14ac:dyDescent="0.25">
      <c r="A87" s="4" t="s">
        <v>44</v>
      </c>
      <c r="B87" s="9"/>
      <c r="C87" s="9"/>
      <c r="D87" s="9"/>
      <c r="E87" s="9"/>
      <c r="F87" s="9"/>
      <c r="G87" s="9"/>
      <c r="H87" s="9"/>
    </row>
    <row r="88" spans="1:8" x14ac:dyDescent="0.25">
      <c r="B88">
        <v>2045</v>
      </c>
      <c r="C88">
        <v>2050</v>
      </c>
      <c r="D88">
        <v>2060</v>
      </c>
      <c r="E88">
        <v>2070</v>
      </c>
      <c r="F88">
        <v>2080</v>
      </c>
      <c r="G88">
        <v>2090</v>
      </c>
      <c r="H88">
        <v>2100</v>
      </c>
    </row>
    <row r="89" spans="1:8" x14ac:dyDescent="0.25">
      <c r="A89" t="s">
        <v>32</v>
      </c>
      <c r="B89">
        <f>B75*$B$85</f>
        <v>0</v>
      </c>
      <c r="C89" s="7">
        <f t="shared" ref="C89:H90" si="1">C75*$B$85</f>
        <v>8.6562499999999987E-2</v>
      </c>
      <c r="D89" s="7">
        <f t="shared" si="1"/>
        <v>0.34624999999999995</v>
      </c>
      <c r="E89" s="7">
        <f t="shared" si="1"/>
        <v>2.1121250000000003</v>
      </c>
      <c r="F89" s="7">
        <f t="shared" si="1"/>
        <v>6.7172500000000008</v>
      </c>
      <c r="G89" s="7">
        <f t="shared" si="1"/>
        <v>6.6479999999999997</v>
      </c>
      <c r="H89" s="7">
        <f t="shared" si="1"/>
        <v>6.5614375000000003</v>
      </c>
    </row>
    <row r="90" spans="1:8" x14ac:dyDescent="0.25">
      <c r="A90" t="s">
        <v>33</v>
      </c>
      <c r="B90">
        <f>B76*$B$85</f>
        <v>0</v>
      </c>
      <c r="C90">
        <f t="shared" si="1"/>
        <v>0</v>
      </c>
      <c r="D90">
        <f t="shared" si="1"/>
        <v>0</v>
      </c>
      <c r="E90" s="7">
        <f t="shared" si="1"/>
        <v>8.6562499999999987E-2</v>
      </c>
      <c r="F90" s="7">
        <f t="shared" si="1"/>
        <v>0.51937500000000003</v>
      </c>
      <c r="G90" s="7">
        <f t="shared" si="1"/>
        <v>0.60593750000000002</v>
      </c>
      <c r="H90" s="7">
        <f t="shared" si="1"/>
        <v>0.69249999999999989</v>
      </c>
    </row>
    <row r="92" spans="1:8" x14ac:dyDescent="0.25">
      <c r="A92" t="s">
        <v>45</v>
      </c>
    </row>
    <row r="93" spans="1:8" x14ac:dyDescent="0.25">
      <c r="B93">
        <v>2045</v>
      </c>
      <c r="C93">
        <v>2050</v>
      </c>
      <c r="D93">
        <v>2060</v>
      </c>
      <c r="E93">
        <v>2070</v>
      </c>
      <c r="F93">
        <v>2080</v>
      </c>
      <c r="G93">
        <v>2090</v>
      </c>
      <c r="H93">
        <v>2100</v>
      </c>
    </row>
    <row r="94" spans="1:8" x14ac:dyDescent="0.25">
      <c r="A94" t="s">
        <v>46</v>
      </c>
      <c r="B94" s="10">
        <f>B89*10^9</f>
        <v>0</v>
      </c>
      <c r="C94" s="11">
        <f t="shared" ref="C94:H95" si="2">C89*10^9</f>
        <v>86562499.999999985</v>
      </c>
      <c r="D94" s="11">
        <f t="shared" si="2"/>
        <v>346249999.99999994</v>
      </c>
      <c r="E94" s="11">
        <f t="shared" si="2"/>
        <v>2112125000.0000002</v>
      </c>
      <c r="F94" s="11">
        <f t="shared" si="2"/>
        <v>6717250000.000001</v>
      </c>
      <c r="G94" s="11">
        <f t="shared" si="2"/>
        <v>6648000000</v>
      </c>
      <c r="H94" s="11">
        <f t="shared" si="2"/>
        <v>6561437500</v>
      </c>
    </row>
    <row r="95" spans="1:8" x14ac:dyDescent="0.25">
      <c r="A95" t="s">
        <v>47</v>
      </c>
      <c r="B95" s="10">
        <f>B90*10^9</f>
        <v>0</v>
      </c>
      <c r="C95" s="10">
        <f t="shared" si="2"/>
        <v>0</v>
      </c>
      <c r="D95" s="10">
        <f t="shared" si="2"/>
        <v>0</v>
      </c>
      <c r="E95" s="11">
        <f t="shared" si="2"/>
        <v>86562499.999999985</v>
      </c>
      <c r="F95" s="11">
        <f t="shared" si="2"/>
        <v>519375000.00000006</v>
      </c>
      <c r="G95" s="11">
        <f t="shared" si="2"/>
        <v>605937500</v>
      </c>
      <c r="H95" s="11">
        <f t="shared" si="2"/>
        <v>692499999.99999988</v>
      </c>
    </row>
    <row r="97" spans="1:2" x14ac:dyDescent="0.25">
      <c r="A97" s="4" t="s">
        <v>51</v>
      </c>
    </row>
    <row r="98" spans="1:2" x14ac:dyDescent="0.25">
      <c r="A98" t="s">
        <v>49</v>
      </c>
    </row>
    <row r="99" spans="1:2" x14ac:dyDescent="0.25">
      <c r="A99" t="s">
        <v>50</v>
      </c>
    </row>
    <row r="100" spans="1:2" x14ac:dyDescent="0.25">
      <c r="A100" t="s">
        <v>52</v>
      </c>
    </row>
    <row r="101" spans="1:2" x14ac:dyDescent="0.25">
      <c r="A101" t="s">
        <v>53</v>
      </c>
    </row>
    <row r="103" spans="1:2" x14ac:dyDescent="0.25">
      <c r="A103" t="s">
        <v>54</v>
      </c>
      <c r="B103">
        <v>947086</v>
      </c>
    </row>
    <row r="105" spans="1:2" x14ac:dyDescent="0.25">
      <c r="A105" t="s">
        <v>72</v>
      </c>
    </row>
  </sheetData>
  <phoneticPr fontId="6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S2"/>
  <sheetViews>
    <sheetView topLeftCell="AA1" workbookViewId="0">
      <selection activeCell="AJ1" sqref="AJ1:AS1"/>
    </sheetView>
  </sheetViews>
  <sheetFormatPr defaultRowHeight="13.8" x14ac:dyDescent="0.25"/>
  <cols>
    <col min="1" max="1" width="19.77734375" customWidth="1"/>
    <col min="2" max="2" width="9.21875" customWidth="1"/>
    <col min="3" max="24" width="9.33203125" bestFit="1" customWidth="1"/>
    <col min="25" max="25" width="10.88671875" bestFit="1" customWidth="1"/>
    <col min="26" max="34" width="9.33203125" bestFit="1" customWidth="1"/>
    <col min="35" max="35" width="10.6640625" customWidth="1"/>
    <col min="36" max="36" width="10.33203125" bestFit="1" customWidth="1"/>
    <col min="37" max="37" width="10.6640625" customWidth="1"/>
  </cols>
  <sheetData>
    <row r="1" spans="1:45" x14ac:dyDescent="0.25">
      <c r="A1" s="2" t="s">
        <v>48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 s="14">
        <v>2051</v>
      </c>
      <c r="AK1" s="14">
        <v>2052</v>
      </c>
      <c r="AL1" s="14">
        <v>2053</v>
      </c>
      <c r="AM1" s="14">
        <v>2054</v>
      </c>
      <c r="AN1" s="14">
        <v>2055</v>
      </c>
      <c r="AO1" s="14">
        <v>2056</v>
      </c>
      <c r="AP1" s="14">
        <v>2057</v>
      </c>
      <c r="AQ1" s="14">
        <v>2058</v>
      </c>
      <c r="AR1" s="14">
        <v>2059</v>
      </c>
      <c r="AS1" s="14">
        <v>2060</v>
      </c>
    </row>
    <row r="2" spans="1:45" x14ac:dyDescent="0.25">
      <c r="A2" t="s">
        <v>69</v>
      </c>
      <c r="B2" s="16" cm="1">
        <f t="array" ref="B2">TREND('CDR potential'!$B$17:$C$17,'CDR potential'!$B$16:$C$16,'DACD-potential'!B1)</f>
        <v>0</v>
      </c>
      <c r="C2" s="16" cm="1">
        <f t="array" ref="C2">TREND('CDR potential'!$B$17:$C$17,'CDR potential'!$B$16:$C$16,'DACD-potential'!C1)</f>
        <v>0</v>
      </c>
      <c r="D2" s="16" cm="1">
        <f t="array" ref="D2">TREND('CDR potential'!$B$17:$C$17,'CDR potential'!$B$16:$C$16,'DACD-potential'!D1)</f>
        <v>0</v>
      </c>
      <c r="E2" s="16" cm="1">
        <f t="array" ref="E2">TREND('CDR potential'!$B$17:$C$17,'CDR potential'!$B$16:$C$16,'DACD-potential'!E1)</f>
        <v>0</v>
      </c>
      <c r="F2" s="16" cm="1">
        <f t="array" ref="F2">TREND('CDR potential'!$B$17:$C$17,'CDR potential'!$B$16:$C$16,'DACD-potential'!F1)</f>
        <v>0</v>
      </c>
      <c r="G2" s="16" cm="1">
        <f t="array" ref="G2">TREND('CDR potential'!$B$17:$C$17,'CDR potential'!$B$16:$C$16,'DACD-potential'!G1)</f>
        <v>0</v>
      </c>
      <c r="H2" s="16" cm="1">
        <f t="array" ref="H2">TREND('CDR potential'!$B$17:$C$17,'CDR potential'!$B$16:$C$16,'DACD-potential'!H1)</f>
        <v>0</v>
      </c>
      <c r="I2" s="16" cm="1">
        <f t="array" ref="I2">TREND('CDR potential'!$B$17:$C$17,'CDR potential'!$B$16:$C$16,'DACD-potential'!I1)</f>
        <v>0</v>
      </c>
      <c r="J2" s="16" cm="1">
        <f t="array" ref="J2">TREND('CDR potential'!$B$17:$C$17,'CDR potential'!$B$16:$C$16,'DACD-potential'!J1)</f>
        <v>0</v>
      </c>
      <c r="K2" s="16" cm="1">
        <f t="array" ref="K2">TREND('CDR potential'!$B$17:$C$17,'CDR potential'!$B$16:$C$16,'DACD-potential'!K1)</f>
        <v>0</v>
      </c>
      <c r="L2" s="16" cm="1">
        <f t="array" ref="L2">TREND('CDR potential'!$B$17:$C$17,'CDR potential'!$B$16:$C$16,'DACD-potential'!L1)</f>
        <v>0</v>
      </c>
      <c r="M2" s="16" cm="1">
        <f t="array" ref="M2">TREND('CDR potential'!$B$17:$C$17,'CDR potential'!$B$16:$C$16,'DACD-potential'!M1)</f>
        <v>0</v>
      </c>
      <c r="N2" s="16" cm="1">
        <f t="array" ref="N2">TREND('CDR potential'!$B$17:$C$17,'CDR potential'!$B$16:$C$16,'DACD-potential'!N1)</f>
        <v>0</v>
      </c>
      <c r="O2" s="16" cm="1">
        <f t="array" ref="O2">TREND('CDR potential'!$C$17:$D$17,'CDR potential'!$C$16:$D$16,'DACD-potential'!O1)</f>
        <v>0</v>
      </c>
      <c r="P2" s="16" cm="1">
        <f t="array" ref="P2">TREND('CDR potential'!$C$17:$D$17,'CDR potential'!$C$16:$D$16,'DACD-potential'!P1)</f>
        <v>8928571.4285736084</v>
      </c>
      <c r="Q2" s="16" cm="1">
        <f t="array" ref="Q2">TREND('CDR potential'!$C$17:$D$17,'CDR potential'!$C$16:$D$16,'DACD-potential'!Q1)</f>
        <v>17857142.857143402</v>
      </c>
      <c r="R2" s="16" cm="1">
        <f t="array" ref="R2">TREND('CDR potential'!$C$17:$D$17,'CDR potential'!$C$16:$D$16,'DACD-potential'!R1)</f>
        <v>26785714.28571701</v>
      </c>
      <c r="S2" s="16" cm="1">
        <f t="array" ref="S2">TREND('CDR potential'!$C$17:$D$17,'CDR potential'!$C$16:$D$16,'DACD-potential'!S1)</f>
        <v>35714285.714286804</v>
      </c>
      <c r="T2" s="16" cm="1">
        <f t="array" ref="T2">TREND('CDR potential'!$C$17:$D$17,'CDR potential'!$C$16:$D$16,'DACD-potential'!T1)</f>
        <v>44642857.142856598</v>
      </c>
      <c r="U2" s="16" cm="1">
        <f t="array" ref="U2">TREND('CDR potential'!$C$17:$D$17,'CDR potential'!$C$16:$D$16,'DACD-potential'!U1)</f>
        <v>53571428.571430206</v>
      </c>
      <c r="V2" s="16" cm="1">
        <f t="array" ref="V2">TREND('CDR potential'!$C$17:$D$17,'CDR potential'!$C$16:$D$16,'DACD-potential'!V1)</f>
        <v>62500000</v>
      </c>
      <c r="W2" s="16" cm="1">
        <f t="array" ref="W2">TREND('CDR potential'!$C$17:$D$17,'CDR potential'!$C$16:$D$16,'DACD-potential'!W1)</f>
        <v>71428571.428573608</v>
      </c>
      <c r="X2" s="16" cm="1">
        <f t="array" ref="X2">TREND('CDR potential'!$C$17:$D$17,'CDR potential'!$C$16:$D$16,'DACD-potential'!X1)</f>
        <v>80357142.857143402</v>
      </c>
      <c r="Y2" s="16" cm="1">
        <f t="array" ref="Y2">TREND('CDR potential'!$D$17:$E$17,'CDR potential'!$D$16:$E$16,'DACD-potential'!Y1)</f>
        <v>89285714.285713196</v>
      </c>
      <c r="Z2" s="16" cm="1">
        <f t="array" ref="Z2">TREND('CDR potential'!$D$17:$E$17,'CDR potential'!$D$16:$E$16,'DACD-potential'!Z1)</f>
        <v>116071428.57142639</v>
      </c>
      <c r="AA2" s="16" cm="1">
        <f t="array" ref="AA2">TREND('CDR potential'!$D$17:$E$17,'CDR potential'!$D$16:$E$16,'DACD-potential'!AA1)</f>
        <v>142857142.85713959</v>
      </c>
      <c r="AB2" s="16" cm="1">
        <f t="array" ref="AB2">TREND('CDR potential'!$D$17:$E$17,'CDR potential'!$D$16:$E$16,'DACD-potential'!AB1)</f>
        <v>169642857.14285278</v>
      </c>
      <c r="AC2" s="16" cm="1">
        <f t="array" ref="AC2">TREND('CDR potential'!$D$17:$E$17,'CDR potential'!$D$16:$E$16,'DACD-potential'!AC1)</f>
        <v>196428571.42856598</v>
      </c>
      <c r="AD2" s="16" cm="1">
        <f t="array" ref="AD2">TREND('CDR potential'!$D$17:$E$17,'CDR potential'!$D$16:$E$16,'DACD-potential'!AD1)</f>
        <v>223214285.7142868</v>
      </c>
      <c r="AE2" s="16" cm="1">
        <f t="array" ref="AE2">TREND('CDR potential'!$D$17:$E$17,'CDR potential'!$D$16:$E$16,'DACD-potential'!AE1)</f>
        <v>250000000</v>
      </c>
      <c r="AF2" s="16" cm="1">
        <f t="array" ref="AF2">TREND('CDR potential'!$D$17:$E$17,'CDR potential'!$D$16:$E$16,'DACD-potential'!AF1)</f>
        <v>276785714.2857132</v>
      </c>
      <c r="AG2" s="16" cm="1">
        <f t="array" ref="AG2">TREND('CDR potential'!$D$17:$E$17,'CDR potential'!$D$16:$E$16,'DACD-potential'!AG1)</f>
        <v>303571428.57142639</v>
      </c>
      <c r="AH2" s="16" cm="1">
        <f t="array" ref="AH2">TREND('CDR potential'!$D$17:$E$17,'CDR potential'!$D$16:$E$16,'DACD-potential'!AH1)</f>
        <v>330357142.85713959</v>
      </c>
      <c r="AI2" s="16" cm="1">
        <f t="array" ref="AI2">TREND('CDR potential'!$D$17:$E$17,'CDR potential'!$D$16:$E$16,'DACD-potential'!AI1)</f>
        <v>357142857.14285278</v>
      </c>
      <c r="AJ2" s="16" cm="1">
        <f t="array" ref="AJ2">TREND('CDR potential'!$E$17:$F$17,'CDR potential'!$E$16:$F$16,'DACD-potential'!AJ1)</f>
        <v>357142857.14285707</v>
      </c>
      <c r="AK2" s="16" cm="1">
        <f t="array" ref="AK2">TREND('CDR potential'!$E$17:$F$17,'CDR potential'!$E$16:$F$16,'DACD-potential'!AK1)</f>
        <v>357142857.14285707</v>
      </c>
      <c r="AL2" s="16" cm="1">
        <f t="array" ref="AL2">TREND('CDR potential'!$E$17:$F$17,'CDR potential'!$E$16:$F$16,'DACD-potential'!AL1)</f>
        <v>357142857.14285707</v>
      </c>
      <c r="AM2" s="16" cm="1">
        <f t="array" ref="AM2">TREND('CDR potential'!$E$17:$F$17,'CDR potential'!$E$16:$F$16,'DACD-potential'!AM1)</f>
        <v>357142857.14285707</v>
      </c>
      <c r="AN2" s="16" cm="1">
        <f t="array" ref="AN2">TREND('CDR potential'!$E$17:$F$17,'CDR potential'!$E$16:$F$16,'DACD-potential'!AN1)</f>
        <v>357142857.14285707</v>
      </c>
      <c r="AO2" s="16" cm="1">
        <f t="array" ref="AO2">TREND('CDR potential'!$E$17:$F$17,'CDR potential'!$E$16:$F$16,'DACD-potential'!AO1)</f>
        <v>357142857.14285707</v>
      </c>
      <c r="AP2" s="16" cm="1">
        <f t="array" ref="AP2">TREND('CDR potential'!$E$17:$F$17,'CDR potential'!$E$16:$F$16,'DACD-potential'!AP1)</f>
        <v>357142857.14285707</v>
      </c>
      <c r="AQ2" s="16" cm="1">
        <f t="array" ref="AQ2">TREND('CDR potential'!$E$17:$F$17,'CDR potential'!$E$16:$F$16,'DACD-potential'!AQ1)</f>
        <v>357142857.14285707</v>
      </c>
      <c r="AR2" s="16" cm="1">
        <f t="array" ref="AR2">TREND('CDR potential'!$E$17:$F$17,'CDR potential'!$E$16:$F$16,'DACD-potential'!AR1)</f>
        <v>357142857.14285707</v>
      </c>
      <c r="AS2" s="16" cm="1">
        <f t="array" ref="AS2">TREND('CDR potential'!$E$17:$F$17,'CDR potential'!$E$16:$F$16,'DACD-potential'!AS1)</f>
        <v>357142857.14285707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AS11"/>
  <sheetViews>
    <sheetView topLeftCell="AC1" workbookViewId="0">
      <selection activeCell="AI4" sqref="AI4:AS11"/>
    </sheetView>
  </sheetViews>
  <sheetFormatPr defaultRowHeight="13.8" x14ac:dyDescent="0.25"/>
  <cols>
    <col min="1" max="1" width="24.77734375" customWidth="1"/>
    <col min="2" max="2" width="9.21875" customWidth="1"/>
  </cols>
  <sheetData>
    <row r="1" spans="1:45" x14ac:dyDescent="0.25">
      <c r="A1" s="2" t="s">
        <v>55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 s="14">
        <v>2051</v>
      </c>
      <c r="AK1" s="14">
        <v>2052</v>
      </c>
      <c r="AL1" s="14">
        <v>2053</v>
      </c>
      <c r="AM1" s="14">
        <v>2054</v>
      </c>
      <c r="AN1" s="14">
        <v>2055</v>
      </c>
      <c r="AO1" s="14">
        <v>2056</v>
      </c>
      <c r="AP1" s="14">
        <v>2057</v>
      </c>
      <c r="AQ1" s="14">
        <v>2058</v>
      </c>
      <c r="AR1" s="14">
        <v>2059</v>
      </c>
      <c r="AS1" s="14">
        <v>2060</v>
      </c>
    </row>
    <row r="2" spans="1:45" x14ac:dyDescent="0.25">
      <c r="A2" t="s">
        <v>59</v>
      </c>
      <c r="B2" s="12">
        <f>(Data!B20+Data!B34)*Data!B103</f>
        <v>4236315.6780000003</v>
      </c>
      <c r="C2" s="12">
        <f>$B2</f>
        <v>4236315.6780000003</v>
      </c>
      <c r="D2" s="12">
        <f>$B2</f>
        <v>4236315.6780000003</v>
      </c>
      <c r="E2" s="12">
        <f t="shared" ref="D2:AI10" si="0">$B2</f>
        <v>4236315.6780000003</v>
      </c>
      <c r="F2" s="12">
        <f t="shared" si="0"/>
        <v>4236315.6780000003</v>
      </c>
      <c r="G2" s="12">
        <f t="shared" si="0"/>
        <v>4236315.6780000003</v>
      </c>
      <c r="H2" s="12">
        <f t="shared" si="0"/>
        <v>4236315.6780000003</v>
      </c>
      <c r="I2" s="12">
        <f t="shared" si="0"/>
        <v>4236315.6780000003</v>
      </c>
      <c r="J2" s="12">
        <f t="shared" si="0"/>
        <v>4236315.6780000003</v>
      </c>
      <c r="K2" s="12">
        <f t="shared" si="0"/>
        <v>4236315.6780000003</v>
      </c>
      <c r="L2" s="12">
        <f t="shared" si="0"/>
        <v>4236315.6780000003</v>
      </c>
      <c r="M2" s="12">
        <f t="shared" si="0"/>
        <v>4236315.6780000003</v>
      </c>
      <c r="N2" s="12">
        <f t="shared" si="0"/>
        <v>4236315.6780000003</v>
      </c>
      <c r="O2" s="12">
        <f t="shared" si="0"/>
        <v>4236315.6780000003</v>
      </c>
      <c r="P2" s="12">
        <f t="shared" si="0"/>
        <v>4236315.6780000003</v>
      </c>
      <c r="Q2" s="12">
        <f t="shared" si="0"/>
        <v>4236315.6780000003</v>
      </c>
      <c r="R2" s="12">
        <f t="shared" si="0"/>
        <v>4236315.6780000003</v>
      </c>
      <c r="S2" s="12">
        <f t="shared" si="0"/>
        <v>4236315.6780000003</v>
      </c>
      <c r="T2" s="12">
        <f t="shared" si="0"/>
        <v>4236315.6780000003</v>
      </c>
      <c r="U2" s="12">
        <f t="shared" si="0"/>
        <v>4236315.6780000003</v>
      </c>
      <c r="V2" s="12">
        <f t="shared" si="0"/>
        <v>4236315.6780000003</v>
      </c>
      <c r="W2" s="12">
        <f t="shared" si="0"/>
        <v>4236315.6780000003</v>
      </c>
      <c r="X2" s="12">
        <f t="shared" si="0"/>
        <v>4236315.6780000003</v>
      </c>
      <c r="Y2" s="12">
        <f t="shared" si="0"/>
        <v>4236315.6780000003</v>
      </c>
      <c r="Z2" s="12">
        <f t="shared" si="0"/>
        <v>4236315.6780000003</v>
      </c>
      <c r="AA2" s="12">
        <f t="shared" si="0"/>
        <v>4236315.6780000003</v>
      </c>
      <c r="AB2" s="12">
        <f t="shared" si="0"/>
        <v>4236315.6780000003</v>
      </c>
      <c r="AC2" s="12">
        <f t="shared" si="0"/>
        <v>4236315.6780000003</v>
      </c>
      <c r="AD2" s="12">
        <f t="shared" si="0"/>
        <v>4236315.6780000003</v>
      </c>
      <c r="AE2" s="12">
        <f t="shared" si="0"/>
        <v>4236315.6780000003</v>
      </c>
      <c r="AF2" s="12">
        <f t="shared" si="0"/>
        <v>4236315.6780000003</v>
      </c>
      <c r="AG2" s="12">
        <f t="shared" si="0"/>
        <v>4236315.6780000003</v>
      </c>
      <c r="AH2" s="12">
        <f t="shared" si="0"/>
        <v>4236315.6780000003</v>
      </c>
      <c r="AI2" s="12">
        <f t="shared" si="0"/>
        <v>4236315.6780000003</v>
      </c>
      <c r="AJ2" s="12">
        <f t="shared" ref="AJ2:AS11" si="1">$B2</f>
        <v>4236315.6780000003</v>
      </c>
      <c r="AK2" s="12">
        <f t="shared" si="1"/>
        <v>4236315.6780000003</v>
      </c>
      <c r="AL2" s="12">
        <f t="shared" si="1"/>
        <v>4236315.6780000003</v>
      </c>
      <c r="AM2" s="12">
        <f t="shared" si="1"/>
        <v>4236315.6780000003</v>
      </c>
      <c r="AN2" s="12">
        <f t="shared" si="1"/>
        <v>4236315.6780000003</v>
      </c>
      <c r="AO2" s="12">
        <f t="shared" si="1"/>
        <v>4236315.6780000003</v>
      </c>
      <c r="AP2" s="12">
        <f t="shared" si="1"/>
        <v>4236315.6780000003</v>
      </c>
      <c r="AQ2" s="12">
        <f t="shared" si="1"/>
        <v>4236315.6780000003</v>
      </c>
      <c r="AR2" s="12">
        <f t="shared" si="1"/>
        <v>4236315.6780000003</v>
      </c>
      <c r="AS2" s="12">
        <f t="shared" si="1"/>
        <v>4236315.6780000003</v>
      </c>
    </row>
    <row r="3" spans="1:45" x14ac:dyDescent="0.25">
      <c r="A3" t="s">
        <v>60</v>
      </c>
      <c r="B3">
        <v>0</v>
      </c>
      <c r="C3" s="12">
        <f t="shared" ref="C3:R11" si="2">$B3</f>
        <v>0</v>
      </c>
      <c r="D3" s="12">
        <f t="shared" si="2"/>
        <v>0</v>
      </c>
      <c r="E3" s="12">
        <f t="shared" si="2"/>
        <v>0</v>
      </c>
      <c r="F3" s="12">
        <f t="shared" si="2"/>
        <v>0</v>
      </c>
      <c r="G3" s="12">
        <f t="shared" si="2"/>
        <v>0</v>
      </c>
      <c r="H3" s="12">
        <f t="shared" si="2"/>
        <v>0</v>
      </c>
      <c r="I3" s="12">
        <f t="shared" si="2"/>
        <v>0</v>
      </c>
      <c r="J3" s="12">
        <f t="shared" si="2"/>
        <v>0</v>
      </c>
      <c r="K3" s="12">
        <f t="shared" si="2"/>
        <v>0</v>
      </c>
      <c r="L3" s="12">
        <f t="shared" si="2"/>
        <v>0</v>
      </c>
      <c r="M3" s="12">
        <f t="shared" si="2"/>
        <v>0</v>
      </c>
      <c r="N3" s="12">
        <f t="shared" si="2"/>
        <v>0</v>
      </c>
      <c r="O3" s="12">
        <f t="shared" si="2"/>
        <v>0</v>
      </c>
      <c r="P3" s="12">
        <f t="shared" si="2"/>
        <v>0</v>
      </c>
      <c r="Q3" s="12">
        <f t="shared" si="2"/>
        <v>0</v>
      </c>
      <c r="R3" s="12">
        <f t="shared" si="2"/>
        <v>0</v>
      </c>
      <c r="S3" s="12">
        <f t="shared" si="0"/>
        <v>0</v>
      </c>
      <c r="T3" s="12">
        <f t="shared" si="0"/>
        <v>0</v>
      </c>
      <c r="U3" s="12">
        <f t="shared" si="0"/>
        <v>0</v>
      </c>
      <c r="V3" s="12">
        <f t="shared" si="0"/>
        <v>0</v>
      </c>
      <c r="W3" s="12">
        <f t="shared" si="0"/>
        <v>0</v>
      </c>
      <c r="X3" s="12">
        <f t="shared" si="0"/>
        <v>0</v>
      </c>
      <c r="Y3" s="12">
        <f t="shared" si="0"/>
        <v>0</v>
      </c>
      <c r="Z3" s="12">
        <f t="shared" si="0"/>
        <v>0</v>
      </c>
      <c r="AA3" s="12">
        <f t="shared" si="0"/>
        <v>0</v>
      </c>
      <c r="AB3" s="12">
        <f t="shared" si="0"/>
        <v>0</v>
      </c>
      <c r="AC3" s="12">
        <f t="shared" si="0"/>
        <v>0</v>
      </c>
      <c r="AD3" s="12">
        <f t="shared" si="0"/>
        <v>0</v>
      </c>
      <c r="AE3" s="12">
        <f t="shared" si="0"/>
        <v>0</v>
      </c>
      <c r="AF3" s="12">
        <f t="shared" si="0"/>
        <v>0</v>
      </c>
      <c r="AG3" s="12">
        <f t="shared" si="0"/>
        <v>0</v>
      </c>
      <c r="AH3" s="12">
        <f t="shared" si="0"/>
        <v>0</v>
      </c>
      <c r="AI3" s="12">
        <f t="shared" si="0"/>
        <v>0</v>
      </c>
      <c r="AJ3" s="12">
        <f t="shared" si="1"/>
        <v>0</v>
      </c>
      <c r="AK3" s="12">
        <f t="shared" si="1"/>
        <v>0</v>
      </c>
      <c r="AL3" s="12">
        <f t="shared" si="1"/>
        <v>0</v>
      </c>
      <c r="AM3" s="12">
        <f t="shared" si="1"/>
        <v>0</v>
      </c>
      <c r="AN3" s="12">
        <f t="shared" si="1"/>
        <v>0</v>
      </c>
      <c r="AO3" s="12">
        <f t="shared" si="1"/>
        <v>0</v>
      </c>
      <c r="AP3" s="12">
        <f t="shared" si="1"/>
        <v>0</v>
      </c>
      <c r="AQ3" s="12">
        <f t="shared" si="1"/>
        <v>0</v>
      </c>
      <c r="AR3" s="12">
        <f t="shared" si="1"/>
        <v>0</v>
      </c>
      <c r="AS3" s="12">
        <f t="shared" si="1"/>
        <v>0</v>
      </c>
    </row>
    <row r="4" spans="1:45" x14ac:dyDescent="0.25">
      <c r="A4" t="s">
        <v>61</v>
      </c>
      <c r="B4" s="12">
        <v>0</v>
      </c>
      <c r="C4" s="12">
        <f t="shared" si="2"/>
        <v>0</v>
      </c>
      <c r="D4" s="12">
        <f t="shared" si="0"/>
        <v>0</v>
      </c>
      <c r="E4" s="12">
        <f t="shared" si="0"/>
        <v>0</v>
      </c>
      <c r="F4" s="12">
        <f t="shared" si="0"/>
        <v>0</v>
      </c>
      <c r="G4" s="12">
        <f t="shared" si="0"/>
        <v>0</v>
      </c>
      <c r="H4" s="12">
        <f t="shared" si="0"/>
        <v>0</v>
      </c>
      <c r="I4" s="12">
        <f t="shared" si="0"/>
        <v>0</v>
      </c>
      <c r="J4" s="12">
        <f t="shared" si="0"/>
        <v>0</v>
      </c>
      <c r="K4" s="12">
        <f t="shared" si="0"/>
        <v>0</v>
      </c>
      <c r="L4" s="12">
        <f t="shared" si="0"/>
        <v>0</v>
      </c>
      <c r="M4" s="12">
        <f t="shared" si="0"/>
        <v>0</v>
      </c>
      <c r="N4" s="12">
        <f t="shared" si="0"/>
        <v>0</v>
      </c>
      <c r="O4" s="12">
        <f t="shared" si="0"/>
        <v>0</v>
      </c>
      <c r="P4" s="12">
        <f t="shared" si="0"/>
        <v>0</v>
      </c>
      <c r="Q4" s="12">
        <f t="shared" si="0"/>
        <v>0</v>
      </c>
      <c r="R4" s="12">
        <f t="shared" si="0"/>
        <v>0</v>
      </c>
      <c r="S4" s="12">
        <f t="shared" si="0"/>
        <v>0</v>
      </c>
      <c r="T4" s="12">
        <f t="shared" si="0"/>
        <v>0</v>
      </c>
      <c r="U4" s="12">
        <f t="shared" si="0"/>
        <v>0</v>
      </c>
      <c r="V4" s="12">
        <f t="shared" si="0"/>
        <v>0</v>
      </c>
      <c r="W4" s="12">
        <f t="shared" si="0"/>
        <v>0</v>
      </c>
      <c r="X4" s="12">
        <f t="shared" si="0"/>
        <v>0</v>
      </c>
      <c r="Y4" s="12">
        <f t="shared" si="0"/>
        <v>0</v>
      </c>
      <c r="Z4" s="12">
        <f t="shared" si="0"/>
        <v>0</v>
      </c>
      <c r="AA4" s="12">
        <f t="shared" si="0"/>
        <v>0</v>
      </c>
      <c r="AB4" s="12">
        <f t="shared" si="0"/>
        <v>0</v>
      </c>
      <c r="AC4" s="12">
        <f t="shared" si="0"/>
        <v>0</v>
      </c>
      <c r="AD4" s="12">
        <f t="shared" si="0"/>
        <v>0</v>
      </c>
      <c r="AE4" s="12">
        <f t="shared" si="0"/>
        <v>0</v>
      </c>
      <c r="AF4" s="12">
        <f t="shared" si="0"/>
        <v>0</v>
      </c>
      <c r="AG4" s="12">
        <f t="shared" si="0"/>
        <v>0</v>
      </c>
      <c r="AH4" s="12">
        <f t="shared" si="0"/>
        <v>0</v>
      </c>
      <c r="AI4" s="12">
        <f t="shared" si="0"/>
        <v>0</v>
      </c>
      <c r="AJ4" s="12">
        <f t="shared" si="1"/>
        <v>0</v>
      </c>
      <c r="AK4" s="12">
        <f t="shared" si="1"/>
        <v>0</v>
      </c>
      <c r="AL4" s="12">
        <f t="shared" si="1"/>
        <v>0</v>
      </c>
      <c r="AM4" s="12">
        <f t="shared" si="1"/>
        <v>0</v>
      </c>
      <c r="AN4" s="12">
        <f t="shared" si="1"/>
        <v>0</v>
      </c>
      <c r="AO4" s="12">
        <f t="shared" si="1"/>
        <v>0</v>
      </c>
      <c r="AP4" s="12">
        <f t="shared" si="1"/>
        <v>0</v>
      </c>
      <c r="AQ4" s="12">
        <f t="shared" si="1"/>
        <v>0</v>
      </c>
      <c r="AR4" s="12">
        <f t="shared" si="1"/>
        <v>0</v>
      </c>
      <c r="AS4" s="12">
        <f t="shared" si="1"/>
        <v>0</v>
      </c>
    </row>
    <row r="5" spans="1:45" x14ac:dyDescent="0.25">
      <c r="A5" t="s">
        <v>62</v>
      </c>
      <c r="B5">
        <v>0</v>
      </c>
      <c r="C5" s="12">
        <f t="shared" si="2"/>
        <v>0</v>
      </c>
      <c r="D5" s="12">
        <f t="shared" si="0"/>
        <v>0</v>
      </c>
      <c r="E5" s="12">
        <f t="shared" si="0"/>
        <v>0</v>
      </c>
      <c r="F5" s="12">
        <f t="shared" si="0"/>
        <v>0</v>
      </c>
      <c r="G5" s="12">
        <f t="shared" si="0"/>
        <v>0</v>
      </c>
      <c r="H5" s="12">
        <f t="shared" si="0"/>
        <v>0</v>
      </c>
      <c r="I5" s="12">
        <f t="shared" si="0"/>
        <v>0</v>
      </c>
      <c r="J5" s="12">
        <f t="shared" si="0"/>
        <v>0</v>
      </c>
      <c r="K5" s="12">
        <f t="shared" si="0"/>
        <v>0</v>
      </c>
      <c r="L5" s="12">
        <f t="shared" si="0"/>
        <v>0</v>
      </c>
      <c r="M5" s="12">
        <f t="shared" si="0"/>
        <v>0</v>
      </c>
      <c r="N5" s="12">
        <f t="shared" si="0"/>
        <v>0</v>
      </c>
      <c r="O5" s="12">
        <f t="shared" si="0"/>
        <v>0</v>
      </c>
      <c r="P5" s="12">
        <f t="shared" si="0"/>
        <v>0</v>
      </c>
      <c r="Q5" s="12">
        <f t="shared" si="0"/>
        <v>0</v>
      </c>
      <c r="R5" s="12">
        <f t="shared" si="0"/>
        <v>0</v>
      </c>
      <c r="S5" s="12">
        <f t="shared" si="0"/>
        <v>0</v>
      </c>
      <c r="T5" s="12">
        <f t="shared" si="0"/>
        <v>0</v>
      </c>
      <c r="U5" s="12">
        <f t="shared" si="0"/>
        <v>0</v>
      </c>
      <c r="V5" s="12">
        <f t="shared" si="0"/>
        <v>0</v>
      </c>
      <c r="W5" s="12">
        <f t="shared" si="0"/>
        <v>0</v>
      </c>
      <c r="X5" s="12">
        <f t="shared" si="0"/>
        <v>0</v>
      </c>
      <c r="Y5" s="12">
        <f t="shared" si="0"/>
        <v>0</v>
      </c>
      <c r="Z5" s="12">
        <f t="shared" si="0"/>
        <v>0</v>
      </c>
      <c r="AA5" s="12">
        <f t="shared" si="0"/>
        <v>0</v>
      </c>
      <c r="AB5" s="12">
        <f t="shared" si="0"/>
        <v>0</v>
      </c>
      <c r="AC5" s="12">
        <f t="shared" si="0"/>
        <v>0</v>
      </c>
      <c r="AD5" s="12">
        <f t="shared" si="0"/>
        <v>0</v>
      </c>
      <c r="AE5" s="12">
        <f t="shared" si="0"/>
        <v>0</v>
      </c>
      <c r="AF5" s="12">
        <f t="shared" si="0"/>
        <v>0</v>
      </c>
      <c r="AG5" s="12">
        <f t="shared" si="0"/>
        <v>0</v>
      </c>
      <c r="AH5" s="12">
        <f t="shared" si="0"/>
        <v>0</v>
      </c>
      <c r="AI5" s="12">
        <f t="shared" si="0"/>
        <v>0</v>
      </c>
      <c r="AJ5" s="12">
        <f t="shared" si="1"/>
        <v>0</v>
      </c>
      <c r="AK5" s="12">
        <f t="shared" si="1"/>
        <v>0</v>
      </c>
      <c r="AL5" s="12">
        <f t="shared" si="1"/>
        <v>0</v>
      </c>
      <c r="AM5" s="12">
        <f t="shared" si="1"/>
        <v>0</v>
      </c>
      <c r="AN5" s="12">
        <f t="shared" si="1"/>
        <v>0</v>
      </c>
      <c r="AO5" s="12">
        <f t="shared" si="1"/>
        <v>0</v>
      </c>
      <c r="AP5" s="12">
        <f t="shared" si="1"/>
        <v>0</v>
      </c>
      <c r="AQ5" s="12">
        <f t="shared" si="1"/>
        <v>0</v>
      </c>
      <c r="AR5" s="12">
        <f t="shared" si="1"/>
        <v>0</v>
      </c>
      <c r="AS5" s="12">
        <f t="shared" si="1"/>
        <v>0</v>
      </c>
    </row>
    <row r="6" spans="1:45" x14ac:dyDescent="0.25">
      <c r="A6" t="s">
        <v>63</v>
      </c>
      <c r="B6">
        <v>0</v>
      </c>
      <c r="C6" s="12">
        <f t="shared" si="2"/>
        <v>0</v>
      </c>
      <c r="D6" s="12">
        <f t="shared" si="0"/>
        <v>0</v>
      </c>
      <c r="E6" s="12">
        <f t="shared" si="0"/>
        <v>0</v>
      </c>
      <c r="F6" s="12">
        <f t="shared" si="0"/>
        <v>0</v>
      </c>
      <c r="G6" s="12">
        <f t="shared" si="0"/>
        <v>0</v>
      </c>
      <c r="H6" s="12">
        <f t="shared" si="0"/>
        <v>0</v>
      </c>
      <c r="I6" s="12">
        <f t="shared" si="0"/>
        <v>0</v>
      </c>
      <c r="J6" s="12">
        <f t="shared" si="0"/>
        <v>0</v>
      </c>
      <c r="K6" s="12">
        <f t="shared" si="0"/>
        <v>0</v>
      </c>
      <c r="L6" s="12">
        <f t="shared" si="0"/>
        <v>0</v>
      </c>
      <c r="M6" s="12">
        <f t="shared" si="0"/>
        <v>0</v>
      </c>
      <c r="N6" s="12">
        <f t="shared" si="0"/>
        <v>0</v>
      </c>
      <c r="O6" s="12">
        <f t="shared" si="0"/>
        <v>0</v>
      </c>
      <c r="P6" s="12">
        <f t="shared" si="0"/>
        <v>0</v>
      </c>
      <c r="Q6" s="12">
        <f t="shared" si="0"/>
        <v>0</v>
      </c>
      <c r="R6" s="12">
        <f t="shared" si="0"/>
        <v>0</v>
      </c>
      <c r="S6" s="12">
        <f t="shared" si="0"/>
        <v>0</v>
      </c>
      <c r="T6" s="12">
        <f t="shared" si="0"/>
        <v>0</v>
      </c>
      <c r="U6" s="12">
        <f t="shared" si="0"/>
        <v>0</v>
      </c>
      <c r="V6" s="12">
        <f t="shared" si="0"/>
        <v>0</v>
      </c>
      <c r="W6" s="12">
        <f t="shared" si="0"/>
        <v>0</v>
      </c>
      <c r="X6" s="12">
        <f t="shared" si="0"/>
        <v>0</v>
      </c>
      <c r="Y6" s="12">
        <f t="shared" si="0"/>
        <v>0</v>
      </c>
      <c r="Z6" s="12">
        <f t="shared" si="0"/>
        <v>0</v>
      </c>
      <c r="AA6" s="12">
        <f t="shared" si="0"/>
        <v>0</v>
      </c>
      <c r="AB6" s="12">
        <f t="shared" si="0"/>
        <v>0</v>
      </c>
      <c r="AC6" s="12">
        <f t="shared" si="0"/>
        <v>0</v>
      </c>
      <c r="AD6" s="12">
        <f t="shared" si="0"/>
        <v>0</v>
      </c>
      <c r="AE6" s="12">
        <f t="shared" si="0"/>
        <v>0</v>
      </c>
      <c r="AF6" s="12">
        <f t="shared" si="0"/>
        <v>0</v>
      </c>
      <c r="AG6" s="12">
        <f t="shared" si="0"/>
        <v>0</v>
      </c>
      <c r="AH6" s="12">
        <f t="shared" si="0"/>
        <v>0</v>
      </c>
      <c r="AI6" s="12">
        <f t="shared" si="0"/>
        <v>0</v>
      </c>
      <c r="AJ6" s="12">
        <f t="shared" si="1"/>
        <v>0</v>
      </c>
      <c r="AK6" s="12">
        <f t="shared" si="1"/>
        <v>0</v>
      </c>
      <c r="AL6" s="12">
        <f t="shared" si="1"/>
        <v>0</v>
      </c>
      <c r="AM6" s="12">
        <f t="shared" si="1"/>
        <v>0</v>
      </c>
      <c r="AN6" s="12">
        <f t="shared" si="1"/>
        <v>0</v>
      </c>
      <c r="AO6" s="12">
        <f t="shared" si="1"/>
        <v>0</v>
      </c>
      <c r="AP6" s="12">
        <f t="shared" si="1"/>
        <v>0</v>
      </c>
      <c r="AQ6" s="12">
        <f t="shared" si="1"/>
        <v>0</v>
      </c>
      <c r="AR6" s="12">
        <f t="shared" si="1"/>
        <v>0</v>
      </c>
      <c r="AS6" s="12">
        <f t="shared" si="1"/>
        <v>0</v>
      </c>
    </row>
    <row r="7" spans="1:45" x14ac:dyDescent="0.25">
      <c r="A7" t="s">
        <v>64</v>
      </c>
      <c r="B7">
        <v>0</v>
      </c>
      <c r="C7" s="12">
        <f t="shared" si="2"/>
        <v>0</v>
      </c>
      <c r="D7" s="12">
        <f t="shared" si="0"/>
        <v>0</v>
      </c>
      <c r="E7" s="12">
        <f t="shared" si="0"/>
        <v>0</v>
      </c>
      <c r="F7" s="12">
        <f t="shared" si="0"/>
        <v>0</v>
      </c>
      <c r="G7" s="12">
        <f t="shared" si="0"/>
        <v>0</v>
      </c>
      <c r="H7" s="12">
        <f t="shared" si="0"/>
        <v>0</v>
      </c>
      <c r="I7" s="12">
        <f t="shared" si="0"/>
        <v>0</v>
      </c>
      <c r="J7" s="12">
        <f t="shared" si="0"/>
        <v>0</v>
      </c>
      <c r="K7" s="12">
        <f t="shared" si="0"/>
        <v>0</v>
      </c>
      <c r="L7" s="12">
        <f t="shared" si="0"/>
        <v>0</v>
      </c>
      <c r="M7" s="12">
        <f t="shared" si="0"/>
        <v>0</v>
      </c>
      <c r="N7" s="12">
        <f t="shared" si="0"/>
        <v>0</v>
      </c>
      <c r="O7" s="12">
        <f t="shared" si="0"/>
        <v>0</v>
      </c>
      <c r="P7" s="12">
        <f t="shared" si="0"/>
        <v>0</v>
      </c>
      <c r="Q7" s="12">
        <f t="shared" si="0"/>
        <v>0</v>
      </c>
      <c r="R7" s="12">
        <f t="shared" si="0"/>
        <v>0</v>
      </c>
      <c r="S7" s="12">
        <f t="shared" si="0"/>
        <v>0</v>
      </c>
      <c r="T7" s="12">
        <f t="shared" si="0"/>
        <v>0</v>
      </c>
      <c r="U7" s="12">
        <f t="shared" si="0"/>
        <v>0</v>
      </c>
      <c r="V7" s="12">
        <f t="shared" si="0"/>
        <v>0</v>
      </c>
      <c r="W7" s="12">
        <f t="shared" si="0"/>
        <v>0</v>
      </c>
      <c r="X7" s="12">
        <f t="shared" si="0"/>
        <v>0</v>
      </c>
      <c r="Y7" s="12">
        <f t="shared" si="0"/>
        <v>0</v>
      </c>
      <c r="Z7" s="12">
        <f t="shared" si="0"/>
        <v>0</v>
      </c>
      <c r="AA7" s="12">
        <f t="shared" si="0"/>
        <v>0</v>
      </c>
      <c r="AB7" s="12">
        <f t="shared" si="0"/>
        <v>0</v>
      </c>
      <c r="AC7" s="12">
        <f t="shared" si="0"/>
        <v>0</v>
      </c>
      <c r="AD7" s="12">
        <f t="shared" si="0"/>
        <v>0</v>
      </c>
      <c r="AE7" s="12">
        <f t="shared" si="0"/>
        <v>0</v>
      </c>
      <c r="AF7" s="12">
        <f t="shared" si="0"/>
        <v>0</v>
      </c>
      <c r="AG7" s="12">
        <f t="shared" si="0"/>
        <v>0</v>
      </c>
      <c r="AH7" s="12">
        <f t="shared" si="0"/>
        <v>0</v>
      </c>
      <c r="AI7" s="12">
        <f t="shared" si="0"/>
        <v>0</v>
      </c>
      <c r="AJ7" s="12">
        <f t="shared" si="1"/>
        <v>0</v>
      </c>
      <c r="AK7" s="12">
        <f t="shared" si="1"/>
        <v>0</v>
      </c>
      <c r="AL7" s="12">
        <f t="shared" si="1"/>
        <v>0</v>
      </c>
      <c r="AM7" s="12">
        <f t="shared" si="1"/>
        <v>0</v>
      </c>
      <c r="AN7" s="12">
        <f t="shared" si="1"/>
        <v>0</v>
      </c>
      <c r="AO7" s="12">
        <f t="shared" si="1"/>
        <v>0</v>
      </c>
      <c r="AP7" s="12">
        <f t="shared" si="1"/>
        <v>0</v>
      </c>
      <c r="AQ7" s="12">
        <f t="shared" si="1"/>
        <v>0</v>
      </c>
      <c r="AR7" s="12">
        <f t="shared" si="1"/>
        <v>0</v>
      </c>
      <c r="AS7" s="12">
        <f t="shared" si="1"/>
        <v>0</v>
      </c>
    </row>
    <row r="8" spans="1:45" x14ac:dyDescent="0.25">
      <c r="A8" t="s">
        <v>65</v>
      </c>
      <c r="B8">
        <v>0</v>
      </c>
      <c r="C8" s="12">
        <f t="shared" si="2"/>
        <v>0</v>
      </c>
      <c r="D8" s="12">
        <f t="shared" si="0"/>
        <v>0</v>
      </c>
      <c r="E8" s="12">
        <f t="shared" si="0"/>
        <v>0</v>
      </c>
      <c r="F8" s="12">
        <f t="shared" si="0"/>
        <v>0</v>
      </c>
      <c r="G8" s="12">
        <f t="shared" si="0"/>
        <v>0</v>
      </c>
      <c r="H8" s="12">
        <f t="shared" si="0"/>
        <v>0</v>
      </c>
      <c r="I8" s="12">
        <f t="shared" si="0"/>
        <v>0</v>
      </c>
      <c r="J8" s="12">
        <f t="shared" si="0"/>
        <v>0</v>
      </c>
      <c r="K8" s="12">
        <f t="shared" si="0"/>
        <v>0</v>
      </c>
      <c r="L8" s="12">
        <f t="shared" si="0"/>
        <v>0</v>
      </c>
      <c r="M8" s="12">
        <f t="shared" si="0"/>
        <v>0</v>
      </c>
      <c r="N8" s="12">
        <f t="shared" si="0"/>
        <v>0</v>
      </c>
      <c r="O8" s="12">
        <f t="shared" si="0"/>
        <v>0</v>
      </c>
      <c r="P8" s="12">
        <f t="shared" si="0"/>
        <v>0</v>
      </c>
      <c r="Q8" s="12">
        <f t="shared" si="0"/>
        <v>0</v>
      </c>
      <c r="R8" s="12">
        <f t="shared" si="0"/>
        <v>0</v>
      </c>
      <c r="S8" s="12">
        <f t="shared" si="0"/>
        <v>0</v>
      </c>
      <c r="T8" s="12">
        <f t="shared" si="0"/>
        <v>0</v>
      </c>
      <c r="U8" s="12">
        <f t="shared" si="0"/>
        <v>0</v>
      </c>
      <c r="V8" s="12">
        <f t="shared" si="0"/>
        <v>0</v>
      </c>
      <c r="W8" s="12">
        <f t="shared" si="0"/>
        <v>0</v>
      </c>
      <c r="X8" s="12">
        <f t="shared" si="0"/>
        <v>0</v>
      </c>
      <c r="Y8" s="12">
        <f t="shared" si="0"/>
        <v>0</v>
      </c>
      <c r="Z8" s="12">
        <f t="shared" si="0"/>
        <v>0</v>
      </c>
      <c r="AA8" s="12">
        <f t="shared" si="0"/>
        <v>0</v>
      </c>
      <c r="AB8" s="12">
        <f t="shared" si="0"/>
        <v>0</v>
      </c>
      <c r="AC8" s="12">
        <f t="shared" si="0"/>
        <v>0</v>
      </c>
      <c r="AD8" s="12">
        <f t="shared" si="0"/>
        <v>0</v>
      </c>
      <c r="AE8" s="12">
        <f t="shared" si="0"/>
        <v>0</v>
      </c>
      <c r="AF8" s="12">
        <f t="shared" si="0"/>
        <v>0</v>
      </c>
      <c r="AG8" s="12">
        <f t="shared" si="0"/>
        <v>0</v>
      </c>
      <c r="AH8" s="12">
        <f t="shared" si="0"/>
        <v>0</v>
      </c>
      <c r="AI8" s="12">
        <f t="shared" si="0"/>
        <v>0</v>
      </c>
      <c r="AJ8" s="12">
        <f t="shared" si="1"/>
        <v>0</v>
      </c>
      <c r="AK8" s="12">
        <f t="shared" si="1"/>
        <v>0</v>
      </c>
      <c r="AL8" s="12">
        <f t="shared" si="1"/>
        <v>0</v>
      </c>
      <c r="AM8" s="12">
        <f t="shared" si="1"/>
        <v>0</v>
      </c>
      <c r="AN8" s="12">
        <f t="shared" si="1"/>
        <v>0</v>
      </c>
      <c r="AO8" s="12">
        <f t="shared" si="1"/>
        <v>0</v>
      </c>
      <c r="AP8" s="12">
        <f t="shared" si="1"/>
        <v>0</v>
      </c>
      <c r="AQ8" s="12">
        <f t="shared" si="1"/>
        <v>0</v>
      </c>
      <c r="AR8" s="12">
        <f t="shared" si="1"/>
        <v>0</v>
      </c>
      <c r="AS8" s="12">
        <f t="shared" si="1"/>
        <v>0</v>
      </c>
    </row>
    <row r="9" spans="1:45" x14ac:dyDescent="0.25">
      <c r="A9" t="s">
        <v>66</v>
      </c>
      <c r="B9">
        <v>0</v>
      </c>
      <c r="C9" s="12">
        <f t="shared" si="2"/>
        <v>0</v>
      </c>
      <c r="D9" s="12">
        <f t="shared" si="0"/>
        <v>0</v>
      </c>
      <c r="E9" s="12">
        <f t="shared" si="0"/>
        <v>0</v>
      </c>
      <c r="F9" s="12">
        <f t="shared" si="0"/>
        <v>0</v>
      </c>
      <c r="G9" s="12">
        <f t="shared" si="0"/>
        <v>0</v>
      </c>
      <c r="H9" s="12">
        <f t="shared" si="0"/>
        <v>0</v>
      </c>
      <c r="I9" s="12">
        <f t="shared" si="0"/>
        <v>0</v>
      </c>
      <c r="J9" s="12">
        <f t="shared" si="0"/>
        <v>0</v>
      </c>
      <c r="K9" s="12">
        <f t="shared" si="0"/>
        <v>0</v>
      </c>
      <c r="L9" s="12">
        <f t="shared" si="0"/>
        <v>0</v>
      </c>
      <c r="M9" s="12">
        <f t="shared" si="0"/>
        <v>0</v>
      </c>
      <c r="N9" s="12">
        <f t="shared" si="0"/>
        <v>0</v>
      </c>
      <c r="O9" s="12">
        <f t="shared" si="0"/>
        <v>0</v>
      </c>
      <c r="P9" s="12">
        <f t="shared" si="0"/>
        <v>0</v>
      </c>
      <c r="Q9" s="12">
        <f t="shared" si="0"/>
        <v>0</v>
      </c>
      <c r="R9" s="12">
        <f t="shared" si="0"/>
        <v>0</v>
      </c>
      <c r="S9" s="12">
        <f t="shared" si="0"/>
        <v>0</v>
      </c>
      <c r="T9" s="12">
        <f t="shared" si="0"/>
        <v>0</v>
      </c>
      <c r="U9" s="12">
        <f t="shared" si="0"/>
        <v>0</v>
      </c>
      <c r="V9" s="12">
        <f t="shared" si="0"/>
        <v>0</v>
      </c>
      <c r="W9" s="12">
        <f t="shared" si="0"/>
        <v>0</v>
      </c>
      <c r="X9" s="12">
        <f t="shared" si="0"/>
        <v>0</v>
      </c>
      <c r="Y9" s="12">
        <f t="shared" si="0"/>
        <v>0</v>
      </c>
      <c r="Z9" s="12">
        <f t="shared" si="0"/>
        <v>0</v>
      </c>
      <c r="AA9" s="12">
        <f t="shared" si="0"/>
        <v>0</v>
      </c>
      <c r="AB9" s="12">
        <f t="shared" si="0"/>
        <v>0</v>
      </c>
      <c r="AC9" s="12">
        <f t="shared" si="0"/>
        <v>0</v>
      </c>
      <c r="AD9" s="12">
        <f t="shared" si="0"/>
        <v>0</v>
      </c>
      <c r="AE9" s="12">
        <f t="shared" si="0"/>
        <v>0</v>
      </c>
      <c r="AF9" s="12">
        <f t="shared" si="0"/>
        <v>0</v>
      </c>
      <c r="AG9" s="12">
        <f t="shared" si="0"/>
        <v>0</v>
      </c>
      <c r="AH9" s="12">
        <f t="shared" si="0"/>
        <v>0</v>
      </c>
      <c r="AI9" s="12">
        <f t="shared" si="0"/>
        <v>0</v>
      </c>
      <c r="AJ9" s="12">
        <f t="shared" si="1"/>
        <v>0</v>
      </c>
      <c r="AK9" s="12">
        <f t="shared" si="1"/>
        <v>0</v>
      </c>
      <c r="AL9" s="12">
        <f t="shared" si="1"/>
        <v>0</v>
      </c>
      <c r="AM9" s="12">
        <f t="shared" si="1"/>
        <v>0</v>
      </c>
      <c r="AN9" s="12">
        <f t="shared" si="1"/>
        <v>0</v>
      </c>
      <c r="AO9" s="12">
        <f t="shared" si="1"/>
        <v>0</v>
      </c>
      <c r="AP9" s="12">
        <f t="shared" si="1"/>
        <v>0</v>
      </c>
      <c r="AQ9" s="12">
        <f t="shared" si="1"/>
        <v>0</v>
      </c>
      <c r="AR9" s="12">
        <f t="shared" si="1"/>
        <v>0</v>
      </c>
      <c r="AS9" s="12">
        <f t="shared" si="1"/>
        <v>0</v>
      </c>
    </row>
    <row r="10" spans="1:45" x14ac:dyDescent="0.25">
      <c r="A10" t="s">
        <v>67</v>
      </c>
      <c r="B10">
        <v>0</v>
      </c>
      <c r="C10" s="12">
        <f t="shared" si="2"/>
        <v>0</v>
      </c>
      <c r="D10" s="12">
        <f t="shared" si="0"/>
        <v>0</v>
      </c>
      <c r="E10" s="12">
        <f t="shared" si="0"/>
        <v>0</v>
      </c>
      <c r="F10" s="12">
        <f t="shared" si="0"/>
        <v>0</v>
      </c>
      <c r="G10" s="12">
        <f t="shared" si="0"/>
        <v>0</v>
      </c>
      <c r="H10" s="12">
        <f t="shared" si="0"/>
        <v>0</v>
      </c>
      <c r="I10" s="12">
        <f t="shared" si="0"/>
        <v>0</v>
      </c>
      <c r="J10" s="12">
        <f t="shared" si="0"/>
        <v>0</v>
      </c>
      <c r="K10" s="12">
        <f t="shared" si="0"/>
        <v>0</v>
      </c>
      <c r="L10" s="12">
        <f t="shared" si="0"/>
        <v>0</v>
      </c>
      <c r="M10" s="12">
        <f t="shared" si="0"/>
        <v>0</v>
      </c>
      <c r="N10" s="12">
        <f t="shared" si="0"/>
        <v>0</v>
      </c>
      <c r="O10" s="12">
        <f t="shared" si="0"/>
        <v>0</v>
      </c>
      <c r="P10" s="12">
        <f t="shared" si="0"/>
        <v>0</v>
      </c>
      <c r="Q10" s="12">
        <f t="shared" si="0"/>
        <v>0</v>
      </c>
      <c r="R10" s="12">
        <f t="shared" ref="D10:AJ11" si="3">$B10</f>
        <v>0</v>
      </c>
      <c r="S10" s="12">
        <f t="shared" si="3"/>
        <v>0</v>
      </c>
      <c r="T10" s="12">
        <f t="shared" si="3"/>
        <v>0</v>
      </c>
      <c r="U10" s="12">
        <f t="shared" si="3"/>
        <v>0</v>
      </c>
      <c r="V10" s="12">
        <f t="shared" si="3"/>
        <v>0</v>
      </c>
      <c r="W10" s="12">
        <f t="shared" si="3"/>
        <v>0</v>
      </c>
      <c r="X10" s="12">
        <f t="shared" si="3"/>
        <v>0</v>
      </c>
      <c r="Y10" s="12">
        <f t="shared" si="3"/>
        <v>0</v>
      </c>
      <c r="Z10" s="12">
        <f t="shared" si="3"/>
        <v>0</v>
      </c>
      <c r="AA10" s="12">
        <f t="shared" si="3"/>
        <v>0</v>
      </c>
      <c r="AB10" s="12">
        <f t="shared" si="3"/>
        <v>0</v>
      </c>
      <c r="AC10" s="12">
        <f t="shared" si="3"/>
        <v>0</v>
      </c>
      <c r="AD10" s="12">
        <f t="shared" si="3"/>
        <v>0</v>
      </c>
      <c r="AE10" s="12">
        <f t="shared" si="3"/>
        <v>0</v>
      </c>
      <c r="AF10" s="12">
        <f t="shared" si="3"/>
        <v>0</v>
      </c>
      <c r="AG10" s="12">
        <f t="shared" si="3"/>
        <v>0</v>
      </c>
      <c r="AH10" s="12">
        <f t="shared" si="3"/>
        <v>0</v>
      </c>
      <c r="AI10" s="12">
        <f t="shared" si="3"/>
        <v>0</v>
      </c>
      <c r="AJ10" s="12">
        <f t="shared" si="3"/>
        <v>0</v>
      </c>
      <c r="AK10" s="12">
        <f t="shared" si="1"/>
        <v>0</v>
      </c>
      <c r="AL10" s="12">
        <f t="shared" si="1"/>
        <v>0</v>
      </c>
      <c r="AM10" s="12">
        <f t="shared" si="1"/>
        <v>0</v>
      </c>
      <c r="AN10" s="12">
        <f t="shared" si="1"/>
        <v>0</v>
      </c>
      <c r="AO10" s="12">
        <f t="shared" si="1"/>
        <v>0</v>
      </c>
      <c r="AP10" s="12">
        <f t="shared" si="1"/>
        <v>0</v>
      </c>
      <c r="AQ10" s="12">
        <f t="shared" si="1"/>
        <v>0</v>
      </c>
      <c r="AR10" s="12">
        <f t="shared" si="1"/>
        <v>0</v>
      </c>
      <c r="AS10" s="12">
        <f t="shared" si="1"/>
        <v>0</v>
      </c>
    </row>
    <row r="11" spans="1:45" x14ac:dyDescent="0.25">
      <c r="A11" t="s">
        <v>68</v>
      </c>
      <c r="B11">
        <v>0</v>
      </c>
      <c r="C11" s="12">
        <f t="shared" si="2"/>
        <v>0</v>
      </c>
      <c r="D11" s="12">
        <f t="shared" si="3"/>
        <v>0</v>
      </c>
      <c r="E11" s="12">
        <f t="shared" si="3"/>
        <v>0</v>
      </c>
      <c r="F11" s="12">
        <f t="shared" si="3"/>
        <v>0</v>
      </c>
      <c r="G11" s="12">
        <f t="shared" si="3"/>
        <v>0</v>
      </c>
      <c r="H11" s="12">
        <f t="shared" si="3"/>
        <v>0</v>
      </c>
      <c r="I11" s="12">
        <f t="shared" si="3"/>
        <v>0</v>
      </c>
      <c r="J11" s="12">
        <f t="shared" si="3"/>
        <v>0</v>
      </c>
      <c r="K11" s="12">
        <f t="shared" si="3"/>
        <v>0</v>
      </c>
      <c r="L11" s="12">
        <f t="shared" si="3"/>
        <v>0</v>
      </c>
      <c r="M11" s="12">
        <f t="shared" si="3"/>
        <v>0</v>
      </c>
      <c r="N11" s="12">
        <f t="shared" si="3"/>
        <v>0</v>
      </c>
      <c r="O11" s="12">
        <f t="shared" si="3"/>
        <v>0</v>
      </c>
      <c r="P11" s="12">
        <f t="shared" si="3"/>
        <v>0</v>
      </c>
      <c r="Q11" s="12">
        <f t="shared" si="3"/>
        <v>0</v>
      </c>
      <c r="R11" s="12">
        <f t="shared" si="3"/>
        <v>0</v>
      </c>
      <c r="S11" s="12">
        <f t="shared" si="3"/>
        <v>0</v>
      </c>
      <c r="T11" s="12">
        <f t="shared" si="3"/>
        <v>0</v>
      </c>
      <c r="U11" s="12">
        <f t="shared" si="3"/>
        <v>0</v>
      </c>
      <c r="V11" s="12">
        <f t="shared" si="3"/>
        <v>0</v>
      </c>
      <c r="W11" s="12">
        <f t="shared" si="3"/>
        <v>0</v>
      </c>
      <c r="X11" s="12">
        <f t="shared" si="3"/>
        <v>0</v>
      </c>
      <c r="Y11" s="12">
        <f t="shared" si="3"/>
        <v>0</v>
      </c>
      <c r="Z11" s="12">
        <f t="shared" si="3"/>
        <v>0</v>
      </c>
      <c r="AA11" s="12">
        <f t="shared" si="3"/>
        <v>0</v>
      </c>
      <c r="AB11" s="12">
        <f t="shared" si="3"/>
        <v>0</v>
      </c>
      <c r="AC11" s="12">
        <f t="shared" si="3"/>
        <v>0</v>
      </c>
      <c r="AD11" s="12">
        <f t="shared" si="3"/>
        <v>0</v>
      </c>
      <c r="AE11" s="12">
        <f t="shared" si="3"/>
        <v>0</v>
      </c>
      <c r="AF11" s="12">
        <f t="shared" si="3"/>
        <v>0</v>
      </c>
      <c r="AG11" s="12">
        <f t="shared" si="3"/>
        <v>0</v>
      </c>
      <c r="AH11" s="12">
        <f t="shared" si="3"/>
        <v>0</v>
      </c>
      <c r="AI11" s="12">
        <f t="shared" si="3"/>
        <v>0</v>
      </c>
      <c r="AJ11" s="12">
        <f t="shared" si="1"/>
        <v>0</v>
      </c>
      <c r="AK11" s="12">
        <f t="shared" si="1"/>
        <v>0</v>
      </c>
      <c r="AL11" s="12">
        <f t="shared" si="1"/>
        <v>0</v>
      </c>
      <c r="AM11" s="12">
        <f t="shared" si="1"/>
        <v>0</v>
      </c>
      <c r="AN11" s="12">
        <f t="shared" si="1"/>
        <v>0</v>
      </c>
      <c r="AO11" s="12">
        <f t="shared" si="1"/>
        <v>0</v>
      </c>
      <c r="AP11" s="12">
        <f t="shared" si="1"/>
        <v>0</v>
      </c>
      <c r="AQ11" s="12">
        <f t="shared" si="1"/>
        <v>0</v>
      </c>
      <c r="AR11" s="12">
        <f t="shared" si="1"/>
        <v>0</v>
      </c>
      <c r="AS11" s="12">
        <f t="shared" si="1"/>
        <v>0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 tint="-0.249977111117893"/>
  </sheetPr>
  <dimension ref="A1:AS2"/>
  <sheetViews>
    <sheetView tabSelected="1" topLeftCell="Z1" workbookViewId="0">
      <selection activeCell="AI2" sqref="AI2:AS2"/>
    </sheetView>
  </sheetViews>
  <sheetFormatPr defaultRowHeight="13.8" x14ac:dyDescent="0.25"/>
  <cols>
    <col min="1" max="1" width="24.77734375" customWidth="1"/>
    <col min="2" max="2" width="9.21875" customWidth="1"/>
  </cols>
  <sheetData>
    <row r="1" spans="1:45" x14ac:dyDescent="0.25">
      <c r="A1" s="2" t="s">
        <v>56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 s="14">
        <v>2051</v>
      </c>
      <c r="AK1" s="14">
        <v>2052</v>
      </c>
      <c r="AL1" s="14">
        <v>2053</v>
      </c>
      <c r="AM1" s="14">
        <v>2054</v>
      </c>
      <c r="AN1" s="14">
        <v>2055</v>
      </c>
      <c r="AO1" s="14">
        <v>2056</v>
      </c>
      <c r="AP1" s="14">
        <v>2057</v>
      </c>
      <c r="AQ1" s="14">
        <v>2058</v>
      </c>
      <c r="AR1" s="14">
        <v>2059</v>
      </c>
      <c r="AS1" s="14">
        <v>2060</v>
      </c>
    </row>
    <row r="2" spans="1:45" x14ac:dyDescent="0.25">
      <c r="A2" t="s">
        <v>57</v>
      </c>
      <c r="B2" s="12">
        <f>Data!B14</f>
        <v>300</v>
      </c>
      <c r="C2" s="12">
        <f>$B2</f>
        <v>300</v>
      </c>
      <c r="D2" s="12">
        <f t="shared" ref="D2:AS2" si="0">$B2</f>
        <v>300</v>
      </c>
      <c r="E2" s="12">
        <f t="shared" si="0"/>
        <v>300</v>
      </c>
      <c r="F2" s="12">
        <f t="shared" si="0"/>
        <v>300</v>
      </c>
      <c r="G2" s="12">
        <f t="shared" si="0"/>
        <v>300</v>
      </c>
      <c r="H2" s="12">
        <f t="shared" si="0"/>
        <v>300</v>
      </c>
      <c r="I2" s="12">
        <f t="shared" si="0"/>
        <v>300</v>
      </c>
      <c r="J2" s="12">
        <f t="shared" si="0"/>
        <v>300</v>
      </c>
      <c r="K2" s="12">
        <f t="shared" si="0"/>
        <v>300</v>
      </c>
      <c r="L2" s="12">
        <f t="shared" si="0"/>
        <v>300</v>
      </c>
      <c r="M2" s="12">
        <f t="shared" si="0"/>
        <v>300</v>
      </c>
      <c r="N2" s="12">
        <f t="shared" si="0"/>
        <v>300</v>
      </c>
      <c r="O2" s="12">
        <f t="shared" si="0"/>
        <v>300</v>
      </c>
      <c r="P2" s="12">
        <f t="shared" si="0"/>
        <v>300</v>
      </c>
      <c r="Q2" s="12">
        <f t="shared" si="0"/>
        <v>300</v>
      </c>
      <c r="R2" s="12">
        <f t="shared" si="0"/>
        <v>300</v>
      </c>
      <c r="S2" s="12">
        <f t="shared" si="0"/>
        <v>300</v>
      </c>
      <c r="T2" s="12">
        <f t="shared" si="0"/>
        <v>300</v>
      </c>
      <c r="U2" s="12">
        <f t="shared" si="0"/>
        <v>300</v>
      </c>
      <c r="V2" s="12">
        <f t="shared" si="0"/>
        <v>300</v>
      </c>
      <c r="W2" s="12">
        <f t="shared" si="0"/>
        <v>300</v>
      </c>
      <c r="X2" s="12">
        <f t="shared" si="0"/>
        <v>300</v>
      </c>
      <c r="Y2" s="12">
        <f t="shared" si="0"/>
        <v>300</v>
      </c>
      <c r="Z2" s="12">
        <f t="shared" si="0"/>
        <v>300</v>
      </c>
      <c r="AA2" s="12">
        <f t="shared" si="0"/>
        <v>300</v>
      </c>
      <c r="AB2" s="12">
        <f t="shared" si="0"/>
        <v>300</v>
      </c>
      <c r="AC2" s="12">
        <f t="shared" si="0"/>
        <v>300</v>
      </c>
      <c r="AD2" s="12">
        <f t="shared" si="0"/>
        <v>300</v>
      </c>
      <c r="AE2" s="12">
        <f t="shared" si="0"/>
        <v>300</v>
      </c>
      <c r="AF2" s="12">
        <f t="shared" si="0"/>
        <v>300</v>
      </c>
      <c r="AG2" s="12">
        <f t="shared" si="0"/>
        <v>300</v>
      </c>
      <c r="AH2" s="12">
        <f t="shared" si="0"/>
        <v>300</v>
      </c>
      <c r="AI2" s="12">
        <f t="shared" si="0"/>
        <v>300</v>
      </c>
      <c r="AJ2" s="12">
        <f t="shared" si="0"/>
        <v>300</v>
      </c>
      <c r="AK2" s="12">
        <f t="shared" si="0"/>
        <v>300</v>
      </c>
      <c r="AL2" s="12">
        <f t="shared" si="0"/>
        <v>300</v>
      </c>
      <c r="AM2" s="12">
        <f t="shared" si="0"/>
        <v>300</v>
      </c>
      <c r="AN2" s="12">
        <f t="shared" si="0"/>
        <v>300</v>
      </c>
      <c r="AO2" s="12">
        <f t="shared" si="0"/>
        <v>300</v>
      </c>
      <c r="AP2" s="12">
        <f t="shared" si="0"/>
        <v>300</v>
      </c>
      <c r="AQ2" s="12">
        <f t="shared" si="0"/>
        <v>300</v>
      </c>
      <c r="AR2" s="12">
        <f t="shared" si="0"/>
        <v>300</v>
      </c>
      <c r="AS2" s="12">
        <f t="shared" si="0"/>
        <v>300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About</vt:lpstr>
      <vt:lpstr>CDR potential</vt:lpstr>
      <vt:lpstr>Data</vt:lpstr>
      <vt:lpstr>DACD-potential</vt:lpstr>
      <vt:lpstr>DACD-energyintensity</vt:lpstr>
      <vt:lpstr>DACD-capex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cjwdl</cp:lastModifiedBy>
  <dcterms:created xsi:type="dcterms:W3CDTF">2019-12-04T00:52:30Z</dcterms:created>
  <dcterms:modified xsi:type="dcterms:W3CDTF">2023-09-02T04:01:46Z</dcterms:modified>
</cp:coreProperties>
</file>