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E:\01 项目\01_1 EPS-sd 数据核对\InputData\山东输入数据\hydgn\HPEbP\"/>
    </mc:Choice>
  </mc:AlternateContent>
  <xr:revisionPtr revIDLastSave="0" documentId="13_ncr:1_{EC4E1BE3-1F3F-4D89-8E96-CC96674E854F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About" sheetId="1" r:id="rId1"/>
    <sheet name="IEA Data" sheetId="3" r:id="rId2"/>
    <sheet name="HPEbP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J6" i="2" l="1"/>
  <c r="AK6" i="2"/>
  <c r="AL6" i="2"/>
  <c r="AM6" i="2"/>
  <c r="AN6" i="2" s="1"/>
  <c r="AO6" i="2" s="1"/>
  <c r="AP6" i="2" s="1"/>
  <c r="AQ6" i="2" s="1"/>
  <c r="AR6" i="2" s="1"/>
  <c r="AS6" i="2" s="1"/>
  <c r="AJ5" i="2"/>
  <c r="AK5" i="2" s="1"/>
  <c r="AL5" i="2" s="1"/>
  <c r="AM5" i="2" s="1"/>
  <c r="AN5" i="2" s="1"/>
  <c r="AO5" i="2" s="1"/>
  <c r="AP5" i="2" s="1"/>
  <c r="AQ5" i="2" s="1"/>
  <c r="AR5" i="2" s="1"/>
  <c r="AS5" i="2" s="1"/>
  <c r="AJ4" i="2"/>
  <c r="AK4" i="2"/>
  <c r="AL4" i="2" s="1"/>
  <c r="AM4" i="2" s="1"/>
  <c r="AN4" i="2" s="1"/>
  <c r="AO4" i="2" s="1"/>
  <c r="AP4" i="2" s="1"/>
  <c r="AQ4" i="2" s="1"/>
  <c r="AR4" i="2" s="1"/>
  <c r="AS4" i="2" s="1"/>
  <c r="AJ3" i="2"/>
  <c r="AK3" i="2" s="1"/>
  <c r="AL3" i="2" s="1"/>
  <c r="AM3" i="2" s="1"/>
  <c r="AN3" i="2" s="1"/>
  <c r="AO3" i="2" s="1"/>
  <c r="AP3" i="2" s="1"/>
  <c r="AQ3" i="2" s="1"/>
  <c r="AR3" i="2" s="1"/>
  <c r="AS3" i="2" s="1"/>
  <c r="AI2" i="2"/>
  <c r="AJ2" i="2"/>
  <c r="AK2" i="2" s="1"/>
  <c r="AI3" i="2"/>
  <c r="C5" i="2"/>
  <c r="D5" i="2" s="1"/>
  <c r="E5" i="2" s="1"/>
  <c r="F5" i="2" s="1"/>
  <c r="G5" i="2" s="1"/>
  <c r="H5" i="2" s="1"/>
  <c r="I5" i="2" s="1"/>
  <c r="J5" i="2" s="1"/>
  <c r="K5" i="2" s="1"/>
  <c r="L5" i="2" s="1"/>
  <c r="M5" i="2" s="1"/>
  <c r="N5" i="2" s="1"/>
  <c r="O5" i="2" s="1"/>
  <c r="P5" i="2" s="1"/>
  <c r="Q5" i="2" s="1"/>
  <c r="R5" i="2" s="1"/>
  <c r="S5" i="2" s="1"/>
  <c r="T5" i="2" s="1"/>
  <c r="U5" i="2" s="1"/>
  <c r="V5" i="2" s="1"/>
  <c r="W5" i="2" s="1"/>
  <c r="X5" i="2" s="1"/>
  <c r="Y5" i="2" s="1"/>
  <c r="Z5" i="2" s="1"/>
  <c r="AA5" i="2" s="1"/>
  <c r="AB5" i="2" s="1"/>
  <c r="AC5" i="2" s="1"/>
  <c r="AD5" i="2" s="1"/>
  <c r="AE5" i="2" s="1"/>
  <c r="AF5" i="2" s="1"/>
  <c r="AG5" i="2" s="1"/>
  <c r="AH5" i="2" s="1"/>
  <c r="AI5" i="2" s="1"/>
  <c r="C6" i="2"/>
  <c r="D6" i="2" s="1"/>
  <c r="E6" i="2" s="1"/>
  <c r="F6" i="2" s="1"/>
  <c r="G6" i="2" s="1"/>
  <c r="H6" i="2" s="1"/>
  <c r="I6" i="2" s="1"/>
  <c r="J6" i="2" s="1"/>
  <c r="K6" i="2" s="1"/>
  <c r="L6" i="2" s="1"/>
  <c r="M6" i="2" s="1"/>
  <c r="N6" i="2" s="1"/>
  <c r="O6" i="2" s="1"/>
  <c r="P6" i="2" s="1"/>
  <c r="Q6" i="2" s="1"/>
  <c r="R6" i="2" s="1"/>
  <c r="S6" i="2" s="1"/>
  <c r="T6" i="2" s="1"/>
  <c r="U6" i="2" s="1"/>
  <c r="V6" i="2" s="1"/>
  <c r="W6" i="2" s="1"/>
  <c r="X6" i="2" s="1"/>
  <c r="Y6" i="2" s="1"/>
  <c r="Z6" i="2" s="1"/>
  <c r="AA6" i="2" s="1"/>
  <c r="AB6" i="2" s="1"/>
  <c r="AC6" i="2" s="1"/>
  <c r="AD6" i="2" s="1"/>
  <c r="AE6" i="2" s="1"/>
  <c r="AF6" i="2" s="1"/>
  <c r="AG6" i="2" s="1"/>
  <c r="AH6" i="2" s="1"/>
  <c r="AI6" i="2" s="1"/>
  <c r="E18" i="3"/>
  <c r="D18" i="3"/>
  <c r="B2" i="2"/>
  <c r="C2" i="2" s="1"/>
  <c r="D2" i="2" s="1"/>
  <c r="E2" i="2" s="1"/>
  <c r="F2" i="2" s="1"/>
  <c r="G2" i="2" s="1"/>
  <c r="H2" i="2" s="1"/>
  <c r="I2" i="2" s="1"/>
  <c r="J2" i="2" s="1"/>
  <c r="K2" i="2" s="1"/>
  <c r="L2" i="2" s="1"/>
  <c r="M2" i="2" s="1"/>
  <c r="N2" i="2" s="1"/>
  <c r="O2" i="2" s="1"/>
  <c r="P2" i="2" s="1"/>
  <c r="Q2" i="2" s="1"/>
  <c r="R2" i="2" s="1"/>
  <c r="S2" i="2" s="1"/>
  <c r="T2" i="2" s="1"/>
  <c r="U2" i="2" s="1"/>
  <c r="V2" i="2" s="1"/>
  <c r="W2" i="2" s="1"/>
  <c r="X2" i="2" s="1"/>
  <c r="Y2" i="2" s="1"/>
  <c r="Z2" i="2" s="1"/>
  <c r="AA2" i="2" s="1"/>
  <c r="AB2" i="2" s="1"/>
  <c r="AC2" i="2" s="1"/>
  <c r="AD2" i="2" s="1"/>
  <c r="AE2" i="2" s="1"/>
  <c r="AF2" i="2" s="1"/>
  <c r="AG2" i="2" s="1"/>
  <c r="AH2" i="2" s="1"/>
  <c r="B4" i="2"/>
  <c r="C4" i="2" s="1"/>
  <c r="D4" i="2" s="1"/>
  <c r="E4" i="2" s="1"/>
  <c r="F4" i="2" s="1"/>
  <c r="G4" i="2" s="1"/>
  <c r="H4" i="2" s="1"/>
  <c r="I4" i="2" s="1"/>
  <c r="J4" i="2" s="1"/>
  <c r="K4" i="2" s="1"/>
  <c r="L4" i="2" s="1"/>
  <c r="M4" i="2" s="1"/>
  <c r="N4" i="2" s="1"/>
  <c r="O4" i="2" s="1"/>
  <c r="P4" i="2" s="1"/>
  <c r="Q4" i="2" s="1"/>
  <c r="R4" i="2" s="1"/>
  <c r="S4" i="2" s="1"/>
  <c r="T4" i="2" s="1"/>
  <c r="U4" i="2" s="1"/>
  <c r="V4" i="2" s="1"/>
  <c r="W4" i="2" s="1"/>
  <c r="X4" i="2" s="1"/>
  <c r="Y4" i="2" s="1"/>
  <c r="Z4" i="2" s="1"/>
  <c r="AA4" i="2" s="1"/>
  <c r="AB4" i="2" s="1"/>
  <c r="AC4" i="2" s="1"/>
  <c r="AD4" i="2" s="1"/>
  <c r="AE4" i="2" s="1"/>
  <c r="AF4" i="2" s="1"/>
  <c r="AG4" i="2" s="1"/>
  <c r="AH4" i="2" s="1"/>
  <c r="AI4" i="2" s="1"/>
  <c r="B5" i="2"/>
  <c r="B3" i="2"/>
  <c r="C3" i="2" s="1"/>
  <c r="D3" i="2" s="1"/>
  <c r="E3" i="2" s="1"/>
  <c r="F3" i="2" s="1"/>
  <c r="G3" i="2" s="1"/>
  <c r="H3" i="2" s="1"/>
  <c r="I3" i="2" s="1"/>
  <c r="J3" i="2" s="1"/>
  <c r="K3" i="2" s="1"/>
  <c r="L3" i="2" s="1"/>
  <c r="M3" i="2" s="1"/>
  <c r="N3" i="2" s="1"/>
  <c r="O3" i="2" s="1"/>
  <c r="P3" i="2" s="1"/>
  <c r="Q3" i="2" s="1"/>
  <c r="R3" i="2" s="1"/>
  <c r="S3" i="2" s="1"/>
  <c r="T3" i="2" s="1"/>
  <c r="U3" i="2" s="1"/>
  <c r="V3" i="2" s="1"/>
  <c r="W3" i="2" s="1"/>
  <c r="X3" i="2" s="1"/>
  <c r="Y3" i="2" s="1"/>
  <c r="Z3" i="2" s="1"/>
  <c r="AA3" i="2" s="1"/>
  <c r="AB3" i="2" s="1"/>
  <c r="AC3" i="2" s="1"/>
  <c r="AD3" i="2" s="1"/>
  <c r="AE3" i="2" s="1"/>
  <c r="AF3" i="2" s="1"/>
  <c r="AG3" i="2" s="1"/>
  <c r="AH3" i="2" s="1"/>
  <c r="AL2" i="2" l="1"/>
  <c r="AM2" i="2" s="1"/>
  <c r="AN2" i="2" s="1"/>
  <c r="AO2" i="2" s="1"/>
  <c r="AP2" i="2" s="1"/>
  <c r="AQ2" i="2" s="1"/>
  <c r="AR2" i="2" s="1"/>
  <c r="AS2" i="2" s="1"/>
</calcChain>
</file>

<file path=xl/sharedStrings.xml><?xml version="1.0" encoding="utf-8"?>
<sst xmlns="http://schemas.openxmlformats.org/spreadsheetml/2006/main" count="63" uniqueCount="46">
  <si>
    <t>HPEbP Hydrogen Production Efficiency by Pathway</t>
  </si>
  <si>
    <t>Sources:</t>
  </si>
  <si>
    <t>electrolysis</t>
  </si>
  <si>
    <t>natural gas reforming</t>
  </si>
  <si>
    <t>coal gasification</t>
  </si>
  <si>
    <t>biomass gasification</t>
  </si>
  <si>
    <t>thermochemical water splitting</t>
  </si>
  <si>
    <t>Notes</t>
  </si>
  <si>
    <t>This variable expresses the amount of energy input of each</t>
  </si>
  <si>
    <t>source fuel to produce one unit of energy of hydrogen.</t>
  </si>
  <si>
    <t>Thermochemical Water Splitting</t>
  </si>
  <si>
    <t>For thermochemical water splitting, the heat source considered</t>
  </si>
  <si>
    <t>by Acar and Dincer is nuclear energy (e.g. heat from</t>
  </si>
  <si>
    <t>a nuclear power plant).  It is also possible to use solar thermal</t>
  </si>
  <si>
    <t>energy.  Neither heat from nuclear plants nor heat from the sun</t>
  </si>
  <si>
    <t>are tracked by the EPS at this time, so the efficiency value in</t>
  </si>
  <si>
    <t>this variable for thermochemical water splitting does not affect</t>
  </si>
  <si>
    <t>Long Term</t>
  </si>
  <si>
    <t>Today</t>
  </si>
  <si>
    <t>Parameter</t>
  </si>
  <si>
    <t>Units</t>
  </si>
  <si>
    <t>Technology</t>
  </si>
  <si>
    <t>CAPEX</t>
  </si>
  <si>
    <t>USD/kWe</t>
  </si>
  <si>
    <t>Efficiency (LHV)</t>
  </si>
  <si>
    <t>%</t>
  </si>
  <si>
    <t>Annual OPEX</t>
  </si>
  <si>
    <t>% of CAPEX</t>
  </si>
  <si>
    <t>Stack Lifetime</t>
  </si>
  <si>
    <t>operating hours</t>
  </si>
  <si>
    <t>Emission factor</t>
  </si>
  <si>
    <t>kgCO2/kgH2</t>
  </si>
  <si>
    <t>Mapped Year</t>
  </si>
  <si>
    <t>International Energy Agency</t>
  </si>
  <si>
    <t>The Future of Hydrogen</t>
  </si>
  <si>
    <t>Assumptions annex, Page 3</t>
  </si>
  <si>
    <t>the model's results.  We arbitrarily assign a value of 0.</t>
  </si>
  <si>
    <t>Efficiency (dimensionless)</t>
  </si>
  <si>
    <t>https://iea.blob.core.windows.net/assets/a02a0c80-77b2-462e-a9d5-1099e0e572ce/IEA-The-Future-of-Hydrogen-Assumptions-Annex.pdf</t>
  </si>
  <si>
    <t>Annual Improvement Rate for Electrolysis</t>
  </si>
  <si>
    <t>Improvement Rates</t>
  </si>
  <si>
    <t>Efficiency Data</t>
  </si>
  <si>
    <t>NREL</t>
  </si>
  <si>
    <t>Hydrogen Pathways Updated Cost, Well-to-Wheels Energy Use, and Emissions for the Current Technology Status of Ten Hydrogen Production, Delivery, and Distribution Scenarios</t>
  </si>
  <si>
    <t>https://www.nrel.gov/docs/fy14osti/60528.pdf</t>
  </si>
  <si>
    <t>Appendix D (biomass), Appendix H (natural gas), Appendix I (electrolysis), and Appendix J (coal)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</si>
</sst>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"/>
  </numFmts>
  <fonts count="4" x14ac:knownFonts="1">
    <font>
      <sz val="11"/>
      <color theme="1"/>
      <name val="等线"/>
      <family val="2"/>
      <scheme val="minor"/>
    </font>
    <font>
      <b/>
      <sz val="11"/>
      <color theme="1"/>
      <name val="等线"/>
      <family val="2"/>
      <scheme val="minor"/>
    </font>
    <font>
      <u/>
      <sz val="11"/>
      <color theme="10"/>
      <name val="等线"/>
      <family val="2"/>
      <scheme val="minor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right"/>
    </xf>
    <xf numFmtId="176" fontId="0" fillId="0" borderId="0" xfId="0" applyNumberFormat="1"/>
    <xf numFmtId="9" fontId="0" fillId="0" borderId="0" xfId="0" applyNumberFormat="1"/>
    <xf numFmtId="10" fontId="0" fillId="0" borderId="0" xfId="0" applyNumberFormat="1"/>
    <xf numFmtId="0" fontId="0" fillId="0" borderId="1" xfId="0" applyBorder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176" fontId="0" fillId="0" borderId="2" xfId="0" applyNumberFormat="1" applyBorder="1"/>
    <xf numFmtId="0" fontId="0" fillId="0" borderId="2" xfId="0" applyBorder="1" applyAlignment="1">
      <alignment horizontal="right"/>
    </xf>
    <xf numFmtId="0" fontId="0" fillId="3" borderId="0" xfId="0" applyFill="1" applyAlignment="1">
      <alignment horizontal="right"/>
    </xf>
    <xf numFmtId="0" fontId="0" fillId="3" borderId="0" xfId="0" applyFill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nrel.gov/docs/fy14osti/60528.pdf" TargetMode="External"/><Relationship Id="rId1" Type="http://schemas.openxmlformats.org/officeDocument/2006/relationships/hyperlink" Target="https://iea.blob.core.windows.net/assets/a02a0c80-77b2-462e-a9d5-1099e0e572ce/IEA-The-Future-of-Hydrogen-Assumptions-Annex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0"/>
  <sheetViews>
    <sheetView workbookViewId="0">
      <selection activeCell="B16" sqref="B16"/>
    </sheetView>
  </sheetViews>
  <sheetFormatPr defaultRowHeight="13.8" x14ac:dyDescent="0.25"/>
  <cols>
    <col min="2" max="2" width="98.77734375" customWidth="1"/>
  </cols>
  <sheetData>
    <row r="1" spans="1:2" x14ac:dyDescent="0.25">
      <c r="A1" s="1" t="s">
        <v>0</v>
      </c>
    </row>
    <row r="3" spans="1:2" x14ac:dyDescent="0.25">
      <c r="A3" s="1" t="s">
        <v>1</v>
      </c>
      <c r="B3" s="2" t="s">
        <v>40</v>
      </c>
    </row>
    <row r="4" spans="1:2" x14ac:dyDescent="0.25">
      <c r="B4" t="s">
        <v>33</v>
      </c>
    </row>
    <row r="5" spans="1:2" x14ac:dyDescent="0.25">
      <c r="B5" s="3">
        <v>2019</v>
      </c>
    </row>
    <row r="6" spans="1:2" x14ac:dyDescent="0.25">
      <c r="B6" t="s">
        <v>34</v>
      </c>
    </row>
    <row r="7" spans="1:2" x14ac:dyDescent="0.25">
      <c r="B7" s="4" t="s">
        <v>38</v>
      </c>
    </row>
    <row r="8" spans="1:2" x14ac:dyDescent="0.25">
      <c r="B8" t="s">
        <v>35</v>
      </c>
    </row>
    <row r="10" spans="1:2" x14ac:dyDescent="0.25">
      <c r="B10" s="2" t="s">
        <v>41</v>
      </c>
    </row>
    <row r="11" spans="1:2" x14ac:dyDescent="0.25">
      <c r="B11" t="s">
        <v>42</v>
      </c>
    </row>
    <row r="12" spans="1:2" x14ac:dyDescent="0.25">
      <c r="B12" s="3">
        <v>2013</v>
      </c>
    </row>
    <row r="13" spans="1:2" x14ac:dyDescent="0.25">
      <c r="B13" t="s">
        <v>43</v>
      </c>
    </row>
    <row r="14" spans="1:2" x14ac:dyDescent="0.25">
      <c r="B14" s="4" t="s">
        <v>44</v>
      </c>
    </row>
    <row r="15" spans="1:2" x14ac:dyDescent="0.25">
      <c r="B15" t="s">
        <v>45</v>
      </c>
    </row>
    <row r="19" spans="1:1" x14ac:dyDescent="0.25">
      <c r="A19" s="1" t="s">
        <v>7</v>
      </c>
    </row>
    <row r="20" spans="1:1" x14ac:dyDescent="0.25">
      <c r="A20" t="s">
        <v>8</v>
      </c>
    </row>
    <row r="21" spans="1:1" x14ac:dyDescent="0.25">
      <c r="A21" t="s">
        <v>9</v>
      </c>
    </row>
    <row r="23" spans="1:1" x14ac:dyDescent="0.25">
      <c r="A23" s="1" t="s">
        <v>10</v>
      </c>
    </row>
    <row r="24" spans="1:1" x14ac:dyDescent="0.25">
      <c r="A24" t="s">
        <v>11</v>
      </c>
    </row>
    <row r="25" spans="1:1" x14ac:dyDescent="0.25">
      <c r="A25" t="s">
        <v>12</v>
      </c>
    </row>
    <row r="26" spans="1:1" x14ac:dyDescent="0.25">
      <c r="A26" t="s">
        <v>13</v>
      </c>
    </row>
    <row r="27" spans="1:1" x14ac:dyDescent="0.25">
      <c r="A27" t="s">
        <v>14</v>
      </c>
    </row>
    <row r="28" spans="1:1" x14ac:dyDescent="0.25">
      <c r="A28" t="s">
        <v>15</v>
      </c>
    </row>
    <row r="29" spans="1:1" x14ac:dyDescent="0.25">
      <c r="A29" t="s">
        <v>16</v>
      </c>
    </row>
    <row r="30" spans="1:1" x14ac:dyDescent="0.25">
      <c r="A30" t="s">
        <v>36</v>
      </c>
    </row>
  </sheetData>
  <phoneticPr fontId="3" type="noConversion"/>
  <hyperlinks>
    <hyperlink ref="B7" r:id="rId1" xr:uid="{00000000-0004-0000-0000-000000000000}"/>
    <hyperlink ref="B14" r:id="rId2" xr:uid="{00000000-0004-0000-0000-000001000000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8"/>
  <sheetViews>
    <sheetView zoomScale="115" zoomScaleNormal="115" workbookViewId="0">
      <selection activeCell="A30" sqref="A30"/>
    </sheetView>
  </sheetViews>
  <sheetFormatPr defaultRowHeight="13.8" x14ac:dyDescent="0.25"/>
  <cols>
    <col min="1" max="3" width="25.33203125" customWidth="1"/>
    <col min="4" max="4" width="11.6640625" customWidth="1"/>
    <col min="5" max="5" width="10.109375" customWidth="1"/>
    <col min="6" max="6" width="14.6640625" customWidth="1"/>
  </cols>
  <sheetData>
    <row r="1" spans="1:6" ht="14.4" thickBot="1" x14ac:dyDescent="0.3">
      <c r="A1" s="10" t="s">
        <v>21</v>
      </c>
      <c r="B1" s="10" t="s">
        <v>19</v>
      </c>
      <c r="C1" s="10" t="s">
        <v>20</v>
      </c>
      <c r="D1" s="11" t="s">
        <v>18</v>
      </c>
      <c r="E1" s="11">
        <v>2030</v>
      </c>
      <c r="F1" s="11" t="s">
        <v>17</v>
      </c>
    </row>
    <row r="2" spans="1:6" ht="14.4" thickTop="1" x14ac:dyDescent="0.25">
      <c r="A2" t="s">
        <v>2</v>
      </c>
      <c r="B2" t="s">
        <v>22</v>
      </c>
      <c r="C2" t="s">
        <v>23</v>
      </c>
      <c r="D2">
        <v>900</v>
      </c>
      <c r="E2">
        <v>700</v>
      </c>
      <c r="F2">
        <v>450</v>
      </c>
    </row>
    <row r="3" spans="1:6" x14ac:dyDescent="0.25">
      <c r="B3" t="s">
        <v>24</v>
      </c>
      <c r="C3" t="s">
        <v>25</v>
      </c>
      <c r="D3" s="7">
        <v>0.64</v>
      </c>
      <c r="E3" s="7">
        <v>0.69</v>
      </c>
      <c r="F3" s="7">
        <v>0.74</v>
      </c>
    </row>
    <row r="4" spans="1:6" x14ac:dyDescent="0.25">
      <c r="B4" t="s">
        <v>26</v>
      </c>
      <c r="C4" t="s">
        <v>27</v>
      </c>
      <c r="D4" s="8">
        <v>1.4999999999999999E-2</v>
      </c>
      <c r="E4" s="8">
        <v>1.4999999999999999E-2</v>
      </c>
      <c r="F4" s="8">
        <v>1.4999999999999999E-2</v>
      </c>
    </row>
    <row r="5" spans="1:6" ht="14.4" thickBot="1" x14ac:dyDescent="0.3">
      <c r="A5" s="9"/>
      <c r="B5" s="9" t="s">
        <v>28</v>
      </c>
      <c r="C5" s="9" t="s">
        <v>29</v>
      </c>
      <c r="D5" s="9">
        <v>95000</v>
      </c>
      <c r="E5" s="9">
        <v>95000</v>
      </c>
      <c r="F5" s="9">
        <v>100000</v>
      </c>
    </row>
    <row r="6" spans="1:6" ht="14.4" thickTop="1" x14ac:dyDescent="0.25">
      <c r="A6" t="s">
        <v>3</v>
      </c>
      <c r="B6" t="s">
        <v>22</v>
      </c>
      <c r="C6" t="s">
        <v>23</v>
      </c>
      <c r="D6">
        <v>910</v>
      </c>
      <c r="E6">
        <v>910</v>
      </c>
      <c r="F6">
        <v>910</v>
      </c>
    </row>
    <row r="7" spans="1:6" x14ac:dyDescent="0.25">
      <c r="B7" t="s">
        <v>24</v>
      </c>
      <c r="C7" t="s">
        <v>25</v>
      </c>
      <c r="D7" s="7">
        <v>0.76</v>
      </c>
      <c r="E7" s="7">
        <v>0.76</v>
      </c>
      <c r="F7" s="7">
        <v>0.76</v>
      </c>
    </row>
    <row r="8" spans="1:6" x14ac:dyDescent="0.25">
      <c r="B8" t="s">
        <v>26</v>
      </c>
      <c r="C8" t="s">
        <v>27</v>
      </c>
      <c r="D8" s="8">
        <v>4.7E-2</v>
      </c>
      <c r="E8" s="8">
        <v>4.7E-2</v>
      </c>
      <c r="F8" s="8">
        <v>4.7E-2</v>
      </c>
    </row>
    <row r="9" spans="1:6" ht="14.4" thickBot="1" x14ac:dyDescent="0.3">
      <c r="A9" s="9"/>
      <c r="B9" s="9" t="s">
        <v>30</v>
      </c>
      <c r="C9" s="9" t="s">
        <v>31</v>
      </c>
      <c r="D9" s="9">
        <v>8.9</v>
      </c>
      <c r="E9" s="9">
        <v>8.9</v>
      </c>
      <c r="F9" s="9">
        <v>8.9</v>
      </c>
    </row>
    <row r="10" spans="1:6" ht="14.4" thickTop="1" x14ac:dyDescent="0.25">
      <c r="A10" t="s">
        <v>4</v>
      </c>
      <c r="B10" t="s">
        <v>22</v>
      </c>
      <c r="C10" t="s">
        <v>23</v>
      </c>
      <c r="D10">
        <v>2670</v>
      </c>
      <c r="E10">
        <v>2670</v>
      </c>
      <c r="F10">
        <v>2670</v>
      </c>
    </row>
    <row r="11" spans="1:6" x14ac:dyDescent="0.25">
      <c r="B11" t="s">
        <v>24</v>
      </c>
      <c r="C11" t="s">
        <v>25</v>
      </c>
      <c r="D11" s="7">
        <v>0.6</v>
      </c>
      <c r="E11" s="7">
        <v>0.6</v>
      </c>
      <c r="F11" s="7">
        <v>0.6</v>
      </c>
    </row>
    <row r="12" spans="1:6" x14ac:dyDescent="0.25">
      <c r="B12" t="s">
        <v>26</v>
      </c>
      <c r="C12" t="s">
        <v>27</v>
      </c>
      <c r="D12" s="7">
        <v>0.05</v>
      </c>
      <c r="E12" s="7">
        <v>0.05</v>
      </c>
      <c r="F12" s="7">
        <v>0.05</v>
      </c>
    </row>
    <row r="13" spans="1:6" ht="14.4" thickBot="1" x14ac:dyDescent="0.3">
      <c r="A13" s="9"/>
      <c r="B13" s="9" t="s">
        <v>30</v>
      </c>
      <c r="C13" s="9" t="s">
        <v>31</v>
      </c>
      <c r="D13" s="9">
        <v>20.2</v>
      </c>
      <c r="E13" s="9">
        <v>20.2</v>
      </c>
      <c r="F13" s="9">
        <v>20.2</v>
      </c>
    </row>
    <row r="14" spans="1:6" ht="14.4" thickTop="1" x14ac:dyDescent="0.25"/>
    <row r="15" spans="1:6" x14ac:dyDescent="0.25">
      <c r="A15" t="s">
        <v>32</v>
      </c>
      <c r="D15">
        <v>2017</v>
      </c>
      <c r="E15">
        <v>2030</v>
      </c>
      <c r="F15">
        <v>2050</v>
      </c>
    </row>
    <row r="18" spans="1:5" x14ac:dyDescent="0.25">
      <c r="A18" t="s">
        <v>39</v>
      </c>
      <c r="D18">
        <f>(E3/D3)^(1/(2030-2017))</f>
        <v>1.0058031906667322</v>
      </c>
      <c r="E18">
        <f>(F3/E3)^(1/(2050-2030))</f>
        <v>1.0035040543248961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AS6"/>
  <sheetViews>
    <sheetView tabSelected="1" topLeftCell="AB1" workbookViewId="0">
      <selection activeCell="AI6" sqref="AI6:AS6"/>
    </sheetView>
  </sheetViews>
  <sheetFormatPr defaultRowHeight="13.8" x14ac:dyDescent="0.25"/>
  <cols>
    <col min="1" max="1" width="30.109375" customWidth="1"/>
    <col min="2" max="2" width="9.33203125" bestFit="1" customWidth="1"/>
  </cols>
  <sheetData>
    <row r="1" spans="1:45" x14ac:dyDescent="0.25">
      <c r="A1" s="1" t="s">
        <v>37</v>
      </c>
      <c r="B1" s="5">
        <v>2017</v>
      </c>
      <c r="C1">
        <v>2018</v>
      </c>
      <c r="D1" s="5">
        <v>2019</v>
      </c>
      <c r="E1">
        <v>2020</v>
      </c>
      <c r="F1" s="5">
        <v>2021</v>
      </c>
      <c r="G1">
        <v>2022</v>
      </c>
      <c r="H1" s="5">
        <v>2023</v>
      </c>
      <c r="I1">
        <v>2024</v>
      </c>
      <c r="J1" s="5">
        <v>2025</v>
      </c>
      <c r="K1">
        <v>2026</v>
      </c>
      <c r="L1" s="5">
        <v>2027</v>
      </c>
      <c r="M1">
        <v>2028</v>
      </c>
      <c r="N1" s="5">
        <v>2029</v>
      </c>
      <c r="O1">
        <v>2030</v>
      </c>
      <c r="P1" s="13">
        <v>2031</v>
      </c>
      <c r="Q1">
        <v>2032</v>
      </c>
      <c r="R1" s="5">
        <v>2033</v>
      </c>
      <c r="S1">
        <v>2034</v>
      </c>
      <c r="T1" s="5">
        <v>2035</v>
      </c>
      <c r="U1">
        <v>2036</v>
      </c>
      <c r="V1" s="5">
        <v>2037</v>
      </c>
      <c r="W1">
        <v>2038</v>
      </c>
      <c r="X1" s="5">
        <v>2039</v>
      </c>
      <c r="Y1">
        <v>2040</v>
      </c>
      <c r="Z1" s="5">
        <v>2041</v>
      </c>
      <c r="AA1">
        <v>2042</v>
      </c>
      <c r="AB1" s="5">
        <v>2043</v>
      </c>
      <c r="AC1">
        <v>2044</v>
      </c>
      <c r="AD1" s="5">
        <v>2045</v>
      </c>
      <c r="AE1">
        <v>2046</v>
      </c>
      <c r="AF1" s="5">
        <v>2047</v>
      </c>
      <c r="AG1">
        <v>2048</v>
      </c>
      <c r="AH1" s="5">
        <v>2049</v>
      </c>
      <c r="AI1">
        <v>2050</v>
      </c>
      <c r="AJ1" s="14">
        <v>2051</v>
      </c>
      <c r="AK1" s="15">
        <v>2052</v>
      </c>
      <c r="AL1" s="14">
        <v>2053</v>
      </c>
      <c r="AM1" s="15">
        <v>2054</v>
      </c>
      <c r="AN1" s="14">
        <v>2055</v>
      </c>
      <c r="AO1" s="15">
        <v>2056</v>
      </c>
      <c r="AP1" s="14">
        <v>2057</v>
      </c>
      <c r="AQ1" s="15">
        <v>2058</v>
      </c>
      <c r="AR1" s="14">
        <v>2059</v>
      </c>
      <c r="AS1" s="15">
        <v>2060</v>
      </c>
    </row>
    <row r="2" spans="1:45" x14ac:dyDescent="0.25">
      <c r="A2" t="s">
        <v>2</v>
      </c>
      <c r="B2" s="6">
        <f>118/176</f>
        <v>0.67045454545454541</v>
      </c>
      <c r="C2" s="6">
        <f>B2*'IEA Data'!$D$18</f>
        <v>0.6743453210151954</v>
      </c>
      <c r="D2" s="6">
        <f>C2*'IEA Data'!$D$18</f>
        <v>0.67825867548826535</v>
      </c>
      <c r="E2" s="6">
        <f>D2*'IEA Data'!$D$18</f>
        <v>0.682194739903489</v>
      </c>
      <c r="F2" s="6">
        <f>E2*'IEA Data'!$D$18</f>
        <v>0.68615364605099072</v>
      </c>
      <c r="G2" s="6">
        <f>F2*'IEA Data'!$D$18</f>
        <v>0.69013552648569809</v>
      </c>
      <c r="H2" s="6">
        <f>G2*'IEA Data'!$D$18</f>
        <v>0.69414051453178016</v>
      </c>
      <c r="I2" s="6">
        <f>H2*'IEA Data'!$D$18</f>
        <v>0.69816874428711162</v>
      </c>
      <c r="J2" s="6">
        <f>I2*'IEA Data'!$D$18</f>
        <v>0.70222035062776267</v>
      </c>
      <c r="K2" s="6">
        <f>J2*'IEA Data'!$D$18</f>
        <v>0.70629546921251507</v>
      </c>
      <c r="L2" s="6">
        <f>K2*'IEA Data'!$D$18</f>
        <v>0.71039423648740441</v>
      </c>
      <c r="M2" s="6">
        <f>L2*'IEA Data'!$D$18</f>
        <v>0.71451678969028842</v>
      </c>
      <c r="N2" s="6">
        <f>M2*'IEA Data'!$D$18</f>
        <v>0.71866326685544257</v>
      </c>
      <c r="O2" s="6">
        <f>N2*'IEA Data'!$D$18</f>
        <v>0.72283380681818132</v>
      </c>
      <c r="P2" s="12">
        <f>O2*'IEA Data'!$E$18</f>
        <v>0.7253666557451437</v>
      </c>
      <c r="Q2" s="6">
        <f>P2*'IEA Data'!$E$18</f>
        <v>0.72790837991234292</v>
      </c>
      <c r="R2" s="6">
        <f>Q2*'IEA Data'!$E$18</f>
        <v>0.73045901041910288</v>
      </c>
      <c r="S2" s="6">
        <f>R2*'IEA Data'!$E$18</f>
        <v>0.73301857847372121</v>
      </c>
      <c r="T2" s="6">
        <f>S2*'IEA Data'!$E$18</f>
        <v>0.73558711539385124</v>
      </c>
      <c r="U2" s="6">
        <f>T2*'IEA Data'!$E$18</f>
        <v>0.73816465260688491</v>
      </c>
      <c r="V2" s="6">
        <f>U2*'IEA Data'!$E$18</f>
        <v>0.74075122165033747</v>
      </c>
      <c r="W2" s="6">
        <f>V2*'IEA Data'!$E$18</f>
        <v>0.74334685417223334</v>
      </c>
      <c r="X2" s="6">
        <f>W2*'IEA Data'!$E$18</f>
        <v>0.74595158193149347</v>
      </c>
      <c r="Y2" s="6">
        <f>X2*'IEA Data'!$E$18</f>
        <v>0.74856543679832355</v>
      </c>
      <c r="Z2" s="6">
        <f>Y2*'IEA Data'!$E$18</f>
        <v>0.7511884507546045</v>
      </c>
      <c r="AA2" s="6">
        <f>Z2*'IEA Data'!$E$18</f>
        <v>0.75382065589428315</v>
      </c>
      <c r="AB2" s="6">
        <f>AA2*'IEA Data'!$E$18</f>
        <v>0.7564620844237655</v>
      </c>
      <c r="AC2" s="6">
        <f>AB2*'IEA Data'!$E$18</f>
        <v>0.75911276866231048</v>
      </c>
      <c r="AD2" s="6">
        <f>AC2*'IEA Data'!$E$18</f>
        <v>0.76177274104242554</v>
      </c>
      <c r="AE2" s="6">
        <f>AD2*'IEA Data'!$E$18</f>
        <v>0.76444203411026324</v>
      </c>
      <c r="AF2" s="6">
        <f>AE2*'IEA Data'!$E$18</f>
        <v>0.76712068052601967</v>
      </c>
      <c r="AG2" s="6">
        <f>AF2*'IEA Data'!$E$18</f>
        <v>0.76980871306433407</v>
      </c>
      <c r="AH2" s="6">
        <f>AG2*'IEA Data'!$E$18</f>
        <v>0.77250616461468979</v>
      </c>
      <c r="AI2" s="6">
        <f>AH2*'IEA Data'!$E$18</f>
        <v>0.77521306818181679</v>
      </c>
      <c r="AJ2" s="6">
        <f>AI2*'IEA Data'!$E$18</f>
        <v>0.77792945688609527</v>
      </c>
      <c r="AK2" s="6">
        <f>AJ2*'IEA Data'!$E$18</f>
        <v>0.78065536396396107</v>
      </c>
      <c r="AL2" s="6">
        <f>AK2*'IEA Data'!$E$18</f>
        <v>0.78339082276831229</v>
      </c>
      <c r="AM2" s="6">
        <f>AL2*'IEA Data'!$E$18</f>
        <v>0.78613586676891745</v>
      </c>
      <c r="AN2" s="6">
        <f>AM2*'IEA Data'!$E$18</f>
        <v>0.78889052955282502</v>
      </c>
      <c r="AO2" s="6">
        <f>AN2*'IEA Data'!$E$18</f>
        <v>0.79165484482477411</v>
      </c>
      <c r="AP2" s="6">
        <f>AO2*'IEA Data'!$E$18</f>
        <v>0.79442884640760725</v>
      </c>
      <c r="AQ2" s="6">
        <f>AP2*'IEA Data'!$E$18</f>
        <v>0.79721256824268405</v>
      </c>
      <c r="AR2" s="6">
        <f>AQ2*'IEA Data'!$E$18</f>
        <v>0.80000604439029632</v>
      </c>
      <c r="AS2" s="6">
        <f>AR2*'IEA Data'!$E$18</f>
        <v>0.80280930903008518</v>
      </c>
    </row>
    <row r="3" spans="1:45" x14ac:dyDescent="0.25">
      <c r="A3" t="s">
        <v>3</v>
      </c>
      <c r="B3" s="6">
        <f>118/(162+2+46)</f>
        <v>0.56190476190476191</v>
      </c>
      <c r="C3" s="6">
        <f>B3</f>
        <v>0.56190476190476191</v>
      </c>
      <c r="D3" s="6">
        <f t="shared" ref="D3:O3" si="0">C3</f>
        <v>0.56190476190476191</v>
      </c>
      <c r="E3" s="6">
        <f t="shared" si="0"/>
        <v>0.56190476190476191</v>
      </c>
      <c r="F3" s="6">
        <f t="shared" si="0"/>
        <v>0.56190476190476191</v>
      </c>
      <c r="G3" s="6">
        <f t="shared" si="0"/>
        <v>0.56190476190476191</v>
      </c>
      <c r="H3" s="6">
        <f t="shared" si="0"/>
        <v>0.56190476190476191</v>
      </c>
      <c r="I3" s="6">
        <f t="shared" si="0"/>
        <v>0.56190476190476191</v>
      </c>
      <c r="J3" s="6">
        <f t="shared" si="0"/>
        <v>0.56190476190476191</v>
      </c>
      <c r="K3" s="6">
        <f t="shared" si="0"/>
        <v>0.56190476190476191</v>
      </c>
      <c r="L3" s="6">
        <f t="shared" si="0"/>
        <v>0.56190476190476191</v>
      </c>
      <c r="M3" s="6">
        <f t="shared" si="0"/>
        <v>0.56190476190476191</v>
      </c>
      <c r="N3" s="6">
        <f t="shared" si="0"/>
        <v>0.56190476190476191</v>
      </c>
      <c r="O3" s="6">
        <f t="shared" si="0"/>
        <v>0.56190476190476191</v>
      </c>
      <c r="P3" s="12">
        <f>O3</f>
        <v>0.56190476190476191</v>
      </c>
      <c r="Q3" s="6">
        <f t="shared" ref="Q3:AI3" si="1">P3</f>
        <v>0.56190476190476191</v>
      </c>
      <c r="R3" s="6">
        <f t="shared" si="1"/>
        <v>0.56190476190476191</v>
      </c>
      <c r="S3" s="6">
        <f t="shared" si="1"/>
        <v>0.56190476190476191</v>
      </c>
      <c r="T3" s="6">
        <f t="shared" si="1"/>
        <v>0.56190476190476191</v>
      </c>
      <c r="U3" s="6">
        <f t="shared" si="1"/>
        <v>0.56190476190476191</v>
      </c>
      <c r="V3" s="6">
        <f t="shared" si="1"/>
        <v>0.56190476190476191</v>
      </c>
      <c r="W3" s="6">
        <f t="shared" si="1"/>
        <v>0.56190476190476191</v>
      </c>
      <c r="X3" s="6">
        <f t="shared" si="1"/>
        <v>0.56190476190476191</v>
      </c>
      <c r="Y3" s="6">
        <f t="shared" si="1"/>
        <v>0.56190476190476191</v>
      </c>
      <c r="Z3" s="6">
        <f t="shared" si="1"/>
        <v>0.56190476190476191</v>
      </c>
      <c r="AA3" s="6">
        <f t="shared" si="1"/>
        <v>0.56190476190476191</v>
      </c>
      <c r="AB3" s="6">
        <f t="shared" si="1"/>
        <v>0.56190476190476191</v>
      </c>
      <c r="AC3" s="6">
        <f t="shared" si="1"/>
        <v>0.56190476190476191</v>
      </c>
      <c r="AD3" s="6">
        <f t="shared" si="1"/>
        <v>0.56190476190476191</v>
      </c>
      <c r="AE3" s="6">
        <f t="shared" si="1"/>
        <v>0.56190476190476191</v>
      </c>
      <c r="AF3" s="6">
        <f t="shared" si="1"/>
        <v>0.56190476190476191</v>
      </c>
      <c r="AG3" s="6">
        <f t="shared" si="1"/>
        <v>0.56190476190476191</v>
      </c>
      <c r="AH3" s="6">
        <f t="shared" si="1"/>
        <v>0.56190476190476191</v>
      </c>
      <c r="AI3" s="6">
        <f>AH3</f>
        <v>0.56190476190476191</v>
      </c>
      <c r="AJ3" s="6">
        <f t="shared" ref="AJ3:AS6" si="2">AI3</f>
        <v>0.56190476190476191</v>
      </c>
      <c r="AK3" s="6">
        <f t="shared" si="2"/>
        <v>0.56190476190476191</v>
      </c>
      <c r="AL3" s="6">
        <f t="shared" si="2"/>
        <v>0.56190476190476191</v>
      </c>
      <c r="AM3" s="6">
        <f t="shared" si="2"/>
        <v>0.56190476190476191</v>
      </c>
      <c r="AN3" s="6">
        <f t="shared" si="2"/>
        <v>0.56190476190476191</v>
      </c>
      <c r="AO3" s="6">
        <f t="shared" si="2"/>
        <v>0.56190476190476191</v>
      </c>
      <c r="AP3" s="6">
        <f t="shared" si="2"/>
        <v>0.56190476190476191</v>
      </c>
      <c r="AQ3" s="6">
        <f t="shared" si="2"/>
        <v>0.56190476190476191</v>
      </c>
      <c r="AR3" s="6">
        <f t="shared" si="2"/>
        <v>0.56190476190476191</v>
      </c>
      <c r="AS3" s="6">
        <f t="shared" si="2"/>
        <v>0.56190476190476191</v>
      </c>
    </row>
    <row r="4" spans="1:45" x14ac:dyDescent="0.25">
      <c r="A4" t="s">
        <v>4</v>
      </c>
      <c r="B4" s="6">
        <f>118/SUM(201,6)</f>
        <v>0.57004830917874394</v>
      </c>
      <c r="C4" s="6">
        <f t="shared" ref="C4:P6" si="3">B4</f>
        <v>0.57004830917874394</v>
      </c>
      <c r="D4" s="6">
        <f t="shared" si="3"/>
        <v>0.57004830917874394</v>
      </c>
      <c r="E4" s="6">
        <f t="shared" si="3"/>
        <v>0.57004830917874394</v>
      </c>
      <c r="F4" s="6">
        <f t="shared" si="3"/>
        <v>0.57004830917874394</v>
      </c>
      <c r="G4" s="6">
        <f t="shared" si="3"/>
        <v>0.57004830917874394</v>
      </c>
      <c r="H4" s="6">
        <f t="shared" si="3"/>
        <v>0.57004830917874394</v>
      </c>
      <c r="I4" s="6">
        <f t="shared" si="3"/>
        <v>0.57004830917874394</v>
      </c>
      <c r="J4" s="6">
        <f t="shared" si="3"/>
        <v>0.57004830917874394</v>
      </c>
      <c r="K4" s="6">
        <f t="shared" si="3"/>
        <v>0.57004830917874394</v>
      </c>
      <c r="L4" s="6">
        <f t="shared" si="3"/>
        <v>0.57004830917874394</v>
      </c>
      <c r="M4" s="6">
        <f t="shared" si="3"/>
        <v>0.57004830917874394</v>
      </c>
      <c r="N4" s="6">
        <f t="shared" si="3"/>
        <v>0.57004830917874394</v>
      </c>
      <c r="O4" s="6">
        <f t="shared" si="3"/>
        <v>0.57004830917874394</v>
      </c>
      <c r="P4" s="12">
        <f t="shared" si="3"/>
        <v>0.57004830917874394</v>
      </c>
      <c r="Q4" s="6">
        <f t="shared" ref="Q4:AI4" si="4">P4</f>
        <v>0.57004830917874394</v>
      </c>
      <c r="R4" s="6">
        <f t="shared" si="4"/>
        <v>0.57004830917874394</v>
      </c>
      <c r="S4" s="6">
        <f t="shared" si="4"/>
        <v>0.57004830917874394</v>
      </c>
      <c r="T4" s="6">
        <f t="shared" si="4"/>
        <v>0.57004830917874394</v>
      </c>
      <c r="U4" s="6">
        <f t="shared" si="4"/>
        <v>0.57004830917874394</v>
      </c>
      <c r="V4" s="6">
        <f t="shared" si="4"/>
        <v>0.57004830917874394</v>
      </c>
      <c r="W4" s="6">
        <f t="shared" si="4"/>
        <v>0.57004830917874394</v>
      </c>
      <c r="X4" s="6">
        <f t="shared" si="4"/>
        <v>0.57004830917874394</v>
      </c>
      <c r="Y4" s="6">
        <f t="shared" si="4"/>
        <v>0.57004830917874394</v>
      </c>
      <c r="Z4" s="6">
        <f t="shared" si="4"/>
        <v>0.57004830917874394</v>
      </c>
      <c r="AA4" s="6">
        <f t="shared" si="4"/>
        <v>0.57004830917874394</v>
      </c>
      <c r="AB4" s="6">
        <f t="shared" si="4"/>
        <v>0.57004830917874394</v>
      </c>
      <c r="AC4" s="6">
        <f t="shared" si="4"/>
        <v>0.57004830917874394</v>
      </c>
      <c r="AD4" s="6">
        <f t="shared" si="4"/>
        <v>0.57004830917874394</v>
      </c>
      <c r="AE4" s="6">
        <f t="shared" si="4"/>
        <v>0.57004830917874394</v>
      </c>
      <c r="AF4" s="6">
        <f t="shared" si="4"/>
        <v>0.57004830917874394</v>
      </c>
      <c r="AG4" s="6">
        <f t="shared" si="4"/>
        <v>0.57004830917874394</v>
      </c>
      <c r="AH4" s="6">
        <f t="shared" si="4"/>
        <v>0.57004830917874394</v>
      </c>
      <c r="AI4" s="6">
        <f t="shared" si="4"/>
        <v>0.57004830917874394</v>
      </c>
      <c r="AJ4" s="6">
        <f t="shared" si="2"/>
        <v>0.57004830917874394</v>
      </c>
      <c r="AK4" s="6">
        <f t="shared" si="2"/>
        <v>0.57004830917874394</v>
      </c>
      <c r="AL4" s="6">
        <f t="shared" si="2"/>
        <v>0.57004830917874394</v>
      </c>
      <c r="AM4" s="6">
        <f t="shared" si="2"/>
        <v>0.57004830917874394</v>
      </c>
      <c r="AN4" s="6">
        <f t="shared" si="2"/>
        <v>0.57004830917874394</v>
      </c>
      <c r="AO4" s="6">
        <f t="shared" si="2"/>
        <v>0.57004830917874394</v>
      </c>
      <c r="AP4" s="6">
        <f t="shared" si="2"/>
        <v>0.57004830917874394</v>
      </c>
      <c r="AQ4" s="6">
        <f t="shared" si="2"/>
        <v>0.57004830917874394</v>
      </c>
      <c r="AR4" s="6">
        <f t="shared" si="2"/>
        <v>0.57004830917874394</v>
      </c>
      <c r="AS4" s="6">
        <f t="shared" si="2"/>
        <v>0.57004830917874394</v>
      </c>
    </row>
    <row r="5" spans="1:45" x14ac:dyDescent="0.25">
      <c r="A5" t="s">
        <v>5</v>
      </c>
      <c r="B5" s="6">
        <f>118/(246+3+6)</f>
        <v>0.46274509803921571</v>
      </c>
      <c r="C5" s="6">
        <f t="shared" si="3"/>
        <v>0.46274509803921571</v>
      </c>
      <c r="D5" s="6">
        <f t="shared" si="3"/>
        <v>0.46274509803921571</v>
      </c>
      <c r="E5" s="6">
        <f t="shared" si="3"/>
        <v>0.46274509803921571</v>
      </c>
      <c r="F5" s="6">
        <f t="shared" si="3"/>
        <v>0.46274509803921571</v>
      </c>
      <c r="G5" s="6">
        <f t="shared" si="3"/>
        <v>0.46274509803921571</v>
      </c>
      <c r="H5" s="6">
        <f t="shared" si="3"/>
        <v>0.46274509803921571</v>
      </c>
      <c r="I5" s="6">
        <f t="shared" si="3"/>
        <v>0.46274509803921571</v>
      </c>
      <c r="J5" s="6">
        <f t="shared" si="3"/>
        <v>0.46274509803921571</v>
      </c>
      <c r="K5" s="6">
        <f t="shared" si="3"/>
        <v>0.46274509803921571</v>
      </c>
      <c r="L5" s="6">
        <f t="shared" si="3"/>
        <v>0.46274509803921571</v>
      </c>
      <c r="M5" s="6">
        <f t="shared" si="3"/>
        <v>0.46274509803921571</v>
      </c>
      <c r="N5" s="6">
        <f t="shared" si="3"/>
        <v>0.46274509803921571</v>
      </c>
      <c r="O5" s="6">
        <f t="shared" si="3"/>
        <v>0.46274509803921571</v>
      </c>
      <c r="P5" s="12">
        <f t="shared" si="3"/>
        <v>0.46274509803921571</v>
      </c>
      <c r="Q5" s="6">
        <f t="shared" ref="Q5:AI5" si="5">P5</f>
        <v>0.46274509803921571</v>
      </c>
      <c r="R5" s="6">
        <f t="shared" si="5"/>
        <v>0.46274509803921571</v>
      </c>
      <c r="S5" s="6">
        <f t="shared" si="5"/>
        <v>0.46274509803921571</v>
      </c>
      <c r="T5" s="6">
        <f t="shared" si="5"/>
        <v>0.46274509803921571</v>
      </c>
      <c r="U5" s="6">
        <f t="shared" si="5"/>
        <v>0.46274509803921571</v>
      </c>
      <c r="V5" s="6">
        <f t="shared" si="5"/>
        <v>0.46274509803921571</v>
      </c>
      <c r="W5" s="6">
        <f t="shared" si="5"/>
        <v>0.46274509803921571</v>
      </c>
      <c r="X5" s="6">
        <f t="shared" si="5"/>
        <v>0.46274509803921571</v>
      </c>
      <c r="Y5" s="6">
        <f t="shared" si="5"/>
        <v>0.46274509803921571</v>
      </c>
      <c r="Z5" s="6">
        <f t="shared" si="5"/>
        <v>0.46274509803921571</v>
      </c>
      <c r="AA5" s="6">
        <f t="shared" si="5"/>
        <v>0.46274509803921571</v>
      </c>
      <c r="AB5" s="6">
        <f t="shared" si="5"/>
        <v>0.46274509803921571</v>
      </c>
      <c r="AC5" s="6">
        <f t="shared" si="5"/>
        <v>0.46274509803921571</v>
      </c>
      <c r="AD5" s="6">
        <f t="shared" si="5"/>
        <v>0.46274509803921571</v>
      </c>
      <c r="AE5" s="6">
        <f t="shared" si="5"/>
        <v>0.46274509803921571</v>
      </c>
      <c r="AF5" s="6">
        <f t="shared" si="5"/>
        <v>0.46274509803921571</v>
      </c>
      <c r="AG5" s="6">
        <f t="shared" si="5"/>
        <v>0.46274509803921571</v>
      </c>
      <c r="AH5" s="6">
        <f t="shared" si="5"/>
        <v>0.46274509803921571</v>
      </c>
      <c r="AI5" s="6">
        <f t="shared" si="5"/>
        <v>0.46274509803921571</v>
      </c>
      <c r="AJ5" s="6">
        <f t="shared" si="2"/>
        <v>0.46274509803921571</v>
      </c>
      <c r="AK5" s="6">
        <f t="shared" si="2"/>
        <v>0.46274509803921571</v>
      </c>
      <c r="AL5" s="6">
        <f t="shared" si="2"/>
        <v>0.46274509803921571</v>
      </c>
      <c r="AM5" s="6">
        <f t="shared" si="2"/>
        <v>0.46274509803921571</v>
      </c>
      <c r="AN5" s="6">
        <f t="shared" si="2"/>
        <v>0.46274509803921571</v>
      </c>
      <c r="AO5" s="6">
        <f t="shared" si="2"/>
        <v>0.46274509803921571</v>
      </c>
      <c r="AP5" s="6">
        <f t="shared" si="2"/>
        <v>0.46274509803921571</v>
      </c>
      <c r="AQ5" s="6">
        <f t="shared" si="2"/>
        <v>0.46274509803921571</v>
      </c>
      <c r="AR5" s="6">
        <f t="shared" si="2"/>
        <v>0.46274509803921571</v>
      </c>
      <c r="AS5" s="6">
        <f t="shared" si="2"/>
        <v>0.46274509803921571</v>
      </c>
    </row>
    <row r="6" spans="1:45" x14ac:dyDescent="0.25">
      <c r="A6" t="s">
        <v>6</v>
      </c>
      <c r="B6" s="6">
        <v>0</v>
      </c>
      <c r="C6" s="6">
        <f t="shared" si="3"/>
        <v>0</v>
      </c>
      <c r="D6" s="6">
        <f t="shared" si="3"/>
        <v>0</v>
      </c>
      <c r="E6" s="6">
        <f t="shared" si="3"/>
        <v>0</v>
      </c>
      <c r="F6" s="6">
        <f t="shared" si="3"/>
        <v>0</v>
      </c>
      <c r="G6" s="6">
        <f t="shared" si="3"/>
        <v>0</v>
      </c>
      <c r="H6" s="6">
        <f t="shared" si="3"/>
        <v>0</v>
      </c>
      <c r="I6" s="6">
        <f t="shared" si="3"/>
        <v>0</v>
      </c>
      <c r="J6" s="6">
        <f t="shared" si="3"/>
        <v>0</v>
      </c>
      <c r="K6" s="6">
        <f t="shared" si="3"/>
        <v>0</v>
      </c>
      <c r="L6" s="6">
        <f t="shared" si="3"/>
        <v>0</v>
      </c>
      <c r="M6" s="6">
        <f t="shared" si="3"/>
        <v>0</v>
      </c>
      <c r="N6" s="6">
        <f t="shared" si="3"/>
        <v>0</v>
      </c>
      <c r="O6" s="6">
        <f t="shared" si="3"/>
        <v>0</v>
      </c>
      <c r="P6" s="12">
        <f t="shared" si="3"/>
        <v>0</v>
      </c>
      <c r="Q6" s="6">
        <f t="shared" ref="Q6:AI6" si="6">P6</f>
        <v>0</v>
      </c>
      <c r="R6" s="6">
        <f t="shared" si="6"/>
        <v>0</v>
      </c>
      <c r="S6" s="6">
        <f t="shared" si="6"/>
        <v>0</v>
      </c>
      <c r="T6" s="6">
        <f t="shared" si="6"/>
        <v>0</v>
      </c>
      <c r="U6" s="6">
        <f t="shared" si="6"/>
        <v>0</v>
      </c>
      <c r="V6" s="6">
        <f t="shared" si="6"/>
        <v>0</v>
      </c>
      <c r="W6" s="6">
        <f t="shared" si="6"/>
        <v>0</v>
      </c>
      <c r="X6" s="6">
        <f t="shared" si="6"/>
        <v>0</v>
      </c>
      <c r="Y6" s="6">
        <f t="shared" si="6"/>
        <v>0</v>
      </c>
      <c r="Z6" s="6">
        <f t="shared" si="6"/>
        <v>0</v>
      </c>
      <c r="AA6" s="6">
        <f t="shared" si="6"/>
        <v>0</v>
      </c>
      <c r="AB6" s="6">
        <f t="shared" si="6"/>
        <v>0</v>
      </c>
      <c r="AC6" s="6">
        <f t="shared" si="6"/>
        <v>0</v>
      </c>
      <c r="AD6" s="6">
        <f t="shared" si="6"/>
        <v>0</v>
      </c>
      <c r="AE6" s="6">
        <f t="shared" si="6"/>
        <v>0</v>
      </c>
      <c r="AF6" s="6">
        <f t="shared" si="6"/>
        <v>0</v>
      </c>
      <c r="AG6" s="6">
        <f t="shared" si="6"/>
        <v>0</v>
      </c>
      <c r="AH6" s="6">
        <f t="shared" si="6"/>
        <v>0</v>
      </c>
      <c r="AI6" s="6">
        <f t="shared" si="6"/>
        <v>0</v>
      </c>
      <c r="AJ6" s="6">
        <f t="shared" si="2"/>
        <v>0</v>
      </c>
      <c r="AK6" s="6">
        <f t="shared" si="2"/>
        <v>0</v>
      </c>
      <c r="AL6" s="6">
        <f t="shared" si="2"/>
        <v>0</v>
      </c>
      <c r="AM6" s="6">
        <f t="shared" si="2"/>
        <v>0</v>
      </c>
      <c r="AN6" s="6">
        <f t="shared" si="2"/>
        <v>0</v>
      </c>
      <c r="AO6" s="6">
        <f t="shared" si="2"/>
        <v>0</v>
      </c>
      <c r="AP6" s="6">
        <f t="shared" si="2"/>
        <v>0</v>
      </c>
      <c r="AQ6" s="6">
        <f t="shared" si="2"/>
        <v>0</v>
      </c>
      <c r="AR6" s="6">
        <f t="shared" si="2"/>
        <v>0</v>
      </c>
      <c r="AS6" s="6">
        <f t="shared" si="2"/>
        <v>0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About</vt:lpstr>
      <vt:lpstr>IEA Data</vt:lpstr>
      <vt:lpstr>HPEbP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cjwdl</cp:lastModifiedBy>
  <dcterms:created xsi:type="dcterms:W3CDTF">2019-07-22T20:58:41Z</dcterms:created>
  <dcterms:modified xsi:type="dcterms:W3CDTF">2023-09-02T04:10:40Z</dcterms:modified>
</cp:coreProperties>
</file>